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\NSF\Presentation\"/>
    </mc:Choice>
  </mc:AlternateContent>
  <bookViews>
    <workbookView xWindow="0" yWindow="0" windowWidth="28800" windowHeight="11700"/>
  </bookViews>
  <sheets>
    <sheet name="Flood Zone Acreages" sheetId="3" r:id="rId1"/>
    <sheet name="Owned_Rented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E2" i="4" l="1"/>
  <c r="F2" i="4"/>
  <c r="E3" i="4"/>
  <c r="F3" i="4"/>
  <c r="B4" i="4"/>
  <c r="E4" i="4" s="1"/>
  <c r="C4" i="4"/>
  <c r="D4" i="4"/>
  <c r="F4" i="4" s="1"/>
  <c r="E20" i="3" l="1"/>
  <c r="G20" i="3"/>
  <c r="I20" i="3"/>
  <c r="E19" i="3"/>
  <c r="G19" i="3"/>
  <c r="I19" i="3"/>
  <c r="C20" i="3"/>
  <c r="C19" i="3"/>
  <c r="I7" i="3" l="1"/>
  <c r="G7" i="3"/>
  <c r="E7" i="3"/>
  <c r="C7" i="3"/>
  <c r="B7" i="3"/>
  <c r="H7" i="3" s="1"/>
  <c r="K6" i="3"/>
  <c r="L6" i="3" s="1"/>
  <c r="M6" i="3"/>
  <c r="N6" i="3" s="1"/>
  <c r="J6" i="3"/>
  <c r="H6" i="3"/>
  <c r="F6" i="3"/>
  <c r="D6" i="3"/>
  <c r="K5" i="3"/>
  <c r="M5" i="3"/>
  <c r="N5" i="3" s="1"/>
  <c r="J5" i="3"/>
  <c r="H5" i="3"/>
  <c r="F5" i="3"/>
  <c r="D5" i="3"/>
  <c r="I14" i="3"/>
  <c r="G14" i="3"/>
  <c r="E14" i="3"/>
  <c r="C14" i="3"/>
  <c r="B14" i="3"/>
  <c r="K13" i="3"/>
  <c r="M13" i="3"/>
  <c r="J13" i="3"/>
  <c r="H13" i="3"/>
  <c r="H20" i="3" s="1"/>
  <c r="F13" i="3"/>
  <c r="D13" i="3"/>
  <c r="D20" i="3" s="1"/>
  <c r="K12" i="3"/>
  <c r="K19" i="3" s="1"/>
  <c r="M12" i="3"/>
  <c r="J12" i="3"/>
  <c r="J19" i="3" s="1"/>
  <c r="H12" i="3"/>
  <c r="H19" i="3" s="1"/>
  <c r="F12" i="3"/>
  <c r="D12" i="3"/>
  <c r="F20" i="3" l="1"/>
  <c r="N12" i="3"/>
  <c r="N19" i="3" s="1"/>
  <c r="M19" i="3"/>
  <c r="N13" i="3"/>
  <c r="N20" i="3" s="1"/>
  <c r="M20" i="3"/>
  <c r="L13" i="3"/>
  <c r="L20" i="3" s="1"/>
  <c r="K20" i="3"/>
  <c r="F19" i="3"/>
  <c r="J20" i="3"/>
  <c r="F14" i="3"/>
  <c r="H14" i="3"/>
  <c r="J14" i="3"/>
  <c r="K7" i="3"/>
  <c r="L7" i="3" s="1"/>
  <c r="M7" i="3"/>
  <c r="N7" i="3" s="1"/>
  <c r="L5" i="3"/>
  <c r="K14" i="3"/>
  <c r="L14" i="3" s="1"/>
  <c r="F7" i="3"/>
  <c r="J7" i="3"/>
  <c r="D7" i="3"/>
  <c r="D14" i="3"/>
  <c r="M14" i="3"/>
  <c r="N14" i="3" s="1"/>
  <c r="L12" i="3"/>
  <c r="L19" i="3" l="1"/>
</calcChain>
</file>

<file path=xl/sharedStrings.xml><?xml version="1.0" encoding="utf-8"?>
<sst xmlns="http://schemas.openxmlformats.org/spreadsheetml/2006/main" count="86" uniqueCount="41">
  <si>
    <t>Incorporated Area</t>
  </si>
  <si>
    <t>Rented</t>
  </si>
  <si>
    <t>Owned</t>
  </si>
  <si>
    <t>% Owned</t>
  </si>
  <si>
    <t>% Rented</t>
  </si>
  <si>
    <t>Rainelle</t>
  </si>
  <si>
    <t>White Sulphur Springs</t>
  </si>
  <si>
    <t>Property_1 includes Residential, Apartment</t>
  </si>
  <si>
    <t>Landuse does not include 100, 109, 300, 315, 600</t>
  </si>
  <si>
    <t>*Filters</t>
  </si>
  <si>
    <t>Building Appr/Cost  &gt; 5000</t>
  </si>
  <si>
    <t>Total</t>
  </si>
  <si>
    <t>Total Structures (with Filters*) based on Site Address Points</t>
  </si>
  <si>
    <r>
      <rPr>
        <b/>
        <sz val="11"/>
        <color theme="1"/>
        <rFont val="Calibri"/>
        <family val="2"/>
        <scheme val="minor"/>
      </rPr>
      <t>Floodway</t>
    </r>
    <r>
      <rPr>
        <sz val="11"/>
        <color theme="1"/>
        <rFont val="Calibri"/>
        <family val="2"/>
        <scheme val="minor"/>
      </rPr>
      <t xml:space="preserve"> % of incorporated area</t>
    </r>
  </si>
  <si>
    <r>
      <rPr>
        <b/>
        <sz val="11"/>
        <color theme="1"/>
        <rFont val="Calibri"/>
        <family val="2"/>
        <scheme val="minor"/>
      </rPr>
      <t>Zone AE</t>
    </r>
    <r>
      <rPr>
        <sz val="11"/>
        <color theme="1"/>
        <rFont val="Calibri"/>
        <family val="2"/>
        <scheme val="minor"/>
      </rPr>
      <t xml:space="preserve"> % of incorporated area</t>
    </r>
  </si>
  <si>
    <r>
      <rPr>
        <b/>
        <sz val="11"/>
        <color theme="1"/>
        <rFont val="Calibri"/>
        <family val="2"/>
        <scheme val="minor"/>
      </rPr>
      <t>Zone A</t>
    </r>
    <r>
      <rPr>
        <sz val="11"/>
        <color theme="1"/>
        <rFont val="Calibri"/>
        <family val="2"/>
        <scheme val="minor"/>
      </rPr>
      <t xml:space="preserve"> % of incorporated area</t>
    </r>
  </si>
  <si>
    <r>
      <rPr>
        <b/>
        <sz val="11"/>
        <color theme="1"/>
        <rFont val="Calibri"/>
        <family val="2"/>
        <scheme val="minor"/>
      </rPr>
      <t>Zone X</t>
    </r>
    <r>
      <rPr>
        <sz val="11"/>
        <color theme="1"/>
        <rFont val="Calibri"/>
        <family val="2"/>
        <scheme val="minor"/>
      </rPr>
      <t xml:space="preserve"> % of incorporated area</t>
    </r>
  </si>
  <si>
    <r>
      <rPr>
        <b/>
        <sz val="11"/>
        <color theme="1"/>
        <rFont val="Calibri"/>
        <family val="2"/>
        <scheme val="minor"/>
      </rPr>
      <t>Total Floodplain</t>
    </r>
    <r>
      <rPr>
        <sz val="11"/>
        <color theme="1"/>
        <rFont val="Calibri"/>
        <family val="2"/>
        <scheme val="minor"/>
      </rPr>
      <t xml:space="preserve"> % of incorporated Area</t>
    </r>
  </si>
  <si>
    <t>Floodway</t>
  </si>
  <si>
    <t>Zone AE</t>
  </si>
  <si>
    <t>Zone A</t>
  </si>
  <si>
    <t>Zone X</t>
  </si>
  <si>
    <t>Hazard Occupancy code includes RES1, RES2, RES3A, RES3B</t>
  </si>
  <si>
    <t>Floodplain Totals</t>
  </si>
  <si>
    <t>Total High Risk Floodplain % of Incorporated Area</t>
  </si>
  <si>
    <t>High Risk Totals</t>
  </si>
  <si>
    <t>Total Area of Incorporated Area (ac)</t>
  </si>
  <si>
    <r>
      <t xml:space="preserve">Preliminary </t>
    </r>
    <r>
      <rPr>
        <b/>
        <sz val="11"/>
        <color theme="1"/>
        <rFont val="Calibri"/>
        <family val="2"/>
        <scheme val="minor"/>
      </rPr>
      <t>Floodway</t>
    </r>
    <r>
      <rPr>
        <sz val="11"/>
        <color theme="1"/>
        <rFont val="Calibri"/>
        <family val="2"/>
        <scheme val="minor"/>
      </rPr>
      <t xml:space="preserve"> Area (ac)</t>
    </r>
  </si>
  <si>
    <r>
      <t xml:space="preserve">Preliminary Floodplain (no floodway) area - </t>
    </r>
    <r>
      <rPr>
        <b/>
        <sz val="11"/>
        <color theme="1"/>
        <rFont val="Calibri"/>
        <family val="2"/>
        <scheme val="minor"/>
      </rPr>
      <t>Zone AE</t>
    </r>
    <r>
      <rPr>
        <sz val="11"/>
        <color theme="1"/>
        <rFont val="Calibri"/>
        <family val="2"/>
        <scheme val="minor"/>
      </rPr>
      <t xml:space="preserve"> (ac)</t>
    </r>
  </si>
  <si>
    <r>
      <t xml:space="preserve">Preliminary Floodplain (no floodway) area - </t>
    </r>
    <r>
      <rPr>
        <b/>
        <sz val="11"/>
        <color theme="1"/>
        <rFont val="Calibri"/>
        <family val="2"/>
        <scheme val="minor"/>
      </rPr>
      <t>Zone A</t>
    </r>
    <r>
      <rPr>
        <sz val="11"/>
        <color theme="1"/>
        <rFont val="Calibri"/>
        <family val="2"/>
        <scheme val="minor"/>
      </rPr>
      <t xml:space="preserve"> (ac)</t>
    </r>
  </si>
  <si>
    <r>
      <t xml:space="preserve">Preliminary </t>
    </r>
    <r>
      <rPr>
        <b/>
        <sz val="11"/>
        <color theme="1"/>
        <rFont val="Calibri"/>
        <family val="2"/>
        <scheme val="minor"/>
      </rPr>
      <t>0.2%/Zone X</t>
    </r>
    <r>
      <rPr>
        <sz val="11"/>
        <color theme="1"/>
        <rFont val="Calibri"/>
        <family val="2"/>
        <scheme val="minor"/>
      </rPr>
      <t xml:space="preserve"> Area (ac)</t>
    </r>
  </si>
  <si>
    <r>
      <t xml:space="preserve">Effective </t>
    </r>
    <r>
      <rPr>
        <b/>
        <sz val="11"/>
        <color theme="1"/>
        <rFont val="Calibri"/>
        <family val="2"/>
        <scheme val="minor"/>
      </rPr>
      <t>Floodway</t>
    </r>
    <r>
      <rPr>
        <sz val="11"/>
        <color theme="1"/>
        <rFont val="Calibri"/>
        <family val="2"/>
        <scheme val="minor"/>
      </rPr>
      <t xml:space="preserve"> Area (ac)</t>
    </r>
  </si>
  <si>
    <r>
      <t xml:space="preserve">Effective Floodplain (no floodway) area - </t>
    </r>
    <r>
      <rPr>
        <b/>
        <sz val="11"/>
        <color theme="1"/>
        <rFont val="Calibri"/>
        <family val="2"/>
        <scheme val="minor"/>
      </rPr>
      <t>Zone AE</t>
    </r>
    <r>
      <rPr>
        <sz val="11"/>
        <color theme="1"/>
        <rFont val="Calibri"/>
        <family val="2"/>
        <scheme val="minor"/>
      </rPr>
      <t xml:space="preserve"> (ac)</t>
    </r>
  </si>
  <si>
    <r>
      <t xml:space="preserve">Effective Floodplain (no floodway) area - </t>
    </r>
    <r>
      <rPr>
        <b/>
        <sz val="11"/>
        <color theme="1"/>
        <rFont val="Calibri"/>
        <family val="2"/>
        <scheme val="minor"/>
      </rPr>
      <t>Zone A</t>
    </r>
    <r>
      <rPr>
        <sz val="11"/>
        <color theme="1"/>
        <rFont val="Calibri"/>
        <family val="2"/>
        <scheme val="minor"/>
      </rPr>
      <t xml:space="preserve"> (ac)</t>
    </r>
  </si>
  <si>
    <r>
      <t xml:space="preserve">Effective </t>
    </r>
    <r>
      <rPr>
        <b/>
        <sz val="11"/>
        <color theme="1"/>
        <rFont val="Calibri"/>
        <family val="2"/>
        <scheme val="minor"/>
      </rPr>
      <t>0.2%/Zone X</t>
    </r>
    <r>
      <rPr>
        <sz val="11"/>
        <color theme="1"/>
        <rFont val="Calibri"/>
        <family val="2"/>
        <scheme val="minor"/>
      </rPr>
      <t xml:space="preserve"> Area (ac)</t>
    </r>
  </si>
  <si>
    <t>Preliminary (2023)</t>
  </si>
  <si>
    <r>
      <rPr>
        <b/>
        <sz val="11"/>
        <color theme="1"/>
        <rFont val="Calibri"/>
        <family val="2"/>
        <scheme val="minor"/>
      </rPr>
      <t xml:space="preserve">Total </t>
    </r>
    <r>
      <rPr>
        <sz val="11"/>
        <color theme="1"/>
        <rFont val="Calibri"/>
        <family val="2"/>
        <scheme val="minor"/>
      </rPr>
      <t>Floodplain Area (ac) (includes 1% and 0.2%)</t>
    </r>
  </si>
  <si>
    <t>Total High Risk Floodplain Area (includes 1%)</t>
  </si>
  <si>
    <t>Differences (2012 to 2023)</t>
  </si>
  <si>
    <t>Flood Zone Acreages</t>
  </si>
  <si>
    <t>NFHL Effective Data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</si>
</sst>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\+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3C1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B4D9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/>
    <xf numFmtId="164" fontId="0" fillId="0" borderId="1" xfId="1" applyNumberFormat="1" applyFont="1" applyBorder="1"/>
    <xf numFmtId="164" fontId="0" fillId="7" borderId="1" xfId="0" applyNumberFormat="1" applyFill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165" fontId="0" fillId="0" borderId="1" xfId="0" applyNumberFormat="1" applyFill="1" applyBorder="1"/>
    <xf numFmtId="165" fontId="0" fillId="2" borderId="1" xfId="0" applyNumberFormat="1" applyFill="1" applyBorder="1"/>
    <xf numFmtId="1" fontId="0" fillId="10" borderId="1" xfId="0" applyNumberFormat="1" applyFill="1" applyBorder="1"/>
    <xf numFmtId="0" fontId="2" fillId="0" borderId="0" xfId="0" applyFont="1" applyBorder="1"/>
    <xf numFmtId="164" fontId="2" fillId="0" borderId="0" xfId="0" applyNumberFormat="1" applyFont="1" applyBorder="1"/>
    <xf numFmtId="164" fontId="2" fillId="0" borderId="0" xfId="1" applyNumberFormat="1" applyFont="1" applyBorder="1"/>
    <xf numFmtId="0" fontId="0" fillId="0" borderId="0" xfId="0" applyBorder="1" applyAlignment="1">
      <alignment horizontal="left"/>
    </xf>
    <xf numFmtId="0" fontId="2" fillId="0" borderId="9" xfId="0" applyFont="1" applyBorder="1"/>
    <xf numFmtId="0" fontId="0" fillId="4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FF7C80"/>
      <color rgb="FFE8B4D9"/>
      <color rgb="FFD3C1DB"/>
      <color rgb="FFC6B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" workbookViewId="0">
      <selection activeCell="G26" sqref="G26"/>
    </sheetView>
  </sheetViews>
  <sheetFormatPr defaultRowHeight="15" x14ac:dyDescent="0.25"/>
  <cols>
    <col min="1" max="1" width="20.85546875" bestFit="1" customWidth="1"/>
    <col min="2" max="2" width="31.5703125" customWidth="1"/>
    <col min="3" max="3" width="17.5703125" customWidth="1"/>
    <col min="4" max="4" width="18.140625" customWidth="1"/>
    <col min="5" max="5" width="22.42578125" customWidth="1"/>
    <col min="6" max="6" width="16.85546875" customWidth="1"/>
    <col min="7" max="7" width="21.5703125" customWidth="1"/>
    <col min="8" max="8" width="17.140625" customWidth="1"/>
    <col min="9" max="9" width="13.5703125" customWidth="1"/>
    <col min="10" max="10" width="17.140625" customWidth="1"/>
    <col min="11" max="11" width="15.7109375" customWidth="1"/>
    <col min="12" max="12" width="16.7109375" customWidth="1"/>
    <col min="13" max="13" width="17.5703125" customWidth="1"/>
    <col min="14" max="14" width="16" customWidth="1"/>
  </cols>
  <sheetData>
    <row r="1" spans="1:14" ht="15.75" thickBot="1" x14ac:dyDescent="0.3">
      <c r="A1" s="25" t="s">
        <v>39</v>
      </c>
      <c r="B1" s="24"/>
    </row>
    <row r="2" spans="1:14" x14ac:dyDescent="0.25">
      <c r="A2" s="21"/>
      <c r="B2" s="24"/>
    </row>
    <row r="3" spans="1:14" x14ac:dyDescent="0.25">
      <c r="A3" s="9" t="s">
        <v>40</v>
      </c>
      <c r="C3" s="26" t="s">
        <v>18</v>
      </c>
      <c r="D3" s="26"/>
      <c r="E3" s="27" t="s">
        <v>19</v>
      </c>
      <c r="F3" s="27"/>
      <c r="G3" s="28" t="s">
        <v>20</v>
      </c>
      <c r="H3" s="28"/>
      <c r="I3" s="29" t="s">
        <v>21</v>
      </c>
      <c r="J3" s="29"/>
      <c r="K3" s="31" t="s">
        <v>25</v>
      </c>
      <c r="L3" s="31"/>
      <c r="M3" s="30" t="s">
        <v>23</v>
      </c>
      <c r="N3" s="30"/>
    </row>
    <row r="4" spans="1:14" ht="60" x14ac:dyDescent="0.25">
      <c r="A4" s="8" t="s">
        <v>0</v>
      </c>
      <c r="B4" s="7" t="s">
        <v>26</v>
      </c>
      <c r="C4" s="7" t="s">
        <v>31</v>
      </c>
      <c r="D4" s="7" t="s">
        <v>13</v>
      </c>
      <c r="E4" s="7" t="s">
        <v>32</v>
      </c>
      <c r="F4" s="7" t="s">
        <v>14</v>
      </c>
      <c r="G4" s="7" t="s">
        <v>33</v>
      </c>
      <c r="H4" s="7" t="s">
        <v>15</v>
      </c>
      <c r="I4" s="7" t="s">
        <v>34</v>
      </c>
      <c r="J4" s="7" t="s">
        <v>16</v>
      </c>
      <c r="K4" s="7" t="s">
        <v>37</v>
      </c>
      <c r="L4" s="7" t="s">
        <v>24</v>
      </c>
      <c r="M4" s="7" t="s">
        <v>36</v>
      </c>
      <c r="N4" s="7" t="s">
        <v>17</v>
      </c>
    </row>
    <row r="5" spans="1:14" x14ac:dyDescent="0.25">
      <c r="A5" s="1" t="s">
        <v>5</v>
      </c>
      <c r="B5" s="10">
        <v>713.86402199999998</v>
      </c>
      <c r="C5" s="10">
        <v>15.474226</v>
      </c>
      <c r="D5" s="12">
        <f>(C5/B5)*100</f>
        <v>2.1676713664104508</v>
      </c>
      <c r="E5" s="12">
        <v>9.3360000000000005E-3</v>
      </c>
      <c r="F5" s="12">
        <f>(E5/B5)*100</f>
        <v>1.3078120919784919E-3</v>
      </c>
      <c r="G5" s="10">
        <v>65.439144999999996</v>
      </c>
      <c r="H5" s="12">
        <f>(G5/B5)*100</f>
        <v>9.1668921507855448</v>
      </c>
      <c r="I5" s="12">
        <v>2.8000000000000001E-2</v>
      </c>
      <c r="J5" s="12">
        <f>(I5/B5)*100</f>
        <v>3.9223156143313809E-3</v>
      </c>
      <c r="K5" s="12">
        <f>G5+E5+C5</f>
        <v>80.922707000000003</v>
      </c>
      <c r="L5" s="12">
        <f>(K5/B5)*100</f>
        <v>11.335871329287976</v>
      </c>
      <c r="M5" s="12">
        <f>I5+G5+E5+C5</f>
        <v>80.950707000000008</v>
      </c>
      <c r="N5" s="12">
        <f>(M5/B5)*100</f>
        <v>11.339793644902308</v>
      </c>
    </row>
    <row r="6" spans="1:14" x14ac:dyDescent="0.25">
      <c r="A6" s="1" t="s">
        <v>6</v>
      </c>
      <c r="B6" s="10">
        <v>1213.5056119999999</v>
      </c>
      <c r="C6" s="12">
        <v>108.5</v>
      </c>
      <c r="D6" s="12">
        <f>(C6/B6)*100</f>
        <v>8.9410381729656159</v>
      </c>
      <c r="E6" s="12">
        <v>182.8</v>
      </c>
      <c r="F6" s="12">
        <f>(E6/B6)*100</f>
        <v>15.063795189107045</v>
      </c>
      <c r="G6" s="10">
        <v>5.3</v>
      </c>
      <c r="H6" s="12">
        <f>(G6/B6)*100</f>
        <v>0.43675117342597009</v>
      </c>
      <c r="I6" s="12">
        <v>91.7</v>
      </c>
      <c r="J6" s="12">
        <f>(I6/B6)*100</f>
        <v>7.5566193590870689</v>
      </c>
      <c r="K6" s="12">
        <f>G6+E6+C6</f>
        <v>296.60000000000002</v>
      </c>
      <c r="L6" s="12">
        <f>(K6/B6)*100</f>
        <v>24.441584535498635</v>
      </c>
      <c r="M6" s="12">
        <f>I6+G6+E6+C6</f>
        <v>388.3</v>
      </c>
      <c r="N6" s="12">
        <f>(M6/B6)*100</f>
        <v>31.998203894585703</v>
      </c>
    </row>
    <row r="7" spans="1:14" x14ac:dyDescent="0.25">
      <c r="A7" s="3" t="s">
        <v>11</v>
      </c>
      <c r="B7" s="13">
        <f>B5+B6</f>
        <v>1927.3696339999999</v>
      </c>
      <c r="C7" s="14">
        <f>C5+C6</f>
        <v>123.974226</v>
      </c>
      <c r="D7" s="13">
        <f>(C7/B7)*100</f>
        <v>6.4323015063129301</v>
      </c>
      <c r="E7" s="14">
        <f>E5+E6</f>
        <v>182.809336</v>
      </c>
      <c r="F7" s="13">
        <f>(E7/B7)*100</f>
        <v>9.4849131570369032</v>
      </c>
      <c r="G7" s="14">
        <f>G5+G6</f>
        <v>70.739144999999994</v>
      </c>
      <c r="H7" s="13">
        <f>(G7/B7)*100</f>
        <v>3.6702427885195164</v>
      </c>
      <c r="I7" s="13">
        <f>I5+I6</f>
        <v>91.728000000000009</v>
      </c>
      <c r="J7" s="13">
        <f>(I7/B7)*100</f>
        <v>4.7592323953776692</v>
      </c>
      <c r="K7" s="13">
        <f>K5+K6</f>
        <v>377.52270700000003</v>
      </c>
      <c r="L7" s="13">
        <f>(K7/B7)*100</f>
        <v>19.587457451869351</v>
      </c>
      <c r="M7" s="13">
        <f>M5+M6</f>
        <v>469.25070700000003</v>
      </c>
      <c r="N7" s="13">
        <f>(M7/B7)*100</f>
        <v>24.346689847247021</v>
      </c>
    </row>
    <row r="8" spans="1:14" x14ac:dyDescent="0.25">
      <c r="A8" s="21"/>
      <c r="B8" s="22"/>
      <c r="C8" s="23"/>
      <c r="D8" s="22"/>
      <c r="E8" s="23"/>
      <c r="F8" s="22"/>
      <c r="G8" s="23"/>
      <c r="H8" s="22"/>
      <c r="I8" s="22"/>
      <c r="J8" s="22"/>
      <c r="K8" s="22"/>
      <c r="L8" s="22"/>
      <c r="M8" s="22"/>
      <c r="N8" s="22"/>
    </row>
    <row r="10" spans="1:14" x14ac:dyDescent="0.25">
      <c r="A10" s="9" t="s">
        <v>35</v>
      </c>
      <c r="C10" s="26" t="s">
        <v>18</v>
      </c>
      <c r="D10" s="26"/>
      <c r="E10" s="27" t="s">
        <v>19</v>
      </c>
      <c r="F10" s="27"/>
      <c r="G10" s="28" t="s">
        <v>20</v>
      </c>
      <c r="H10" s="28"/>
      <c r="I10" s="29" t="s">
        <v>21</v>
      </c>
      <c r="J10" s="29"/>
      <c r="K10" s="31" t="s">
        <v>25</v>
      </c>
      <c r="L10" s="31"/>
      <c r="M10" s="30" t="s">
        <v>23</v>
      </c>
      <c r="N10" s="30"/>
    </row>
    <row r="11" spans="1:14" ht="60" x14ac:dyDescent="0.25">
      <c r="A11" s="8" t="s">
        <v>0</v>
      </c>
      <c r="B11" s="7" t="s">
        <v>26</v>
      </c>
      <c r="C11" s="7" t="s">
        <v>27</v>
      </c>
      <c r="D11" s="7" t="s">
        <v>13</v>
      </c>
      <c r="E11" s="7" t="s">
        <v>28</v>
      </c>
      <c r="F11" s="7" t="s">
        <v>14</v>
      </c>
      <c r="G11" s="7" t="s">
        <v>29</v>
      </c>
      <c r="H11" s="7" t="s">
        <v>15</v>
      </c>
      <c r="I11" s="7" t="s">
        <v>30</v>
      </c>
      <c r="J11" s="7" t="s">
        <v>16</v>
      </c>
      <c r="K11" s="7" t="s">
        <v>37</v>
      </c>
      <c r="L11" s="7" t="s">
        <v>24</v>
      </c>
      <c r="M11" s="7" t="s">
        <v>36</v>
      </c>
      <c r="N11" s="7" t="s">
        <v>17</v>
      </c>
    </row>
    <row r="12" spans="1:14" x14ac:dyDescent="0.25">
      <c r="A12" s="1" t="s">
        <v>5</v>
      </c>
      <c r="B12" s="10">
        <v>713.86402199999998</v>
      </c>
      <c r="C12" s="11">
        <v>70.817897000000002</v>
      </c>
      <c r="D12" s="11">
        <f>(C12/B12)*100</f>
        <v>9.9203622563289802</v>
      </c>
      <c r="E12" s="11">
        <v>142</v>
      </c>
      <c r="F12" s="11">
        <f>(E12/B12)*100</f>
        <v>19.891743472680574</v>
      </c>
      <c r="G12" s="10">
        <v>10.968311999999999</v>
      </c>
      <c r="H12" s="12">
        <f>(G12/B12)*100</f>
        <v>1.536470765016366</v>
      </c>
      <c r="I12" s="11">
        <v>54.2</v>
      </c>
      <c r="J12" s="11">
        <f>(I12/B12)*100</f>
        <v>7.5924823677414581</v>
      </c>
      <c r="K12" s="12">
        <f>G12+E12+C12</f>
        <v>223.78620899999999</v>
      </c>
      <c r="L12" s="12">
        <f>(K12/B12)*100</f>
        <v>31.348576494025913</v>
      </c>
      <c r="M12" s="12">
        <f>I12+G12+E12+C12</f>
        <v>277.98620900000003</v>
      </c>
      <c r="N12" s="12">
        <f>(M12/B12)*100</f>
        <v>38.941058861767381</v>
      </c>
    </row>
    <row r="13" spans="1:14" x14ac:dyDescent="0.25">
      <c r="A13" s="1" t="s">
        <v>6</v>
      </c>
      <c r="B13" s="10">
        <v>1213.5056119999999</v>
      </c>
      <c r="C13" s="12">
        <v>115.1</v>
      </c>
      <c r="D13" s="12">
        <f>(C13/B13)*100</f>
        <v>9.4849169927036154</v>
      </c>
      <c r="E13" s="12">
        <v>186</v>
      </c>
      <c r="F13" s="12">
        <f>(E13/B13)*100</f>
        <v>15.327494010798198</v>
      </c>
      <c r="G13" s="10">
        <v>3.0212150000000002</v>
      </c>
      <c r="H13" s="12">
        <f>(G13/B13)*100</f>
        <v>0.24896588611738538</v>
      </c>
      <c r="I13" s="12">
        <v>78.8</v>
      </c>
      <c r="J13" s="12">
        <f>(I13/B13)*100</f>
        <v>6.4935834841446116</v>
      </c>
      <c r="K13" s="12">
        <f>G13+E13+C13</f>
        <v>304.12121500000001</v>
      </c>
      <c r="L13" s="12">
        <f>(K13/B13)*100</f>
        <v>25.061376889619197</v>
      </c>
      <c r="M13" s="12">
        <f>I13+G13+E13+C13</f>
        <v>382.92121499999996</v>
      </c>
      <c r="N13" s="12">
        <f>(M13/B13)*100</f>
        <v>31.554960373763809</v>
      </c>
    </row>
    <row r="14" spans="1:14" x14ac:dyDescent="0.25">
      <c r="A14" s="3" t="s">
        <v>11</v>
      </c>
      <c r="B14" s="13">
        <f>B12+B13</f>
        <v>1927.3696339999999</v>
      </c>
      <c r="C14" s="14">
        <f>C12+C13</f>
        <v>185.91789699999998</v>
      </c>
      <c r="D14" s="13">
        <f>(C14/B14)*100</f>
        <v>9.6461983067644397</v>
      </c>
      <c r="E14" s="14">
        <f>E12+E13</f>
        <v>328</v>
      </c>
      <c r="F14" s="13">
        <f>(E14/B14)*100</f>
        <v>17.018012228369475</v>
      </c>
      <c r="G14" s="14">
        <f>G12+G13</f>
        <v>13.989526999999999</v>
      </c>
      <c r="H14" s="13">
        <f>(G14/B14)*100</f>
        <v>0.72583518766800281</v>
      </c>
      <c r="I14" s="13">
        <f>I12+I13</f>
        <v>133</v>
      </c>
      <c r="J14" s="13">
        <f>(I14/B14)*100</f>
        <v>6.9005964218693299</v>
      </c>
      <c r="K14" s="13">
        <f>K12+K13</f>
        <v>527.90742399999999</v>
      </c>
      <c r="L14" s="13">
        <f>(K14/B14)*100</f>
        <v>27.390045722801919</v>
      </c>
      <c r="M14" s="13">
        <f>M12+M13</f>
        <v>660.90742399999999</v>
      </c>
      <c r="N14" s="13">
        <f>(M14/B14)*100</f>
        <v>34.290642144671253</v>
      </c>
    </row>
    <row r="17" spans="1:14" x14ac:dyDescent="0.25">
      <c r="A17" s="9" t="s">
        <v>38</v>
      </c>
      <c r="C17" s="26" t="s">
        <v>18</v>
      </c>
      <c r="D17" s="26"/>
      <c r="E17" s="27" t="s">
        <v>19</v>
      </c>
      <c r="F17" s="27"/>
      <c r="G17" s="28" t="s">
        <v>20</v>
      </c>
      <c r="H17" s="28"/>
      <c r="I17" s="29" t="s">
        <v>21</v>
      </c>
      <c r="J17" s="29"/>
      <c r="K17" s="31" t="s">
        <v>25</v>
      </c>
      <c r="L17" s="31"/>
      <c r="M17" s="30" t="s">
        <v>23</v>
      </c>
      <c r="N17" s="30"/>
    </row>
    <row r="18" spans="1:14" ht="60" x14ac:dyDescent="0.25">
      <c r="A18" s="8" t="s">
        <v>0</v>
      </c>
      <c r="B18" s="7" t="s">
        <v>26</v>
      </c>
      <c r="C18" s="7" t="s">
        <v>31</v>
      </c>
      <c r="D18" s="7" t="s">
        <v>13</v>
      </c>
      <c r="E18" s="7" t="s">
        <v>32</v>
      </c>
      <c r="F18" s="7" t="s">
        <v>14</v>
      </c>
      <c r="G18" s="7" t="s">
        <v>33</v>
      </c>
      <c r="H18" s="7" t="s">
        <v>15</v>
      </c>
      <c r="I18" s="7" t="s">
        <v>34</v>
      </c>
      <c r="J18" s="7" t="s">
        <v>16</v>
      </c>
      <c r="K18" s="7" t="s">
        <v>37</v>
      </c>
      <c r="L18" s="7" t="s">
        <v>24</v>
      </c>
      <c r="M18" s="7" t="s">
        <v>36</v>
      </c>
      <c r="N18" s="7" t="s">
        <v>17</v>
      </c>
    </row>
    <row r="19" spans="1:14" s="15" customFormat="1" x14ac:dyDescent="0.25">
      <c r="A19" s="16" t="s">
        <v>5</v>
      </c>
      <c r="B19" s="17">
        <v>0</v>
      </c>
      <c r="C19" s="19">
        <f t="shared" ref="C19:N19" si="0">C12-C5</f>
        <v>55.343671000000001</v>
      </c>
      <c r="D19" s="19">
        <f t="shared" si="0"/>
        <v>7.7526908899185294</v>
      </c>
      <c r="E19" s="19">
        <f t="shared" si="0"/>
        <v>141.99066400000001</v>
      </c>
      <c r="F19" s="19">
        <f t="shared" si="0"/>
        <v>19.890435660588594</v>
      </c>
      <c r="G19" s="20">
        <f t="shared" si="0"/>
        <v>-54.470832999999999</v>
      </c>
      <c r="H19" s="20">
        <f t="shared" si="0"/>
        <v>-7.6304213857691785</v>
      </c>
      <c r="I19" s="19">
        <f t="shared" si="0"/>
        <v>54.172000000000004</v>
      </c>
      <c r="J19" s="19">
        <f t="shared" si="0"/>
        <v>7.5885600521271268</v>
      </c>
      <c r="K19" s="19">
        <f t="shared" si="0"/>
        <v>142.86350199999998</v>
      </c>
      <c r="L19" s="19">
        <f t="shared" si="0"/>
        <v>20.012705164737937</v>
      </c>
      <c r="M19" s="19">
        <f t="shared" si="0"/>
        <v>197.03550200000001</v>
      </c>
      <c r="N19" s="19">
        <f t="shared" si="0"/>
        <v>27.601265216865073</v>
      </c>
    </row>
    <row r="20" spans="1:14" s="15" customFormat="1" x14ac:dyDescent="0.25">
      <c r="A20" s="16" t="s">
        <v>6</v>
      </c>
      <c r="B20" s="17">
        <v>0</v>
      </c>
      <c r="C20" s="19">
        <f t="shared" ref="C20:N20" si="1">C13-C6</f>
        <v>6.5999999999999943</v>
      </c>
      <c r="D20" s="19">
        <f t="shared" si="1"/>
        <v>0.54387881973799956</v>
      </c>
      <c r="E20" s="19">
        <f t="shared" si="1"/>
        <v>3.1999999999999886</v>
      </c>
      <c r="F20" s="18">
        <f t="shared" si="1"/>
        <v>0.26369882169115222</v>
      </c>
      <c r="G20" s="20">
        <f t="shared" si="1"/>
        <v>-2.2787849999999996</v>
      </c>
      <c r="H20" s="18">
        <f t="shared" si="1"/>
        <v>-0.18778528730858471</v>
      </c>
      <c r="I20" s="20">
        <f t="shared" si="1"/>
        <v>-12.900000000000006</v>
      </c>
      <c r="J20" s="20">
        <f t="shared" si="1"/>
        <v>-1.0630358749424573</v>
      </c>
      <c r="K20" s="19">
        <f t="shared" si="1"/>
        <v>7.5212149999999838</v>
      </c>
      <c r="L20" s="19">
        <f t="shared" si="1"/>
        <v>0.61979235412056255</v>
      </c>
      <c r="M20" s="20">
        <f t="shared" si="1"/>
        <v>-5.3787850000000503</v>
      </c>
      <c r="N20" s="18">
        <f t="shared" si="1"/>
        <v>-0.44324352082189478</v>
      </c>
    </row>
  </sheetData>
  <mergeCells count="18">
    <mergeCell ref="C17:D17"/>
    <mergeCell ref="E17:F17"/>
    <mergeCell ref="G17:H17"/>
    <mergeCell ref="I17:J17"/>
    <mergeCell ref="K17:L17"/>
    <mergeCell ref="M3:N3"/>
    <mergeCell ref="M17:N17"/>
    <mergeCell ref="K3:L3"/>
    <mergeCell ref="E10:F10"/>
    <mergeCell ref="G10:H10"/>
    <mergeCell ref="I10:J10"/>
    <mergeCell ref="M10:N10"/>
    <mergeCell ref="K10:L10"/>
    <mergeCell ref="C10:D10"/>
    <mergeCell ref="C3:D3"/>
    <mergeCell ref="E3:F3"/>
    <mergeCell ref="G3:H3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9" sqref="F9"/>
    </sheetView>
  </sheetViews>
  <sheetFormatPr defaultRowHeight="15" x14ac:dyDescent="0.25"/>
  <cols>
    <col min="1" max="1" width="20.85546875" bestFit="1" customWidth="1"/>
    <col min="2" max="2" width="33.85546875" customWidth="1"/>
  </cols>
  <sheetData>
    <row r="1" spans="1:6" ht="30" x14ac:dyDescent="0.25">
      <c r="A1" s="5" t="s">
        <v>0</v>
      </c>
      <c r="B1" s="6" t="s">
        <v>12</v>
      </c>
      <c r="C1" s="5" t="s">
        <v>2</v>
      </c>
      <c r="D1" s="5" t="s">
        <v>1</v>
      </c>
      <c r="E1" s="5" t="s">
        <v>3</v>
      </c>
      <c r="F1" s="5" t="s">
        <v>4</v>
      </c>
    </row>
    <row r="2" spans="1:6" x14ac:dyDescent="0.25">
      <c r="A2" s="1" t="s">
        <v>5</v>
      </c>
      <c r="B2" s="1">
        <v>561</v>
      </c>
      <c r="C2" s="1">
        <v>356</v>
      </c>
      <c r="D2" s="1">
        <v>205</v>
      </c>
      <c r="E2" s="2">
        <f>(C2/B2)*100</f>
        <v>63.458110516934042</v>
      </c>
      <c r="F2" s="2">
        <f>(D2/B2)*100</f>
        <v>36.541889483065951</v>
      </c>
    </row>
    <row r="3" spans="1:6" x14ac:dyDescent="0.25">
      <c r="A3" s="1" t="s">
        <v>6</v>
      </c>
      <c r="B3" s="1">
        <v>1102</v>
      </c>
      <c r="C3" s="1">
        <v>696</v>
      </c>
      <c r="D3" s="1">
        <v>406</v>
      </c>
      <c r="E3" s="2">
        <f>(C3/B3)*100</f>
        <v>63.157894736842103</v>
      </c>
      <c r="F3" s="2">
        <f>(D3/B3)*100</f>
        <v>36.84210526315789</v>
      </c>
    </row>
    <row r="4" spans="1:6" x14ac:dyDescent="0.25">
      <c r="A4" s="3" t="s">
        <v>11</v>
      </c>
      <c r="B4" s="3">
        <f>B2+B3</f>
        <v>1663</v>
      </c>
      <c r="C4" s="3">
        <f>C2+C3</f>
        <v>1052</v>
      </c>
      <c r="D4" s="3">
        <f>D2+D3</f>
        <v>611</v>
      </c>
      <c r="E4" s="4">
        <f>(C4/B4)*100</f>
        <v>63.259170174383641</v>
      </c>
      <c r="F4" s="4">
        <f>(D4/B4)*100</f>
        <v>36.740829825616359</v>
      </c>
    </row>
    <row r="6" spans="1:6" x14ac:dyDescent="0.25">
      <c r="A6" s="32" t="s">
        <v>9</v>
      </c>
      <c r="B6" s="33"/>
    </row>
    <row r="7" spans="1:6" x14ac:dyDescent="0.25">
      <c r="A7" s="34" t="s">
        <v>7</v>
      </c>
      <c r="B7" s="35"/>
    </row>
    <row r="8" spans="1:6" x14ac:dyDescent="0.25">
      <c r="A8" s="34" t="s">
        <v>8</v>
      </c>
      <c r="B8" s="35"/>
    </row>
    <row r="9" spans="1:6" x14ac:dyDescent="0.25">
      <c r="A9" s="34" t="s">
        <v>22</v>
      </c>
      <c r="B9" s="35"/>
    </row>
    <row r="10" spans="1:6" x14ac:dyDescent="0.25">
      <c r="A10" s="36" t="s">
        <v>10</v>
      </c>
      <c r="B10" s="37"/>
    </row>
  </sheetData>
  <mergeCells count="5">
    <mergeCell ref="A6:B6"/>
    <mergeCell ref="A7:B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Flood Zone Acreages</vt:lpstr>
      <vt:lpstr>Owned_Rented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Maynard</dc:creator>
  <cp:lastModifiedBy>Kurt Donaldson</cp:lastModifiedBy>
  <dcterms:created xsi:type="dcterms:W3CDTF">2022-10-11T16:00:57Z</dcterms:created>
  <dcterms:modified xsi:type="dcterms:W3CDTF">2022-10-17T18:22:08Z</dcterms:modified>
</cp:coreProperties>
</file>