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bb0033\Desktop\Data\1a_RA-AL-INDEX\1_Table\"/>
    </mc:Choice>
  </mc:AlternateContent>
  <xr:revisionPtr revIDLastSave="0" documentId="13_ncr:1_{BE845CF9-CF95-4980-B194-1F0931F20C2F}" xr6:coauthVersionLast="47" xr6:coauthVersionMax="47" xr10:uidLastSave="{00000000-0000-0000-0000-000000000000}"/>
  <bookViews>
    <workbookView xWindow="19090" yWindow="-110" windowWidth="38620" windowHeight="21100" tabRatio="847" xr2:uid="{87A0EC60-AC93-426B-B141-08FDA7BC336B}"/>
  </bookViews>
  <sheets>
    <sheet name="State" sheetId="4" r:id="rId1"/>
    <sheet name="Region" sheetId="3" r:id="rId2"/>
    <sheet name="County" sheetId="2" r:id="rId3"/>
    <sheet name="Unincorporated" sheetId="6" r:id="rId4"/>
    <sheet name="Incorporated" sheetId="5" r:id="rId5"/>
    <sheet name="Community" sheetId="1" r:id="rId6"/>
    <sheet name="Stream" sheetId="11" r:id="rId7"/>
    <sheet name="Watershed" sheetId="16" r:id="rId8"/>
    <sheet name="Inc_Less_10_Bldgs" sheetId="9" r:id="rId9"/>
    <sheet name="Watershed_Less_60k_Ac" sheetId="17" r:id="rId10"/>
  </sheets>
  <definedNames>
    <definedName name="_xlnm._FilterDatabase" localSheetId="5" hidden="1">Community!$B$10:$DN$294</definedName>
    <definedName name="_xlnm._FilterDatabase" localSheetId="2" hidden="1">County!$A$9:$DN$64</definedName>
    <definedName name="_xlnm._FilterDatabase" localSheetId="8" hidden="1">Inc_Less_10_Bldgs!$B$8:$DF$8</definedName>
    <definedName name="_xlnm._FilterDatabase" localSheetId="4" hidden="1">Incorporated!$B$10:$DN$239</definedName>
    <definedName name="_xlnm._FilterDatabase" localSheetId="1" hidden="1">Region!$A$8:$DK$8</definedName>
    <definedName name="_xlnm._FilterDatabase" localSheetId="6" hidden="1">Stream!$B$9:$AW$165</definedName>
    <definedName name="_xlnm._FilterDatabase" localSheetId="3" hidden="1">Unincorporated!$B$9:$DN$64</definedName>
    <definedName name="_xlnm._FilterDatabase" localSheetId="7" hidden="1">Watershed!$A$9:$BN$42</definedName>
    <definedName name="_xlnm._FilterDatabase" localSheetId="9" hidden="1">Watershed_Less_60k_Ac!$A$6:$BG$6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2" i="5" l="1"/>
  <c r="BA17" i="5"/>
  <c r="BA11" i="5"/>
  <c r="BA32" i="5"/>
  <c r="BA25" i="5"/>
  <c r="BA24" i="5"/>
  <c r="BA14" i="5"/>
  <c r="BA12" i="5"/>
  <c r="BA23" i="5"/>
  <c r="BA37" i="5"/>
  <c r="BA52" i="5"/>
  <c r="BA55" i="5"/>
  <c r="BA21" i="5"/>
  <c r="BA16" i="5"/>
  <c r="BA92" i="5"/>
  <c r="BA44" i="5"/>
  <c r="BA40" i="5"/>
  <c r="BA95" i="5"/>
  <c r="BA47" i="5"/>
  <c r="BA18" i="5"/>
  <c r="BA28" i="5"/>
  <c r="BA20" i="5"/>
  <c r="BA31" i="5"/>
  <c r="BA54" i="5"/>
  <c r="BA38" i="5"/>
  <c r="BA50" i="5"/>
  <c r="BA30" i="5"/>
  <c r="BA33" i="5"/>
  <c r="BA42" i="5"/>
  <c r="BA13" i="5"/>
  <c r="BA19" i="5"/>
  <c r="BA49" i="5"/>
  <c r="BA61" i="5"/>
  <c r="BA100" i="5"/>
  <c r="BA103" i="5"/>
  <c r="BA48" i="5"/>
  <c r="BA43" i="5"/>
  <c r="BA69" i="5"/>
  <c r="BA51" i="5"/>
  <c r="BA76" i="5"/>
  <c r="BA15" i="5"/>
  <c r="BA71" i="5"/>
  <c r="BA68" i="5"/>
  <c r="BA78" i="5"/>
  <c r="BA97" i="5"/>
  <c r="BA62" i="5"/>
  <c r="BA87" i="5"/>
  <c r="BA65" i="5"/>
  <c r="BA79" i="5"/>
  <c r="BA36" i="5"/>
  <c r="BA94" i="5"/>
  <c r="BA72" i="5"/>
  <c r="BA41" i="5"/>
  <c r="BA57" i="5"/>
  <c r="BA59" i="5"/>
  <c r="BA89" i="5"/>
  <c r="BA70" i="5"/>
  <c r="BA45" i="5"/>
  <c r="BA98" i="5"/>
  <c r="BA67" i="5"/>
  <c r="BA80" i="5"/>
  <c r="BA77" i="5"/>
  <c r="BA142" i="5"/>
  <c r="BA58" i="5"/>
  <c r="BA66" i="5"/>
  <c r="BA120" i="5"/>
  <c r="BA73" i="5"/>
  <c r="BA34" i="5"/>
  <c r="BA138" i="5"/>
  <c r="BA63" i="5"/>
  <c r="BA82" i="5"/>
  <c r="BA88" i="5"/>
  <c r="BA56" i="5"/>
  <c r="BA99" i="5"/>
  <c r="BA125" i="5"/>
  <c r="BA74" i="5"/>
  <c r="BA60" i="5"/>
  <c r="BA27" i="5"/>
  <c r="BA118" i="5"/>
  <c r="BA64" i="5"/>
  <c r="BA115" i="5"/>
  <c r="BA167" i="5"/>
  <c r="BA83" i="5"/>
  <c r="BA35" i="5"/>
  <c r="BA102" i="5"/>
  <c r="BA84" i="5"/>
  <c r="BA124" i="5"/>
  <c r="BA81" i="5"/>
  <c r="BA156" i="5"/>
  <c r="BA136" i="5"/>
  <c r="BA112" i="5"/>
  <c r="BA26" i="5"/>
  <c r="BA104" i="5"/>
  <c r="BA29" i="5"/>
  <c r="BA46" i="5"/>
  <c r="BA182" i="5"/>
  <c r="BA154" i="5"/>
  <c r="BA160" i="5"/>
  <c r="BA132" i="5"/>
  <c r="BA90" i="5"/>
  <c r="BA141" i="5"/>
  <c r="BA39" i="5"/>
  <c r="BA117" i="5"/>
  <c r="BA196" i="5"/>
  <c r="BA144" i="5"/>
  <c r="BA143" i="5"/>
  <c r="BA75" i="5"/>
  <c r="BA111" i="5"/>
  <c r="BA96" i="5"/>
  <c r="BA128" i="5"/>
  <c r="BA101" i="5"/>
  <c r="BA133" i="5"/>
  <c r="BA109" i="5"/>
  <c r="BA166" i="5"/>
  <c r="BA153" i="5"/>
  <c r="BA137" i="5"/>
  <c r="BA171" i="5"/>
  <c r="BA126" i="5"/>
  <c r="BA159" i="5"/>
  <c r="BA135" i="5"/>
  <c r="BA86" i="5"/>
  <c r="BA163" i="5"/>
  <c r="BA140" i="5"/>
  <c r="BA152" i="5"/>
  <c r="BA106" i="5"/>
  <c r="BA53" i="5"/>
  <c r="BA130" i="5"/>
  <c r="BA174" i="5"/>
  <c r="BA150" i="5"/>
  <c r="BA183" i="5"/>
  <c r="BA107" i="5"/>
  <c r="BA123" i="5"/>
  <c r="BA186" i="5"/>
  <c r="BA173" i="5"/>
  <c r="BA114" i="5"/>
  <c r="BA177" i="5"/>
  <c r="BA116" i="5"/>
  <c r="BA164" i="5"/>
  <c r="BA108" i="5"/>
  <c r="BA146" i="5"/>
  <c r="BA122" i="5"/>
  <c r="BA188" i="5"/>
  <c r="BA157" i="5"/>
  <c r="BA149" i="5"/>
  <c r="BA161" i="5"/>
  <c r="BA121" i="5"/>
  <c r="BA110" i="5"/>
  <c r="BA113" i="5"/>
  <c r="BA192" i="5"/>
  <c r="BA129" i="5"/>
  <c r="BA165" i="5"/>
  <c r="BA93" i="5"/>
  <c r="BA105" i="5"/>
  <c r="BA155" i="5"/>
  <c r="BA189" i="5"/>
  <c r="BA179" i="5"/>
  <c r="BA195" i="5"/>
  <c r="BA184" i="5"/>
  <c r="BA169" i="5"/>
  <c r="BA158" i="5"/>
  <c r="BA168" i="5"/>
  <c r="BA85" i="5"/>
  <c r="BA91" i="5"/>
  <c r="BA176" i="5"/>
  <c r="BA147" i="5"/>
  <c r="BA119" i="5"/>
  <c r="BA198" i="5"/>
  <c r="BA185" i="5"/>
  <c r="BA178" i="5"/>
  <c r="BA162" i="5"/>
  <c r="BA139" i="5"/>
  <c r="BA131" i="5"/>
  <c r="BA181" i="5"/>
  <c r="BA148" i="5"/>
  <c r="BA172" i="5"/>
  <c r="BA193" i="5"/>
  <c r="BA211" i="5"/>
  <c r="BA175" i="5"/>
  <c r="BA170" i="5"/>
  <c r="BA191" i="5"/>
  <c r="BA151" i="5"/>
  <c r="BA190" i="5"/>
  <c r="BA180" i="5"/>
  <c r="BA206" i="5"/>
  <c r="BA145" i="5"/>
  <c r="BA187" i="5"/>
  <c r="BA134" i="5"/>
  <c r="BA127" i="5"/>
  <c r="BA208" i="5"/>
  <c r="BA200" i="5"/>
  <c r="BA199" i="5"/>
  <c r="BA203" i="5"/>
  <c r="BA202" i="5"/>
  <c r="BA222" i="5"/>
  <c r="BA214" i="5"/>
  <c r="BA207" i="5"/>
  <c r="BA218" i="5"/>
  <c r="BA197" i="5"/>
  <c r="BA205" i="5"/>
  <c r="BA204" i="5"/>
  <c r="BA213" i="5"/>
  <c r="BA194" i="5"/>
  <c r="BA201" i="5"/>
  <c r="BA210" i="5"/>
  <c r="BA220" i="5"/>
  <c r="BA215" i="5"/>
  <c r="BA217" i="5"/>
  <c r="BA224" i="5"/>
  <c r="BA212" i="5"/>
  <c r="BA219" i="5"/>
  <c r="BA228" i="5"/>
  <c r="BA216" i="5"/>
  <c r="BA231" i="5"/>
  <c r="BA226" i="5"/>
  <c r="BA209" i="5"/>
  <c r="BA221" i="5"/>
  <c r="BA225" i="5"/>
  <c r="BA229" i="5"/>
  <c r="BA233" i="5"/>
  <c r="BA227" i="5"/>
  <c r="BA234" i="5"/>
  <c r="BA235" i="5"/>
  <c r="BA223" i="5"/>
  <c r="BA237" i="5"/>
  <c r="BA238" i="5"/>
  <c r="BA239" i="5"/>
  <c r="BA232" i="5"/>
  <c r="BA236" i="5"/>
  <c r="BA230" i="5"/>
  <c r="Q19" i="16" l="1"/>
  <c r="F68" i="4" l="1"/>
  <c r="AB13" i="17" l="1"/>
  <c r="Z13" i="17"/>
  <c r="O13" i="17"/>
  <c r="G13" i="17"/>
  <c r="E13" i="17"/>
  <c r="D13" i="17"/>
  <c r="BB11" i="17"/>
  <c r="AL11" i="17"/>
  <c r="AK11" i="17"/>
  <c r="AH11" i="17"/>
  <c r="AF11" i="17"/>
  <c r="AD11" i="17"/>
  <c r="Q11" i="17"/>
  <c r="M11" i="17"/>
  <c r="I11" i="17"/>
  <c r="BB10" i="17"/>
  <c r="AL10" i="17"/>
  <c r="AK10" i="17"/>
  <c r="AH10" i="17"/>
  <c r="AF10" i="17"/>
  <c r="AD10" i="17"/>
  <c r="Q10" i="17"/>
  <c r="M10" i="17"/>
  <c r="I10" i="17"/>
  <c r="AK9" i="17"/>
  <c r="AD9" i="17"/>
  <c r="Q9" i="17"/>
  <c r="M9" i="17"/>
  <c r="I9" i="17"/>
  <c r="BB8" i="17"/>
  <c r="AL8" i="17"/>
  <c r="AK8" i="17"/>
  <c r="AH8" i="17"/>
  <c r="AF8" i="17"/>
  <c r="AD8" i="17"/>
  <c r="Q8" i="17"/>
  <c r="M8" i="17"/>
  <c r="I8" i="17"/>
  <c r="BB7" i="17"/>
  <c r="AL7" i="17"/>
  <c r="AK7" i="17"/>
  <c r="AH7" i="17"/>
  <c r="AF7" i="17"/>
  <c r="AD7" i="17"/>
  <c r="Q7" i="17"/>
  <c r="M7" i="17"/>
  <c r="I7" i="17"/>
  <c r="BB39" i="16"/>
  <c r="BA39" i="16"/>
  <c r="AT39" i="16"/>
  <c r="AU39" i="16" s="1"/>
  <c r="AL39" i="16"/>
  <c r="AK39" i="16"/>
  <c r="AC39" i="16"/>
  <c r="AA39" i="16"/>
  <c r="T39" i="16"/>
  <c r="Q39" i="16"/>
  <c r="P39" i="16"/>
  <c r="M39" i="16"/>
  <c r="L39" i="16"/>
  <c r="I39" i="16"/>
  <c r="H39" i="16"/>
  <c r="BB22" i="16"/>
  <c r="BA22" i="16"/>
  <c r="AT22" i="16"/>
  <c r="AU22" i="16" s="1"/>
  <c r="AL22" i="16"/>
  <c r="AK22" i="16"/>
  <c r="AH22" i="16"/>
  <c r="AF22" i="16"/>
  <c r="AD22" i="16"/>
  <c r="AC22" i="16"/>
  <c r="AA22" i="16"/>
  <c r="T22" i="16"/>
  <c r="Q22" i="16"/>
  <c r="P22" i="16"/>
  <c r="M22" i="16"/>
  <c r="L22" i="16"/>
  <c r="I22" i="16"/>
  <c r="H22" i="16"/>
  <c r="BB15" i="16"/>
  <c r="BA15" i="16"/>
  <c r="AT15" i="16"/>
  <c r="AX15" i="16" s="1"/>
  <c r="AL15" i="16"/>
  <c r="AK15" i="16"/>
  <c r="AH15" i="16"/>
  <c r="AF15" i="16"/>
  <c r="AD15" i="16"/>
  <c r="AC15" i="16"/>
  <c r="AA15" i="16"/>
  <c r="T15" i="16"/>
  <c r="Q15" i="16"/>
  <c r="P15" i="16"/>
  <c r="M15" i="16"/>
  <c r="L15" i="16"/>
  <c r="I15" i="16"/>
  <c r="H15" i="16"/>
  <c r="BB20" i="16"/>
  <c r="BA20" i="16"/>
  <c r="AT20" i="16"/>
  <c r="AX20" i="16" s="1"/>
  <c r="AL20" i="16"/>
  <c r="AK20" i="16"/>
  <c r="AH20" i="16"/>
  <c r="AF20" i="16"/>
  <c r="AD20" i="16"/>
  <c r="AC20" i="16"/>
  <c r="AA20" i="16"/>
  <c r="T20" i="16"/>
  <c r="Q20" i="16"/>
  <c r="P20" i="16"/>
  <c r="M20" i="16"/>
  <c r="L20" i="16"/>
  <c r="I20" i="16"/>
  <c r="H20" i="16"/>
  <c r="BB35" i="16"/>
  <c r="BA35" i="16"/>
  <c r="AT35" i="16"/>
  <c r="AX35" i="16" s="1"/>
  <c r="AL35" i="16"/>
  <c r="AK35" i="16"/>
  <c r="AH35" i="16"/>
  <c r="AF35" i="16"/>
  <c r="AD35" i="16"/>
  <c r="AC35" i="16"/>
  <c r="AA35" i="16"/>
  <c r="T35" i="16"/>
  <c r="Q35" i="16"/>
  <c r="P35" i="16"/>
  <c r="M35" i="16"/>
  <c r="L35" i="16"/>
  <c r="I35" i="16"/>
  <c r="H35" i="16"/>
  <c r="BB30" i="16"/>
  <c r="BA30" i="16"/>
  <c r="AT30" i="16"/>
  <c r="AW30" i="16" s="1"/>
  <c r="AL30" i="16"/>
  <c r="AK30" i="16"/>
  <c r="AH30" i="16"/>
  <c r="AF30" i="16"/>
  <c r="AD30" i="16"/>
  <c r="AC30" i="16"/>
  <c r="AA30" i="16"/>
  <c r="T30" i="16"/>
  <c r="Q30" i="16"/>
  <c r="P30" i="16"/>
  <c r="M30" i="16"/>
  <c r="L30" i="16"/>
  <c r="I30" i="16"/>
  <c r="H30" i="16"/>
  <c r="BB13" i="16"/>
  <c r="BA13" i="16"/>
  <c r="AT13" i="16"/>
  <c r="AX13" i="16" s="1"/>
  <c r="AL13" i="16"/>
  <c r="AK13" i="16"/>
  <c r="AH13" i="16"/>
  <c r="AF13" i="16"/>
  <c r="AD13" i="16"/>
  <c r="AC13" i="16"/>
  <c r="AA13" i="16"/>
  <c r="T13" i="16"/>
  <c r="Q13" i="16"/>
  <c r="P13" i="16"/>
  <c r="M13" i="16"/>
  <c r="L13" i="16"/>
  <c r="I13" i="16"/>
  <c r="H13" i="16"/>
  <c r="BB40" i="16"/>
  <c r="BA40" i="16"/>
  <c r="AT40" i="16"/>
  <c r="AX40" i="16" s="1"/>
  <c r="AL40" i="16"/>
  <c r="AK40" i="16"/>
  <c r="AC40" i="16"/>
  <c r="AA40" i="16"/>
  <c r="T40" i="16"/>
  <c r="Q40" i="16"/>
  <c r="P40" i="16"/>
  <c r="M40" i="16"/>
  <c r="L40" i="16"/>
  <c r="I40" i="16"/>
  <c r="H40" i="16"/>
  <c r="BB14" i="16"/>
  <c r="BA14" i="16"/>
  <c r="AT14" i="16"/>
  <c r="AW14" i="16" s="1"/>
  <c r="AL14" i="16"/>
  <c r="AK14" i="16"/>
  <c r="AH14" i="16"/>
  <c r="AF14" i="16"/>
  <c r="AD14" i="16"/>
  <c r="AC14" i="16"/>
  <c r="AA14" i="16"/>
  <c r="T14" i="16"/>
  <c r="Q14" i="16"/>
  <c r="P14" i="16"/>
  <c r="M14" i="16"/>
  <c r="L14" i="16"/>
  <c r="I14" i="16"/>
  <c r="H14" i="16"/>
  <c r="BB25" i="16"/>
  <c r="BA25" i="16"/>
  <c r="AT25" i="16"/>
  <c r="AW25" i="16" s="1"/>
  <c r="AL25" i="16"/>
  <c r="AK25" i="16"/>
  <c r="AH25" i="16"/>
  <c r="AF25" i="16"/>
  <c r="AD25" i="16"/>
  <c r="AC25" i="16"/>
  <c r="AA25" i="16"/>
  <c r="T25" i="16"/>
  <c r="Q25" i="16"/>
  <c r="P25" i="16"/>
  <c r="M25" i="16"/>
  <c r="L25" i="16"/>
  <c r="I25" i="16"/>
  <c r="H25" i="16"/>
  <c r="BB16" i="16"/>
  <c r="BA16" i="16"/>
  <c r="AT16" i="16"/>
  <c r="AX16" i="16" s="1"/>
  <c r="AL16" i="16"/>
  <c r="AK16" i="16"/>
  <c r="AH16" i="16"/>
  <c r="AF16" i="16"/>
  <c r="AD16" i="16"/>
  <c r="AC16" i="16"/>
  <c r="AA16" i="16"/>
  <c r="T16" i="16"/>
  <c r="Q16" i="16"/>
  <c r="P16" i="16"/>
  <c r="M16" i="16"/>
  <c r="L16" i="16"/>
  <c r="I16" i="16"/>
  <c r="H16" i="16"/>
  <c r="BB12" i="16"/>
  <c r="BA12" i="16"/>
  <c r="AT12" i="16"/>
  <c r="AL12" i="16"/>
  <c r="AK12" i="16"/>
  <c r="AH12" i="16"/>
  <c r="AF12" i="16"/>
  <c r="AD12" i="16"/>
  <c r="AC12" i="16"/>
  <c r="AA12" i="16"/>
  <c r="T12" i="16"/>
  <c r="Q12" i="16"/>
  <c r="P12" i="16"/>
  <c r="M12" i="16"/>
  <c r="L12" i="16"/>
  <c r="I12" i="16"/>
  <c r="H12" i="16"/>
  <c r="BA42" i="16"/>
  <c r="AT42" i="16"/>
  <c r="AU42" i="16" s="1"/>
  <c r="AK42" i="16"/>
  <c r="AD42" i="16"/>
  <c r="AC42" i="16"/>
  <c r="AA42" i="16"/>
  <c r="T42" i="16"/>
  <c r="Q42" i="16"/>
  <c r="P42" i="16"/>
  <c r="M42" i="16"/>
  <c r="L42" i="16"/>
  <c r="I42" i="16"/>
  <c r="H42" i="16"/>
  <c r="BB24" i="16"/>
  <c r="BA24" i="16"/>
  <c r="AT24" i="16"/>
  <c r="AX24" i="16" s="1"/>
  <c r="AL24" i="16"/>
  <c r="AK24" i="16"/>
  <c r="AH24" i="16"/>
  <c r="AF24" i="16"/>
  <c r="AD24" i="16"/>
  <c r="AC24" i="16"/>
  <c r="AA24" i="16"/>
  <c r="T24" i="16"/>
  <c r="Q24" i="16"/>
  <c r="P24" i="16"/>
  <c r="M24" i="16"/>
  <c r="L24" i="16"/>
  <c r="I24" i="16"/>
  <c r="H24" i="16"/>
  <c r="BB36" i="16"/>
  <c r="BA36" i="16"/>
  <c r="AT36" i="16"/>
  <c r="AU36" i="16" s="1"/>
  <c r="AL36" i="16"/>
  <c r="AK36" i="16"/>
  <c r="AH36" i="16"/>
  <c r="AF36" i="16"/>
  <c r="AD36" i="16"/>
  <c r="AC36" i="16"/>
  <c r="AA36" i="16"/>
  <c r="T36" i="16"/>
  <c r="Q36" i="16"/>
  <c r="P36" i="16"/>
  <c r="M36" i="16"/>
  <c r="L36" i="16"/>
  <c r="I36" i="16"/>
  <c r="H36" i="16"/>
  <c r="BB19" i="16"/>
  <c r="BA19" i="16"/>
  <c r="AT19" i="16"/>
  <c r="AU19" i="16" s="1"/>
  <c r="AL19" i="16"/>
  <c r="AK19" i="16"/>
  <c r="AH19" i="16"/>
  <c r="AF19" i="16"/>
  <c r="AD19" i="16"/>
  <c r="AC19" i="16"/>
  <c r="AA19" i="16"/>
  <c r="T19" i="16"/>
  <c r="P19" i="16"/>
  <c r="M19" i="16"/>
  <c r="L19" i="16"/>
  <c r="I19" i="16"/>
  <c r="H19" i="16"/>
  <c r="BB41" i="16"/>
  <c r="BA41" i="16"/>
  <c r="AT41" i="16"/>
  <c r="AW41" i="16" s="1"/>
  <c r="AL41" i="16"/>
  <c r="AK41" i="16"/>
  <c r="AC41" i="16"/>
  <c r="AA41" i="16"/>
  <c r="T41" i="16"/>
  <c r="Q41" i="16"/>
  <c r="P41" i="16"/>
  <c r="M41" i="16"/>
  <c r="L41" i="16"/>
  <c r="I41" i="16"/>
  <c r="H41" i="16"/>
  <c r="BB29" i="16"/>
  <c r="BA29" i="16"/>
  <c r="AT29" i="16"/>
  <c r="AU29" i="16" s="1"/>
  <c r="AL29" i="16"/>
  <c r="AK29" i="16"/>
  <c r="AH29" i="16"/>
  <c r="AF29" i="16"/>
  <c r="AD29" i="16"/>
  <c r="AC29" i="16"/>
  <c r="AA29" i="16"/>
  <c r="T29" i="16"/>
  <c r="Q29" i="16"/>
  <c r="P29" i="16"/>
  <c r="M29" i="16"/>
  <c r="L29" i="16"/>
  <c r="I29" i="16"/>
  <c r="H29" i="16"/>
  <c r="BB37" i="16"/>
  <c r="BA37" i="16"/>
  <c r="AT37" i="16"/>
  <c r="AW37" i="16" s="1"/>
  <c r="AL37" i="16"/>
  <c r="AK37" i="16"/>
  <c r="AH37" i="16"/>
  <c r="AF37" i="16"/>
  <c r="AD37" i="16"/>
  <c r="AC37" i="16"/>
  <c r="AA37" i="16"/>
  <c r="T37" i="16"/>
  <c r="Q37" i="16"/>
  <c r="P37" i="16"/>
  <c r="M37" i="16"/>
  <c r="L37" i="16"/>
  <c r="I37" i="16"/>
  <c r="H37" i="16"/>
  <c r="BB33" i="16"/>
  <c r="BA33" i="16"/>
  <c r="AT33" i="16"/>
  <c r="AW33" i="16" s="1"/>
  <c r="AL33" i="16"/>
  <c r="AK33" i="16"/>
  <c r="AH33" i="16"/>
  <c r="AF33" i="16"/>
  <c r="AD33" i="16"/>
  <c r="AC33" i="16"/>
  <c r="AA33" i="16"/>
  <c r="T33" i="16"/>
  <c r="Q33" i="16"/>
  <c r="P33" i="16"/>
  <c r="M33" i="16"/>
  <c r="L33" i="16"/>
  <c r="I33" i="16"/>
  <c r="H33" i="16"/>
  <c r="BB34" i="16"/>
  <c r="BA34" i="16"/>
  <c r="AT34" i="16"/>
  <c r="AX34" i="16" s="1"/>
  <c r="AL34" i="16"/>
  <c r="AK34" i="16"/>
  <c r="AH34" i="16"/>
  <c r="AF34" i="16"/>
  <c r="AD34" i="16"/>
  <c r="AC34" i="16"/>
  <c r="AA34" i="16"/>
  <c r="T34" i="16"/>
  <c r="Q34" i="16"/>
  <c r="P34" i="16"/>
  <c r="M34" i="16"/>
  <c r="L34" i="16"/>
  <c r="I34" i="16"/>
  <c r="H34" i="16"/>
  <c r="BB10" i="16"/>
  <c r="BA10" i="16"/>
  <c r="AT10" i="16"/>
  <c r="AU10" i="16" s="1"/>
  <c r="AL10" i="16"/>
  <c r="AK10" i="16"/>
  <c r="AH10" i="16"/>
  <c r="AF10" i="16"/>
  <c r="AD10" i="16"/>
  <c r="AC10" i="16"/>
  <c r="AA10" i="16"/>
  <c r="T10" i="16"/>
  <c r="Q10" i="16"/>
  <c r="P10" i="16"/>
  <c r="M10" i="16"/>
  <c r="L10" i="16"/>
  <c r="I10" i="16"/>
  <c r="H10" i="16"/>
  <c r="BB23" i="16"/>
  <c r="BA23" i="16"/>
  <c r="AT23" i="16"/>
  <c r="AX23" i="16" s="1"/>
  <c r="AL23" i="16"/>
  <c r="AK23" i="16"/>
  <c r="AH23" i="16"/>
  <c r="AF23" i="16"/>
  <c r="AD23" i="16"/>
  <c r="AC23" i="16"/>
  <c r="AA23" i="16"/>
  <c r="T23" i="16"/>
  <c r="Q23" i="16"/>
  <c r="P23" i="16"/>
  <c r="M23" i="16"/>
  <c r="L23" i="16"/>
  <c r="I23" i="16"/>
  <c r="H23" i="16"/>
  <c r="BB18" i="16"/>
  <c r="BA18" i="16"/>
  <c r="AT18" i="16"/>
  <c r="AX18" i="16" s="1"/>
  <c r="AL18" i="16"/>
  <c r="AK18" i="16"/>
  <c r="AH18" i="16"/>
  <c r="AF18" i="16"/>
  <c r="AD18" i="16"/>
  <c r="AC18" i="16"/>
  <c r="AA18" i="16"/>
  <c r="T18" i="16"/>
  <c r="Q18" i="16"/>
  <c r="P18" i="16"/>
  <c r="M18" i="16"/>
  <c r="L18" i="16"/>
  <c r="I18" i="16"/>
  <c r="H18" i="16"/>
  <c r="BB32" i="16"/>
  <c r="BA32" i="16"/>
  <c r="AT32" i="16"/>
  <c r="AX32" i="16" s="1"/>
  <c r="AL32" i="16"/>
  <c r="AK32" i="16"/>
  <c r="AH32" i="16"/>
  <c r="AF32" i="16"/>
  <c r="AD32" i="16"/>
  <c r="AC32" i="16"/>
  <c r="AA32" i="16"/>
  <c r="T32" i="16"/>
  <c r="Q32" i="16"/>
  <c r="P32" i="16"/>
  <c r="M32" i="16"/>
  <c r="L32" i="16"/>
  <c r="I32" i="16"/>
  <c r="H32" i="16"/>
  <c r="BB17" i="16"/>
  <c r="BA17" i="16"/>
  <c r="AT17" i="16"/>
  <c r="AU17" i="16" s="1"/>
  <c r="AL17" i="16"/>
  <c r="AK17" i="16"/>
  <c r="AH17" i="16"/>
  <c r="AF17" i="16"/>
  <c r="AD17" i="16"/>
  <c r="AC17" i="16"/>
  <c r="AA17" i="16"/>
  <c r="T17" i="16"/>
  <c r="Q17" i="16"/>
  <c r="P17" i="16"/>
  <c r="M17" i="16"/>
  <c r="L17" i="16"/>
  <c r="I17" i="16"/>
  <c r="H17" i="16"/>
  <c r="BB31" i="16"/>
  <c r="BA31" i="16"/>
  <c r="AT31" i="16"/>
  <c r="AX31" i="16" s="1"/>
  <c r="AL31" i="16"/>
  <c r="AK31" i="16"/>
  <c r="AH31" i="16"/>
  <c r="AF31" i="16"/>
  <c r="AD31" i="16"/>
  <c r="AC31" i="16"/>
  <c r="AA31" i="16"/>
  <c r="T31" i="16"/>
  <c r="Q31" i="16"/>
  <c r="P31" i="16"/>
  <c r="M31" i="16"/>
  <c r="L31" i="16"/>
  <c r="I31" i="16"/>
  <c r="H31" i="16"/>
  <c r="BB21" i="16"/>
  <c r="BA21" i="16"/>
  <c r="AT21" i="16"/>
  <c r="AX21" i="16" s="1"/>
  <c r="AL21" i="16"/>
  <c r="AK21" i="16"/>
  <c r="AH21" i="16"/>
  <c r="AF21" i="16"/>
  <c r="AD21" i="16"/>
  <c r="AC21" i="16"/>
  <c r="AA21" i="16"/>
  <c r="T21" i="16"/>
  <c r="Q21" i="16"/>
  <c r="P21" i="16"/>
  <c r="M21" i="16"/>
  <c r="L21" i="16"/>
  <c r="I21" i="16"/>
  <c r="H21" i="16"/>
  <c r="BB26" i="16"/>
  <c r="BA26" i="16"/>
  <c r="AT26" i="16"/>
  <c r="AX26" i="16" s="1"/>
  <c r="AL26" i="16"/>
  <c r="AK26" i="16"/>
  <c r="AH26" i="16"/>
  <c r="AF26" i="16"/>
  <c r="AD26" i="16"/>
  <c r="AC26" i="16"/>
  <c r="AA26" i="16"/>
  <c r="T26" i="16"/>
  <c r="Q26" i="16"/>
  <c r="P26" i="16"/>
  <c r="M26" i="16"/>
  <c r="L26" i="16"/>
  <c r="I26" i="16"/>
  <c r="H26" i="16"/>
  <c r="BB11" i="16"/>
  <c r="BA11" i="16"/>
  <c r="AT11" i="16"/>
  <c r="AU11" i="16" s="1"/>
  <c r="AL11" i="16"/>
  <c r="AK11" i="16"/>
  <c r="AH11" i="16"/>
  <c r="AF11" i="16"/>
  <c r="AD11" i="16"/>
  <c r="AC11" i="16"/>
  <c r="AA11" i="16"/>
  <c r="T11" i="16"/>
  <c r="Q11" i="16"/>
  <c r="P11" i="16"/>
  <c r="M11" i="16"/>
  <c r="L11" i="16"/>
  <c r="I11" i="16"/>
  <c r="H11" i="16"/>
  <c r="BB27" i="16"/>
  <c r="BA27" i="16"/>
  <c r="AT27" i="16"/>
  <c r="AX27" i="16" s="1"/>
  <c r="AL27" i="16"/>
  <c r="AK27" i="16"/>
  <c r="AH27" i="16"/>
  <c r="AF27" i="16"/>
  <c r="AD27" i="16"/>
  <c r="AC27" i="16"/>
  <c r="AA27" i="16"/>
  <c r="T27" i="16"/>
  <c r="Q27" i="16"/>
  <c r="P27" i="16"/>
  <c r="M27" i="16"/>
  <c r="L27" i="16"/>
  <c r="I27" i="16"/>
  <c r="H27" i="16"/>
  <c r="BB28" i="16"/>
  <c r="BA28" i="16"/>
  <c r="AT28" i="16"/>
  <c r="AX28" i="16" s="1"/>
  <c r="AL28" i="16"/>
  <c r="AK28" i="16"/>
  <c r="AH28" i="16"/>
  <c r="AF28" i="16"/>
  <c r="AD28" i="16"/>
  <c r="AC28" i="16"/>
  <c r="AA28" i="16"/>
  <c r="T28" i="16"/>
  <c r="Q28" i="16"/>
  <c r="P28" i="16"/>
  <c r="M28" i="16"/>
  <c r="L28" i="16"/>
  <c r="I28" i="16"/>
  <c r="H28" i="16"/>
  <c r="BB38" i="16"/>
  <c r="BA38" i="16"/>
  <c r="AT38" i="16"/>
  <c r="AX38" i="16" s="1"/>
  <c r="AL38" i="16"/>
  <c r="AK38" i="16"/>
  <c r="AC38" i="16"/>
  <c r="AA38" i="16"/>
  <c r="T38" i="16"/>
  <c r="Q38" i="16"/>
  <c r="P38" i="16"/>
  <c r="M38" i="16"/>
  <c r="L38" i="16"/>
  <c r="I38" i="16"/>
  <c r="H38" i="16"/>
  <c r="AW20" i="16" l="1"/>
  <c r="AX29" i="16"/>
  <c r="AU14" i="16"/>
  <c r="AX14" i="16"/>
  <c r="AX30" i="16"/>
  <c r="AE28" i="16"/>
  <c r="AU30" i="16"/>
  <c r="AU20" i="16"/>
  <c r="R38" i="16"/>
  <c r="W38" i="16" s="1"/>
  <c r="AU33" i="16"/>
  <c r="AW29" i="16"/>
  <c r="AX33" i="16"/>
  <c r="AU38" i="16"/>
  <c r="AW38" i="16"/>
  <c r="AE21" i="16"/>
  <c r="AE32" i="16"/>
  <c r="AW36" i="16"/>
  <c r="AX22" i="16"/>
  <c r="AW22" i="16"/>
  <c r="BC37" i="16"/>
  <c r="BG37" i="16" s="1"/>
  <c r="AU34" i="16"/>
  <c r="R17" i="16"/>
  <c r="W17" i="16" s="1"/>
  <c r="AW34" i="16"/>
  <c r="AE26" i="16"/>
  <c r="AX37" i="16"/>
  <c r="AE18" i="16"/>
  <c r="AM19" i="16"/>
  <c r="AE27" i="16"/>
  <c r="AU24" i="16"/>
  <c r="AU16" i="16"/>
  <c r="R28" i="16"/>
  <c r="X28" i="16" s="1"/>
  <c r="AE17" i="16"/>
  <c r="AW16" i="16"/>
  <c r="AE11" i="16"/>
  <c r="R11" i="16"/>
  <c r="W11" i="16" s="1"/>
  <c r="AX11" i="16"/>
  <c r="BC29" i="16"/>
  <c r="BD29" i="16" s="1"/>
  <c r="R22" i="16"/>
  <c r="W22" i="16" s="1"/>
  <c r="AI21" i="16"/>
  <c r="AU37" i="16"/>
  <c r="AX36" i="16"/>
  <c r="AU13" i="16"/>
  <c r="AM39" i="16"/>
  <c r="AG16" i="16"/>
  <c r="R42" i="16"/>
  <c r="U42" i="16" s="1"/>
  <c r="AI18" i="16"/>
  <c r="AG24" i="16"/>
  <c r="J25" i="16"/>
  <c r="BC13" i="16"/>
  <c r="BF13" i="16" s="1"/>
  <c r="AW39" i="16"/>
  <c r="AI14" i="16"/>
  <c r="R27" i="16"/>
  <c r="X27" i="16" s="1"/>
  <c r="AG26" i="16"/>
  <c r="N17" i="16"/>
  <c r="AM10" i="16"/>
  <c r="BC36" i="16"/>
  <c r="BF36" i="16" s="1"/>
  <c r="N37" i="16"/>
  <c r="AX39" i="16"/>
  <c r="R21" i="16"/>
  <c r="U21" i="16" s="1"/>
  <c r="AE31" i="16"/>
  <c r="AU25" i="16"/>
  <c r="AU40" i="16"/>
  <c r="R35" i="16"/>
  <c r="X35" i="16" s="1"/>
  <c r="AU15" i="16"/>
  <c r="AE22" i="16"/>
  <c r="N28" i="16"/>
  <c r="N10" i="16"/>
  <c r="AG34" i="16"/>
  <c r="AX25" i="16"/>
  <c r="AW40" i="16"/>
  <c r="AE38" i="16"/>
  <c r="AE23" i="16"/>
  <c r="AM27" i="16"/>
  <c r="AE13" i="16"/>
  <c r="R15" i="16"/>
  <c r="X15" i="16" s="1"/>
  <c r="R19" i="16"/>
  <c r="U19" i="16" s="1"/>
  <c r="J31" i="16"/>
  <c r="AG32" i="16"/>
  <c r="AG37" i="16"/>
  <c r="AG13" i="16"/>
  <c r="AM37" i="16"/>
  <c r="N11" i="16"/>
  <c r="R26" i="16"/>
  <c r="W26" i="16" s="1"/>
  <c r="AM34" i="16"/>
  <c r="AI11" i="16"/>
  <c r="AE35" i="16"/>
  <c r="J23" i="16"/>
  <c r="AM42" i="16"/>
  <c r="AE12" i="16"/>
  <c r="R40" i="16"/>
  <c r="U40" i="16" s="1"/>
  <c r="J42" i="16"/>
  <c r="AM23" i="16"/>
  <c r="J37" i="16"/>
  <c r="R29" i="16"/>
  <c r="U29" i="16" s="1"/>
  <c r="R20" i="16"/>
  <c r="W20" i="16" s="1"/>
  <c r="AG25" i="16"/>
  <c r="N12" i="16"/>
  <c r="AU21" i="16"/>
  <c r="AU31" i="16"/>
  <c r="AU32" i="16"/>
  <c r="AU18" i="16"/>
  <c r="AI37" i="16"/>
  <c r="AM29" i="16"/>
  <c r="AI41" i="16"/>
  <c r="N36" i="16"/>
  <c r="AE16" i="16"/>
  <c r="N25" i="16"/>
  <c r="AE14" i="16"/>
  <c r="N42" i="16"/>
  <c r="J38" i="16"/>
  <c r="AU28" i="16"/>
  <c r="J27" i="16"/>
  <c r="AU27" i="16"/>
  <c r="AU26" i="16"/>
  <c r="AU23" i="16"/>
  <c r="J28" i="16"/>
  <c r="AE39" i="16"/>
  <c r="AE24" i="16"/>
  <c r="AE41" i="16"/>
  <c r="AW28" i="16"/>
  <c r="AW27" i="16"/>
  <c r="J11" i="16"/>
  <c r="AW11" i="16"/>
  <c r="J26" i="16"/>
  <c r="AW21" i="16"/>
  <c r="AW31" i="16"/>
  <c r="J17" i="16"/>
  <c r="AW17" i="16"/>
  <c r="J32" i="16"/>
  <c r="AW18" i="16"/>
  <c r="AW23" i="16"/>
  <c r="J10" i="16"/>
  <c r="AW10" i="16"/>
  <c r="J34" i="16"/>
  <c r="J33" i="16"/>
  <c r="AE33" i="16"/>
  <c r="BC33" i="16"/>
  <c r="BG33" i="16" s="1"/>
  <c r="AW19" i="16"/>
  <c r="BC24" i="16"/>
  <c r="AW42" i="16"/>
  <c r="R12" i="16"/>
  <c r="AM25" i="16"/>
  <c r="AG14" i="16"/>
  <c r="J13" i="16"/>
  <c r="AE30" i="16"/>
  <c r="AG36" i="16"/>
  <c r="AI36" i="16"/>
  <c r="AG22" i="16"/>
  <c r="N24" i="16"/>
  <c r="N41" i="16"/>
  <c r="BC22" i="16"/>
  <c r="BF22" i="16" s="1"/>
  <c r="BC30" i="16"/>
  <c r="BG30" i="16" s="1"/>
  <c r="BC14" i="16"/>
  <c r="BG14" i="16" s="1"/>
  <c r="BC42" i="16"/>
  <c r="BC35" i="16"/>
  <c r="BG35" i="16" s="1"/>
  <c r="AW26" i="16"/>
  <c r="J21" i="16"/>
  <c r="AX17" i="16"/>
  <c r="AW32" i="16"/>
  <c r="J18" i="16"/>
  <c r="AE10" i="16"/>
  <c r="AX10" i="16"/>
  <c r="AE34" i="16"/>
  <c r="AG33" i="16"/>
  <c r="R37" i="16"/>
  <c r="J41" i="16"/>
  <c r="AM41" i="16"/>
  <c r="AX19" i="16"/>
  <c r="AM36" i="16"/>
  <c r="AX42" i="16"/>
  <c r="AM12" i="16"/>
  <c r="J16" i="16"/>
  <c r="R25" i="16"/>
  <c r="J14" i="16"/>
  <c r="AG30" i="16"/>
  <c r="J22" i="16"/>
  <c r="N39" i="16"/>
  <c r="AI12" i="16"/>
  <c r="BC15" i="16"/>
  <c r="BF15" i="16" s="1"/>
  <c r="N27" i="16"/>
  <c r="AG11" i="16"/>
  <c r="N31" i="16"/>
  <c r="AG31" i="16"/>
  <c r="AG17" i="16"/>
  <c r="N23" i="16"/>
  <c r="AG23" i="16"/>
  <c r="AG10" i="16"/>
  <c r="J19" i="16"/>
  <c r="R36" i="16"/>
  <c r="AI16" i="16"/>
  <c r="N13" i="16"/>
  <c r="J30" i="16"/>
  <c r="AE20" i="16"/>
  <c r="BC20" i="16"/>
  <c r="AE15" i="16"/>
  <c r="BC39" i="16"/>
  <c r="N38" i="16"/>
  <c r="BC38" i="16"/>
  <c r="AG41" i="16"/>
  <c r="AG28" i="16"/>
  <c r="AG15" i="16"/>
  <c r="AG27" i="16"/>
  <c r="AM22" i="16"/>
  <c r="AM30" i="16"/>
  <c r="AM14" i="16"/>
  <c r="AM35" i="16"/>
  <c r="AI38" i="16"/>
  <c r="AI39" i="16"/>
  <c r="AI40" i="16"/>
  <c r="AI15" i="16"/>
  <c r="AI13" i="16"/>
  <c r="AI25" i="16"/>
  <c r="AI42" i="16"/>
  <c r="AI22" i="16"/>
  <c r="AI30" i="16"/>
  <c r="BC28" i="16"/>
  <c r="BF28" i="16" s="1"/>
  <c r="N26" i="16"/>
  <c r="AG21" i="16"/>
  <c r="BC21" i="16"/>
  <c r="BF21" i="16" s="1"/>
  <c r="N32" i="16"/>
  <c r="AG18" i="16"/>
  <c r="BC18" i="16"/>
  <c r="BG18" i="16" s="1"/>
  <c r="N34" i="16"/>
  <c r="N33" i="16"/>
  <c r="AI33" i="16"/>
  <c r="AE19" i="16"/>
  <c r="J24" i="16"/>
  <c r="AI24" i="16"/>
  <c r="N16" i="16"/>
  <c r="BC16" i="16"/>
  <c r="N14" i="16"/>
  <c r="AM13" i="16"/>
  <c r="AG20" i="16"/>
  <c r="N22" i="16"/>
  <c r="R39" i="16"/>
  <c r="AW35" i="16"/>
  <c r="AU35" i="16"/>
  <c r="AM38" i="16"/>
  <c r="AI28" i="16"/>
  <c r="AI27" i="16"/>
  <c r="AI26" i="16"/>
  <c r="BC26" i="16"/>
  <c r="BG26" i="16" s="1"/>
  <c r="N21" i="16"/>
  <c r="AI31" i="16"/>
  <c r="BC31" i="16"/>
  <c r="BG31" i="16" s="1"/>
  <c r="AI17" i="16"/>
  <c r="BC17" i="16"/>
  <c r="AI32" i="16"/>
  <c r="BC32" i="16"/>
  <c r="N18" i="16"/>
  <c r="AI23" i="16"/>
  <c r="BC23" i="16"/>
  <c r="BG23" i="16" s="1"/>
  <c r="AI10" i="16"/>
  <c r="BC10" i="16"/>
  <c r="AI34" i="16"/>
  <c r="BC34" i="16"/>
  <c r="AG19" i="16"/>
  <c r="BC19" i="16"/>
  <c r="BG19" i="16" s="1"/>
  <c r="AW12" i="16"/>
  <c r="AU12" i="16"/>
  <c r="AE40" i="16"/>
  <c r="R13" i="16"/>
  <c r="N30" i="16"/>
  <c r="J20" i="16"/>
  <c r="AI20" i="16"/>
  <c r="BC27" i="16"/>
  <c r="BG27" i="16" s="1"/>
  <c r="BC11" i="16"/>
  <c r="R31" i="16"/>
  <c r="R23" i="16"/>
  <c r="AM33" i="16"/>
  <c r="AE29" i="16"/>
  <c r="R41" i="16"/>
  <c r="AU41" i="16"/>
  <c r="N19" i="16"/>
  <c r="AM24" i="16"/>
  <c r="AX12" i="16"/>
  <c r="AM16" i="16"/>
  <c r="R14" i="16"/>
  <c r="J40" i="16"/>
  <c r="AG40" i="16"/>
  <c r="J35" i="16"/>
  <c r="AG35" i="16"/>
  <c r="J15" i="16"/>
  <c r="AM28" i="16"/>
  <c r="R32" i="16"/>
  <c r="R10" i="16"/>
  <c r="R34" i="16"/>
  <c r="AG29" i="16"/>
  <c r="AX41" i="16"/>
  <c r="AI19" i="16"/>
  <c r="AE42" i="16"/>
  <c r="R16" i="16"/>
  <c r="BC40" i="16"/>
  <c r="R30" i="16"/>
  <c r="N20" i="16"/>
  <c r="AM15" i="16"/>
  <c r="AG38" i="16"/>
  <c r="AM31" i="16"/>
  <c r="AM17" i="16"/>
  <c r="AM32" i="16"/>
  <c r="R18" i="16"/>
  <c r="AM18" i="16"/>
  <c r="R24" i="16"/>
  <c r="AG42" i="16"/>
  <c r="J12" i="16"/>
  <c r="AE25" i="16"/>
  <c r="BC25" i="16"/>
  <c r="BG25" i="16" s="1"/>
  <c r="AI35" i="16"/>
  <c r="AM20" i="16"/>
  <c r="N15" i="16"/>
  <c r="AG39" i="16"/>
  <c r="J36" i="16"/>
  <c r="J29" i="16"/>
  <c r="J39" i="16"/>
  <c r="AM11" i="16"/>
  <c r="AM26" i="16"/>
  <c r="AM21" i="16"/>
  <c r="AE37" i="16"/>
  <c r="N29" i="16"/>
  <c r="AI29" i="16"/>
  <c r="BC41" i="16"/>
  <c r="AE36" i="16"/>
  <c r="AG12" i="16"/>
  <c r="BC12" i="16"/>
  <c r="BF12" i="16" s="1"/>
  <c r="N40" i="16"/>
  <c r="AM40" i="16"/>
  <c r="N35" i="16"/>
  <c r="AW13" i="16"/>
  <c r="AW15" i="16"/>
  <c r="R33" i="16"/>
  <c r="AW24" i="16"/>
  <c r="AQ12" i="16" l="1"/>
  <c r="U28" i="16"/>
  <c r="AP21" i="16"/>
  <c r="AN22" i="16"/>
  <c r="W28" i="16"/>
  <c r="AN10" i="16"/>
  <c r="BF37" i="16"/>
  <c r="BG36" i="16"/>
  <c r="X40" i="16"/>
  <c r="AN16" i="16"/>
  <c r="BD37" i="16"/>
  <c r="X38" i="16"/>
  <c r="AQ23" i="16"/>
  <c r="AQ35" i="16"/>
  <c r="BN35" i="16" s="1"/>
  <c r="U38" i="16"/>
  <c r="W40" i="16"/>
  <c r="AP11" i="16"/>
  <c r="BG28" i="16"/>
  <c r="X21" i="16"/>
  <c r="AQ28" i="16"/>
  <c r="W21" i="16"/>
  <c r="AQ38" i="16"/>
  <c r="AQ41" i="16"/>
  <c r="U26" i="16"/>
  <c r="U22" i="16"/>
  <c r="AP19" i="16"/>
  <c r="AP20" i="16"/>
  <c r="AP18" i="16"/>
  <c r="X26" i="16"/>
  <c r="BD13" i="16"/>
  <c r="AP23" i="16"/>
  <c r="X22" i="16"/>
  <c r="X20" i="16"/>
  <c r="BG29" i="16"/>
  <c r="BG13" i="16"/>
  <c r="U20" i="16"/>
  <c r="AP17" i="16"/>
  <c r="BF29" i="16"/>
  <c r="AQ32" i="16"/>
  <c r="AQ31" i="16"/>
  <c r="W35" i="16"/>
  <c r="AN32" i="16"/>
  <c r="U15" i="16"/>
  <c r="U35" i="16"/>
  <c r="BF33" i="16"/>
  <c r="W19" i="16"/>
  <c r="W15" i="16"/>
  <c r="X19" i="16"/>
  <c r="W27" i="16"/>
  <c r="AP24" i="16"/>
  <c r="AN26" i="16"/>
  <c r="AV13" i="16"/>
  <c r="AP13" i="16"/>
  <c r="AN11" i="16"/>
  <c r="AN27" i="16"/>
  <c r="U27" i="16"/>
  <c r="AP32" i="16"/>
  <c r="AQ22" i="16"/>
  <c r="BG22" i="16"/>
  <c r="W29" i="16"/>
  <c r="AP22" i="16"/>
  <c r="BM22" i="16" s="1"/>
  <c r="X17" i="16"/>
  <c r="U17" i="16"/>
  <c r="X29" i="16"/>
  <c r="AP26" i="16"/>
  <c r="AN15" i="16"/>
  <c r="AQ26" i="16"/>
  <c r="AP16" i="16"/>
  <c r="BJ13" i="16"/>
  <c r="BF18" i="16"/>
  <c r="X11" i="16"/>
  <c r="AV37" i="16"/>
  <c r="AP12" i="16"/>
  <c r="AP42" i="16"/>
  <c r="AP33" i="16"/>
  <c r="BF30" i="16"/>
  <c r="AN21" i="16"/>
  <c r="AN24" i="16"/>
  <c r="AQ14" i="16"/>
  <c r="AP14" i="16"/>
  <c r="AN12" i="16"/>
  <c r="BJ36" i="16"/>
  <c r="U11" i="16"/>
  <c r="BF35" i="16"/>
  <c r="BD36" i="16"/>
  <c r="AQ42" i="16"/>
  <c r="AN23" i="16"/>
  <c r="AV26" i="16"/>
  <c r="AN13" i="16"/>
  <c r="AP27" i="16"/>
  <c r="AN37" i="16"/>
  <c r="AQ13" i="16"/>
  <c r="AQ27" i="16"/>
  <c r="BN27" i="16" s="1"/>
  <c r="AQ33" i="16"/>
  <c r="AQ24" i="16"/>
  <c r="AQ19" i="16"/>
  <c r="BN19" i="16" s="1"/>
  <c r="W42" i="16"/>
  <c r="X42" i="16"/>
  <c r="AN30" i="16"/>
  <c r="AN34" i="16"/>
  <c r="AP34" i="16"/>
  <c r="BD20" i="16"/>
  <c r="BJ20" i="16"/>
  <c r="BG20" i="16"/>
  <c r="BF20" i="16"/>
  <c r="AV20" i="16"/>
  <c r="AN38" i="16"/>
  <c r="AN25" i="16"/>
  <c r="AP25" i="16"/>
  <c r="BD40" i="16"/>
  <c r="BJ40" i="16"/>
  <c r="BG40" i="16"/>
  <c r="BF40" i="16"/>
  <c r="U10" i="16"/>
  <c r="X10" i="16"/>
  <c r="W10" i="16"/>
  <c r="BD10" i="16"/>
  <c r="BJ10" i="16"/>
  <c r="BG10" i="16"/>
  <c r="BF10" i="16"/>
  <c r="BD26" i="16"/>
  <c r="BJ26" i="16"/>
  <c r="BF26" i="16"/>
  <c r="BD18" i="16"/>
  <c r="BJ18" i="16"/>
  <c r="BJ38" i="16"/>
  <c r="BF38" i="16"/>
  <c r="BD38" i="16"/>
  <c r="AN20" i="16"/>
  <c r="AQ20" i="16"/>
  <c r="X25" i="16"/>
  <c r="W25" i="16"/>
  <c r="U25" i="16"/>
  <c r="AP10" i="16"/>
  <c r="BJ30" i="16"/>
  <c r="BD30" i="16"/>
  <c r="AV27" i="16"/>
  <c r="BF14" i="16"/>
  <c r="AQ10" i="16"/>
  <c r="BD41" i="16"/>
  <c r="BF41" i="16"/>
  <c r="BJ41" i="16"/>
  <c r="AP35" i="16"/>
  <c r="BJ22" i="16"/>
  <c r="BD22" i="16"/>
  <c r="BJ37" i="16"/>
  <c r="BJ42" i="16"/>
  <c r="BG42" i="16"/>
  <c r="BF42" i="16"/>
  <c r="BD42" i="16"/>
  <c r="AV11" i="16"/>
  <c r="X32" i="16"/>
  <c r="U32" i="16"/>
  <c r="W32" i="16"/>
  <c r="AV30" i="16"/>
  <c r="AP38" i="16"/>
  <c r="AQ25" i="16"/>
  <c r="AV33" i="16"/>
  <c r="AV41" i="16"/>
  <c r="BF23" i="16"/>
  <c r="BJ23" i="16"/>
  <c r="BD23" i="16"/>
  <c r="BD16" i="16"/>
  <c r="BJ16" i="16"/>
  <c r="BG16" i="16"/>
  <c r="BF16" i="16"/>
  <c r="AN28" i="16"/>
  <c r="U12" i="16"/>
  <c r="X12" i="16"/>
  <c r="W12" i="16"/>
  <c r="AN41" i="16"/>
  <c r="AV28" i="16"/>
  <c r="AN14" i="16"/>
  <c r="AN35" i="16"/>
  <c r="X41" i="16"/>
  <c r="U41" i="16"/>
  <c r="W41" i="16"/>
  <c r="BD11" i="16"/>
  <c r="BJ11" i="16"/>
  <c r="BG11" i="16"/>
  <c r="BF11" i="16"/>
  <c r="X13" i="16"/>
  <c r="W13" i="16"/>
  <c r="U13" i="16"/>
  <c r="BD21" i="16"/>
  <c r="BJ21" i="16"/>
  <c r="AV18" i="16"/>
  <c r="AN31" i="16"/>
  <c r="X24" i="16"/>
  <c r="W24" i="16"/>
  <c r="U24" i="16"/>
  <c r="AV39" i="16"/>
  <c r="X16" i="16"/>
  <c r="U16" i="16"/>
  <c r="W16" i="16"/>
  <c r="AN29" i="16"/>
  <c r="BF27" i="16"/>
  <c r="BJ27" i="16"/>
  <c r="BD27" i="16"/>
  <c r="AN40" i="16"/>
  <c r="AQ40" i="16"/>
  <c r="AP40" i="16"/>
  <c r="AN18" i="16"/>
  <c r="BJ15" i="16"/>
  <c r="BG15" i="16"/>
  <c r="BD15" i="16"/>
  <c r="BD24" i="16"/>
  <c r="BJ24" i="16"/>
  <c r="BG24" i="16"/>
  <c r="BF24" i="16"/>
  <c r="AN39" i="16"/>
  <c r="AQ39" i="16"/>
  <c r="AP39" i="16"/>
  <c r="AP30" i="16"/>
  <c r="AV32" i="16"/>
  <c r="AV24" i="16"/>
  <c r="BJ25" i="16"/>
  <c r="BD25" i="16"/>
  <c r="BF25" i="16"/>
  <c r="BG41" i="16"/>
  <c r="AP37" i="16"/>
  <c r="AV12" i="16"/>
  <c r="BD32" i="16"/>
  <c r="BG32" i="16"/>
  <c r="BJ32" i="16"/>
  <c r="BF32" i="16"/>
  <c r="AV35" i="16"/>
  <c r="U36" i="16"/>
  <c r="X36" i="16"/>
  <c r="W36" i="16"/>
  <c r="AP15" i="16"/>
  <c r="AN17" i="16"/>
  <c r="AQ30" i="16"/>
  <c r="AV42" i="16"/>
  <c r="AV17" i="16"/>
  <c r="BJ29" i="16"/>
  <c r="AP41" i="16"/>
  <c r="AQ11" i="16"/>
  <c r="BD34" i="16"/>
  <c r="BJ34" i="16"/>
  <c r="BG34" i="16"/>
  <c r="BF34" i="16"/>
  <c r="W30" i="16"/>
  <c r="U30" i="16"/>
  <c r="X30" i="16"/>
  <c r="BJ14" i="16"/>
  <c r="BD14" i="16"/>
  <c r="AV38" i="16"/>
  <c r="AV14" i="16"/>
  <c r="AN42" i="16"/>
  <c r="AQ37" i="16"/>
  <c r="BD28" i="16"/>
  <c r="BJ28" i="16"/>
  <c r="AQ34" i="16"/>
  <c r="AQ15" i="16"/>
  <c r="BG38" i="16"/>
  <c r="AV31" i="16"/>
  <c r="AP28" i="16"/>
  <c r="U31" i="16"/>
  <c r="W31" i="16"/>
  <c r="X31" i="16"/>
  <c r="AV16" i="16"/>
  <c r="AV15" i="16"/>
  <c r="AV36" i="16"/>
  <c r="BD17" i="16"/>
  <c r="BJ17" i="16"/>
  <c r="BG17" i="16"/>
  <c r="BF17" i="16"/>
  <c r="AP31" i="16"/>
  <c r="AP29" i="16"/>
  <c r="AV10" i="16"/>
  <c r="AV21" i="16"/>
  <c r="AV34" i="16"/>
  <c r="X34" i="16"/>
  <c r="U34" i="16"/>
  <c r="W34" i="16"/>
  <c r="BG12" i="16"/>
  <c r="BD12" i="16"/>
  <c r="BJ12" i="16"/>
  <c r="X18" i="16"/>
  <c r="W18" i="16"/>
  <c r="U18" i="16"/>
  <c r="W14" i="16"/>
  <c r="X14" i="16"/>
  <c r="U14" i="16"/>
  <c r="U23" i="16"/>
  <c r="W23" i="16"/>
  <c r="X23" i="16"/>
  <c r="BF19" i="16"/>
  <c r="BJ19" i="16"/>
  <c r="BD19" i="16"/>
  <c r="U39" i="16"/>
  <c r="X39" i="16"/>
  <c r="W39" i="16"/>
  <c r="AN19" i="16"/>
  <c r="AV29" i="16"/>
  <c r="U37" i="16"/>
  <c r="X37" i="16"/>
  <c r="W37" i="16"/>
  <c r="BD33" i="16"/>
  <c r="BJ33" i="16"/>
  <c r="AV23" i="16"/>
  <c r="AV19" i="16"/>
  <c r="AQ21" i="16"/>
  <c r="AV25" i="16"/>
  <c r="AQ16" i="16"/>
  <c r="X33" i="16"/>
  <c r="W33" i="16"/>
  <c r="U33" i="16"/>
  <c r="AN36" i="16"/>
  <c r="AQ36" i="16"/>
  <c r="AP36" i="16"/>
  <c r="BF31" i="16"/>
  <c r="BJ31" i="16"/>
  <c r="BD31" i="16"/>
  <c r="AV22" i="16"/>
  <c r="BD39" i="16"/>
  <c r="BJ39" i="16"/>
  <c r="BG39" i="16"/>
  <c r="BF39" i="16"/>
  <c r="BG21" i="16"/>
  <c r="AV40" i="16"/>
  <c r="BD35" i="16"/>
  <c r="BJ35" i="16"/>
  <c r="AN33" i="16"/>
  <c r="AQ18" i="16"/>
  <c r="AQ17" i="16"/>
  <c r="AQ29" i="16"/>
  <c r="BM21" i="16" l="1"/>
  <c r="BN23" i="16"/>
  <c r="BM28" i="16"/>
  <c r="BM13" i="16"/>
  <c r="BN28" i="16"/>
  <c r="BM11" i="16"/>
  <c r="BN14" i="16"/>
  <c r="BN33" i="16"/>
  <c r="BN26" i="16"/>
  <c r="BN22" i="16"/>
  <c r="BN38" i="16"/>
  <c r="BM15" i="16"/>
  <c r="BN18" i="16"/>
  <c r="BN32" i="16"/>
  <c r="BM20" i="16"/>
  <c r="BM29" i="16"/>
  <c r="BM33" i="16"/>
  <c r="BM18" i="16"/>
  <c r="BM17" i="16"/>
  <c r="BN29" i="16"/>
  <c r="BM19" i="16"/>
  <c r="BN31" i="16"/>
  <c r="BM30" i="16"/>
  <c r="BM37" i="16"/>
  <c r="BM24" i="16"/>
  <c r="BN13" i="16"/>
  <c r="BM34" i="16"/>
  <c r="BM12" i="16"/>
  <c r="BN25" i="16"/>
  <c r="BM35" i="16"/>
  <c r="BM36" i="16"/>
  <c r="BN36" i="16"/>
  <c r="BM26" i="16"/>
  <c r="BM10" i="16"/>
  <c r="AO11" i="16"/>
  <c r="BN30" i="16"/>
  <c r="BM27" i="16"/>
  <c r="V11" i="16"/>
  <c r="BE19" i="16"/>
  <c r="AO30" i="16"/>
  <c r="BN41" i="16"/>
  <c r="BE13" i="16"/>
  <c r="BN24" i="16"/>
  <c r="AO24" i="16"/>
  <c r="BN21" i="16"/>
  <c r="AO26" i="16"/>
  <c r="BN12" i="16"/>
  <c r="BM25" i="16"/>
  <c r="BM42" i="16"/>
  <c r="BK36" i="16"/>
  <c r="BE29" i="16"/>
  <c r="V36" i="16"/>
  <c r="BN42" i="16"/>
  <c r="AO16" i="16"/>
  <c r="V15" i="16"/>
  <c r="V39" i="16"/>
  <c r="BN39" i="16"/>
  <c r="BN37" i="16"/>
  <c r="BK39" i="16"/>
  <c r="AO42" i="16"/>
  <c r="BK27" i="16"/>
  <c r="BN11" i="16"/>
  <c r="BK23" i="16"/>
  <c r="BE42" i="16"/>
  <c r="BE41" i="16"/>
  <c r="AO23" i="16"/>
  <c r="BE39" i="16"/>
  <c r="V33" i="16"/>
  <c r="BN17" i="16"/>
  <c r="V31" i="16"/>
  <c r="V40" i="16"/>
  <c r="V21" i="16"/>
  <c r="AO22" i="16"/>
  <c r="BE34" i="16"/>
  <c r="V20" i="16"/>
  <c r="BE25" i="16"/>
  <c r="BK24" i="16"/>
  <c r="BK11" i="16"/>
  <c r="AO41" i="16"/>
  <c r="BM23" i="16"/>
  <c r="BE37" i="16"/>
  <c r="BN10" i="16"/>
  <c r="AO25" i="16"/>
  <c r="BK34" i="16"/>
  <c r="V34" i="16"/>
  <c r="BK25" i="16"/>
  <c r="BE17" i="16"/>
  <c r="BM32" i="16"/>
  <c r="BE15" i="16"/>
  <c r="V26" i="16"/>
  <c r="AO32" i="16"/>
  <c r="BK42" i="16"/>
  <c r="V29" i="16"/>
  <c r="AO20" i="16"/>
  <c r="BE10" i="16"/>
  <c r="AO38" i="16"/>
  <c r="BE31" i="16"/>
  <c r="V37" i="16"/>
  <c r="V14" i="16"/>
  <c r="AO33" i="16"/>
  <c r="BK31" i="16"/>
  <c r="BE14" i="16"/>
  <c r="BK29" i="16"/>
  <c r="BK32" i="16"/>
  <c r="BN15" i="16"/>
  <c r="V41" i="16"/>
  <c r="V12" i="16"/>
  <c r="BM14" i="16"/>
  <c r="BE38" i="16"/>
  <c r="V27" i="16"/>
  <c r="AO13" i="16"/>
  <c r="V23" i="16"/>
  <c r="AO29" i="16"/>
  <c r="BK10" i="16"/>
  <c r="AO19" i="16"/>
  <c r="V22" i="16"/>
  <c r="V16" i="16"/>
  <c r="BK37" i="16"/>
  <c r="BM38" i="16"/>
  <c r="V42" i="16"/>
  <c r="BE24" i="16"/>
  <c r="BM31" i="16"/>
  <c r="V19" i="16"/>
  <c r="V38" i="16"/>
  <c r="BK15" i="16"/>
  <c r="BK35" i="16"/>
  <c r="BE32" i="16"/>
  <c r="AO18" i="16"/>
  <c r="BK21" i="16"/>
  <c r="V17" i="16"/>
  <c r="AO28" i="16"/>
  <c r="V28" i="16"/>
  <c r="BE22" i="16"/>
  <c r="BE30" i="16"/>
  <c r="BK38" i="16"/>
  <c r="BN20" i="16"/>
  <c r="BK17" i="16"/>
  <c r="BE11" i="16"/>
  <c r="BK14" i="16"/>
  <c r="BE35" i="16"/>
  <c r="V18" i="16"/>
  <c r="V30" i="16"/>
  <c r="V35" i="16"/>
  <c r="BE21" i="16"/>
  <c r="AO15" i="16"/>
  <c r="BM16" i="16"/>
  <c r="BK22" i="16"/>
  <c r="BK30" i="16"/>
  <c r="BK18" i="16"/>
  <c r="V10" i="16"/>
  <c r="BK20" i="16"/>
  <c r="AO17" i="16"/>
  <c r="V24" i="16"/>
  <c r="V13" i="16"/>
  <c r="BN16" i="16"/>
  <c r="BE18" i="16"/>
  <c r="BM40" i="16"/>
  <c r="BE20" i="16"/>
  <c r="AO36" i="16"/>
  <c r="AO37" i="16"/>
  <c r="AO35" i="16"/>
  <c r="BK16" i="16"/>
  <c r="V32" i="16"/>
  <c r="AO10" i="16"/>
  <c r="BN40" i="16"/>
  <c r="BK28" i="16"/>
  <c r="AO12" i="16"/>
  <c r="BM39" i="16"/>
  <c r="BK33" i="16"/>
  <c r="BK19" i="16"/>
  <c r="BK12" i="16"/>
  <c r="BE28" i="16"/>
  <c r="AO39" i="16"/>
  <c r="AO40" i="16"/>
  <c r="BE16" i="16"/>
  <c r="BK41" i="16"/>
  <c r="V25" i="16"/>
  <c r="BK26" i="16"/>
  <c r="BK40" i="16"/>
  <c r="AO34" i="16"/>
  <c r="AO27" i="16"/>
  <c r="AO21" i="16"/>
  <c r="BE33" i="16"/>
  <c r="BE12" i="16"/>
  <c r="BE36" i="16"/>
  <c r="BN34" i="16"/>
  <c r="BE27" i="16"/>
  <c r="AO31" i="16"/>
  <c r="AO14" i="16"/>
  <c r="BE23" i="16"/>
  <c r="BM41" i="16"/>
  <c r="BE26" i="16"/>
  <c r="BE40" i="16"/>
  <c r="BK13" i="16"/>
  <c r="L8" i="4" l="1"/>
  <c r="AK165" i="11" l="1"/>
  <c r="AJ165" i="11"/>
  <c r="AC165" i="11"/>
  <c r="AG165" i="11" s="1"/>
  <c r="U165" i="11"/>
  <c r="T165" i="11"/>
  <c r="R165" i="11"/>
  <c r="K165" i="11"/>
  <c r="I165" i="11"/>
  <c r="AK113" i="11"/>
  <c r="AJ113" i="11"/>
  <c r="AC113" i="11"/>
  <c r="U113" i="11"/>
  <c r="T113" i="11"/>
  <c r="R113" i="11"/>
  <c r="K113" i="11"/>
  <c r="I113" i="11"/>
  <c r="AK71" i="11"/>
  <c r="AJ71" i="11"/>
  <c r="AC71" i="11"/>
  <c r="AG71" i="11" s="1"/>
  <c r="U71" i="11"/>
  <c r="T71" i="11"/>
  <c r="R71" i="11"/>
  <c r="K71" i="11"/>
  <c r="I71" i="11"/>
  <c r="AK133" i="11"/>
  <c r="AJ133" i="11"/>
  <c r="AC133" i="11"/>
  <c r="AD133" i="11" s="1"/>
  <c r="U133" i="11"/>
  <c r="T133" i="11"/>
  <c r="R133" i="11"/>
  <c r="K133" i="11"/>
  <c r="I133" i="11"/>
  <c r="AK125" i="11"/>
  <c r="AJ125" i="11"/>
  <c r="AC125" i="11"/>
  <c r="AD125" i="11" s="1"/>
  <c r="U125" i="11"/>
  <c r="T125" i="11"/>
  <c r="R125" i="11"/>
  <c r="K125" i="11"/>
  <c r="I125" i="11"/>
  <c r="AK148" i="11"/>
  <c r="AJ148" i="11"/>
  <c r="AC148" i="11"/>
  <c r="AF148" i="11" s="1"/>
  <c r="U148" i="11"/>
  <c r="T148" i="11"/>
  <c r="R148" i="11"/>
  <c r="K148" i="11"/>
  <c r="I148" i="11"/>
  <c r="AK43" i="11"/>
  <c r="AJ43" i="11"/>
  <c r="AC43" i="11"/>
  <c r="AF43" i="11" s="1"/>
  <c r="U43" i="11"/>
  <c r="T43" i="11"/>
  <c r="R43" i="11"/>
  <c r="K43" i="11"/>
  <c r="I43" i="11"/>
  <c r="AK161" i="11"/>
  <c r="AJ161" i="11"/>
  <c r="AC161" i="11"/>
  <c r="AG161" i="11" s="1"/>
  <c r="U161" i="11"/>
  <c r="T161" i="11"/>
  <c r="R161" i="11"/>
  <c r="K161" i="11"/>
  <c r="I161" i="11"/>
  <c r="AK101" i="11"/>
  <c r="AJ101" i="11"/>
  <c r="AC101" i="11"/>
  <c r="AG101" i="11" s="1"/>
  <c r="U101" i="11"/>
  <c r="T101" i="11"/>
  <c r="R101" i="11"/>
  <c r="K101" i="11"/>
  <c r="I101" i="11"/>
  <c r="AK153" i="11"/>
  <c r="AJ153" i="11"/>
  <c r="AC153" i="11"/>
  <c r="AF153" i="11" s="1"/>
  <c r="U153" i="11"/>
  <c r="T153" i="11"/>
  <c r="R153" i="11"/>
  <c r="K153" i="11"/>
  <c r="I153" i="11"/>
  <c r="AK117" i="11"/>
  <c r="AJ117" i="11"/>
  <c r="AC117" i="11"/>
  <c r="AD117" i="11" s="1"/>
  <c r="U117" i="11"/>
  <c r="T117" i="11"/>
  <c r="R117" i="11"/>
  <c r="K117" i="11"/>
  <c r="I117" i="11"/>
  <c r="AK122" i="11"/>
  <c r="AJ122" i="11"/>
  <c r="AC122" i="11"/>
  <c r="AG122" i="11" s="1"/>
  <c r="U122" i="11"/>
  <c r="T122" i="11"/>
  <c r="R122" i="11"/>
  <c r="K122" i="11"/>
  <c r="I122" i="11"/>
  <c r="AK126" i="11"/>
  <c r="AJ126" i="11"/>
  <c r="AC126" i="11"/>
  <c r="AG126" i="11" s="1"/>
  <c r="U126" i="11"/>
  <c r="T126" i="11"/>
  <c r="R126" i="11"/>
  <c r="K126" i="11"/>
  <c r="I126" i="11"/>
  <c r="AK162" i="11"/>
  <c r="AJ162" i="11"/>
  <c r="AC162" i="11"/>
  <c r="U162" i="11"/>
  <c r="T162" i="11"/>
  <c r="R162" i="11"/>
  <c r="K162" i="11"/>
  <c r="I162" i="11"/>
  <c r="AK146" i="11"/>
  <c r="AJ146" i="11"/>
  <c r="AC146" i="11"/>
  <c r="AG146" i="11" s="1"/>
  <c r="U146" i="11"/>
  <c r="T146" i="11"/>
  <c r="R146" i="11"/>
  <c r="K146" i="11"/>
  <c r="I146" i="11"/>
  <c r="AK99" i="11"/>
  <c r="AJ99" i="11"/>
  <c r="AC99" i="11"/>
  <c r="AD99" i="11" s="1"/>
  <c r="U99" i="11"/>
  <c r="T99" i="11"/>
  <c r="R99" i="11"/>
  <c r="K99" i="11"/>
  <c r="I99" i="11"/>
  <c r="AK147" i="11"/>
  <c r="AJ147" i="11"/>
  <c r="AC147" i="11"/>
  <c r="AD147" i="11" s="1"/>
  <c r="U147" i="11"/>
  <c r="T147" i="11"/>
  <c r="R147" i="11"/>
  <c r="K147" i="11"/>
  <c r="I147" i="11"/>
  <c r="AK156" i="11"/>
  <c r="AJ156" i="11"/>
  <c r="AC156" i="11"/>
  <c r="AF156" i="11" s="1"/>
  <c r="U156" i="11"/>
  <c r="T156" i="11"/>
  <c r="R156" i="11"/>
  <c r="K156" i="11"/>
  <c r="I156" i="11"/>
  <c r="AK152" i="11"/>
  <c r="AJ152" i="11"/>
  <c r="AC152" i="11"/>
  <c r="AD152" i="11" s="1"/>
  <c r="U152" i="11"/>
  <c r="T152" i="11"/>
  <c r="R152" i="11"/>
  <c r="K152" i="11"/>
  <c r="I152" i="11"/>
  <c r="AK137" i="11"/>
  <c r="AJ137" i="11"/>
  <c r="AC137" i="11"/>
  <c r="AG137" i="11" s="1"/>
  <c r="U137" i="11"/>
  <c r="T137" i="11"/>
  <c r="R137" i="11"/>
  <c r="K137" i="11"/>
  <c r="I137" i="11"/>
  <c r="AK134" i="11"/>
  <c r="AJ134" i="11"/>
  <c r="AC134" i="11"/>
  <c r="AG134" i="11" s="1"/>
  <c r="U134" i="11"/>
  <c r="T134" i="11"/>
  <c r="R134" i="11"/>
  <c r="K134" i="11"/>
  <c r="I134" i="11"/>
  <c r="AK95" i="11"/>
  <c r="AJ95" i="11"/>
  <c r="AC95" i="11"/>
  <c r="AF95" i="11" s="1"/>
  <c r="U95" i="11"/>
  <c r="T95" i="11"/>
  <c r="R95" i="11"/>
  <c r="K95" i="11"/>
  <c r="I95" i="11"/>
  <c r="AK108" i="11"/>
  <c r="AJ108" i="11"/>
  <c r="AC108" i="11"/>
  <c r="AD108" i="11" s="1"/>
  <c r="U108" i="11"/>
  <c r="T108" i="11"/>
  <c r="R108" i="11"/>
  <c r="K108" i="11"/>
  <c r="I108" i="11"/>
  <c r="AK158" i="11"/>
  <c r="AJ158" i="11"/>
  <c r="AC158" i="11"/>
  <c r="AF158" i="11" s="1"/>
  <c r="U158" i="11"/>
  <c r="T158" i="11"/>
  <c r="R158" i="11"/>
  <c r="K158" i="11"/>
  <c r="I158" i="11"/>
  <c r="AK72" i="11"/>
  <c r="AJ72" i="11"/>
  <c r="AC72" i="11"/>
  <c r="AG72" i="11" s="1"/>
  <c r="U72" i="11"/>
  <c r="T72" i="11"/>
  <c r="R72" i="11"/>
  <c r="K72" i="11"/>
  <c r="I72" i="11"/>
  <c r="AK144" i="11"/>
  <c r="AJ144" i="11"/>
  <c r="AC144" i="11"/>
  <c r="U144" i="11"/>
  <c r="T144" i="11"/>
  <c r="R144" i="11"/>
  <c r="K144" i="11"/>
  <c r="I144" i="11"/>
  <c r="AK163" i="11"/>
  <c r="AJ163" i="11"/>
  <c r="AC163" i="11"/>
  <c r="AG163" i="11" s="1"/>
  <c r="U163" i="11"/>
  <c r="T163" i="11"/>
  <c r="R163" i="11"/>
  <c r="K163" i="11"/>
  <c r="I163" i="11"/>
  <c r="AK103" i="11"/>
  <c r="AJ103" i="11"/>
  <c r="AC103" i="11"/>
  <c r="AD103" i="11" s="1"/>
  <c r="U103" i="11"/>
  <c r="T103" i="11"/>
  <c r="R103" i="11"/>
  <c r="K103" i="11"/>
  <c r="I103" i="11"/>
  <c r="AK157" i="11"/>
  <c r="AJ157" i="11"/>
  <c r="AC157" i="11"/>
  <c r="AD157" i="11" s="1"/>
  <c r="U157" i="11"/>
  <c r="T157" i="11"/>
  <c r="R157" i="11"/>
  <c r="K157" i="11"/>
  <c r="I157" i="11"/>
  <c r="AK145" i="11"/>
  <c r="AJ145" i="11"/>
  <c r="AC145" i="11"/>
  <c r="U145" i="11"/>
  <c r="T145" i="11"/>
  <c r="R145" i="11"/>
  <c r="K145" i="11"/>
  <c r="I145" i="11"/>
  <c r="AK111" i="11"/>
  <c r="AJ111" i="11"/>
  <c r="AC111" i="11"/>
  <c r="AD111" i="11" s="1"/>
  <c r="U111" i="11"/>
  <c r="T111" i="11"/>
  <c r="R111" i="11"/>
  <c r="K111" i="11"/>
  <c r="I111" i="11"/>
  <c r="AK127" i="11"/>
  <c r="AJ127" i="11"/>
  <c r="AC127" i="11"/>
  <c r="U127" i="11"/>
  <c r="T127" i="11"/>
  <c r="R127" i="11"/>
  <c r="K127" i="11"/>
  <c r="I127" i="11"/>
  <c r="AK150" i="11"/>
  <c r="AJ150" i="11"/>
  <c r="AC150" i="11"/>
  <c r="AG150" i="11" s="1"/>
  <c r="U150" i="11"/>
  <c r="T150" i="11"/>
  <c r="R150" i="11"/>
  <c r="K150" i="11"/>
  <c r="I150" i="11"/>
  <c r="AK154" i="11"/>
  <c r="AJ154" i="11"/>
  <c r="AC154" i="11"/>
  <c r="AF154" i="11" s="1"/>
  <c r="U154" i="11"/>
  <c r="T154" i="11"/>
  <c r="R154" i="11"/>
  <c r="K154" i="11"/>
  <c r="I154" i="11"/>
  <c r="AK151" i="11"/>
  <c r="AJ151" i="11"/>
  <c r="AC151" i="11"/>
  <c r="AG151" i="11" s="1"/>
  <c r="U151" i="11"/>
  <c r="T151" i="11"/>
  <c r="R151" i="11"/>
  <c r="K151" i="11"/>
  <c r="I151" i="11"/>
  <c r="AK119" i="11"/>
  <c r="AJ119" i="11"/>
  <c r="AC119" i="11"/>
  <c r="AG119" i="11" s="1"/>
  <c r="U119" i="11"/>
  <c r="T119" i="11"/>
  <c r="R119" i="11"/>
  <c r="K119" i="11"/>
  <c r="I119" i="11"/>
  <c r="AK81" i="11"/>
  <c r="AJ81" i="11"/>
  <c r="AC81" i="11"/>
  <c r="AG81" i="11" s="1"/>
  <c r="U81" i="11"/>
  <c r="T81" i="11"/>
  <c r="R81" i="11"/>
  <c r="K81" i="11"/>
  <c r="I81" i="11"/>
  <c r="AK164" i="11"/>
  <c r="AJ164" i="11"/>
  <c r="AC164" i="11"/>
  <c r="U164" i="11"/>
  <c r="T164" i="11"/>
  <c r="R164" i="11"/>
  <c r="K164" i="11"/>
  <c r="I164" i="11"/>
  <c r="AK140" i="11"/>
  <c r="AJ140" i="11"/>
  <c r="AC140" i="11"/>
  <c r="AF140" i="11" s="1"/>
  <c r="U140" i="11"/>
  <c r="T140" i="11"/>
  <c r="R140" i="11"/>
  <c r="K140" i="11"/>
  <c r="I140" i="11"/>
  <c r="AK128" i="11"/>
  <c r="AJ128" i="11"/>
  <c r="AC128" i="11"/>
  <c r="U128" i="11"/>
  <c r="T128" i="11"/>
  <c r="R128" i="11"/>
  <c r="K128" i="11"/>
  <c r="I128" i="11"/>
  <c r="AK123" i="11"/>
  <c r="AJ123" i="11"/>
  <c r="AC123" i="11"/>
  <c r="AG123" i="11" s="1"/>
  <c r="U123" i="11"/>
  <c r="T123" i="11"/>
  <c r="R123" i="11"/>
  <c r="K123" i="11"/>
  <c r="I123" i="11"/>
  <c r="AK120" i="11"/>
  <c r="AJ120" i="11"/>
  <c r="AC120" i="11"/>
  <c r="AG120" i="11" s="1"/>
  <c r="U120" i="11"/>
  <c r="T120" i="11"/>
  <c r="R120" i="11"/>
  <c r="K120" i="11"/>
  <c r="I120" i="11"/>
  <c r="AK138" i="11"/>
  <c r="AJ138" i="11"/>
  <c r="AC138" i="11"/>
  <c r="AD138" i="11" s="1"/>
  <c r="U138" i="11"/>
  <c r="T138" i="11"/>
  <c r="R138" i="11"/>
  <c r="K138" i="11"/>
  <c r="I138" i="11"/>
  <c r="AK160" i="11"/>
  <c r="AJ160" i="11"/>
  <c r="AC160" i="11"/>
  <c r="AG160" i="11" s="1"/>
  <c r="U160" i="11"/>
  <c r="T160" i="11"/>
  <c r="R160" i="11"/>
  <c r="K160" i="11"/>
  <c r="I160" i="11"/>
  <c r="AK86" i="11"/>
  <c r="AJ86" i="11"/>
  <c r="AC86" i="11"/>
  <c r="AD86" i="11" s="1"/>
  <c r="U86" i="11"/>
  <c r="T86" i="11"/>
  <c r="R86" i="11"/>
  <c r="K86" i="11"/>
  <c r="I86" i="11"/>
  <c r="AK55" i="11"/>
  <c r="AJ55" i="11"/>
  <c r="AC55" i="11"/>
  <c r="AG55" i="11" s="1"/>
  <c r="U55" i="11"/>
  <c r="T55" i="11"/>
  <c r="R55" i="11"/>
  <c r="K55" i="11"/>
  <c r="I55" i="11"/>
  <c r="AK155" i="11"/>
  <c r="AJ155" i="11"/>
  <c r="AC155" i="11"/>
  <c r="AG155" i="11" s="1"/>
  <c r="U155" i="11"/>
  <c r="T155" i="11"/>
  <c r="R155" i="11"/>
  <c r="K155" i="11"/>
  <c r="I155" i="11"/>
  <c r="AK132" i="11"/>
  <c r="AJ132" i="11"/>
  <c r="AC132" i="11"/>
  <c r="AD132" i="11" s="1"/>
  <c r="U132" i="11"/>
  <c r="T132" i="11"/>
  <c r="R132" i="11"/>
  <c r="K132" i="11"/>
  <c r="I132" i="11"/>
  <c r="AK69" i="11"/>
  <c r="AJ69" i="11"/>
  <c r="AC69" i="11"/>
  <c r="AF69" i="11" s="1"/>
  <c r="U69" i="11"/>
  <c r="T69" i="11"/>
  <c r="R69" i="11"/>
  <c r="K69" i="11"/>
  <c r="I69" i="11"/>
  <c r="AK65" i="11"/>
  <c r="AJ65" i="11"/>
  <c r="AC65" i="11"/>
  <c r="AD65" i="11" s="1"/>
  <c r="U65" i="11"/>
  <c r="T65" i="11"/>
  <c r="R65" i="11"/>
  <c r="K65" i="11"/>
  <c r="I65" i="11"/>
  <c r="AK109" i="11"/>
  <c r="AJ109" i="11"/>
  <c r="AC109" i="11"/>
  <c r="AG109" i="11" s="1"/>
  <c r="U109" i="11"/>
  <c r="T109" i="11"/>
  <c r="R109" i="11"/>
  <c r="K109" i="11"/>
  <c r="I109" i="11"/>
  <c r="AK118" i="11"/>
  <c r="AJ118" i="11"/>
  <c r="AC118" i="11"/>
  <c r="AF118" i="11" s="1"/>
  <c r="U118" i="11"/>
  <c r="T118" i="11"/>
  <c r="R118" i="11"/>
  <c r="K118" i="11"/>
  <c r="I118" i="11"/>
  <c r="AK159" i="11"/>
  <c r="AJ159" i="11"/>
  <c r="AC159" i="11"/>
  <c r="U159" i="11"/>
  <c r="T159" i="11"/>
  <c r="R159" i="11"/>
  <c r="K159" i="11"/>
  <c r="I159" i="11"/>
  <c r="AK52" i="11"/>
  <c r="AJ52" i="11"/>
  <c r="AC52" i="11"/>
  <c r="U52" i="11"/>
  <c r="T52" i="11"/>
  <c r="R52" i="11"/>
  <c r="K52" i="11"/>
  <c r="I52" i="11"/>
  <c r="AK98" i="11"/>
  <c r="AJ98" i="11"/>
  <c r="AC98" i="11"/>
  <c r="AF98" i="11" s="1"/>
  <c r="U98" i="11"/>
  <c r="T98" i="11"/>
  <c r="R98" i="11"/>
  <c r="K98" i="11"/>
  <c r="I98" i="11"/>
  <c r="AK124" i="11"/>
  <c r="AJ124" i="11"/>
  <c r="AC124" i="11"/>
  <c r="AG124" i="11" s="1"/>
  <c r="U124" i="11"/>
  <c r="T124" i="11"/>
  <c r="R124" i="11"/>
  <c r="K124" i="11"/>
  <c r="I124" i="11"/>
  <c r="AK100" i="11"/>
  <c r="AJ100" i="11"/>
  <c r="AC100" i="11"/>
  <c r="AF100" i="11" s="1"/>
  <c r="U100" i="11"/>
  <c r="T100" i="11"/>
  <c r="R100" i="11"/>
  <c r="K100" i="11"/>
  <c r="I100" i="11"/>
  <c r="AK83" i="11"/>
  <c r="AJ83" i="11"/>
  <c r="AC83" i="11"/>
  <c r="AG83" i="11" s="1"/>
  <c r="U83" i="11"/>
  <c r="T83" i="11"/>
  <c r="R83" i="11"/>
  <c r="K83" i="11"/>
  <c r="I83" i="11"/>
  <c r="AK106" i="11"/>
  <c r="AJ106" i="11"/>
  <c r="AC106" i="11"/>
  <c r="AF106" i="11" s="1"/>
  <c r="U106" i="11"/>
  <c r="T106" i="11"/>
  <c r="R106" i="11"/>
  <c r="K106" i="11"/>
  <c r="I106" i="11"/>
  <c r="AK129" i="11"/>
  <c r="AJ129" i="11"/>
  <c r="AC129" i="11"/>
  <c r="AG129" i="11" s="1"/>
  <c r="U129" i="11"/>
  <c r="T129" i="11"/>
  <c r="R129" i="11"/>
  <c r="K129" i="11"/>
  <c r="I129" i="11"/>
  <c r="AK121" i="11"/>
  <c r="AJ121" i="11"/>
  <c r="AC121" i="11"/>
  <c r="AF121" i="11" s="1"/>
  <c r="U121" i="11"/>
  <c r="T121" i="11"/>
  <c r="R121" i="11"/>
  <c r="K121" i="11"/>
  <c r="I121" i="11"/>
  <c r="AK143" i="11"/>
  <c r="AJ143" i="11"/>
  <c r="AC143" i="11"/>
  <c r="AG143" i="11" s="1"/>
  <c r="U143" i="11"/>
  <c r="T143" i="11"/>
  <c r="R143" i="11"/>
  <c r="K143" i="11"/>
  <c r="I143" i="11"/>
  <c r="AK60" i="11"/>
  <c r="AJ60" i="11"/>
  <c r="AC60" i="11"/>
  <c r="AD60" i="11" s="1"/>
  <c r="U60" i="11"/>
  <c r="T60" i="11"/>
  <c r="R60" i="11"/>
  <c r="K60" i="11"/>
  <c r="I60" i="11"/>
  <c r="AK136" i="11"/>
  <c r="AJ136" i="11"/>
  <c r="AC136" i="11"/>
  <c r="AG136" i="11" s="1"/>
  <c r="U136" i="11"/>
  <c r="T136" i="11"/>
  <c r="R136" i="11"/>
  <c r="K136" i="11"/>
  <c r="I136" i="11"/>
  <c r="AK54" i="11"/>
  <c r="AJ54" i="11"/>
  <c r="AC54" i="11"/>
  <c r="U54" i="11"/>
  <c r="T54" i="11"/>
  <c r="R54" i="11"/>
  <c r="K54" i="11"/>
  <c r="I54" i="11"/>
  <c r="AK88" i="11"/>
  <c r="AJ88" i="11"/>
  <c r="AC88" i="11"/>
  <c r="U88" i="11"/>
  <c r="T88" i="11"/>
  <c r="R88" i="11"/>
  <c r="K88" i="11"/>
  <c r="I88" i="11"/>
  <c r="AK96" i="11"/>
  <c r="AJ96" i="11"/>
  <c r="AC96" i="11"/>
  <c r="AF96" i="11" s="1"/>
  <c r="U96" i="11"/>
  <c r="T96" i="11"/>
  <c r="R96" i="11"/>
  <c r="K96" i="11"/>
  <c r="I96" i="11"/>
  <c r="AK53" i="11"/>
  <c r="AJ53" i="11"/>
  <c r="AC53" i="11"/>
  <c r="AG53" i="11" s="1"/>
  <c r="U53" i="11"/>
  <c r="T53" i="11"/>
  <c r="R53" i="11"/>
  <c r="K53" i="11"/>
  <c r="I53" i="11"/>
  <c r="AK141" i="11"/>
  <c r="AJ141" i="11"/>
  <c r="AC141" i="11"/>
  <c r="AG141" i="11" s="1"/>
  <c r="U141" i="11"/>
  <c r="T141" i="11"/>
  <c r="R141" i="11"/>
  <c r="K141" i="11"/>
  <c r="I141" i="11"/>
  <c r="AK87" i="11"/>
  <c r="AJ87" i="11"/>
  <c r="AC87" i="11"/>
  <c r="AD87" i="11" s="1"/>
  <c r="U87" i="11"/>
  <c r="T87" i="11"/>
  <c r="R87" i="11"/>
  <c r="K87" i="11"/>
  <c r="I87" i="11"/>
  <c r="AK48" i="11"/>
  <c r="AJ48" i="11"/>
  <c r="AC48" i="11"/>
  <c r="AD48" i="11" s="1"/>
  <c r="U48" i="11"/>
  <c r="T48" i="11"/>
  <c r="R48" i="11"/>
  <c r="K48" i="11"/>
  <c r="I48" i="11"/>
  <c r="AK130" i="11"/>
  <c r="AJ130" i="11"/>
  <c r="AC130" i="11"/>
  <c r="AD130" i="11" s="1"/>
  <c r="U130" i="11"/>
  <c r="T130" i="11"/>
  <c r="R130" i="11"/>
  <c r="K130" i="11"/>
  <c r="I130" i="11"/>
  <c r="AK131" i="11"/>
  <c r="AJ131" i="11"/>
  <c r="AC131" i="11"/>
  <c r="AG131" i="11" s="1"/>
  <c r="U131" i="11"/>
  <c r="T131" i="11"/>
  <c r="R131" i="11"/>
  <c r="K131" i="11"/>
  <c r="I131" i="11"/>
  <c r="AK104" i="11"/>
  <c r="AJ104" i="11"/>
  <c r="AC104" i="11"/>
  <c r="U104" i="11"/>
  <c r="T104" i="11"/>
  <c r="R104" i="11"/>
  <c r="K104" i="11"/>
  <c r="I104" i="11"/>
  <c r="AK58" i="11"/>
  <c r="AJ58" i="11"/>
  <c r="AC58" i="11"/>
  <c r="U58" i="11"/>
  <c r="T58" i="11"/>
  <c r="R58" i="11"/>
  <c r="K58" i="11"/>
  <c r="I58" i="11"/>
  <c r="AK149" i="11"/>
  <c r="AJ149" i="11"/>
  <c r="AC149" i="11"/>
  <c r="AG149" i="11" s="1"/>
  <c r="U149" i="11"/>
  <c r="T149" i="11"/>
  <c r="R149" i="11"/>
  <c r="K149" i="11"/>
  <c r="I149" i="11"/>
  <c r="AK64" i="11"/>
  <c r="AJ64" i="11"/>
  <c r="AC64" i="11"/>
  <c r="AG64" i="11" s="1"/>
  <c r="U64" i="11"/>
  <c r="T64" i="11"/>
  <c r="R64" i="11"/>
  <c r="K64" i="11"/>
  <c r="I64" i="11"/>
  <c r="AK142" i="11"/>
  <c r="AJ142" i="11"/>
  <c r="AC142" i="11"/>
  <c r="AF142" i="11" s="1"/>
  <c r="U142" i="11"/>
  <c r="T142" i="11"/>
  <c r="R142" i="11"/>
  <c r="K142" i="11"/>
  <c r="I142" i="11"/>
  <c r="AK84" i="11"/>
  <c r="AJ84" i="11"/>
  <c r="AC84" i="11"/>
  <c r="U84" i="11"/>
  <c r="T84" i="11"/>
  <c r="R84" i="11"/>
  <c r="K84" i="11"/>
  <c r="I84" i="11"/>
  <c r="AK75" i="11"/>
  <c r="AJ75" i="11"/>
  <c r="AC75" i="11"/>
  <c r="AG75" i="11" s="1"/>
  <c r="U75" i="11"/>
  <c r="T75" i="11"/>
  <c r="R75" i="11"/>
  <c r="K75" i="11"/>
  <c r="I75" i="11"/>
  <c r="AK76" i="11"/>
  <c r="AJ76" i="11"/>
  <c r="AC76" i="11"/>
  <c r="AG76" i="11" s="1"/>
  <c r="U76" i="11"/>
  <c r="T76" i="11"/>
  <c r="R76" i="11"/>
  <c r="K76" i="11"/>
  <c r="I76" i="11"/>
  <c r="AK59" i="11"/>
  <c r="AJ59" i="11"/>
  <c r="AC59" i="11"/>
  <c r="AD59" i="11" s="1"/>
  <c r="U59" i="11"/>
  <c r="T59" i="11"/>
  <c r="R59" i="11"/>
  <c r="K59" i="11"/>
  <c r="I59" i="11"/>
  <c r="AK102" i="11"/>
  <c r="AJ102" i="11"/>
  <c r="AC102" i="11"/>
  <c r="AD102" i="11" s="1"/>
  <c r="U102" i="11"/>
  <c r="T102" i="11"/>
  <c r="R102" i="11"/>
  <c r="K102" i="11"/>
  <c r="I102" i="11"/>
  <c r="AK63" i="11"/>
  <c r="AJ63" i="11"/>
  <c r="AC63" i="11"/>
  <c r="U63" i="11"/>
  <c r="T63" i="11"/>
  <c r="R63" i="11"/>
  <c r="K63" i="11"/>
  <c r="I63" i="11"/>
  <c r="AK139" i="11"/>
  <c r="AJ139" i="11"/>
  <c r="AC139" i="11"/>
  <c r="AF139" i="11" s="1"/>
  <c r="U139" i="11"/>
  <c r="T139" i="11"/>
  <c r="R139" i="11"/>
  <c r="K139" i="11"/>
  <c r="I139" i="11"/>
  <c r="AK77" i="11"/>
  <c r="AJ77" i="11"/>
  <c r="AC77" i="11"/>
  <c r="AF77" i="11" s="1"/>
  <c r="U77" i="11"/>
  <c r="T77" i="11"/>
  <c r="R77" i="11"/>
  <c r="K77" i="11"/>
  <c r="I77" i="11"/>
  <c r="AK114" i="11"/>
  <c r="AJ114" i="11"/>
  <c r="AC114" i="11"/>
  <c r="AG114" i="11" s="1"/>
  <c r="U114" i="11"/>
  <c r="T114" i="11"/>
  <c r="R114" i="11"/>
  <c r="K114" i="11"/>
  <c r="I114" i="11"/>
  <c r="AK91" i="11"/>
  <c r="AJ91" i="11"/>
  <c r="AC91" i="11"/>
  <c r="AG91" i="11" s="1"/>
  <c r="U91" i="11"/>
  <c r="T91" i="11"/>
  <c r="R91" i="11"/>
  <c r="K91" i="11"/>
  <c r="I91" i="11"/>
  <c r="AK97" i="11"/>
  <c r="AJ97" i="11"/>
  <c r="AC97" i="11"/>
  <c r="AG97" i="11" s="1"/>
  <c r="U97" i="11"/>
  <c r="T97" i="11"/>
  <c r="R97" i="11"/>
  <c r="K97" i="11"/>
  <c r="I97" i="11"/>
  <c r="AK112" i="11"/>
  <c r="AJ112" i="11"/>
  <c r="AC112" i="11"/>
  <c r="AG112" i="11" s="1"/>
  <c r="U112" i="11"/>
  <c r="T112" i="11"/>
  <c r="R112" i="11"/>
  <c r="K112" i="11"/>
  <c r="I112" i="11"/>
  <c r="AK73" i="11"/>
  <c r="AJ73" i="11"/>
  <c r="AC73" i="11"/>
  <c r="AG73" i="11" s="1"/>
  <c r="U73" i="11"/>
  <c r="T73" i="11"/>
  <c r="R73" i="11"/>
  <c r="K73" i="11"/>
  <c r="I73" i="11"/>
  <c r="AK107" i="11"/>
  <c r="AJ107" i="11"/>
  <c r="AC107" i="11"/>
  <c r="AD107" i="11" s="1"/>
  <c r="U107" i="11"/>
  <c r="T107" i="11"/>
  <c r="R107" i="11"/>
  <c r="K107" i="11"/>
  <c r="I107" i="11"/>
  <c r="AK46" i="11"/>
  <c r="AJ46" i="11"/>
  <c r="AC46" i="11"/>
  <c r="AG46" i="11" s="1"/>
  <c r="U46" i="11"/>
  <c r="T46" i="11"/>
  <c r="R46" i="11"/>
  <c r="K46" i="11"/>
  <c r="I46" i="11"/>
  <c r="AK135" i="11"/>
  <c r="AJ135" i="11"/>
  <c r="AC135" i="11"/>
  <c r="AD135" i="11" s="1"/>
  <c r="U135" i="11"/>
  <c r="T135" i="11"/>
  <c r="R135" i="11"/>
  <c r="K135" i="11"/>
  <c r="I135" i="11"/>
  <c r="AK61" i="11"/>
  <c r="AJ61" i="11"/>
  <c r="AC61" i="11"/>
  <c r="AD61" i="11" s="1"/>
  <c r="U61" i="11"/>
  <c r="T61" i="11"/>
  <c r="R61" i="11"/>
  <c r="K61" i="11"/>
  <c r="I61" i="11"/>
  <c r="AK85" i="11"/>
  <c r="AJ85" i="11"/>
  <c r="AC85" i="11"/>
  <c r="AD85" i="11" s="1"/>
  <c r="U85" i="11"/>
  <c r="T85" i="11"/>
  <c r="R85" i="11"/>
  <c r="K85" i="11"/>
  <c r="I85" i="11"/>
  <c r="AK62" i="11"/>
  <c r="AJ62" i="11"/>
  <c r="AC62" i="11"/>
  <c r="AG62" i="11" s="1"/>
  <c r="U62" i="11"/>
  <c r="T62" i="11"/>
  <c r="R62" i="11"/>
  <c r="K62" i="11"/>
  <c r="I62" i="11"/>
  <c r="AK70" i="11"/>
  <c r="AJ70" i="11"/>
  <c r="AC70" i="11"/>
  <c r="AD70" i="11" s="1"/>
  <c r="U70" i="11"/>
  <c r="T70" i="11"/>
  <c r="R70" i="11"/>
  <c r="K70" i="11"/>
  <c r="I70" i="11"/>
  <c r="AK93" i="11"/>
  <c r="AJ93" i="11"/>
  <c r="AC93" i="11"/>
  <c r="AD93" i="11" s="1"/>
  <c r="U93" i="11"/>
  <c r="T93" i="11"/>
  <c r="R93" i="11"/>
  <c r="K93" i="11"/>
  <c r="I93" i="11"/>
  <c r="AK57" i="11"/>
  <c r="AJ57" i="11"/>
  <c r="AC57" i="11"/>
  <c r="AD57" i="11" s="1"/>
  <c r="U57" i="11"/>
  <c r="T57" i="11"/>
  <c r="R57" i="11"/>
  <c r="K57" i="11"/>
  <c r="I57" i="11"/>
  <c r="AK45" i="11"/>
  <c r="AJ45" i="11"/>
  <c r="AC45" i="11"/>
  <c r="AG45" i="11" s="1"/>
  <c r="U45" i="11"/>
  <c r="T45" i="11"/>
  <c r="R45" i="11"/>
  <c r="K45" i="11"/>
  <c r="I45" i="11"/>
  <c r="AK116" i="11"/>
  <c r="AJ116" i="11"/>
  <c r="AC116" i="11"/>
  <c r="U116" i="11"/>
  <c r="T116" i="11"/>
  <c r="R116" i="11"/>
  <c r="K116" i="11"/>
  <c r="I116" i="11"/>
  <c r="AK105" i="11"/>
  <c r="AJ105" i="11"/>
  <c r="AC105" i="11"/>
  <c r="AG105" i="11" s="1"/>
  <c r="U105" i="11"/>
  <c r="T105" i="11"/>
  <c r="R105" i="11"/>
  <c r="K105" i="11"/>
  <c r="I105" i="11"/>
  <c r="AK50" i="11"/>
  <c r="AJ50" i="11"/>
  <c r="AC50" i="11"/>
  <c r="AD50" i="11" s="1"/>
  <c r="U50" i="11"/>
  <c r="T50" i="11"/>
  <c r="R50" i="11"/>
  <c r="K50" i="11"/>
  <c r="I50" i="11"/>
  <c r="AK82" i="11"/>
  <c r="AJ82" i="11"/>
  <c r="AC82" i="11"/>
  <c r="AD82" i="11" s="1"/>
  <c r="U82" i="11"/>
  <c r="T82" i="11"/>
  <c r="R82" i="11"/>
  <c r="K82" i="11"/>
  <c r="I82" i="11"/>
  <c r="AK21" i="11"/>
  <c r="AJ21" i="11"/>
  <c r="AC21" i="11"/>
  <c r="AF21" i="11" s="1"/>
  <c r="U21" i="11"/>
  <c r="T21" i="11"/>
  <c r="R21" i="11"/>
  <c r="K21" i="11"/>
  <c r="I21" i="11"/>
  <c r="AK56" i="11"/>
  <c r="AJ56" i="11"/>
  <c r="AC56" i="11"/>
  <c r="U56" i="11"/>
  <c r="T56" i="11"/>
  <c r="R56" i="11"/>
  <c r="K56" i="11"/>
  <c r="I56" i="11"/>
  <c r="AK94" i="11"/>
  <c r="AJ94" i="11"/>
  <c r="AC94" i="11"/>
  <c r="AG94" i="11" s="1"/>
  <c r="U94" i="11"/>
  <c r="T94" i="11"/>
  <c r="R94" i="11"/>
  <c r="K94" i="11"/>
  <c r="I94" i="11"/>
  <c r="AK115" i="11"/>
  <c r="AJ115" i="11"/>
  <c r="AC115" i="11"/>
  <c r="AG115" i="11" s="1"/>
  <c r="U115" i="11"/>
  <c r="T115" i="11"/>
  <c r="R115" i="11"/>
  <c r="K115" i="11"/>
  <c r="I115" i="11"/>
  <c r="AK80" i="11"/>
  <c r="AJ80" i="11"/>
  <c r="AC80" i="11"/>
  <c r="AG80" i="11" s="1"/>
  <c r="U80" i="11"/>
  <c r="T80" i="11"/>
  <c r="R80" i="11"/>
  <c r="K80" i="11"/>
  <c r="I80" i="11"/>
  <c r="AK30" i="11"/>
  <c r="AJ30" i="11"/>
  <c r="AC30" i="11"/>
  <c r="AD30" i="11" s="1"/>
  <c r="U30" i="11"/>
  <c r="T30" i="11"/>
  <c r="R30" i="11"/>
  <c r="K30" i="11"/>
  <c r="I30" i="11"/>
  <c r="AK74" i="11"/>
  <c r="AJ74" i="11"/>
  <c r="AC74" i="11"/>
  <c r="AD74" i="11" s="1"/>
  <c r="U74" i="11"/>
  <c r="T74" i="11"/>
  <c r="R74" i="11"/>
  <c r="K74" i="11"/>
  <c r="I74" i="11"/>
  <c r="AK110" i="11"/>
  <c r="AJ110" i="11"/>
  <c r="AC110" i="11"/>
  <c r="AG110" i="11" s="1"/>
  <c r="U110" i="11"/>
  <c r="T110" i="11"/>
  <c r="R110" i="11"/>
  <c r="K110" i="11"/>
  <c r="I110" i="11"/>
  <c r="AK89" i="11"/>
  <c r="AJ89" i="11"/>
  <c r="AC89" i="11"/>
  <c r="U89" i="11"/>
  <c r="T89" i="11"/>
  <c r="R89" i="11"/>
  <c r="K89" i="11"/>
  <c r="I89" i="11"/>
  <c r="AK68" i="11"/>
  <c r="AJ68" i="11"/>
  <c r="AC68" i="11"/>
  <c r="AG68" i="11" s="1"/>
  <c r="U68" i="11"/>
  <c r="T68" i="11"/>
  <c r="R68" i="11"/>
  <c r="K68" i="11"/>
  <c r="I68" i="11"/>
  <c r="AK79" i="11"/>
  <c r="AJ79" i="11"/>
  <c r="AC79" i="11"/>
  <c r="AF79" i="11" s="1"/>
  <c r="U79" i="11"/>
  <c r="T79" i="11"/>
  <c r="R79" i="11"/>
  <c r="K79" i="11"/>
  <c r="I79" i="11"/>
  <c r="AK32" i="11"/>
  <c r="AJ32" i="11"/>
  <c r="AC32" i="11"/>
  <c r="AD32" i="11" s="1"/>
  <c r="U32" i="11"/>
  <c r="T32" i="11"/>
  <c r="R32" i="11"/>
  <c r="K32" i="11"/>
  <c r="I32" i="11"/>
  <c r="AK66" i="11"/>
  <c r="AJ66" i="11"/>
  <c r="AC66" i="11"/>
  <c r="AF66" i="11" s="1"/>
  <c r="U66" i="11"/>
  <c r="T66" i="11"/>
  <c r="R66" i="11"/>
  <c r="K66" i="11"/>
  <c r="I66" i="11"/>
  <c r="AK90" i="11"/>
  <c r="AJ90" i="11"/>
  <c r="AC90" i="11"/>
  <c r="U90" i="11"/>
  <c r="T90" i="11"/>
  <c r="R90" i="11"/>
  <c r="K90" i="11"/>
  <c r="I90" i="11"/>
  <c r="AK39" i="11"/>
  <c r="AJ39" i="11"/>
  <c r="AC39" i="11"/>
  <c r="AG39" i="11" s="1"/>
  <c r="U39" i="11"/>
  <c r="T39" i="11"/>
  <c r="R39" i="11"/>
  <c r="K39" i="11"/>
  <c r="I39" i="11"/>
  <c r="AK67" i="11"/>
  <c r="AJ67" i="11"/>
  <c r="AC67" i="11"/>
  <c r="AG67" i="11" s="1"/>
  <c r="U67" i="11"/>
  <c r="T67" i="11"/>
  <c r="R67" i="11"/>
  <c r="K67" i="11"/>
  <c r="I67" i="11"/>
  <c r="AK15" i="11"/>
  <c r="AJ15" i="11"/>
  <c r="AC15" i="11"/>
  <c r="AG15" i="11" s="1"/>
  <c r="U15" i="11"/>
  <c r="T15" i="11"/>
  <c r="R15" i="11"/>
  <c r="K15" i="11"/>
  <c r="I15" i="11"/>
  <c r="AK29" i="11"/>
  <c r="AJ29" i="11"/>
  <c r="AC29" i="11"/>
  <c r="AG29" i="11" s="1"/>
  <c r="U29" i="11"/>
  <c r="T29" i="11"/>
  <c r="R29" i="11"/>
  <c r="K29" i="11"/>
  <c r="I29" i="11"/>
  <c r="AK41" i="11"/>
  <c r="AJ41" i="11"/>
  <c r="AC41" i="11"/>
  <c r="AD41" i="11" s="1"/>
  <c r="U41" i="11"/>
  <c r="T41" i="11"/>
  <c r="R41" i="11"/>
  <c r="K41" i="11"/>
  <c r="I41" i="11"/>
  <c r="AK78" i="11"/>
  <c r="AJ78" i="11"/>
  <c r="AC78" i="11"/>
  <c r="AG78" i="11" s="1"/>
  <c r="U78" i="11"/>
  <c r="T78" i="11"/>
  <c r="R78" i="11"/>
  <c r="K78" i="11"/>
  <c r="I78" i="11"/>
  <c r="AK35" i="11"/>
  <c r="AJ35" i="11"/>
  <c r="AC35" i="11"/>
  <c r="AF35" i="11" s="1"/>
  <c r="U35" i="11"/>
  <c r="T35" i="11"/>
  <c r="R35" i="11"/>
  <c r="K35" i="11"/>
  <c r="I35" i="11"/>
  <c r="AK38" i="11"/>
  <c r="AJ38" i="11"/>
  <c r="AC38" i="11"/>
  <c r="AG38" i="11" s="1"/>
  <c r="U38" i="11"/>
  <c r="T38" i="11"/>
  <c r="R38" i="11"/>
  <c r="K38" i="11"/>
  <c r="I38" i="11"/>
  <c r="AK44" i="11"/>
  <c r="AJ44" i="11"/>
  <c r="AC44" i="11"/>
  <c r="AG44" i="11" s="1"/>
  <c r="U44" i="11"/>
  <c r="T44" i="11"/>
  <c r="R44" i="11"/>
  <c r="K44" i="11"/>
  <c r="I44" i="11"/>
  <c r="AK92" i="11"/>
  <c r="AJ92" i="11"/>
  <c r="AC92" i="11"/>
  <c r="AG92" i="11" s="1"/>
  <c r="U92" i="11"/>
  <c r="T92" i="11"/>
  <c r="R92" i="11"/>
  <c r="K92" i="11"/>
  <c r="I92" i="11"/>
  <c r="AK14" i="11"/>
  <c r="AJ14" i="11"/>
  <c r="AC14" i="11"/>
  <c r="AG14" i="11" s="1"/>
  <c r="U14" i="11"/>
  <c r="T14" i="11"/>
  <c r="R14" i="11"/>
  <c r="K14" i="11"/>
  <c r="I14" i="11"/>
  <c r="AK49" i="11"/>
  <c r="AJ49" i="11"/>
  <c r="AC49" i="11"/>
  <c r="AD49" i="11" s="1"/>
  <c r="U49" i="11"/>
  <c r="T49" i="11"/>
  <c r="R49" i="11"/>
  <c r="K49" i="11"/>
  <c r="I49" i="11"/>
  <c r="AK28" i="11"/>
  <c r="AJ28" i="11"/>
  <c r="AC28" i="11"/>
  <c r="U28" i="11"/>
  <c r="T28" i="11"/>
  <c r="R28" i="11"/>
  <c r="K28" i="11"/>
  <c r="I28" i="11"/>
  <c r="AK34" i="11"/>
  <c r="AJ34" i="11"/>
  <c r="AC34" i="11"/>
  <c r="AG34" i="11" s="1"/>
  <c r="U34" i="11"/>
  <c r="T34" i="11"/>
  <c r="R34" i="11"/>
  <c r="K34" i="11"/>
  <c r="I34" i="11"/>
  <c r="AK36" i="11"/>
  <c r="AJ36" i="11"/>
  <c r="AC36" i="11"/>
  <c r="AG36" i="11" s="1"/>
  <c r="U36" i="11"/>
  <c r="T36" i="11"/>
  <c r="R36" i="11"/>
  <c r="K36" i="11"/>
  <c r="I36" i="11"/>
  <c r="AK22" i="11"/>
  <c r="AJ22" i="11"/>
  <c r="AC22" i="11"/>
  <c r="AG22" i="11" s="1"/>
  <c r="U22" i="11"/>
  <c r="T22" i="11"/>
  <c r="R22" i="11"/>
  <c r="K22" i="11"/>
  <c r="I22" i="11"/>
  <c r="AK18" i="11"/>
  <c r="AJ18" i="11"/>
  <c r="AC18" i="11"/>
  <c r="AG18" i="11" s="1"/>
  <c r="U18" i="11"/>
  <c r="T18" i="11"/>
  <c r="R18" i="11"/>
  <c r="K18" i="11"/>
  <c r="I18" i="11"/>
  <c r="AK20" i="11"/>
  <c r="AJ20" i="11"/>
  <c r="AC20" i="11"/>
  <c r="AF20" i="11" s="1"/>
  <c r="U20" i="11"/>
  <c r="T20" i="11"/>
  <c r="R20" i="11"/>
  <c r="K20" i="11"/>
  <c r="I20" i="11"/>
  <c r="AK17" i="11"/>
  <c r="AJ17" i="11"/>
  <c r="AC17" i="11"/>
  <c r="AD17" i="11" s="1"/>
  <c r="U17" i="11"/>
  <c r="T17" i="11"/>
  <c r="R17" i="11"/>
  <c r="K17" i="11"/>
  <c r="I17" i="11"/>
  <c r="AK40" i="11"/>
  <c r="AJ40" i="11"/>
  <c r="AC40" i="11"/>
  <c r="U40" i="11"/>
  <c r="T40" i="11"/>
  <c r="R40" i="11"/>
  <c r="K40" i="11"/>
  <c r="I40" i="11"/>
  <c r="AK33" i="11"/>
  <c r="AJ33" i="11"/>
  <c r="AC33" i="11"/>
  <c r="AF33" i="11" s="1"/>
  <c r="U33" i="11"/>
  <c r="T33" i="11"/>
  <c r="R33" i="11"/>
  <c r="K33" i="11"/>
  <c r="I33" i="11"/>
  <c r="AK23" i="11"/>
  <c r="AJ23" i="11"/>
  <c r="AC23" i="11"/>
  <c r="AF23" i="11" s="1"/>
  <c r="U23" i="11"/>
  <c r="T23" i="11"/>
  <c r="R23" i="11"/>
  <c r="K23" i="11"/>
  <c r="I23" i="11"/>
  <c r="AK37" i="11"/>
  <c r="AJ37" i="11"/>
  <c r="AC37" i="11"/>
  <c r="U37" i="11"/>
  <c r="T37" i="11"/>
  <c r="R37" i="11"/>
  <c r="K37" i="11"/>
  <c r="I37" i="11"/>
  <c r="AK24" i="11"/>
  <c r="AJ24" i="11"/>
  <c r="AC24" i="11"/>
  <c r="AD24" i="11" s="1"/>
  <c r="U24" i="11"/>
  <c r="T24" i="11"/>
  <c r="R24" i="11"/>
  <c r="K24" i="11"/>
  <c r="I24" i="11"/>
  <c r="AK51" i="11"/>
  <c r="AJ51" i="11"/>
  <c r="AC51" i="11"/>
  <c r="U51" i="11"/>
  <c r="T51" i="11"/>
  <c r="R51" i="11"/>
  <c r="K51" i="11"/>
  <c r="I51" i="11"/>
  <c r="AK25" i="11"/>
  <c r="AJ25" i="11"/>
  <c r="AC25" i="11"/>
  <c r="U25" i="11"/>
  <c r="T25" i="11"/>
  <c r="R25" i="11"/>
  <c r="K25" i="11"/>
  <c r="I25" i="11"/>
  <c r="AK27" i="11"/>
  <c r="AJ27" i="11"/>
  <c r="AC27" i="11"/>
  <c r="AF27" i="11" s="1"/>
  <c r="U27" i="11"/>
  <c r="T27" i="11"/>
  <c r="R27" i="11"/>
  <c r="K27" i="11"/>
  <c r="I27" i="11"/>
  <c r="AK10" i="11"/>
  <c r="AJ10" i="11"/>
  <c r="AC10" i="11"/>
  <c r="AG10" i="11" s="1"/>
  <c r="U10" i="11"/>
  <c r="T10" i="11"/>
  <c r="R10" i="11"/>
  <c r="K10" i="11"/>
  <c r="I10" i="11"/>
  <c r="AK19" i="11"/>
  <c r="AJ19" i="11"/>
  <c r="AC19" i="11"/>
  <c r="AD19" i="11" s="1"/>
  <c r="U19" i="11"/>
  <c r="T19" i="11"/>
  <c r="R19" i="11"/>
  <c r="K19" i="11"/>
  <c r="I19" i="11"/>
  <c r="AK13" i="11"/>
  <c r="AJ13" i="11"/>
  <c r="AC13" i="11"/>
  <c r="AF13" i="11" s="1"/>
  <c r="U13" i="11"/>
  <c r="T13" i="11"/>
  <c r="R13" i="11"/>
  <c r="K13" i="11"/>
  <c r="I13" i="11"/>
  <c r="AK42" i="11"/>
  <c r="AJ42" i="11"/>
  <c r="AC42" i="11"/>
  <c r="AG42" i="11" s="1"/>
  <c r="U42" i="11"/>
  <c r="T42" i="11"/>
  <c r="R42" i="11"/>
  <c r="K42" i="11"/>
  <c r="I42" i="11"/>
  <c r="AK47" i="11"/>
  <c r="AJ47" i="11"/>
  <c r="AC47" i="11"/>
  <c r="AG47" i="11" s="1"/>
  <c r="U47" i="11"/>
  <c r="T47" i="11"/>
  <c r="R47" i="11"/>
  <c r="K47" i="11"/>
  <c r="I47" i="11"/>
  <c r="AK31" i="11"/>
  <c r="AJ31" i="11"/>
  <c r="AC31" i="11"/>
  <c r="AD31" i="11" s="1"/>
  <c r="U31" i="11"/>
  <c r="T31" i="11"/>
  <c r="R31" i="11"/>
  <c r="K31" i="11"/>
  <c r="I31" i="11"/>
  <c r="AK12" i="11"/>
  <c r="AJ12" i="11"/>
  <c r="AC12" i="11"/>
  <c r="AG12" i="11" s="1"/>
  <c r="U12" i="11"/>
  <c r="T12" i="11"/>
  <c r="R12" i="11"/>
  <c r="K12" i="11"/>
  <c r="I12" i="11"/>
  <c r="AK26" i="11"/>
  <c r="AJ26" i="11"/>
  <c r="AC26" i="11"/>
  <c r="AF26" i="11" s="1"/>
  <c r="U26" i="11"/>
  <c r="T26" i="11"/>
  <c r="R26" i="11"/>
  <c r="K26" i="11"/>
  <c r="I26" i="11"/>
  <c r="AK16" i="11"/>
  <c r="AJ16" i="11"/>
  <c r="AC16" i="11"/>
  <c r="AD16" i="11" s="1"/>
  <c r="U16" i="11"/>
  <c r="T16" i="11"/>
  <c r="R16" i="11"/>
  <c r="K16" i="11"/>
  <c r="I16" i="11"/>
  <c r="AK11" i="11"/>
  <c r="AJ11" i="11"/>
  <c r="AC11" i="11"/>
  <c r="AG11" i="11" s="1"/>
  <c r="U11" i="11"/>
  <c r="T11" i="11"/>
  <c r="R11" i="11"/>
  <c r="K11" i="11"/>
  <c r="I11" i="11"/>
  <c r="AD18" i="11" l="1"/>
  <c r="AF147" i="11"/>
  <c r="AG118" i="11"/>
  <c r="N36" i="11"/>
  <c r="O146" i="11"/>
  <c r="L52" i="11"/>
  <c r="AG153" i="11"/>
  <c r="O161" i="11"/>
  <c r="AF91" i="11"/>
  <c r="AD91" i="11"/>
  <c r="O28" i="11"/>
  <c r="N92" i="11"/>
  <c r="N98" i="11"/>
  <c r="N15" i="11"/>
  <c r="L79" i="11"/>
  <c r="O153" i="11"/>
  <c r="O152" i="11"/>
  <c r="L104" i="11"/>
  <c r="L48" i="11"/>
  <c r="AD136" i="11"/>
  <c r="L89" i="11"/>
  <c r="AD118" i="11"/>
  <c r="O123" i="11"/>
  <c r="L151" i="11"/>
  <c r="O157" i="11"/>
  <c r="L25" i="11"/>
  <c r="L58" i="11"/>
  <c r="L67" i="11"/>
  <c r="L105" i="11"/>
  <c r="L40" i="11"/>
  <c r="N76" i="11"/>
  <c r="AF83" i="11"/>
  <c r="O154" i="11"/>
  <c r="O124" i="11"/>
  <c r="AF163" i="11"/>
  <c r="N105" i="11"/>
  <c r="AF48" i="11"/>
  <c r="N129" i="11"/>
  <c r="N160" i="11"/>
  <c r="AG26" i="11"/>
  <c r="N45" i="11"/>
  <c r="O87" i="11"/>
  <c r="AD124" i="11"/>
  <c r="N42" i="11"/>
  <c r="N23" i="11"/>
  <c r="AD100" i="11"/>
  <c r="O92" i="11"/>
  <c r="L93" i="11"/>
  <c r="L112" i="11"/>
  <c r="N106" i="11"/>
  <c r="N65" i="11"/>
  <c r="AG158" i="11"/>
  <c r="AF92" i="11"/>
  <c r="AG60" i="11"/>
  <c r="AD39" i="11"/>
  <c r="AF70" i="11"/>
  <c r="O85" i="11"/>
  <c r="O52" i="11"/>
  <c r="N99" i="11"/>
  <c r="O114" i="11"/>
  <c r="O108" i="11"/>
  <c r="O147" i="11"/>
  <c r="AF31" i="11"/>
  <c r="L78" i="11"/>
  <c r="O79" i="11"/>
  <c r="N135" i="11"/>
  <c r="O91" i="11"/>
  <c r="AG77" i="11"/>
  <c r="N130" i="11"/>
  <c r="N145" i="11"/>
  <c r="L147" i="11"/>
  <c r="O162" i="11"/>
  <c r="O125" i="11"/>
  <c r="N50" i="11"/>
  <c r="N156" i="11"/>
  <c r="AG57" i="11"/>
  <c r="O34" i="11"/>
  <c r="L148" i="11"/>
  <c r="O71" i="11"/>
  <c r="N10" i="11"/>
  <c r="L23" i="11"/>
  <c r="N97" i="11"/>
  <c r="L139" i="11"/>
  <c r="AF108" i="11"/>
  <c r="AD71" i="11"/>
  <c r="O21" i="11"/>
  <c r="L84" i="11"/>
  <c r="O164" i="11"/>
  <c r="L162" i="11"/>
  <c r="O117" i="11"/>
  <c r="O47" i="11"/>
  <c r="O44" i="11"/>
  <c r="N60" i="11"/>
  <c r="L113" i="11"/>
  <c r="N19" i="11"/>
  <c r="AG20" i="11"/>
  <c r="AG41" i="11"/>
  <c r="AF160" i="11"/>
  <c r="AD26" i="11"/>
  <c r="L90" i="11"/>
  <c r="N110" i="11"/>
  <c r="AF130" i="11"/>
  <c r="O144" i="11"/>
  <c r="O11" i="11"/>
  <c r="N18" i="11"/>
  <c r="L39" i="11"/>
  <c r="AG85" i="11"/>
  <c r="O63" i="11"/>
  <c r="L138" i="11"/>
  <c r="AD151" i="11"/>
  <c r="L137" i="11"/>
  <c r="L63" i="11"/>
  <c r="O76" i="11"/>
  <c r="AF124" i="11"/>
  <c r="O163" i="11"/>
  <c r="N137" i="11"/>
  <c r="L145" i="11"/>
  <c r="L42" i="11"/>
  <c r="L61" i="11"/>
  <c r="O160" i="11"/>
  <c r="AG140" i="11"/>
  <c r="AF152" i="11"/>
  <c r="AF122" i="11"/>
  <c r="L41" i="11"/>
  <c r="AD110" i="11"/>
  <c r="AD21" i="11"/>
  <c r="AF46" i="11"/>
  <c r="L142" i="11"/>
  <c r="O65" i="11"/>
  <c r="L163" i="11"/>
  <c r="L108" i="11"/>
  <c r="AD134" i="11"/>
  <c r="N165" i="11"/>
  <c r="AF16" i="11"/>
  <c r="L27" i="11"/>
  <c r="O22" i="11"/>
  <c r="N49" i="11"/>
  <c r="AG32" i="11"/>
  <c r="O68" i="11"/>
  <c r="O94" i="11"/>
  <c r="AG21" i="11"/>
  <c r="O50" i="11"/>
  <c r="N61" i="11"/>
  <c r="N73" i="11"/>
  <c r="AF97" i="11"/>
  <c r="AD64" i="11"/>
  <c r="O58" i="11"/>
  <c r="N96" i="11"/>
  <c r="O60" i="11"/>
  <c r="O106" i="11"/>
  <c r="AD69" i="11"/>
  <c r="O120" i="11"/>
  <c r="N127" i="11"/>
  <c r="O103" i="11"/>
  <c r="N152" i="11"/>
  <c r="L146" i="11"/>
  <c r="N12" i="11"/>
  <c r="O33" i="11"/>
  <c r="O18" i="11"/>
  <c r="N22" i="11"/>
  <c r="AF29" i="11"/>
  <c r="O45" i="11"/>
  <c r="N85" i="11"/>
  <c r="AF135" i="11"/>
  <c r="AG139" i="11"/>
  <c r="AD143" i="11"/>
  <c r="N138" i="11"/>
  <c r="O127" i="11"/>
  <c r="N157" i="11"/>
  <c r="N103" i="11"/>
  <c r="AG95" i="11"/>
  <c r="AG156" i="11"/>
  <c r="N146" i="11"/>
  <c r="L117" i="11"/>
  <c r="AD38" i="11"/>
  <c r="AG66" i="11"/>
  <c r="L45" i="11"/>
  <c r="AG93" i="11"/>
  <c r="AD112" i="11"/>
  <c r="N91" i="11"/>
  <c r="AF76" i="11"/>
  <c r="O84" i="11"/>
  <c r="L149" i="11"/>
  <c r="AF143" i="11"/>
  <c r="AD83" i="11"/>
  <c r="AD55" i="11"/>
  <c r="O138" i="11"/>
  <c r="O137" i="11"/>
  <c r="L71" i="11"/>
  <c r="L26" i="11"/>
  <c r="AG31" i="11"/>
  <c r="AD36" i="11"/>
  <c r="AF41" i="11"/>
  <c r="N67" i="11"/>
  <c r="N114" i="11"/>
  <c r="L102" i="11"/>
  <c r="O54" i="11"/>
  <c r="N124" i="11"/>
  <c r="L133" i="11"/>
  <c r="N71" i="11"/>
  <c r="AD153" i="11"/>
  <c r="O15" i="11"/>
  <c r="AF68" i="11"/>
  <c r="O110" i="11"/>
  <c r="N80" i="11"/>
  <c r="AF94" i="11"/>
  <c r="O70" i="11"/>
  <c r="N46" i="11"/>
  <c r="L64" i="11"/>
  <c r="AG48" i="11"/>
  <c r="N141" i="11"/>
  <c r="L54" i="11"/>
  <c r="O121" i="11"/>
  <c r="AF155" i="11"/>
  <c r="O86" i="11"/>
  <c r="N128" i="11"/>
  <c r="AD158" i="11"/>
  <c r="N133" i="11"/>
  <c r="O25" i="11"/>
  <c r="AG33" i="11"/>
  <c r="AF18" i="11"/>
  <c r="AF39" i="11"/>
  <c r="O80" i="11"/>
  <c r="O105" i="11"/>
  <c r="N93" i="11"/>
  <c r="N70" i="11"/>
  <c r="O135" i="11"/>
  <c r="AF107" i="11"/>
  <c r="O112" i="11"/>
  <c r="N63" i="11"/>
  <c r="AD53" i="11"/>
  <c r="L88" i="11"/>
  <c r="N143" i="11"/>
  <c r="AF129" i="11"/>
  <c r="L86" i="11"/>
  <c r="AF138" i="11"/>
  <c r="N123" i="11"/>
  <c r="AD119" i="11"/>
  <c r="N154" i="11"/>
  <c r="O95" i="11"/>
  <c r="N147" i="11"/>
  <c r="AF146" i="11"/>
  <c r="O126" i="11"/>
  <c r="AF117" i="11"/>
  <c r="AG43" i="11"/>
  <c r="L125" i="11"/>
  <c r="L31" i="11"/>
  <c r="N37" i="11"/>
  <c r="O36" i="11"/>
  <c r="O38" i="11"/>
  <c r="O29" i="11"/>
  <c r="AD67" i="11"/>
  <c r="AD115" i="11"/>
  <c r="L56" i="11"/>
  <c r="AF82" i="11"/>
  <c r="AG107" i="11"/>
  <c r="AF53" i="11"/>
  <c r="AG138" i="11"/>
  <c r="O111" i="11"/>
  <c r="AF157" i="11"/>
  <c r="AD72" i="11"/>
  <c r="N125" i="11"/>
  <c r="AG16" i="11"/>
  <c r="O42" i="11"/>
  <c r="AL19" i="11"/>
  <c r="AO19" i="11" s="1"/>
  <c r="N27" i="11"/>
  <c r="N25" i="11"/>
  <c r="O23" i="11"/>
  <c r="L18" i="11"/>
  <c r="N78" i="11"/>
  <c r="L110" i="11"/>
  <c r="AD80" i="11"/>
  <c r="N21" i="11"/>
  <c r="AG70" i="11"/>
  <c r="AG135" i="11"/>
  <c r="AF102" i="11"/>
  <c r="AF64" i="11"/>
  <c r="AD149" i="11"/>
  <c r="AF87" i="11"/>
  <c r="O143" i="11"/>
  <c r="AG100" i="11"/>
  <c r="N159" i="11"/>
  <c r="AF109" i="11"/>
  <c r="AF65" i="11"/>
  <c r="AG69" i="11"/>
  <c r="L164" i="11"/>
  <c r="AF119" i="11"/>
  <c r="AF151" i="11"/>
  <c r="AG154" i="11"/>
  <c r="N111" i="11"/>
  <c r="L95" i="11"/>
  <c r="AG152" i="11"/>
  <c r="AG147" i="11"/>
  <c r="N126" i="11"/>
  <c r="AD101" i="11"/>
  <c r="AF11" i="11"/>
  <c r="N31" i="11"/>
  <c r="L47" i="11"/>
  <c r="O10" i="11"/>
  <c r="AD33" i="11"/>
  <c r="L22" i="11"/>
  <c r="L49" i="11"/>
  <c r="AD44" i="11"/>
  <c r="AD29" i="11"/>
  <c r="L68" i="11"/>
  <c r="O89" i="11"/>
  <c r="AF80" i="11"/>
  <c r="L21" i="11"/>
  <c r="AD45" i="11"/>
  <c r="AD139" i="11"/>
  <c r="AG102" i="11"/>
  <c r="AG142" i="11"/>
  <c r="AF149" i="11"/>
  <c r="AG87" i="11"/>
  <c r="L143" i="11"/>
  <c r="N121" i="11"/>
  <c r="N108" i="11"/>
  <c r="N95" i="11"/>
  <c r="AD122" i="11"/>
  <c r="AL26" i="11"/>
  <c r="AP26" i="11" s="1"/>
  <c r="N68" i="11"/>
  <c r="O104" i="11"/>
  <c r="L53" i="11"/>
  <c r="L98" i="11"/>
  <c r="N52" i="11"/>
  <c r="O155" i="11"/>
  <c r="AF81" i="11"/>
  <c r="L127" i="11"/>
  <c r="AL16" i="11"/>
  <c r="AP16" i="11" s="1"/>
  <c r="N26" i="11"/>
  <c r="O12" i="11"/>
  <c r="V42" i="11"/>
  <c r="Z42" i="11" s="1"/>
  <c r="L19" i="11"/>
  <c r="L10" i="11"/>
  <c r="V25" i="11"/>
  <c r="Y25" i="11" s="1"/>
  <c r="O24" i="11"/>
  <c r="N35" i="11"/>
  <c r="AD15" i="11"/>
  <c r="N79" i="11"/>
  <c r="AF74" i="11"/>
  <c r="AF50" i="11"/>
  <c r="AD105" i="11"/>
  <c r="L70" i="11"/>
  <c r="L62" i="11"/>
  <c r="L85" i="11"/>
  <c r="L135" i="11"/>
  <c r="L46" i="11"/>
  <c r="AD97" i="11"/>
  <c r="AD77" i="11"/>
  <c r="L76" i="11"/>
  <c r="N100" i="11"/>
  <c r="O69" i="11"/>
  <c r="O132" i="11"/>
  <c r="AD163" i="11"/>
  <c r="O156" i="11"/>
  <c r="O99" i="11"/>
  <c r="O165" i="11"/>
  <c r="AF15" i="11"/>
  <c r="AG74" i="11"/>
  <c r="L94" i="11"/>
  <c r="AF105" i="11"/>
  <c r="O16" i="11"/>
  <c r="AD27" i="11"/>
  <c r="N28" i="11"/>
  <c r="AF78" i="11"/>
  <c r="N66" i="11"/>
  <c r="L80" i="11"/>
  <c r="N94" i="11"/>
  <c r="AG82" i="11"/>
  <c r="O93" i="11"/>
  <c r="N62" i="11"/>
  <c r="O61" i="11"/>
  <c r="AD114" i="11"/>
  <c r="N104" i="11"/>
  <c r="N87" i="11"/>
  <c r="AD96" i="11"/>
  <c r="L100" i="11"/>
  <c r="L65" i="11"/>
  <c r="L69" i="11"/>
  <c r="L132" i="11"/>
  <c r="AF55" i="11"/>
  <c r="AF86" i="11"/>
  <c r="L154" i="11"/>
  <c r="AF111" i="11"/>
  <c r="AG157" i="11"/>
  <c r="L156" i="11"/>
  <c r="L99" i="11"/>
  <c r="L161" i="11"/>
  <c r="AG148" i="11"/>
  <c r="AF125" i="11"/>
  <c r="O26" i="11"/>
  <c r="AL42" i="11"/>
  <c r="AS42" i="11" s="1"/>
  <c r="AG27" i="11"/>
  <c r="AD20" i="11"/>
  <c r="L28" i="11"/>
  <c r="L38" i="11"/>
  <c r="O46" i="11"/>
  <c r="AF73" i="11"/>
  <c r="AF114" i="11"/>
  <c r="N102" i="11"/>
  <c r="N64" i="11"/>
  <c r="N149" i="11"/>
  <c r="O48" i="11"/>
  <c r="O141" i="11"/>
  <c r="O100" i="11"/>
  <c r="N69" i="11"/>
  <c r="AG86" i="11"/>
  <c r="L123" i="11"/>
  <c r="AD140" i="11"/>
  <c r="AG111" i="11"/>
  <c r="O72" i="11"/>
  <c r="N117" i="11"/>
  <c r="L153" i="11"/>
  <c r="L101" i="11"/>
  <c r="N161" i="11"/>
  <c r="AG125" i="11"/>
  <c r="O113" i="11"/>
  <c r="V19" i="11"/>
  <c r="W19" i="11" s="1"/>
  <c r="V12" i="11"/>
  <c r="Z12" i="11" s="1"/>
  <c r="L97" i="11"/>
  <c r="O102" i="11"/>
  <c r="O142" i="11"/>
  <c r="O149" i="11"/>
  <c r="N153" i="11"/>
  <c r="AF17" i="11"/>
  <c r="AG49" i="11"/>
  <c r="N29" i="11"/>
  <c r="L15" i="11"/>
  <c r="O39" i="11"/>
  <c r="AF32" i="11"/>
  <c r="AD68" i="11"/>
  <c r="O116" i="11"/>
  <c r="V26" i="11"/>
  <c r="AG24" i="11"/>
  <c r="AG17" i="11"/>
  <c r="L34" i="11"/>
  <c r="L92" i="11"/>
  <c r="L91" i="11"/>
  <c r="N88" i="11"/>
  <c r="AF136" i="11"/>
  <c r="AD98" i="11"/>
  <c r="N86" i="11"/>
  <c r="L120" i="11"/>
  <c r="AD150" i="11"/>
  <c r="O145" i="11"/>
  <c r="L157" i="11"/>
  <c r="N163" i="11"/>
  <c r="AL12" i="11"/>
  <c r="AM12" i="11" s="1"/>
  <c r="AF19" i="11"/>
  <c r="AL10" i="11"/>
  <c r="AO10" i="11" s="1"/>
  <c r="L36" i="11"/>
  <c r="O78" i="11"/>
  <c r="AD66" i="11"/>
  <c r="L116" i="11"/>
  <c r="AF57" i="11"/>
  <c r="AF93" i="11"/>
  <c r="AD62" i="11"/>
  <c r="AF85" i="11"/>
  <c r="AF61" i="11"/>
  <c r="O97" i="11"/>
  <c r="L114" i="11"/>
  <c r="N77" i="11"/>
  <c r="AD76" i="11"/>
  <c r="O130" i="11"/>
  <c r="O129" i="11"/>
  <c r="AG98" i="11"/>
  <c r="N164" i="11"/>
  <c r="L103" i="11"/>
  <c r="L144" i="11"/>
  <c r="L134" i="11"/>
  <c r="AD146" i="11"/>
  <c r="O148" i="11"/>
  <c r="V11" i="11"/>
  <c r="AL11" i="11"/>
  <c r="L16" i="11"/>
  <c r="O31" i="11"/>
  <c r="AD42" i="11"/>
  <c r="O19" i="11"/>
  <c r="AG19" i="11"/>
  <c r="O40" i="11"/>
  <c r="N40" i="11"/>
  <c r="AL17" i="11"/>
  <c r="AM17" i="11" s="1"/>
  <c r="O14" i="11"/>
  <c r="N14" i="11"/>
  <c r="L14" i="11"/>
  <c r="V74" i="11"/>
  <c r="W74" i="11" s="1"/>
  <c r="V85" i="11"/>
  <c r="W85" i="11" s="1"/>
  <c r="V13" i="11"/>
  <c r="Z13" i="11" s="1"/>
  <c r="AL25" i="11"/>
  <c r="AP25" i="11" s="1"/>
  <c r="V51" i="11"/>
  <c r="Z51" i="11" s="1"/>
  <c r="O20" i="11"/>
  <c r="N20" i="11"/>
  <c r="L20" i="11"/>
  <c r="V32" i="11"/>
  <c r="Y32" i="11" s="1"/>
  <c r="V45" i="11"/>
  <c r="Z45" i="11" s="1"/>
  <c r="N16" i="11"/>
  <c r="L12" i="11"/>
  <c r="AF42" i="11"/>
  <c r="V37" i="11"/>
  <c r="Z37" i="11" s="1"/>
  <c r="V33" i="11"/>
  <c r="Z33" i="11" s="1"/>
  <c r="AL94" i="11"/>
  <c r="AO94" i="11" s="1"/>
  <c r="V121" i="11"/>
  <c r="Z121" i="11" s="1"/>
  <c r="AD12" i="11"/>
  <c r="O13" i="11"/>
  <c r="L24" i="11"/>
  <c r="AL24" i="11"/>
  <c r="AP24" i="11" s="1"/>
  <c r="AL23" i="11"/>
  <c r="AO23" i="11" s="1"/>
  <c r="O17" i="11"/>
  <c r="N17" i="11"/>
  <c r="L17" i="11"/>
  <c r="AL22" i="11"/>
  <c r="AO22" i="11" s="1"/>
  <c r="AL34" i="11"/>
  <c r="AO34" i="11" s="1"/>
  <c r="V35" i="11"/>
  <c r="W35" i="11" s="1"/>
  <c r="V89" i="11"/>
  <c r="Z89" i="11" s="1"/>
  <c r="V31" i="11"/>
  <c r="Z31" i="11" s="1"/>
  <c r="AL31" i="11"/>
  <c r="AP31" i="11" s="1"/>
  <c r="AL27" i="11"/>
  <c r="AO27" i="11" s="1"/>
  <c r="AG51" i="11"/>
  <c r="AF51" i="11"/>
  <c r="AD51" i="11"/>
  <c r="N24" i="11"/>
  <c r="AL18" i="11"/>
  <c r="AO18" i="11" s="1"/>
  <c r="V38" i="11"/>
  <c r="W38" i="11" s="1"/>
  <c r="V39" i="11"/>
  <c r="Z39" i="11" s="1"/>
  <c r="V90" i="11"/>
  <c r="Y90" i="11" s="1"/>
  <c r="AG116" i="11"/>
  <c r="AF116" i="11"/>
  <c r="AD116" i="11"/>
  <c r="V153" i="11"/>
  <c r="W153" i="11" s="1"/>
  <c r="V147" i="11"/>
  <c r="W147" i="11" s="1"/>
  <c r="V157" i="11"/>
  <c r="W157" i="11" s="1"/>
  <c r="V43" i="11"/>
  <c r="Z43" i="11" s="1"/>
  <c r="V152" i="11"/>
  <c r="Z152" i="11" s="1"/>
  <c r="V101" i="11"/>
  <c r="Z101" i="11" s="1"/>
  <c r="V134" i="11"/>
  <c r="V133" i="11"/>
  <c r="V99" i="11"/>
  <c r="V103" i="11"/>
  <c r="V117" i="11"/>
  <c r="V151" i="11"/>
  <c r="V148" i="11"/>
  <c r="Z148" i="11" s="1"/>
  <c r="V156" i="11"/>
  <c r="Z156" i="11" s="1"/>
  <c r="V145" i="11"/>
  <c r="Z145" i="11" s="1"/>
  <c r="V165" i="11"/>
  <c r="Y165" i="11" s="1"/>
  <c r="V126" i="11"/>
  <c r="Y126" i="11" s="1"/>
  <c r="V72" i="11"/>
  <c r="V81" i="11"/>
  <c r="Z81" i="11" s="1"/>
  <c r="V150" i="11"/>
  <c r="V109" i="11"/>
  <c r="Y109" i="11" s="1"/>
  <c r="V164" i="11"/>
  <c r="Y164" i="11" s="1"/>
  <c r="V55" i="11"/>
  <c r="W55" i="11" s="1"/>
  <c r="V120" i="11"/>
  <c r="Y120" i="11" s="1"/>
  <c r="V111" i="11"/>
  <c r="Z111" i="11" s="1"/>
  <c r="V128" i="11"/>
  <c r="Y128" i="11" s="1"/>
  <c r="V65" i="11"/>
  <c r="Y65" i="11" s="1"/>
  <c r="V119" i="11"/>
  <c r="Z119" i="11" s="1"/>
  <c r="V123" i="11"/>
  <c r="Z123" i="11" s="1"/>
  <c r="V138" i="11"/>
  <c r="V118" i="11"/>
  <c r="Z118" i="11" s="1"/>
  <c r="V146" i="11"/>
  <c r="V163" i="11"/>
  <c r="Y163" i="11" s="1"/>
  <c r="V60" i="11"/>
  <c r="W60" i="11" s="1"/>
  <c r="V87" i="11"/>
  <c r="W87" i="11" s="1"/>
  <c r="V88" i="11"/>
  <c r="W88" i="11" s="1"/>
  <c r="V48" i="11"/>
  <c r="Z48" i="11" s="1"/>
  <c r="V131" i="11"/>
  <c r="Y131" i="11" s="1"/>
  <c r="V83" i="11"/>
  <c r="Y83" i="11" s="1"/>
  <c r="V136" i="11"/>
  <c r="Z136" i="11" s="1"/>
  <c r="V69" i="11"/>
  <c r="W69" i="11" s="1"/>
  <c r="V98" i="11"/>
  <c r="V96" i="11"/>
  <c r="Z96" i="11" s="1"/>
  <c r="V53" i="11"/>
  <c r="Y53" i="11" s="1"/>
  <c r="V71" i="11"/>
  <c r="Z71" i="11" s="1"/>
  <c r="V143" i="11"/>
  <c r="Y143" i="11" s="1"/>
  <c r="V104" i="11"/>
  <c r="W104" i="11" s="1"/>
  <c r="V57" i="11"/>
  <c r="W57" i="11" s="1"/>
  <c r="V149" i="11"/>
  <c r="Z149" i="11" s="1"/>
  <c r="V102" i="11"/>
  <c r="Y102" i="11" s="1"/>
  <c r="V116" i="11"/>
  <c r="Z116" i="11" s="1"/>
  <c r="V62" i="11"/>
  <c r="V115" i="11"/>
  <c r="V75" i="11"/>
  <c r="V91" i="11"/>
  <c r="V46" i="11"/>
  <c r="V61" i="11"/>
  <c r="V50" i="11"/>
  <c r="V79" i="11"/>
  <c r="V59" i="11"/>
  <c r="Z59" i="11" s="1"/>
  <c r="V30" i="11"/>
  <c r="Z30" i="11" s="1"/>
  <c r="V29" i="11"/>
  <c r="Z29" i="11" s="1"/>
  <c r="V21" i="11"/>
  <c r="Z21" i="11" s="1"/>
  <c r="V66" i="11"/>
  <c r="Y66" i="11" s="1"/>
  <c r="V14" i="11"/>
  <c r="V20" i="11"/>
  <c r="V135" i="11"/>
  <c r="W135" i="11" s="1"/>
  <c r="V105" i="11"/>
  <c r="Z105" i="11" s="1"/>
  <c r="V28" i="11"/>
  <c r="Z28" i="11" s="1"/>
  <c r="V68" i="11"/>
  <c r="Z68" i="11" s="1"/>
  <c r="V78" i="11"/>
  <c r="Y78" i="11" s="1"/>
  <c r="V36" i="11"/>
  <c r="Z36" i="11" s="1"/>
  <c r="V58" i="11"/>
  <c r="Y58" i="11" s="1"/>
  <c r="V56" i="11"/>
  <c r="Y56" i="11" s="1"/>
  <c r="V139" i="11"/>
  <c r="Z139" i="11" s="1"/>
  <c r="V15" i="11"/>
  <c r="W15" i="11" s="1"/>
  <c r="V77" i="11"/>
  <c r="Z77" i="11" s="1"/>
  <c r="V49" i="11"/>
  <c r="V44" i="11"/>
  <c r="W44" i="11" s="1"/>
  <c r="L11" i="11"/>
  <c r="AF12" i="11"/>
  <c r="AD47" i="11"/>
  <c r="L13" i="11"/>
  <c r="AD13" i="11"/>
  <c r="AG37" i="11"/>
  <c r="AD37" i="11"/>
  <c r="V92" i="11"/>
  <c r="Z92" i="11" s="1"/>
  <c r="AL78" i="11"/>
  <c r="AO78" i="11" s="1"/>
  <c r="AL41" i="11"/>
  <c r="V67" i="11"/>
  <c r="AL74" i="11"/>
  <c r="AG23" i="11"/>
  <c r="AD23" i="11"/>
  <c r="V41" i="11"/>
  <c r="W41" i="11" s="1"/>
  <c r="AD11" i="11"/>
  <c r="N47" i="11"/>
  <c r="V10" i="11"/>
  <c r="W10" i="11" s="1"/>
  <c r="V27" i="11"/>
  <c r="W27" i="11" s="1"/>
  <c r="O51" i="11"/>
  <c r="AF37" i="11"/>
  <c r="V40" i="11"/>
  <c r="V17" i="11"/>
  <c r="Y17" i="11" s="1"/>
  <c r="AL32" i="11"/>
  <c r="AM32" i="11" s="1"/>
  <c r="V34" i="11"/>
  <c r="Z34" i="11" s="1"/>
  <c r="N11" i="11"/>
  <c r="V16" i="11"/>
  <c r="Z16" i="11" s="1"/>
  <c r="AF47" i="11"/>
  <c r="N13" i="11"/>
  <c r="AG13" i="11"/>
  <c r="O30" i="11"/>
  <c r="L30" i="11"/>
  <c r="AL153" i="11"/>
  <c r="AP153" i="11" s="1"/>
  <c r="AL147" i="11"/>
  <c r="AM147" i="11" s="1"/>
  <c r="AL157" i="11"/>
  <c r="AO157" i="11" s="1"/>
  <c r="AL43" i="11"/>
  <c r="AO43" i="11" s="1"/>
  <c r="AL152" i="11"/>
  <c r="AO152" i="11" s="1"/>
  <c r="AL101" i="11"/>
  <c r="AP101" i="11" s="1"/>
  <c r="AL134" i="11"/>
  <c r="AL133" i="11"/>
  <c r="AL99" i="11"/>
  <c r="AL103" i="11"/>
  <c r="AL117" i="11"/>
  <c r="AL151" i="11"/>
  <c r="AL148" i="11"/>
  <c r="AL156" i="11"/>
  <c r="AL145" i="11"/>
  <c r="AL126" i="11"/>
  <c r="AP126" i="11" s="1"/>
  <c r="AL72" i="11"/>
  <c r="AM72" i="11" s="1"/>
  <c r="AL81" i="11"/>
  <c r="AO81" i="11" s="1"/>
  <c r="AL160" i="11"/>
  <c r="AM160" i="11" s="1"/>
  <c r="AL109" i="11"/>
  <c r="AL163" i="11"/>
  <c r="AO163" i="11" s="1"/>
  <c r="AL55" i="11"/>
  <c r="AL146" i="11"/>
  <c r="AL120" i="11"/>
  <c r="AL150" i="11"/>
  <c r="AL140" i="11"/>
  <c r="AM140" i="11" s="1"/>
  <c r="AL71" i="11"/>
  <c r="AP71" i="11" s="1"/>
  <c r="AL164" i="11"/>
  <c r="AO164" i="11" s="1"/>
  <c r="AL65" i="11"/>
  <c r="AO65" i="11" s="1"/>
  <c r="AL128" i="11"/>
  <c r="AM128" i="11" s="1"/>
  <c r="AL118" i="11"/>
  <c r="AP118" i="11" s="1"/>
  <c r="AL119" i="11"/>
  <c r="AP119" i="11" s="1"/>
  <c r="AL87" i="11"/>
  <c r="AL60" i="11"/>
  <c r="AL131" i="11"/>
  <c r="AP131" i="11" s="1"/>
  <c r="AL136" i="11"/>
  <c r="AP136" i="11" s="1"/>
  <c r="AL48" i="11"/>
  <c r="AP48" i="11" s="1"/>
  <c r="AL111" i="11"/>
  <c r="AO111" i="11" s="1"/>
  <c r="AL52" i="11"/>
  <c r="AM52" i="11" s="1"/>
  <c r="AL83" i="11"/>
  <c r="AL88" i="11"/>
  <c r="AO88" i="11" s="1"/>
  <c r="AL98" i="11"/>
  <c r="AL69" i="11"/>
  <c r="AP69" i="11" s="1"/>
  <c r="AL104" i="11"/>
  <c r="AL121" i="11"/>
  <c r="AL139" i="11"/>
  <c r="AM139" i="11" s="1"/>
  <c r="AL114" i="11"/>
  <c r="AO114" i="11" s="1"/>
  <c r="AL107" i="11"/>
  <c r="AO107" i="11" s="1"/>
  <c r="AL57" i="11"/>
  <c r="AM57" i="11" s="1"/>
  <c r="AL116" i="11"/>
  <c r="AP116" i="11" s="1"/>
  <c r="AL143" i="11"/>
  <c r="AO143" i="11" s="1"/>
  <c r="AL62" i="11"/>
  <c r="AL115" i="11"/>
  <c r="AL91" i="11"/>
  <c r="AL61" i="11"/>
  <c r="AL50" i="11"/>
  <c r="AL79" i="11"/>
  <c r="AL58" i="11"/>
  <c r="AO58" i="11" s="1"/>
  <c r="AL149" i="11"/>
  <c r="AL102" i="11"/>
  <c r="AP102" i="11" s="1"/>
  <c r="AL46" i="11"/>
  <c r="AL30" i="11"/>
  <c r="AL29" i="11"/>
  <c r="AL21" i="11"/>
  <c r="AL66" i="11"/>
  <c r="AP66" i="11" s="1"/>
  <c r="AL129" i="11"/>
  <c r="AP129" i="11" s="1"/>
  <c r="AL14" i="11"/>
  <c r="AP14" i="11" s="1"/>
  <c r="AL20" i="11"/>
  <c r="AL28" i="11"/>
  <c r="AL73" i="11"/>
  <c r="AO73" i="11" s="1"/>
  <c r="AL36" i="11"/>
  <c r="AO36" i="11" s="1"/>
  <c r="AL105" i="11"/>
  <c r="AP105" i="11" s="1"/>
  <c r="AL68" i="11"/>
  <c r="AL39" i="11"/>
  <c r="AM39" i="11" s="1"/>
  <c r="AL67" i="11"/>
  <c r="AL49" i="11"/>
  <c r="AL75" i="11"/>
  <c r="AL89" i="11"/>
  <c r="AP89" i="11" s="1"/>
  <c r="AL90" i="11"/>
  <c r="AO90" i="11" s="1"/>
  <c r="AL35" i="11"/>
  <c r="AP35" i="11" s="1"/>
  <c r="AL44" i="11"/>
  <c r="AL56" i="11"/>
  <c r="AO56" i="11" s="1"/>
  <c r="V47" i="11"/>
  <c r="W47" i="11" s="1"/>
  <c r="AP17" i="11"/>
  <c r="AO17" i="11"/>
  <c r="AF25" i="11"/>
  <c r="AD25" i="11"/>
  <c r="L51" i="11"/>
  <c r="AL51" i="11"/>
  <c r="V24" i="11"/>
  <c r="Y24" i="11" s="1"/>
  <c r="AG40" i="11"/>
  <c r="AF40" i="11"/>
  <c r="AL38" i="11"/>
  <c r="AL59" i="11"/>
  <c r="AP59" i="11" s="1"/>
  <c r="AL40" i="11"/>
  <c r="N51" i="11"/>
  <c r="L37" i="11"/>
  <c r="AL37" i="11"/>
  <c r="AP37" i="11" s="1"/>
  <c r="V23" i="11"/>
  <c r="Z23" i="11" s="1"/>
  <c r="AL33" i="11"/>
  <c r="AS33" i="11" s="1"/>
  <c r="AD40" i="11"/>
  <c r="AL92" i="11"/>
  <c r="AO92" i="11" s="1"/>
  <c r="V73" i="11"/>
  <c r="W73" i="11" s="1"/>
  <c r="AL47" i="11"/>
  <c r="V22" i="11"/>
  <c r="Y22" i="11" s="1"/>
  <c r="AL13" i="11"/>
  <c r="AF10" i="11"/>
  <c r="AD10" i="11"/>
  <c r="O27" i="11"/>
  <c r="AG25" i="11"/>
  <c r="O37" i="11"/>
  <c r="V18" i="11"/>
  <c r="Z18" i="11" s="1"/>
  <c r="AG28" i="11"/>
  <c r="AF28" i="11"/>
  <c r="AD28" i="11"/>
  <c r="AL15" i="11"/>
  <c r="V94" i="11"/>
  <c r="Z94" i="11" s="1"/>
  <c r="AF24" i="11"/>
  <c r="O49" i="11"/>
  <c r="AF49" i="11"/>
  <c r="AD92" i="11"/>
  <c r="AD78" i="11"/>
  <c r="O90" i="11"/>
  <c r="O56" i="11"/>
  <c r="V107" i="11"/>
  <c r="W107" i="11" s="1"/>
  <c r="AL97" i="11"/>
  <c r="AP97" i="11" s="1"/>
  <c r="V110" i="11"/>
  <c r="Y110" i="11" s="1"/>
  <c r="N30" i="11"/>
  <c r="V80" i="11"/>
  <c r="W80" i="11" s="1"/>
  <c r="L115" i="11"/>
  <c r="O115" i="11"/>
  <c r="AL70" i="11"/>
  <c r="AO70" i="11" s="1"/>
  <c r="V114" i="11"/>
  <c r="Y114" i="11" s="1"/>
  <c r="AL130" i="11"/>
  <c r="AM130" i="11" s="1"/>
  <c r="AF36" i="11"/>
  <c r="N38" i="11"/>
  <c r="N41" i="11"/>
  <c r="N39" i="11"/>
  <c r="V93" i="11"/>
  <c r="AF38" i="11"/>
  <c r="N32" i="11"/>
  <c r="L32" i="11"/>
  <c r="N115" i="11"/>
  <c r="AL135" i="11"/>
  <c r="AP135" i="11" s="1"/>
  <c r="V97" i="11"/>
  <c r="W97" i="11" s="1"/>
  <c r="AD14" i="11"/>
  <c r="L29" i="11"/>
  <c r="V70" i="11"/>
  <c r="W70" i="11" s="1"/>
  <c r="O75" i="11"/>
  <c r="N75" i="11"/>
  <c r="L75" i="11"/>
  <c r="V142" i="11"/>
  <c r="W142" i="11" s="1"/>
  <c r="AG104" i="11"/>
  <c r="AF104" i="11"/>
  <c r="AD104" i="11"/>
  <c r="L33" i="11"/>
  <c r="AD22" i="11"/>
  <c r="L44" i="11"/>
  <c r="O35" i="11"/>
  <c r="O41" i="11"/>
  <c r="O66" i="11"/>
  <c r="O32" i="11"/>
  <c r="AL110" i="11"/>
  <c r="AL82" i="11"/>
  <c r="AP82" i="11" s="1"/>
  <c r="AL45" i="11"/>
  <c r="AF14" i="11"/>
  <c r="O82" i="11"/>
  <c r="N82" i="11"/>
  <c r="L82" i="11"/>
  <c r="O57" i="11"/>
  <c r="N57" i="11"/>
  <c r="L57" i="11"/>
  <c r="AG58" i="11"/>
  <c r="AF58" i="11"/>
  <c r="AD58" i="11"/>
  <c r="AL53" i="11"/>
  <c r="N33" i="11"/>
  <c r="AF22" i="11"/>
  <c r="AD34" i="11"/>
  <c r="N44" i="11"/>
  <c r="L35" i="11"/>
  <c r="AD35" i="11"/>
  <c r="L66" i="11"/>
  <c r="AM74" i="11"/>
  <c r="AL93" i="11"/>
  <c r="AL85" i="11"/>
  <c r="AP85" i="11" s="1"/>
  <c r="O107" i="11"/>
  <c r="N107" i="11"/>
  <c r="L107" i="11"/>
  <c r="N34" i="11"/>
  <c r="AF44" i="11"/>
  <c r="AG89" i="11"/>
  <c r="AF89" i="11"/>
  <c r="O74" i="11"/>
  <c r="N74" i="11"/>
  <c r="L74" i="11"/>
  <c r="AL80" i="11"/>
  <c r="AG56" i="11"/>
  <c r="AF56" i="11"/>
  <c r="AD56" i="11"/>
  <c r="L50" i="11"/>
  <c r="AL77" i="11"/>
  <c r="AO77" i="11" s="1"/>
  <c r="AF84" i="11"/>
  <c r="AG84" i="11"/>
  <c r="AF34" i="11"/>
  <c r="AG35" i="11"/>
  <c r="O67" i="11"/>
  <c r="AG90" i="11"/>
  <c r="AF90" i="11"/>
  <c r="AD90" i="11"/>
  <c r="AD89" i="11"/>
  <c r="AF30" i="11"/>
  <c r="W105" i="11"/>
  <c r="AD84" i="11"/>
  <c r="AD79" i="11"/>
  <c r="AG79" i="11"/>
  <c r="AG30" i="11"/>
  <c r="V82" i="11"/>
  <c r="Y82" i="11" s="1"/>
  <c r="AF67" i="11"/>
  <c r="N89" i="11"/>
  <c r="AF115" i="11"/>
  <c r="AG50" i="11"/>
  <c r="N116" i="11"/>
  <c r="O62" i="11"/>
  <c r="AF62" i="11"/>
  <c r="AG61" i="11"/>
  <c r="N112" i="11"/>
  <c r="AF112" i="11"/>
  <c r="AD63" i="11"/>
  <c r="AG63" i="11"/>
  <c r="V76" i="11"/>
  <c r="Z76" i="11" s="1"/>
  <c r="V64" i="11"/>
  <c r="W64" i="11" s="1"/>
  <c r="N90" i="11"/>
  <c r="N56" i="11"/>
  <c r="AF54" i="11"/>
  <c r="AD54" i="11"/>
  <c r="AG54" i="11"/>
  <c r="AF63" i="11"/>
  <c r="N84" i="11"/>
  <c r="AL84" i="11"/>
  <c r="AO84" i="11" s="1"/>
  <c r="AL112" i="11"/>
  <c r="O77" i="11"/>
  <c r="O139" i="11"/>
  <c r="N139" i="11"/>
  <c r="O131" i="11"/>
  <c r="N131" i="11"/>
  <c r="L131" i="11"/>
  <c r="AG88" i="11"/>
  <c r="AF88" i="11"/>
  <c r="AD88" i="11"/>
  <c r="V52" i="11"/>
  <c r="Y52" i="11" s="1"/>
  <c r="V112" i="11"/>
  <c r="AL63" i="11"/>
  <c r="AM63" i="11" s="1"/>
  <c r="AL142" i="11"/>
  <c r="AO142" i="11" s="1"/>
  <c r="L136" i="11"/>
  <c r="O136" i="11"/>
  <c r="N136" i="11"/>
  <c r="V124" i="11"/>
  <c r="W124" i="11" s="1"/>
  <c r="AD94" i="11"/>
  <c r="L77" i="11"/>
  <c r="L73" i="11"/>
  <c r="AD73" i="11"/>
  <c r="AG59" i="11"/>
  <c r="AF59" i="11"/>
  <c r="AL76" i="11"/>
  <c r="V130" i="11"/>
  <c r="W130" i="11" s="1"/>
  <c r="O59" i="11"/>
  <c r="N59" i="11"/>
  <c r="AL96" i="11"/>
  <c r="V129" i="11"/>
  <c r="Y129" i="11" s="1"/>
  <c r="AF110" i="11"/>
  <c r="AF45" i="11"/>
  <c r="O73" i="11"/>
  <c r="V63" i="11"/>
  <c r="V84" i="11"/>
  <c r="Z84" i="11" s="1"/>
  <c r="AL64" i="11"/>
  <c r="AD46" i="11"/>
  <c r="L59" i="11"/>
  <c r="O64" i="11"/>
  <c r="AG130" i="11"/>
  <c r="AL141" i="11"/>
  <c r="AP141" i="11" s="1"/>
  <c r="N53" i="11"/>
  <c r="L96" i="11"/>
  <c r="V106" i="11"/>
  <c r="W106" i="11" s="1"/>
  <c r="AL100" i="11"/>
  <c r="V159" i="11"/>
  <c r="AL155" i="11"/>
  <c r="AO155" i="11" s="1"/>
  <c r="AG113" i="11"/>
  <c r="AF113" i="11"/>
  <c r="AD113" i="11"/>
  <c r="AD75" i="11"/>
  <c r="N58" i="11"/>
  <c r="O53" i="11"/>
  <c r="AG96" i="11"/>
  <c r="O83" i="11"/>
  <c r="N83" i="11"/>
  <c r="L83" i="11"/>
  <c r="AL132" i="11"/>
  <c r="AM132" i="11" s="1"/>
  <c r="O55" i="11"/>
  <c r="N55" i="11"/>
  <c r="L55" i="11"/>
  <c r="O81" i="11"/>
  <c r="N81" i="11"/>
  <c r="L81" i="11"/>
  <c r="AD131" i="11"/>
  <c r="V141" i="11"/>
  <c r="Y141" i="11" s="1"/>
  <c r="AG52" i="11"/>
  <c r="AF52" i="11"/>
  <c r="AD52" i="11"/>
  <c r="AG159" i="11"/>
  <c r="AF159" i="11"/>
  <c r="AD159" i="11"/>
  <c r="AL123" i="11"/>
  <c r="O140" i="11"/>
  <c r="AF75" i="11"/>
  <c r="AD142" i="11"/>
  <c r="N48" i="11"/>
  <c r="N54" i="11"/>
  <c r="AL54" i="11"/>
  <c r="AG106" i="11"/>
  <c r="AD106" i="11"/>
  <c r="AL86" i="11"/>
  <c r="AP86" i="11" s="1"/>
  <c r="N140" i="11"/>
  <c r="L140" i="11"/>
  <c r="N142" i="11"/>
  <c r="AF131" i="11"/>
  <c r="L87" i="11"/>
  <c r="O88" i="11"/>
  <c r="L60" i="11"/>
  <c r="AF60" i="11"/>
  <c r="AL159" i="11"/>
  <c r="V100" i="11"/>
  <c r="Y100" i="11" s="1"/>
  <c r="AL138" i="11"/>
  <c r="AP138" i="11" s="1"/>
  <c r="V54" i="11"/>
  <c r="Y54" i="11" s="1"/>
  <c r="V140" i="11"/>
  <c r="W140" i="11" s="1"/>
  <c r="AD141" i="11"/>
  <c r="AD121" i="11"/>
  <c r="AD129" i="11"/>
  <c r="L106" i="11"/>
  <c r="AL106" i="11"/>
  <c r="AO106" i="11" s="1"/>
  <c r="AL124" i="11"/>
  <c r="AP124" i="11" s="1"/>
  <c r="O159" i="11"/>
  <c r="O118" i="11"/>
  <c r="N118" i="11"/>
  <c r="L118" i="11"/>
  <c r="O109" i="11"/>
  <c r="N109" i="11"/>
  <c r="L109" i="11"/>
  <c r="V161" i="11"/>
  <c r="Z161" i="11" s="1"/>
  <c r="L130" i="11"/>
  <c r="L141" i="11"/>
  <c r="V155" i="11"/>
  <c r="AF141" i="11"/>
  <c r="L121" i="11"/>
  <c r="AG121" i="11"/>
  <c r="L129" i="11"/>
  <c r="L159" i="11"/>
  <c r="V132" i="11"/>
  <c r="Y132" i="11" s="1"/>
  <c r="O96" i="11"/>
  <c r="AG132" i="11"/>
  <c r="AF132" i="11"/>
  <c r="V86" i="11"/>
  <c r="Z86" i="11" s="1"/>
  <c r="V160" i="11"/>
  <c r="Y160" i="11" s="1"/>
  <c r="AF164" i="11"/>
  <c r="AD164" i="11"/>
  <c r="AL154" i="11"/>
  <c r="AM154" i="11" s="1"/>
  <c r="O98" i="11"/>
  <c r="AG65" i="11"/>
  <c r="N132" i="11"/>
  <c r="AD120" i="11"/>
  <c r="AG164" i="11"/>
  <c r="AL137" i="11"/>
  <c r="AO137" i="11" s="1"/>
  <c r="V162" i="11"/>
  <c r="Z162" i="11" s="1"/>
  <c r="AL122" i="11"/>
  <c r="AP122" i="11" s="1"/>
  <c r="AL113" i="11"/>
  <c r="AP113" i="11" s="1"/>
  <c r="N120" i="11"/>
  <c r="V144" i="11"/>
  <c r="Z144" i="11" s="1"/>
  <c r="AL108" i="11"/>
  <c r="AG162" i="11"/>
  <c r="AF162" i="11"/>
  <c r="AD162" i="11"/>
  <c r="O122" i="11"/>
  <c r="N122" i="11"/>
  <c r="L122" i="11"/>
  <c r="AL161" i="11"/>
  <c r="AL125" i="11"/>
  <c r="AP125" i="11" s="1"/>
  <c r="L124" i="11"/>
  <c r="AD109" i="11"/>
  <c r="L160" i="11"/>
  <c r="AD160" i="11"/>
  <c r="AF120" i="11"/>
  <c r="N151" i="11"/>
  <c r="AG144" i="11"/>
  <c r="AF144" i="11"/>
  <c r="AD144" i="11"/>
  <c r="AL158" i="11"/>
  <c r="AL95" i="11"/>
  <c r="O43" i="11"/>
  <c r="L150" i="11"/>
  <c r="V127" i="11"/>
  <c r="Z127" i="11" s="1"/>
  <c r="O158" i="11"/>
  <c r="N158" i="11"/>
  <c r="L158" i="11"/>
  <c r="AL162" i="11"/>
  <c r="AP162" i="11" s="1"/>
  <c r="AG127" i="11"/>
  <c r="AF127" i="11"/>
  <c r="AD127" i="11"/>
  <c r="AL144" i="11"/>
  <c r="AP144" i="11" s="1"/>
  <c r="L155" i="11"/>
  <c r="AD123" i="11"/>
  <c r="V154" i="11"/>
  <c r="Z154" i="11" s="1"/>
  <c r="V122" i="11"/>
  <c r="Y122" i="11" s="1"/>
  <c r="AD155" i="11"/>
  <c r="O151" i="11"/>
  <c r="N155" i="11"/>
  <c r="AF123" i="11"/>
  <c r="O128" i="11"/>
  <c r="AL127" i="11"/>
  <c r="AM127" i="11" s="1"/>
  <c r="AF145" i="11"/>
  <c r="AD145" i="11"/>
  <c r="V158" i="11"/>
  <c r="Y158" i="11" s="1"/>
  <c r="V125" i="11"/>
  <c r="Y125" i="11" s="1"/>
  <c r="AG128" i="11"/>
  <c r="AF128" i="11"/>
  <c r="O119" i="11"/>
  <c r="N119" i="11"/>
  <c r="L119" i="11"/>
  <c r="AG145" i="11"/>
  <c r="L128" i="11"/>
  <c r="AD128" i="11"/>
  <c r="AD81" i="11"/>
  <c r="V108" i="11"/>
  <c r="V95" i="11"/>
  <c r="W95" i="11" s="1"/>
  <c r="V137" i="11"/>
  <c r="Y137" i="11" s="1"/>
  <c r="Z146" i="11"/>
  <c r="V113" i="11"/>
  <c r="Y113" i="11" s="1"/>
  <c r="AL165" i="11"/>
  <c r="N150" i="11"/>
  <c r="L111" i="11"/>
  <c r="AF103" i="11"/>
  <c r="AG108" i="11"/>
  <c r="N134" i="11"/>
  <c r="L152" i="11"/>
  <c r="Y147" i="11"/>
  <c r="AO147" i="11"/>
  <c r="AF99" i="11"/>
  <c r="W146" i="11"/>
  <c r="AG117" i="11"/>
  <c r="N101" i="11"/>
  <c r="L43" i="11"/>
  <c r="O133" i="11"/>
  <c r="AF133" i="11"/>
  <c r="O150" i="11"/>
  <c r="AF150" i="11"/>
  <c r="AG103" i="11"/>
  <c r="N144" i="11"/>
  <c r="O134" i="11"/>
  <c r="AF134" i="11"/>
  <c r="Z147" i="11"/>
  <c r="AG99" i="11"/>
  <c r="N162" i="11"/>
  <c r="O101" i="11"/>
  <c r="AF101" i="11"/>
  <c r="AD43" i="11"/>
  <c r="AG133" i="11"/>
  <c r="N113" i="11"/>
  <c r="Y146" i="11"/>
  <c r="N43" i="11"/>
  <c r="AD154" i="11"/>
  <c r="AD95" i="11"/>
  <c r="L72" i="11"/>
  <c r="AD137" i="11"/>
  <c r="L126" i="11"/>
  <c r="AD161" i="11"/>
  <c r="L165" i="11"/>
  <c r="AD126" i="11"/>
  <c r="AF71" i="11"/>
  <c r="AD165" i="11"/>
  <c r="AM111" i="11"/>
  <c r="N72" i="11"/>
  <c r="AF137" i="11"/>
  <c r="AD156" i="11"/>
  <c r="AF161" i="11"/>
  <c r="AD148" i="11"/>
  <c r="AF72" i="11"/>
  <c r="AF126" i="11"/>
  <c r="N148" i="11"/>
  <c r="AF165" i="11"/>
  <c r="W164" i="11" l="1"/>
  <c r="Y51" i="11"/>
  <c r="Z60" i="11"/>
  <c r="Z164" i="11"/>
  <c r="W68" i="11"/>
  <c r="AP78" i="11"/>
  <c r="Z102" i="11"/>
  <c r="W102" i="11"/>
  <c r="Y71" i="11"/>
  <c r="Z104" i="11"/>
  <c r="W78" i="11"/>
  <c r="W148" i="11"/>
  <c r="Y105" i="11"/>
  <c r="AP32" i="11"/>
  <c r="Y148" i="11"/>
  <c r="Y30" i="11"/>
  <c r="Y149" i="11"/>
  <c r="Y153" i="11"/>
  <c r="W149" i="11"/>
  <c r="Y111" i="11"/>
  <c r="AV111" i="11" s="1"/>
  <c r="AP27" i="11"/>
  <c r="W111" i="11"/>
  <c r="AO128" i="11"/>
  <c r="AV128" i="11" s="1"/>
  <c r="AP128" i="11"/>
  <c r="AO31" i="11"/>
  <c r="AM94" i="11"/>
  <c r="Y31" i="11"/>
  <c r="AV31" i="11" s="1"/>
  <c r="Y68" i="11"/>
  <c r="W121" i="11"/>
  <c r="Y104" i="11"/>
  <c r="Y121" i="11"/>
  <c r="AP147" i="11"/>
  <c r="AW147" i="11" s="1"/>
  <c r="W36" i="11"/>
  <c r="AM78" i="11"/>
  <c r="Z32" i="11"/>
  <c r="AO52" i="11"/>
  <c r="AV52" i="11" s="1"/>
  <c r="W32" i="11"/>
  <c r="AP10" i="11"/>
  <c r="W51" i="11"/>
  <c r="W30" i="11"/>
  <c r="Y88" i="11"/>
  <c r="W39" i="11"/>
  <c r="AS165" i="11"/>
  <c r="Y39" i="11"/>
  <c r="Z143" i="11"/>
  <c r="Z78" i="11"/>
  <c r="AW78" i="11" s="1"/>
  <c r="Y87" i="11"/>
  <c r="Z153" i="11"/>
  <c r="AW153" i="11" s="1"/>
  <c r="W143" i="11"/>
  <c r="AS51" i="11"/>
  <c r="W48" i="11"/>
  <c r="AO139" i="11"/>
  <c r="Y43" i="11"/>
  <c r="AV43" i="11" s="1"/>
  <c r="AM34" i="11"/>
  <c r="Z157" i="11"/>
  <c r="AM81" i="11"/>
  <c r="AM18" i="11"/>
  <c r="Z87" i="11"/>
  <c r="AM43" i="11"/>
  <c r="AP140" i="11"/>
  <c r="Y48" i="11"/>
  <c r="Y60" i="11"/>
  <c r="Z125" i="11"/>
  <c r="AW125" i="11" s="1"/>
  <c r="AM129" i="11"/>
  <c r="W43" i="11"/>
  <c r="AO25" i="11"/>
  <c r="AV25" i="11" s="1"/>
  <c r="AS21" i="11"/>
  <c r="AO16" i="11"/>
  <c r="Y145" i="11"/>
  <c r="W145" i="11"/>
  <c r="Y139" i="11"/>
  <c r="W139" i="11"/>
  <c r="AO72" i="11"/>
  <c r="AP72" i="11"/>
  <c r="AM152" i="11"/>
  <c r="AM88" i="11"/>
  <c r="W21" i="11"/>
  <c r="Y21" i="11"/>
  <c r="Y157" i="11"/>
  <c r="AV157" i="11" s="1"/>
  <c r="Y142" i="11"/>
  <c r="AV142" i="11" s="1"/>
  <c r="AM16" i="11"/>
  <c r="AS78" i="11"/>
  <c r="Z85" i="11"/>
  <c r="AW85" i="11" s="1"/>
  <c r="AS80" i="11"/>
  <c r="Y85" i="11"/>
  <c r="AO69" i="11"/>
  <c r="AS123" i="11"/>
  <c r="AM118" i="11"/>
  <c r="Z27" i="11"/>
  <c r="AO118" i="11"/>
  <c r="AM73" i="11"/>
  <c r="AV164" i="11"/>
  <c r="AS68" i="11"/>
  <c r="AW48" i="11"/>
  <c r="AM10" i="11"/>
  <c r="W161" i="11"/>
  <c r="Z165" i="11"/>
  <c r="AM157" i="11"/>
  <c r="AS15" i="11"/>
  <c r="AS147" i="11"/>
  <c r="Y19" i="11"/>
  <c r="AV19" i="11" s="1"/>
  <c r="W16" i="11"/>
  <c r="AP164" i="11"/>
  <c r="AW164" i="11" s="1"/>
  <c r="W131" i="11"/>
  <c r="Y92" i="11"/>
  <c r="AV92" i="11" s="1"/>
  <c r="W165" i="11"/>
  <c r="W156" i="11"/>
  <c r="AO71" i="11"/>
  <c r="Y156" i="11"/>
  <c r="Z19" i="11"/>
  <c r="W25" i="11"/>
  <c r="Y136" i="11"/>
  <c r="AM71" i="11"/>
  <c r="W119" i="11"/>
  <c r="AO153" i="11"/>
  <c r="AM126" i="11"/>
  <c r="Y123" i="11"/>
  <c r="Y119" i="11"/>
  <c r="Z131" i="11"/>
  <c r="AW131" i="11" s="1"/>
  <c r="W66" i="11"/>
  <c r="AO126" i="11"/>
  <c r="AP157" i="11"/>
  <c r="AS128" i="11"/>
  <c r="W136" i="11"/>
  <c r="W92" i="11"/>
  <c r="AO123" i="11"/>
  <c r="Y161" i="11"/>
  <c r="Y77" i="11"/>
  <c r="AV77" i="11" s="1"/>
  <c r="AS66" i="11"/>
  <c r="AO85" i="11"/>
  <c r="AO66" i="11"/>
  <c r="AV66" i="11" s="1"/>
  <c r="AO26" i="11"/>
  <c r="AO42" i="11"/>
  <c r="W42" i="11"/>
  <c r="AM84" i="11"/>
  <c r="AO39" i="11"/>
  <c r="AM26" i="11"/>
  <c r="Y84" i="11"/>
  <c r="AV84" i="11" s="1"/>
  <c r="AM66" i="11"/>
  <c r="Y42" i="11"/>
  <c r="AS26" i="11"/>
  <c r="W52" i="11"/>
  <c r="Z52" i="11"/>
  <c r="AW105" i="11"/>
  <c r="Z88" i="11"/>
  <c r="AS146" i="11"/>
  <c r="Z137" i="11"/>
  <c r="Y36" i="11"/>
  <c r="AV36" i="11" s="1"/>
  <c r="AS25" i="11"/>
  <c r="AM31" i="11"/>
  <c r="Z132" i="11"/>
  <c r="AO68" i="11"/>
  <c r="AS104" i="11"/>
  <c r="W31" i="11"/>
  <c r="W33" i="11"/>
  <c r="AO12" i="11"/>
  <c r="AM137" i="11"/>
  <c r="AO125" i="11"/>
  <c r="AV125" i="11" s="1"/>
  <c r="AS157" i="11"/>
  <c r="Z25" i="11"/>
  <c r="AW25" i="11" s="1"/>
  <c r="AE74" i="11"/>
  <c r="AP123" i="11"/>
  <c r="AW123" i="11" s="1"/>
  <c r="Z124" i="11"/>
  <c r="AW124" i="11" s="1"/>
  <c r="W118" i="11"/>
  <c r="AO154" i="11"/>
  <c r="Z106" i="11"/>
  <c r="AO102" i="11"/>
  <c r="AV102" i="11" s="1"/>
  <c r="AS110" i="11"/>
  <c r="AO24" i="11"/>
  <c r="AV24" i="11" s="1"/>
  <c r="AP165" i="11"/>
  <c r="Y118" i="11"/>
  <c r="AP154" i="11"/>
  <c r="AW154" i="11" s="1"/>
  <c r="W26" i="11"/>
  <c r="M125" i="11"/>
  <c r="Y81" i="11"/>
  <c r="AV81" i="11" s="1"/>
  <c r="AM136" i="11"/>
  <c r="Z100" i="11"/>
  <c r="Z135" i="11"/>
  <c r="AW135" i="11" s="1"/>
  <c r="AS118" i="11"/>
  <c r="W113" i="11"/>
  <c r="Z15" i="11"/>
  <c r="AM107" i="11"/>
  <c r="AO105" i="11"/>
  <c r="Y44" i="11"/>
  <c r="W160" i="11"/>
  <c r="W81" i="11"/>
  <c r="Z73" i="11"/>
  <c r="W45" i="11"/>
  <c r="Y26" i="11"/>
  <c r="AO124" i="11"/>
  <c r="Y135" i="11"/>
  <c r="AE29" i="11"/>
  <c r="AV143" i="11"/>
  <c r="AS45" i="11"/>
  <c r="Y45" i="11"/>
  <c r="W17" i="11"/>
  <c r="Z113" i="11"/>
  <c r="AW113" i="11" s="1"/>
  <c r="W137" i="11"/>
  <c r="W132" i="11"/>
  <c r="AM19" i="11"/>
  <c r="Z110" i="11"/>
  <c r="W163" i="11"/>
  <c r="AW119" i="11"/>
  <c r="Y106" i="11"/>
  <c r="AV106" i="11" s="1"/>
  <c r="Z160" i="11"/>
  <c r="AW86" i="11"/>
  <c r="Z142" i="11"/>
  <c r="AS76" i="11"/>
  <c r="Y80" i="11"/>
  <c r="Y76" i="11"/>
  <c r="AP68" i="11"/>
  <c r="AW68" i="11" s="1"/>
  <c r="AM25" i="11"/>
  <c r="AP12" i="11"/>
  <c r="AW12" i="11" s="1"/>
  <c r="AP19" i="11"/>
  <c r="W12" i="11"/>
  <c r="AO146" i="11"/>
  <c r="AV146" i="11" s="1"/>
  <c r="Z163" i="11"/>
  <c r="Z80" i="11"/>
  <c r="Y23" i="11"/>
  <c r="AV23" i="11" s="1"/>
  <c r="M113" i="11"/>
  <c r="AS12" i="11"/>
  <c r="AS19" i="11"/>
  <c r="Z122" i="11"/>
  <c r="AW122" i="11" s="1"/>
  <c r="Z140" i="11"/>
  <c r="AP42" i="11"/>
  <c r="AW42" i="11" s="1"/>
  <c r="AE50" i="11"/>
  <c r="Z158" i="11"/>
  <c r="AV163" i="11"/>
  <c r="AM146" i="11"/>
  <c r="W100" i="11"/>
  <c r="Z82" i="11"/>
  <c r="AW82" i="11" s="1"/>
  <c r="M127" i="11"/>
  <c r="AM23" i="11"/>
  <c r="AM27" i="11"/>
  <c r="Z26" i="11"/>
  <c r="AW26" i="11" s="1"/>
  <c r="Y97" i="11"/>
  <c r="W110" i="11"/>
  <c r="AM42" i="11"/>
  <c r="Z109" i="11"/>
  <c r="W109" i="11"/>
  <c r="W94" i="11"/>
  <c r="AW89" i="11"/>
  <c r="M72" i="11"/>
  <c r="W71" i="11"/>
  <c r="AV147" i="11"/>
  <c r="AM125" i="11"/>
  <c r="AM36" i="11"/>
  <c r="AM45" i="11"/>
  <c r="Y34" i="11"/>
  <c r="AV34" i="11" s="1"/>
  <c r="AM33" i="11"/>
  <c r="AW16" i="11"/>
  <c r="Y12" i="11"/>
  <c r="AE95" i="11"/>
  <c r="W125" i="11"/>
  <c r="AW59" i="11"/>
  <c r="W34" i="11"/>
  <c r="AS71" i="11"/>
  <c r="AW71" i="11"/>
  <c r="Y94" i="11"/>
  <c r="AV94" i="11" s="1"/>
  <c r="Y28" i="11"/>
  <c r="W28" i="11"/>
  <c r="AP146" i="11"/>
  <c r="AW146" i="11" s="1"/>
  <c r="AO113" i="11"/>
  <c r="AV113" i="11" s="1"/>
  <c r="Z95" i="11"/>
  <c r="AW144" i="11"/>
  <c r="Y124" i="11"/>
  <c r="AM68" i="11"/>
  <c r="AM110" i="11"/>
  <c r="AM21" i="11"/>
  <c r="AW37" i="11"/>
  <c r="Y15" i="11"/>
  <c r="M63" i="11"/>
  <c r="M27" i="11"/>
  <c r="AE88" i="11"/>
  <c r="M94" i="11"/>
  <c r="AE49" i="11"/>
  <c r="M75" i="11"/>
  <c r="Z67" i="11"/>
  <c r="Y67" i="11"/>
  <c r="W67" i="11"/>
  <c r="AE129" i="11"/>
  <c r="Y159" i="11"/>
  <c r="W159" i="11"/>
  <c r="Z159" i="11"/>
  <c r="M43" i="11"/>
  <c r="AW162" i="11"/>
  <c r="AE59" i="11"/>
  <c r="M32" i="11"/>
  <c r="AE21" i="11"/>
  <c r="M158" i="11"/>
  <c r="AV137" i="11"/>
  <c r="M44" i="11"/>
  <c r="M25" i="11"/>
  <c r="M48" i="11"/>
  <c r="AS161" i="11"/>
  <c r="AP161" i="11"/>
  <c r="AW161" i="11" s="1"/>
  <c r="AM161" i="11"/>
  <c r="AO161" i="11"/>
  <c r="Z63" i="11"/>
  <c r="Y63" i="11"/>
  <c r="W63" i="11"/>
  <c r="M57" i="11"/>
  <c r="AS47" i="11"/>
  <c r="AP47" i="11"/>
  <c r="AO47" i="11"/>
  <c r="AM47" i="11"/>
  <c r="M20" i="11"/>
  <c r="AS11" i="11"/>
  <c r="AP11" i="11"/>
  <c r="AO11" i="11"/>
  <c r="AM11" i="11"/>
  <c r="AS159" i="11"/>
  <c r="AP159" i="11"/>
  <c r="AO159" i="11"/>
  <c r="AM159" i="11"/>
  <c r="AE113" i="11"/>
  <c r="AS44" i="11"/>
  <c r="AM44" i="11"/>
  <c r="AP44" i="11"/>
  <c r="AO44" i="11"/>
  <c r="AS28" i="11"/>
  <c r="AP28" i="11"/>
  <c r="AW28" i="11" s="1"/>
  <c r="AO28" i="11"/>
  <c r="AM28" i="11"/>
  <c r="AS79" i="11"/>
  <c r="AP79" i="11"/>
  <c r="AO79" i="11"/>
  <c r="AM79" i="11"/>
  <c r="AS121" i="11"/>
  <c r="AP121" i="11"/>
  <c r="AW121" i="11" s="1"/>
  <c r="AM121" i="11"/>
  <c r="AO121" i="11"/>
  <c r="AV121" i="11" s="1"/>
  <c r="AM87" i="11"/>
  <c r="AS87" i="11"/>
  <c r="AO87" i="11"/>
  <c r="AP87" i="11"/>
  <c r="AS163" i="11"/>
  <c r="AP163" i="11"/>
  <c r="AM163" i="11"/>
  <c r="AS99" i="11"/>
  <c r="AP99" i="11"/>
  <c r="AO99" i="11"/>
  <c r="AM99" i="11"/>
  <c r="M137" i="11"/>
  <c r="Z24" i="11"/>
  <c r="AW24" i="11" s="1"/>
  <c r="W24" i="11"/>
  <c r="M100" i="11"/>
  <c r="AE66" i="11"/>
  <c r="AE13" i="11"/>
  <c r="AE96" i="11"/>
  <c r="AE158" i="11"/>
  <c r="AE72" i="11"/>
  <c r="AE152" i="11"/>
  <c r="AE125" i="11"/>
  <c r="AE151" i="11"/>
  <c r="AE163" i="11"/>
  <c r="AE82" i="11"/>
  <c r="AE107" i="11"/>
  <c r="AE130" i="11"/>
  <c r="AE69" i="11"/>
  <c r="AE150" i="11"/>
  <c r="AE41" i="11"/>
  <c r="AE108" i="11"/>
  <c r="AE17" i="11"/>
  <c r="AE140" i="11"/>
  <c r="AE55" i="11"/>
  <c r="AE134" i="11"/>
  <c r="AE101" i="11"/>
  <c r="AE117" i="11"/>
  <c r="AE20" i="11"/>
  <c r="AE93" i="11"/>
  <c r="AE132" i="11"/>
  <c r="AE87" i="11"/>
  <c r="AE57" i="11"/>
  <c r="AE60" i="11"/>
  <c r="AE157" i="11"/>
  <c r="AE71" i="11"/>
  <c r="AE146" i="11"/>
  <c r="AE111" i="11"/>
  <c r="AE32" i="11"/>
  <c r="AE86" i="11"/>
  <c r="AE102" i="11"/>
  <c r="AE143" i="11"/>
  <c r="AE103" i="11"/>
  <c r="AE100" i="11"/>
  <c r="AE110" i="11"/>
  <c r="AE139" i="11"/>
  <c r="AE99" i="11"/>
  <c r="AE30" i="11"/>
  <c r="AE83" i="11"/>
  <c r="AE147" i="11"/>
  <c r="AE44" i="11"/>
  <c r="W49" i="11"/>
  <c r="Y49" i="11"/>
  <c r="Z49" i="11"/>
  <c r="Z75" i="11"/>
  <c r="Y75" i="11"/>
  <c r="W75" i="11"/>
  <c r="Y98" i="11"/>
  <c r="Z98" i="11"/>
  <c r="W98" i="11"/>
  <c r="Z138" i="11"/>
  <c r="AW138" i="11" s="1"/>
  <c r="W138" i="11"/>
  <c r="Y138" i="11"/>
  <c r="W72" i="11"/>
  <c r="Y72" i="11"/>
  <c r="Z72" i="11"/>
  <c r="Y101" i="11"/>
  <c r="W101" i="11"/>
  <c r="M24" i="11"/>
  <c r="M103" i="11"/>
  <c r="M108" i="11"/>
  <c r="M161" i="11"/>
  <c r="M164" i="11"/>
  <c r="M153" i="11"/>
  <c r="M154" i="11"/>
  <c r="M34" i="11"/>
  <c r="Z20" i="11"/>
  <c r="Y20" i="11"/>
  <c r="W20" i="11"/>
  <c r="Z155" i="11"/>
  <c r="W155" i="11"/>
  <c r="Y155" i="11"/>
  <c r="AV155" i="11" s="1"/>
  <c r="Z93" i="11"/>
  <c r="Y93" i="11"/>
  <c r="W93" i="11"/>
  <c r="M79" i="11"/>
  <c r="AE38" i="11"/>
  <c r="AV65" i="11"/>
  <c r="M140" i="11"/>
  <c r="AM109" i="11"/>
  <c r="AS109" i="11"/>
  <c r="AP109" i="11"/>
  <c r="AO109" i="11"/>
  <c r="AV109" i="11" s="1"/>
  <c r="AS41" i="11"/>
  <c r="AO41" i="11"/>
  <c r="AM41" i="11"/>
  <c r="AP41" i="11"/>
  <c r="M13" i="11"/>
  <c r="W14" i="11"/>
  <c r="Y14" i="11"/>
  <c r="AE154" i="11"/>
  <c r="M162" i="11"/>
  <c r="AM165" i="11"/>
  <c r="AE155" i="11"/>
  <c r="W158" i="11"/>
  <c r="M122" i="11"/>
  <c r="Y69" i="11"/>
  <c r="AM122" i="11"/>
  <c r="M159" i="11"/>
  <c r="M52" i="11"/>
  <c r="M109" i="11"/>
  <c r="AO76" i="11"/>
  <c r="M136" i="11"/>
  <c r="AE54" i="11"/>
  <c r="Y70" i="11"/>
  <c r="AV70" i="11" s="1"/>
  <c r="M149" i="11"/>
  <c r="AV56" i="11"/>
  <c r="AP80" i="11"/>
  <c r="AO110" i="11"/>
  <c r="AV110" i="11" s="1"/>
  <c r="M102" i="11"/>
  <c r="AM15" i="11"/>
  <c r="AO15" i="11"/>
  <c r="AO21" i="11"/>
  <c r="M51" i="11"/>
  <c r="AS90" i="11"/>
  <c r="AM90" i="11"/>
  <c r="AS14" i="11"/>
  <c r="AM14" i="11"/>
  <c r="AO14" i="11"/>
  <c r="AS61" i="11"/>
  <c r="AP61" i="11"/>
  <c r="AO61" i="11"/>
  <c r="AM61" i="11"/>
  <c r="AS69" i="11"/>
  <c r="AM69" i="11"/>
  <c r="AS160" i="11"/>
  <c r="AP160" i="11"/>
  <c r="AO160" i="11"/>
  <c r="AV160" i="11" s="1"/>
  <c r="AP134" i="11"/>
  <c r="AO134" i="11"/>
  <c r="AM134" i="11"/>
  <c r="AS134" i="11"/>
  <c r="M22" i="11"/>
  <c r="M28" i="11"/>
  <c r="AE47" i="11"/>
  <c r="Z62" i="11"/>
  <c r="Y62" i="11"/>
  <c r="W62" i="11"/>
  <c r="AE51" i="11"/>
  <c r="AS34" i="11"/>
  <c r="Y13" i="11"/>
  <c r="Y33" i="11"/>
  <c r="M40" i="11"/>
  <c r="Y27" i="11"/>
  <c r="AV27" i="11" s="1"/>
  <c r="M83" i="11"/>
  <c r="AM76" i="11"/>
  <c r="AS50" i="11"/>
  <c r="AO50" i="11"/>
  <c r="AM50" i="11"/>
  <c r="AP50" i="11"/>
  <c r="AS133" i="11"/>
  <c r="AP133" i="11"/>
  <c r="AO133" i="11"/>
  <c r="AM133" i="11"/>
  <c r="Z115" i="11"/>
  <c r="W115" i="11"/>
  <c r="Y115" i="11"/>
  <c r="Z11" i="11"/>
  <c r="Y11" i="11"/>
  <c r="W11" i="11"/>
  <c r="M31" i="11"/>
  <c r="AO165" i="11"/>
  <c r="AV165" i="11" s="1"/>
  <c r="AE145" i="11"/>
  <c r="M99" i="11"/>
  <c r="W152" i="11"/>
  <c r="M133" i="11"/>
  <c r="Y144" i="11"/>
  <c r="W144" i="11"/>
  <c r="AM113" i="11"/>
  <c r="AS113" i="11"/>
  <c r="M134" i="11"/>
  <c r="AE141" i="11"/>
  <c r="M60" i="11"/>
  <c r="AS86" i="11"/>
  <c r="AO86" i="11"/>
  <c r="AM86" i="11"/>
  <c r="AS54" i="11"/>
  <c r="AP54" i="11"/>
  <c r="AO54" i="11"/>
  <c r="AV54" i="11" s="1"/>
  <c r="AE159" i="11"/>
  <c r="M59" i="11"/>
  <c r="AP76" i="11"/>
  <c r="AW76" i="11" s="1"/>
  <c r="W77" i="11"/>
  <c r="AM80" i="11"/>
  <c r="M74" i="11"/>
  <c r="M82" i="11"/>
  <c r="M33" i="11"/>
  <c r="AP110" i="11"/>
  <c r="M91" i="11"/>
  <c r="AP15" i="11"/>
  <c r="AP21" i="11"/>
  <c r="AW21" i="11" s="1"/>
  <c r="W23" i="11"/>
  <c r="M78" i="11"/>
  <c r="Z10" i="11"/>
  <c r="AE25" i="11"/>
  <c r="AO89" i="11"/>
  <c r="AS89" i="11"/>
  <c r="AM89" i="11"/>
  <c r="AS129" i="11"/>
  <c r="AO129" i="11"/>
  <c r="AV129" i="11" s="1"/>
  <c r="AS91" i="11"/>
  <c r="AP91" i="11"/>
  <c r="AO91" i="11"/>
  <c r="AM91" i="11"/>
  <c r="AO98" i="11"/>
  <c r="AM98" i="11"/>
  <c r="AS98" i="11"/>
  <c r="AP98" i="11"/>
  <c r="AS81" i="11"/>
  <c r="AP81" i="11"/>
  <c r="AW81" i="11" s="1"/>
  <c r="AO101" i="11"/>
  <c r="AM101" i="11"/>
  <c r="AS101" i="11"/>
  <c r="Z17" i="11"/>
  <c r="AW17" i="11" s="1"/>
  <c r="M36" i="11"/>
  <c r="Y116" i="11"/>
  <c r="W116" i="11"/>
  <c r="Z83" i="11"/>
  <c r="W83" i="11"/>
  <c r="Z65" i="11"/>
  <c r="W65" i="11"/>
  <c r="Z90" i="11"/>
  <c r="W90" i="11"/>
  <c r="AS22" i="11"/>
  <c r="AP22" i="11"/>
  <c r="AM22" i="11"/>
  <c r="Z44" i="11"/>
  <c r="AM24" i="11"/>
  <c r="M116" i="11"/>
  <c r="AS10" i="11"/>
  <c r="Z47" i="11"/>
  <c r="M119" i="11"/>
  <c r="AE63" i="11"/>
  <c r="AO80" i="11"/>
  <c r="AE22" i="11"/>
  <c r="AS35" i="11"/>
  <c r="AM35" i="11"/>
  <c r="AM20" i="11"/>
  <c r="AS20" i="11"/>
  <c r="AP20" i="11"/>
  <c r="AO20" i="11"/>
  <c r="AS119" i="11"/>
  <c r="AM119" i="11"/>
  <c r="AE165" i="11"/>
  <c r="M95" i="11"/>
  <c r="M148" i="11"/>
  <c r="M157" i="11"/>
  <c r="AV126" i="11"/>
  <c r="W123" i="11"/>
  <c r="AP106" i="11"/>
  <c r="M141" i="11"/>
  <c r="M81" i="11"/>
  <c r="Z129" i="11"/>
  <c r="AW129" i="11" s="1"/>
  <c r="W129" i="11"/>
  <c r="M131" i="11"/>
  <c r="AM104" i="11"/>
  <c r="AO97" i="11"/>
  <c r="AE79" i="11"/>
  <c r="M114" i="11"/>
  <c r="M88" i="11"/>
  <c r="AM92" i="11"/>
  <c r="AS92" i="11"/>
  <c r="W18" i="11"/>
  <c r="AS75" i="11"/>
  <c r="AP75" i="11"/>
  <c r="AO75" i="11"/>
  <c r="AM75" i="11"/>
  <c r="AP115" i="11"/>
  <c r="AM115" i="11"/>
  <c r="AS115" i="11"/>
  <c r="AO115" i="11"/>
  <c r="AS88" i="11"/>
  <c r="AP88" i="11"/>
  <c r="AS65" i="11"/>
  <c r="AP65" i="11"/>
  <c r="AM65" i="11"/>
  <c r="AS72" i="11"/>
  <c r="AS152" i="11"/>
  <c r="AP152" i="11"/>
  <c r="AW152" i="11" s="1"/>
  <c r="AO33" i="11"/>
  <c r="AE153" i="11"/>
  <c r="AE122" i="11"/>
  <c r="AE119" i="11"/>
  <c r="AE118" i="11"/>
  <c r="AE138" i="11"/>
  <c r="AE98" i="11"/>
  <c r="AE65" i="11"/>
  <c r="AE124" i="11"/>
  <c r="AE133" i="11"/>
  <c r="AE136" i="11"/>
  <c r="AE48" i="11"/>
  <c r="AE149" i="11"/>
  <c r="AE53" i="11"/>
  <c r="AE45" i="11"/>
  <c r="AE105" i="11"/>
  <c r="AE64" i="11"/>
  <c r="AE77" i="11"/>
  <c r="AE97" i="11"/>
  <c r="AE135" i="11"/>
  <c r="AE85" i="11"/>
  <c r="AE70" i="11"/>
  <c r="AE80" i="11"/>
  <c r="AE76" i="11"/>
  <c r="AE114" i="11"/>
  <c r="AE15" i="11"/>
  <c r="AE61" i="11"/>
  <c r="AE112" i="11"/>
  <c r="AE62" i="11"/>
  <c r="AE67" i="11"/>
  <c r="AE91" i="11"/>
  <c r="AE115" i="11"/>
  <c r="AE68" i="11"/>
  <c r="AE39" i="11"/>
  <c r="AE31" i="11"/>
  <c r="AE11" i="11"/>
  <c r="AE24" i="11"/>
  <c r="AE36" i="11"/>
  <c r="Z56" i="11"/>
  <c r="W56" i="11"/>
  <c r="W29" i="11"/>
  <c r="Y29" i="11"/>
  <c r="Z128" i="11"/>
  <c r="W128" i="11"/>
  <c r="Z14" i="11"/>
  <c r="AW14" i="11" s="1"/>
  <c r="Y47" i="11"/>
  <c r="Z74" i="11"/>
  <c r="Y74" i="11"/>
  <c r="M42" i="11"/>
  <c r="AS127" i="11"/>
  <c r="AP127" i="11"/>
  <c r="AW127" i="11" s="1"/>
  <c r="Z69" i="11"/>
  <c r="AW69" i="11" s="1"/>
  <c r="M151" i="11"/>
  <c r="AE46" i="11"/>
  <c r="M77" i="11"/>
  <c r="AS112" i="11"/>
  <c r="AP112" i="11"/>
  <c r="AO112" i="11"/>
  <c r="AM112" i="11"/>
  <c r="AO104" i="11"/>
  <c r="M61" i="11"/>
  <c r="AE89" i="11"/>
  <c r="AM77" i="11"/>
  <c r="AS77" i="11"/>
  <c r="AP77" i="11"/>
  <c r="AW77" i="11" s="1"/>
  <c r="M107" i="11"/>
  <c r="AS53" i="11"/>
  <c r="AP53" i="11"/>
  <c r="AS82" i="11"/>
  <c r="AO82" i="11"/>
  <c r="AV82" i="11" s="1"/>
  <c r="AS135" i="11"/>
  <c r="AM135" i="11"/>
  <c r="AO35" i="11"/>
  <c r="M98" i="11"/>
  <c r="AS97" i="11"/>
  <c r="AM97" i="11"/>
  <c r="AP51" i="11"/>
  <c r="AW51" i="11" s="1"/>
  <c r="Y18" i="11"/>
  <c r="AV18" i="11" s="1"/>
  <c r="AS49" i="11"/>
  <c r="AP62" i="11"/>
  <c r="AO62" i="11"/>
  <c r="AM62" i="11"/>
  <c r="AS62" i="11"/>
  <c r="AS83" i="11"/>
  <c r="AP83" i="11"/>
  <c r="AO83" i="11"/>
  <c r="AV83" i="11" s="1"/>
  <c r="AM83" i="11"/>
  <c r="AS164" i="11"/>
  <c r="AM164" i="11"/>
  <c r="AS126" i="11"/>
  <c r="AS43" i="11"/>
  <c r="AP43" i="11"/>
  <c r="AW43" i="11" s="1"/>
  <c r="AP33" i="11"/>
  <c r="AW33" i="11" s="1"/>
  <c r="Z40" i="11"/>
  <c r="Y40" i="11"/>
  <c r="Z58" i="11"/>
  <c r="W58" i="11"/>
  <c r="Y38" i="11"/>
  <c r="Z38" i="11"/>
  <c r="AS27" i="11"/>
  <c r="Y10" i="11"/>
  <c r="AV10" i="11" s="1"/>
  <c r="M49" i="11"/>
  <c r="M12" i="11"/>
  <c r="Z35" i="11"/>
  <c r="AW35" i="11" s="1"/>
  <c r="AO100" i="11"/>
  <c r="AV100" i="11" s="1"/>
  <c r="AM100" i="11"/>
  <c r="AS100" i="11"/>
  <c r="AE160" i="11"/>
  <c r="M117" i="11"/>
  <c r="M150" i="11"/>
  <c r="AM158" i="11"/>
  <c r="AS158" i="11"/>
  <c r="AO158" i="11"/>
  <c r="AV158" i="11" s="1"/>
  <c r="M160" i="11"/>
  <c r="W127" i="11"/>
  <c r="M129" i="11"/>
  <c r="M86" i="11"/>
  <c r="AM138" i="11"/>
  <c r="AV88" i="11"/>
  <c r="AE52" i="11"/>
  <c r="M96" i="11"/>
  <c r="AP100" i="11"/>
  <c r="AV114" i="11"/>
  <c r="AM142" i="11"/>
  <c r="AS142" i="11"/>
  <c r="AP104" i="11"/>
  <c r="AW104" i="11" s="1"/>
  <c r="M66" i="11"/>
  <c r="AE58" i="11"/>
  <c r="AS130" i="11"/>
  <c r="AP130" i="11"/>
  <c r="AO130" i="11"/>
  <c r="Y73" i="11"/>
  <c r="AV73" i="11" s="1"/>
  <c r="AE78" i="11"/>
  <c r="AS67" i="11"/>
  <c r="AP67" i="11"/>
  <c r="AO67" i="11"/>
  <c r="AM67" i="11"/>
  <c r="AM29" i="11"/>
  <c r="AS29" i="11"/>
  <c r="AO29" i="11"/>
  <c r="AP29" i="11"/>
  <c r="AW29" i="11" s="1"/>
  <c r="AS143" i="11"/>
  <c r="AP143" i="11"/>
  <c r="AM143" i="11"/>
  <c r="AS52" i="11"/>
  <c r="AP52" i="11"/>
  <c r="AS145" i="11"/>
  <c r="AP145" i="11"/>
  <c r="AW145" i="11" s="1"/>
  <c r="AO145" i="11"/>
  <c r="AM145" i="11"/>
  <c r="Y41" i="11"/>
  <c r="Z41" i="11"/>
  <c r="Y59" i="11"/>
  <c r="W59" i="11"/>
  <c r="Z57" i="11"/>
  <c r="Y57" i="11"/>
  <c r="W120" i="11"/>
  <c r="Z120" i="11"/>
  <c r="Y151" i="11"/>
  <c r="W151" i="11"/>
  <c r="Z151" i="11"/>
  <c r="M17" i="11"/>
  <c r="M92" i="11"/>
  <c r="W13" i="11"/>
  <c r="Y16" i="11"/>
  <c r="AS95" i="11"/>
  <c r="AM95" i="11"/>
  <c r="AE162" i="11"/>
  <c r="AE120" i="11"/>
  <c r="M130" i="11"/>
  <c r="M118" i="11"/>
  <c r="AE43" i="11"/>
  <c r="Z108" i="11"/>
  <c r="Y108" i="11"/>
  <c r="W108" i="11"/>
  <c r="AE123" i="11"/>
  <c r="AE126" i="11"/>
  <c r="M111" i="11"/>
  <c r="Y140" i="11"/>
  <c r="AO127" i="11"/>
  <c r="Y86" i="11"/>
  <c r="W122" i="11"/>
  <c r="Y154" i="11"/>
  <c r="AE144" i="11"/>
  <c r="AE109" i="11"/>
  <c r="Y127" i="11"/>
  <c r="M144" i="11"/>
  <c r="AO138" i="11"/>
  <c r="AM53" i="11"/>
  <c r="W141" i="11"/>
  <c r="AM123" i="11"/>
  <c r="AO53" i="11"/>
  <c r="AV53" i="11" s="1"/>
  <c r="M143" i="11"/>
  <c r="AE73" i="11"/>
  <c r="AE94" i="11"/>
  <c r="AS63" i="11"/>
  <c r="AP63" i="11"/>
  <c r="AO63" i="11"/>
  <c r="AM54" i="11"/>
  <c r="AV58" i="11"/>
  <c r="M93" i="11"/>
  <c r="AV90" i="11"/>
  <c r="AE90" i="11"/>
  <c r="M50" i="11"/>
  <c r="AV78" i="11"/>
  <c r="AE104" i="11"/>
  <c r="AO45" i="11"/>
  <c r="AW116" i="11"/>
  <c r="Y107" i="11"/>
  <c r="AV107" i="11" s="1"/>
  <c r="Z107" i="11"/>
  <c r="AE92" i="11"/>
  <c r="AM49" i="11"/>
  <c r="AE40" i="11"/>
  <c r="AO40" i="11"/>
  <c r="AM40" i="11"/>
  <c r="AP40" i="11"/>
  <c r="AS40" i="11"/>
  <c r="AS39" i="11"/>
  <c r="AP39" i="11"/>
  <c r="AW39" i="11" s="1"/>
  <c r="AS30" i="11"/>
  <c r="AO30" i="11"/>
  <c r="AM30" i="11"/>
  <c r="AP30" i="11"/>
  <c r="AW30" i="11" s="1"/>
  <c r="AO116" i="11"/>
  <c r="AM116" i="11"/>
  <c r="AS116" i="11"/>
  <c r="AS111" i="11"/>
  <c r="AP111" i="11"/>
  <c r="AW111" i="11" s="1"/>
  <c r="AS140" i="11"/>
  <c r="AO140" i="11"/>
  <c r="AS156" i="11"/>
  <c r="AP156" i="11"/>
  <c r="AW156" i="11" s="1"/>
  <c r="AO156" i="11"/>
  <c r="AM156" i="11"/>
  <c r="AO51" i="11"/>
  <c r="AV51" i="11" s="1"/>
  <c r="AE23" i="11"/>
  <c r="AE33" i="11"/>
  <c r="Z79" i="11"/>
  <c r="Y79" i="11"/>
  <c r="W79" i="11"/>
  <c r="Z55" i="11"/>
  <c r="Y55" i="11"/>
  <c r="Z117" i="11"/>
  <c r="Y117" i="11"/>
  <c r="W117" i="11"/>
  <c r="Z97" i="11"/>
  <c r="AW97" i="11" s="1"/>
  <c r="AS18" i="11"/>
  <c r="AP18" i="11"/>
  <c r="AW18" i="11" s="1"/>
  <c r="AE12" i="11"/>
  <c r="AV22" i="11"/>
  <c r="Z66" i="11"/>
  <c r="AW66" i="11" s="1"/>
  <c r="M14" i="11"/>
  <c r="AE42" i="11"/>
  <c r="AE16" i="11"/>
  <c r="AE27" i="11"/>
  <c r="AS70" i="11"/>
  <c r="AM70" i="11"/>
  <c r="AE148" i="11"/>
  <c r="M165" i="11"/>
  <c r="W126" i="11"/>
  <c r="Z126" i="11"/>
  <c r="AW126" i="11" s="1"/>
  <c r="W154" i="11"/>
  <c r="M155" i="11"/>
  <c r="AO162" i="11"/>
  <c r="AM162" i="11"/>
  <c r="AS162" i="11"/>
  <c r="AS122" i="11"/>
  <c r="AO122" i="11"/>
  <c r="AV122" i="11" s="1"/>
  <c r="M65" i="11"/>
  <c r="M121" i="11"/>
  <c r="AO119" i="11"/>
  <c r="M87" i="11"/>
  <c r="M55" i="11"/>
  <c r="AS141" i="11"/>
  <c r="AO141" i="11"/>
  <c r="AV141" i="11" s="1"/>
  <c r="AM141" i="11"/>
  <c r="AS64" i="11"/>
  <c r="AP64" i="11"/>
  <c r="AO64" i="11"/>
  <c r="AM64" i="11"/>
  <c r="AS96" i="11"/>
  <c r="AP96" i="11"/>
  <c r="AW96" i="11" s="1"/>
  <c r="AO96" i="11"/>
  <c r="AM96" i="11"/>
  <c r="Z130" i="11"/>
  <c r="Y130" i="11"/>
  <c r="M73" i="11"/>
  <c r="AM155" i="11"/>
  <c r="Y112" i="11"/>
  <c r="W112" i="11"/>
  <c r="AP142" i="11"/>
  <c r="AS84" i="11"/>
  <c r="AP84" i="11"/>
  <c r="AW84" i="11" s="1"/>
  <c r="Z64" i="11"/>
  <c r="Y64" i="11"/>
  <c r="AE84" i="11"/>
  <c r="W82" i="11"/>
  <c r="AS85" i="11"/>
  <c r="AM85" i="11"/>
  <c r="AE35" i="11"/>
  <c r="AP45" i="11"/>
  <c r="AW45" i="11" s="1"/>
  <c r="M29" i="11"/>
  <c r="M139" i="11"/>
  <c r="M115" i="11"/>
  <c r="AP70" i="11"/>
  <c r="AO49" i="11"/>
  <c r="AE10" i="11"/>
  <c r="AS59" i="11"/>
  <c r="AO59" i="11"/>
  <c r="AM59" i="11"/>
  <c r="AV17" i="11"/>
  <c r="AS46" i="11"/>
  <c r="AP46" i="11"/>
  <c r="AO46" i="11"/>
  <c r="AM46" i="11"/>
  <c r="AS57" i="11"/>
  <c r="AP57" i="11"/>
  <c r="AO57" i="11"/>
  <c r="AS48" i="11"/>
  <c r="AO48" i="11"/>
  <c r="AV48" i="11" s="1"/>
  <c r="AM48" i="11"/>
  <c r="AO150" i="11"/>
  <c r="AM150" i="11"/>
  <c r="AS150" i="11"/>
  <c r="AP150" i="11"/>
  <c r="AS148" i="11"/>
  <c r="AP148" i="11"/>
  <c r="AW148" i="11" s="1"/>
  <c r="AO148" i="11"/>
  <c r="AM148" i="11"/>
  <c r="AS153" i="11"/>
  <c r="AM153" i="11"/>
  <c r="AM51" i="11"/>
  <c r="AE37" i="11"/>
  <c r="M71" i="11"/>
  <c r="M146" i="11"/>
  <c r="M163" i="11"/>
  <c r="M101" i="11"/>
  <c r="M123" i="11"/>
  <c r="M69" i="11"/>
  <c r="M132" i="11"/>
  <c r="M76" i="11"/>
  <c r="M45" i="11"/>
  <c r="M135" i="11"/>
  <c r="M105" i="11"/>
  <c r="M97" i="11"/>
  <c r="M80" i="11"/>
  <c r="M53" i="11"/>
  <c r="M15" i="11"/>
  <c r="M18" i="11"/>
  <c r="M110" i="11"/>
  <c r="M21" i="11"/>
  <c r="M62" i="11"/>
  <c r="M67" i="11"/>
  <c r="M68" i="11"/>
  <c r="M26" i="11"/>
  <c r="M11" i="11"/>
  <c r="M39" i="11"/>
  <c r="M38" i="11"/>
  <c r="M89" i="11"/>
  <c r="Y50" i="11"/>
  <c r="W50" i="11"/>
  <c r="Z50" i="11"/>
  <c r="Z103" i="11"/>
  <c r="Y103" i="11"/>
  <c r="W103" i="11"/>
  <c r="M112" i="11"/>
  <c r="AS31" i="11"/>
  <c r="AE19" i="11"/>
  <c r="AE26" i="11"/>
  <c r="M47" i="11"/>
  <c r="AE131" i="11"/>
  <c r="AE161" i="11"/>
  <c r="AO95" i="11"/>
  <c r="AE81" i="11"/>
  <c r="AE127" i="11"/>
  <c r="M147" i="11"/>
  <c r="M124" i="11"/>
  <c r="AP95" i="11"/>
  <c r="Y162" i="11"/>
  <c r="W162" i="11"/>
  <c r="AS154" i="11"/>
  <c r="M120" i="11"/>
  <c r="AS124" i="11"/>
  <c r="AM124" i="11"/>
  <c r="AE142" i="11"/>
  <c r="M54" i="11"/>
  <c r="Z141" i="11"/>
  <c r="AW141" i="11" s="1"/>
  <c r="M142" i="11"/>
  <c r="M104" i="11"/>
  <c r="M85" i="11"/>
  <c r="W76" i="11"/>
  <c r="AE56" i="11"/>
  <c r="AS93" i="11"/>
  <c r="AP93" i="11"/>
  <c r="AO93" i="11"/>
  <c r="AM93" i="11"/>
  <c r="M35" i="11"/>
  <c r="AM82" i="11"/>
  <c r="Y35" i="11"/>
  <c r="M70" i="11"/>
  <c r="AP49" i="11"/>
  <c r="M41" i="11"/>
  <c r="AS105" i="11"/>
  <c r="AM105" i="11"/>
  <c r="AS102" i="11"/>
  <c r="AM102" i="11"/>
  <c r="AS107" i="11"/>
  <c r="AP107" i="11"/>
  <c r="AS136" i="11"/>
  <c r="AO136" i="11"/>
  <c r="AO120" i="11"/>
  <c r="AV120" i="11" s="1"/>
  <c r="AM120" i="11"/>
  <c r="AS120" i="11"/>
  <c r="AP120" i="11"/>
  <c r="AO151" i="11"/>
  <c r="AM151" i="11"/>
  <c r="AS151" i="11"/>
  <c r="AP151" i="11"/>
  <c r="M30" i="11"/>
  <c r="Z61" i="11"/>
  <c r="Y61" i="11"/>
  <c r="W61" i="11"/>
  <c r="Z99" i="11"/>
  <c r="Y99" i="11"/>
  <c r="W99" i="11"/>
  <c r="AE116" i="11"/>
  <c r="W40" i="11"/>
  <c r="M10" i="11"/>
  <c r="M19" i="11"/>
  <c r="AS138" i="11"/>
  <c r="AE106" i="11"/>
  <c r="AO144" i="11"/>
  <c r="AM144" i="11"/>
  <c r="AS144" i="11"/>
  <c r="Y95" i="11"/>
  <c r="M152" i="11"/>
  <c r="AE128" i="11"/>
  <c r="M138" i="11"/>
  <c r="M156" i="11"/>
  <c r="AS108" i="11"/>
  <c r="AP108" i="11"/>
  <c r="AO108" i="11"/>
  <c r="AM108" i="11"/>
  <c r="AS137" i="11"/>
  <c r="AP137" i="11"/>
  <c r="AE164" i="11"/>
  <c r="AW136" i="11"/>
  <c r="AS106" i="11"/>
  <c r="AM106" i="11"/>
  <c r="Z54" i="11"/>
  <c r="W54" i="11"/>
  <c r="AS155" i="11"/>
  <c r="M58" i="11"/>
  <c r="AP155" i="11"/>
  <c r="M46" i="11"/>
  <c r="AE14" i="11"/>
  <c r="AO135" i="11"/>
  <c r="Z114" i="11"/>
  <c r="W114" i="11"/>
  <c r="AE28" i="11"/>
  <c r="AM13" i="11"/>
  <c r="AS13" i="11"/>
  <c r="AP13" i="11"/>
  <c r="AW13" i="11" s="1"/>
  <c r="AO13" i="11"/>
  <c r="AS37" i="11"/>
  <c r="AM37" i="11"/>
  <c r="AO37" i="11"/>
  <c r="AO38" i="11"/>
  <c r="AM38" i="11"/>
  <c r="AP38" i="11"/>
  <c r="AS38" i="11"/>
  <c r="AP36" i="11"/>
  <c r="AW36" i="11" s="1"/>
  <c r="AS36" i="11"/>
  <c r="AS149" i="11"/>
  <c r="AP149" i="11"/>
  <c r="AW149" i="11" s="1"/>
  <c r="AO149" i="11"/>
  <c r="AV149" i="11" s="1"/>
  <c r="AM149" i="11"/>
  <c r="AM114" i="11"/>
  <c r="AS114" i="11"/>
  <c r="AP114" i="11"/>
  <c r="AS131" i="11"/>
  <c r="AO131" i="11"/>
  <c r="AV131" i="11" s="1"/>
  <c r="AS117" i="11"/>
  <c r="AP117" i="11"/>
  <c r="AO117" i="11"/>
  <c r="AM117" i="11"/>
  <c r="AS32" i="11"/>
  <c r="AO32" i="11"/>
  <c r="AV32" i="11" s="1"/>
  <c r="M56" i="11"/>
  <c r="Z46" i="11"/>
  <c r="Y46" i="11"/>
  <c r="W46" i="11"/>
  <c r="Z53" i="11"/>
  <c r="W53" i="11"/>
  <c r="Y150" i="11"/>
  <c r="W150" i="11"/>
  <c r="Z150" i="11"/>
  <c r="Z133" i="11"/>
  <c r="Y133" i="11"/>
  <c r="W133" i="11"/>
  <c r="AM131" i="11"/>
  <c r="AS23" i="11"/>
  <c r="AS94" i="11"/>
  <c r="AP94" i="11"/>
  <c r="AW94" i="11" s="1"/>
  <c r="AP23" i="11"/>
  <c r="AW23" i="11" s="1"/>
  <c r="M90" i="11"/>
  <c r="AE18" i="11"/>
  <c r="AW31" i="11"/>
  <c r="AS16" i="11"/>
  <c r="AW101" i="11"/>
  <c r="AE121" i="11"/>
  <c r="M126" i="11"/>
  <c r="AE156" i="11"/>
  <c r="AE137" i="11"/>
  <c r="M128" i="11"/>
  <c r="Y152" i="11"/>
  <c r="AV152" i="11" s="1"/>
  <c r="W86" i="11"/>
  <c r="M145" i="11"/>
  <c r="AS125" i="11"/>
  <c r="AP158" i="11"/>
  <c r="M106" i="11"/>
  <c r="AW118" i="11"/>
  <c r="AO132" i="11"/>
  <c r="AV132" i="11" s="1"/>
  <c r="AS132" i="11"/>
  <c r="AE75" i="11"/>
  <c r="AP132" i="11"/>
  <c r="M64" i="11"/>
  <c r="W84" i="11"/>
  <c r="AW102" i="11"/>
  <c r="AE34" i="11"/>
  <c r="M84" i="11"/>
  <c r="Z70" i="11"/>
  <c r="Z112" i="11"/>
  <c r="Z22" i="11"/>
  <c r="W22" i="11"/>
  <c r="M37" i="11"/>
  <c r="AP92" i="11"/>
  <c r="AW92" i="11" s="1"/>
  <c r="AS56" i="11"/>
  <c r="AM56" i="11"/>
  <c r="AP56" i="11"/>
  <c r="AS73" i="11"/>
  <c r="AP73" i="11"/>
  <c r="AW73" i="11" s="1"/>
  <c r="AP58" i="11"/>
  <c r="AM58" i="11"/>
  <c r="AS58" i="11"/>
  <c r="AS139" i="11"/>
  <c r="AP139" i="11"/>
  <c r="AW139" i="11" s="1"/>
  <c r="AS60" i="11"/>
  <c r="AP60" i="11"/>
  <c r="AW60" i="11" s="1"/>
  <c r="AM60" i="11"/>
  <c r="AO60" i="11"/>
  <c r="AV60" i="11" s="1"/>
  <c r="AM55" i="11"/>
  <c r="AS55" i="11"/>
  <c r="AP55" i="11"/>
  <c r="AO55" i="11"/>
  <c r="AS103" i="11"/>
  <c r="AP103" i="11"/>
  <c r="AO103" i="11"/>
  <c r="AM103" i="11"/>
  <c r="AP90" i="11"/>
  <c r="AS74" i="11"/>
  <c r="AO74" i="11"/>
  <c r="AP74" i="11"/>
  <c r="Z91" i="11"/>
  <c r="Y91" i="11"/>
  <c r="W91" i="11"/>
  <c r="Y96" i="11"/>
  <c r="W96" i="11"/>
  <c r="Z134" i="11"/>
  <c r="Y134" i="11"/>
  <c r="W134" i="11"/>
  <c r="M23" i="11"/>
  <c r="Y89" i="11"/>
  <c r="W89" i="11"/>
  <c r="AS24" i="11"/>
  <c r="W37" i="11"/>
  <c r="Y37" i="11"/>
  <c r="AP34" i="11"/>
  <c r="AW34" i="11" s="1"/>
  <c r="AS17" i="11"/>
  <c r="M16" i="11"/>
  <c r="AW95" i="11" l="1"/>
  <c r="AW128" i="11"/>
  <c r="AV148" i="11"/>
  <c r="AV45" i="11"/>
  <c r="AW137" i="11"/>
  <c r="AV30" i="11"/>
  <c r="AV136" i="11"/>
  <c r="AV104" i="11"/>
  <c r="AW140" i="11"/>
  <c r="AV71" i="11"/>
  <c r="AV153" i="11"/>
  <c r="AW32" i="11"/>
  <c r="AW100" i="11"/>
  <c r="AV105" i="11"/>
  <c r="AW158" i="11"/>
  <c r="AV135" i="11"/>
  <c r="AV68" i="11"/>
  <c r="AW27" i="11"/>
  <c r="AW87" i="11"/>
  <c r="AW10" i="11"/>
  <c r="AV119" i="11"/>
  <c r="AV21" i="11"/>
  <c r="AV49" i="11"/>
  <c r="AW52" i="11"/>
  <c r="AW88" i="11"/>
  <c r="AW143" i="11"/>
  <c r="AV139" i="11"/>
  <c r="AW49" i="11"/>
  <c r="AV16" i="11"/>
  <c r="AW19" i="11"/>
  <c r="AV87" i="11"/>
  <c r="AV69" i="11"/>
  <c r="AV156" i="11"/>
  <c r="AW142" i="11"/>
  <c r="AV72" i="11"/>
  <c r="AV145" i="11"/>
  <c r="AW160" i="11"/>
  <c r="AW109" i="11"/>
  <c r="AW157" i="11"/>
  <c r="AW74" i="11"/>
  <c r="AV39" i="11"/>
  <c r="AV154" i="11"/>
  <c r="AW63" i="11"/>
  <c r="AW72" i="11"/>
  <c r="AV118" i="11"/>
  <c r="AW110" i="11"/>
  <c r="AW163" i="11"/>
  <c r="AV124" i="11"/>
  <c r="AW106" i="11"/>
  <c r="AV26" i="11"/>
  <c r="AV85" i="11"/>
  <c r="AW155" i="11"/>
  <c r="AW15" i="11"/>
  <c r="AV42" i="11"/>
  <c r="AV108" i="11"/>
  <c r="AW67" i="11"/>
  <c r="AV80" i="11"/>
  <c r="AV97" i="11"/>
  <c r="AV101" i="11"/>
  <c r="AV116" i="11"/>
  <c r="AW75" i="11"/>
  <c r="AV161" i="11"/>
  <c r="AW56" i="11"/>
  <c r="AV123" i="11"/>
  <c r="AV12" i="11"/>
  <c r="AW165" i="11"/>
  <c r="AW38" i="11"/>
  <c r="AW120" i="11"/>
  <c r="AW62" i="11"/>
  <c r="AV76" i="11"/>
  <c r="AV15" i="11"/>
  <c r="AW114" i="11"/>
  <c r="AW93" i="11"/>
  <c r="AW132" i="11"/>
  <c r="AV59" i="11"/>
  <c r="AV127" i="11"/>
  <c r="AV44" i="11"/>
  <c r="AW80" i="11"/>
  <c r="AV33" i="11"/>
  <c r="AV57" i="11"/>
  <c r="AW58" i="11"/>
  <c r="AW57" i="11"/>
  <c r="X34" i="11"/>
  <c r="AV140" i="11"/>
  <c r="AV93" i="11"/>
  <c r="AN16" i="11"/>
  <c r="AV13" i="11"/>
  <c r="AW90" i="11"/>
  <c r="AV98" i="11"/>
  <c r="AV162" i="11"/>
  <c r="AW159" i="11"/>
  <c r="AN63" i="11"/>
  <c r="AW117" i="11"/>
  <c r="AW115" i="11"/>
  <c r="AW22" i="11"/>
  <c r="AV29" i="11"/>
  <c r="AT144" i="11"/>
  <c r="X164" i="11"/>
  <c r="AV144" i="11"/>
  <c r="AV95" i="11"/>
  <c r="AV64" i="11"/>
  <c r="AW112" i="11"/>
  <c r="AV28" i="11"/>
  <c r="AN72" i="11"/>
  <c r="AV86" i="11"/>
  <c r="AV14" i="11"/>
  <c r="AV11" i="11"/>
  <c r="AW46" i="11"/>
  <c r="AV67" i="11"/>
  <c r="AT155" i="11"/>
  <c r="AW98" i="11"/>
  <c r="AT118" i="11"/>
  <c r="X100" i="11"/>
  <c r="AW44" i="11"/>
  <c r="AV103" i="11"/>
  <c r="AN160" i="11"/>
  <c r="X76" i="11"/>
  <c r="AN51" i="11"/>
  <c r="X39" i="11"/>
  <c r="AW40" i="11"/>
  <c r="AV20" i="11"/>
  <c r="X35" i="11"/>
  <c r="AW103" i="11"/>
  <c r="AT42" i="11"/>
  <c r="AV130" i="11"/>
  <c r="AW83" i="11"/>
  <c r="AV115" i="11"/>
  <c r="AT117" i="11"/>
  <c r="AV91" i="11"/>
  <c r="AW55" i="11"/>
  <c r="AN120" i="11"/>
  <c r="AN83" i="11"/>
  <c r="AT53" i="11"/>
  <c r="AN78" i="11"/>
  <c r="AN107" i="11"/>
  <c r="X115" i="11"/>
  <c r="AN76" i="11"/>
  <c r="AT160" i="11"/>
  <c r="AT90" i="11"/>
  <c r="AN81" i="11"/>
  <c r="AT109" i="11"/>
  <c r="X93" i="11"/>
  <c r="AN99" i="11"/>
  <c r="AN121" i="11"/>
  <c r="X159" i="11"/>
  <c r="AN42" i="11"/>
  <c r="AT60" i="11"/>
  <c r="X84" i="11"/>
  <c r="AT125" i="11"/>
  <c r="AT94" i="11"/>
  <c r="X46" i="11"/>
  <c r="AT146" i="11"/>
  <c r="AT38" i="11"/>
  <c r="X45" i="11"/>
  <c r="AN84" i="11"/>
  <c r="AT137" i="11"/>
  <c r="AN144" i="11"/>
  <c r="X61" i="11"/>
  <c r="AT154" i="11"/>
  <c r="AN85" i="11"/>
  <c r="X112" i="11"/>
  <c r="AW64" i="11"/>
  <c r="AT140" i="11"/>
  <c r="AN17" i="11"/>
  <c r="AT63" i="11"/>
  <c r="AT95" i="11"/>
  <c r="X151" i="11"/>
  <c r="AN145" i="11"/>
  <c r="AT29" i="11"/>
  <c r="AN45" i="11"/>
  <c r="AN158" i="11"/>
  <c r="AN21" i="11"/>
  <c r="X153" i="11"/>
  <c r="AT15" i="11"/>
  <c r="AN66" i="11"/>
  <c r="AT112" i="11"/>
  <c r="AN115" i="11"/>
  <c r="X97" i="11"/>
  <c r="X129" i="11"/>
  <c r="AT119" i="11"/>
  <c r="AT76" i="11"/>
  <c r="X65" i="11"/>
  <c r="AT129" i="11"/>
  <c r="AN126" i="11"/>
  <c r="AN109" i="11"/>
  <c r="X138" i="11"/>
  <c r="X24" i="11"/>
  <c r="AV99" i="11"/>
  <c r="AN44" i="11"/>
  <c r="AW11" i="11"/>
  <c r="X142" i="11"/>
  <c r="X79" i="11"/>
  <c r="X78" i="11"/>
  <c r="X80" i="11"/>
  <c r="X103" i="11"/>
  <c r="AT59" i="11"/>
  <c r="AN68" i="11"/>
  <c r="X119" i="11"/>
  <c r="AN97" i="11"/>
  <c r="X70" i="11"/>
  <c r="AT39" i="11"/>
  <c r="AN119" i="11"/>
  <c r="AT17" i="11"/>
  <c r="AN103" i="11"/>
  <c r="AN108" i="11"/>
  <c r="X130" i="11"/>
  <c r="AN89" i="11"/>
  <c r="X163" i="11"/>
  <c r="AN133" i="11"/>
  <c r="X121" i="11"/>
  <c r="AN69" i="11"/>
  <c r="X41" i="11"/>
  <c r="X69" i="11"/>
  <c r="AT104" i="11"/>
  <c r="AW99" i="11"/>
  <c r="AT121" i="11"/>
  <c r="AT44" i="11"/>
  <c r="AT11" i="11"/>
  <c r="X124" i="11"/>
  <c r="X19" i="11"/>
  <c r="AT139" i="11"/>
  <c r="AN130" i="11"/>
  <c r="X86" i="11"/>
  <c r="AN131" i="11"/>
  <c r="AT131" i="11"/>
  <c r="AN38" i="11"/>
  <c r="AT136" i="11"/>
  <c r="X162" i="11"/>
  <c r="AN43" i="11"/>
  <c r="AT153" i="11"/>
  <c r="AT33" i="11"/>
  <c r="X68" i="11"/>
  <c r="AN155" i="11"/>
  <c r="X143" i="11"/>
  <c r="AT122" i="11"/>
  <c r="AN137" i="11"/>
  <c r="AT111" i="11"/>
  <c r="X122" i="11"/>
  <c r="AT123" i="11"/>
  <c r="AN67" i="11"/>
  <c r="AN100" i="11"/>
  <c r="AT83" i="11"/>
  <c r="AT97" i="11"/>
  <c r="AT66" i="11"/>
  <c r="AN19" i="11"/>
  <c r="AW20" i="11"/>
  <c r="X83" i="11"/>
  <c r="AT128" i="11"/>
  <c r="AT89" i="11"/>
  <c r="AT113" i="11"/>
  <c r="AV133" i="11"/>
  <c r="AT78" i="11"/>
  <c r="AT69" i="11"/>
  <c r="AN33" i="11"/>
  <c r="AT51" i="11"/>
  <c r="X64" i="11"/>
  <c r="X98" i="11"/>
  <c r="AN34" i="11"/>
  <c r="AT99" i="11"/>
  <c r="AN79" i="11"/>
  <c r="X73" i="11"/>
  <c r="AN161" i="11"/>
  <c r="X27" i="11"/>
  <c r="X132" i="11"/>
  <c r="X95" i="11"/>
  <c r="AT115" i="11"/>
  <c r="X106" i="11"/>
  <c r="AN52" i="11"/>
  <c r="AN153" i="11"/>
  <c r="AT85" i="11"/>
  <c r="X113" i="11"/>
  <c r="AT58" i="11"/>
  <c r="X51" i="11"/>
  <c r="AV38" i="11"/>
  <c r="X54" i="11"/>
  <c r="AW107" i="11"/>
  <c r="AN88" i="11"/>
  <c r="X82" i="11"/>
  <c r="AN141" i="11"/>
  <c r="AN147" i="11"/>
  <c r="AT116" i="11"/>
  <c r="AN40" i="11"/>
  <c r="AT26" i="11"/>
  <c r="X120" i="11"/>
  <c r="AT145" i="11"/>
  <c r="X145" i="11"/>
  <c r="AT62" i="11"/>
  <c r="AT77" i="11"/>
  <c r="AT152" i="11"/>
  <c r="AN75" i="11"/>
  <c r="X55" i="11"/>
  <c r="AN129" i="11"/>
  <c r="AT20" i="11"/>
  <c r="AT10" i="11"/>
  <c r="AV89" i="11"/>
  <c r="AW54" i="11"/>
  <c r="AN113" i="11"/>
  <c r="AN111" i="11"/>
  <c r="AW133" i="11"/>
  <c r="AN61" i="11"/>
  <c r="AN140" i="11"/>
  <c r="X14" i="11"/>
  <c r="AN110" i="11"/>
  <c r="AN36" i="11"/>
  <c r="AN163" i="11"/>
  <c r="AV79" i="11"/>
  <c r="X10" i="11"/>
  <c r="X67" i="11"/>
  <c r="X81" i="11"/>
  <c r="X108" i="11"/>
  <c r="AT157" i="11"/>
  <c r="AN157" i="11"/>
  <c r="AT23" i="11"/>
  <c r="AT48" i="11"/>
  <c r="AT64" i="11"/>
  <c r="AT110" i="11"/>
  <c r="X58" i="11"/>
  <c r="X91" i="11"/>
  <c r="AN23" i="11"/>
  <c r="AN148" i="11"/>
  <c r="AT18" i="11"/>
  <c r="AT103" i="11"/>
  <c r="AN58" i="11"/>
  <c r="AT16" i="11"/>
  <c r="X133" i="11"/>
  <c r="AT114" i="11"/>
  <c r="AV37" i="11"/>
  <c r="AT108" i="11"/>
  <c r="AT107" i="11"/>
  <c r="X92" i="11"/>
  <c r="AN146" i="11"/>
  <c r="X60" i="11"/>
  <c r="AT57" i="11"/>
  <c r="AT162" i="11"/>
  <c r="AT70" i="11"/>
  <c r="AN116" i="11"/>
  <c r="AV40" i="11"/>
  <c r="X43" i="11"/>
  <c r="AT71" i="11"/>
  <c r="X57" i="11"/>
  <c r="AN138" i="11"/>
  <c r="X125" i="11"/>
  <c r="AN26" i="11"/>
  <c r="AN62" i="11"/>
  <c r="AV35" i="11"/>
  <c r="AN77" i="11"/>
  <c r="AT72" i="11"/>
  <c r="AV75" i="11"/>
  <c r="AN74" i="11"/>
  <c r="AN136" i="11"/>
  <c r="X147" i="11"/>
  <c r="AN20" i="11"/>
  <c r="X116" i="11"/>
  <c r="AT98" i="11"/>
  <c r="AT54" i="11"/>
  <c r="X144" i="11"/>
  <c r="AT133" i="11"/>
  <c r="AV61" i="11"/>
  <c r="AT80" i="11"/>
  <c r="X155" i="11"/>
  <c r="AW79" i="11"/>
  <c r="AN159" i="11"/>
  <c r="AT161" i="11"/>
  <c r="AN95" i="11"/>
  <c r="AN139" i="11"/>
  <c r="X96" i="11"/>
  <c r="X22" i="11"/>
  <c r="X114" i="11"/>
  <c r="AT40" i="11"/>
  <c r="AN29" i="11"/>
  <c r="AT100" i="11"/>
  <c r="AT81" i="11"/>
  <c r="AW108" i="11"/>
  <c r="AT138" i="11"/>
  <c r="AN82" i="11"/>
  <c r="AN70" i="11"/>
  <c r="X37" i="11"/>
  <c r="AV55" i="11"/>
  <c r="AN32" i="11"/>
  <c r="AT132" i="11"/>
  <c r="AN114" i="11"/>
  <c r="AN37" i="11"/>
  <c r="X30" i="11"/>
  <c r="AN106" i="11"/>
  <c r="AW151" i="11"/>
  <c r="AN102" i="11"/>
  <c r="AN46" i="11"/>
  <c r="AW70" i="11"/>
  <c r="X94" i="11"/>
  <c r="AT141" i="11"/>
  <c r="AN162" i="11"/>
  <c r="X160" i="11"/>
  <c r="X117" i="11"/>
  <c r="AN25" i="11"/>
  <c r="AN123" i="11"/>
  <c r="AT12" i="11"/>
  <c r="AT67" i="11"/>
  <c r="X66" i="11"/>
  <c r="X157" i="11"/>
  <c r="AV62" i="11"/>
  <c r="AN135" i="11"/>
  <c r="X128" i="11"/>
  <c r="AN65" i="11"/>
  <c r="AN35" i="11"/>
  <c r="AN24" i="11"/>
  <c r="AN98" i="11"/>
  <c r="AN86" i="11"/>
  <c r="X11" i="11"/>
  <c r="X12" i="11"/>
  <c r="AW50" i="11"/>
  <c r="AT134" i="11"/>
  <c r="AW61" i="11"/>
  <c r="AN15" i="11"/>
  <c r="X149" i="11"/>
  <c r="AW41" i="11"/>
  <c r="X38" i="11"/>
  <c r="X75" i="11"/>
  <c r="AT163" i="11"/>
  <c r="AT79" i="11"/>
  <c r="AV159" i="11"/>
  <c r="AN47" i="11"/>
  <c r="AN27" i="11"/>
  <c r="X74" i="11"/>
  <c r="X126" i="11"/>
  <c r="AN149" i="11"/>
  <c r="AT37" i="11"/>
  <c r="AT106" i="11"/>
  <c r="X33" i="11"/>
  <c r="X50" i="11"/>
  <c r="AN73" i="11"/>
  <c r="AN96" i="11"/>
  <c r="X141" i="11"/>
  <c r="X13" i="11"/>
  <c r="X59" i="11"/>
  <c r="AT52" i="11"/>
  <c r="AW65" i="11"/>
  <c r="AT75" i="11"/>
  <c r="X102" i="11"/>
  <c r="AN80" i="11"/>
  <c r="AN128" i="11"/>
  <c r="AN50" i="11"/>
  <c r="X85" i="11"/>
  <c r="AN134" i="11"/>
  <c r="X104" i="11"/>
  <c r="AN41" i="11"/>
  <c r="X20" i="11"/>
  <c r="X101" i="11"/>
  <c r="X131" i="11"/>
  <c r="AN28" i="11"/>
  <c r="AV47" i="11"/>
  <c r="AT31" i="11"/>
  <c r="AN48" i="11"/>
  <c r="X135" i="11"/>
  <c r="X148" i="11"/>
  <c r="AT151" i="11"/>
  <c r="AT102" i="11"/>
  <c r="AN93" i="11"/>
  <c r="AT148" i="11"/>
  <c r="AV46" i="11"/>
  <c r="AT147" i="11"/>
  <c r="AN49" i="11"/>
  <c r="X146" i="11"/>
  <c r="AT135" i="11"/>
  <c r="AT35" i="11"/>
  <c r="AN31" i="11"/>
  <c r="AT61" i="11"/>
  <c r="X89" i="11"/>
  <c r="X44" i="11"/>
  <c r="AT55" i="11"/>
  <c r="AT73" i="11"/>
  <c r="AT32" i="11"/>
  <c r="X21" i="11"/>
  <c r="X40" i="11"/>
  <c r="AN151" i="11"/>
  <c r="AN105" i="11"/>
  <c r="AW150" i="11"/>
  <c r="AV96" i="11"/>
  <c r="AN156" i="11"/>
  <c r="AN30" i="11"/>
  <c r="AN94" i="11"/>
  <c r="AN53" i="11"/>
  <c r="AN143" i="11"/>
  <c r="AN71" i="11"/>
  <c r="AT43" i="11"/>
  <c r="AT21" i="11"/>
  <c r="AN57" i="11"/>
  <c r="X136" i="11"/>
  <c r="AT65" i="11"/>
  <c r="X18" i="11"/>
  <c r="AN154" i="11"/>
  <c r="AN22" i="11"/>
  <c r="AN91" i="11"/>
  <c r="X23" i="11"/>
  <c r="X77" i="11"/>
  <c r="AT86" i="11"/>
  <c r="AV50" i="11"/>
  <c r="AV134" i="11"/>
  <c r="X158" i="11"/>
  <c r="AV41" i="11"/>
  <c r="X140" i="11"/>
  <c r="AT159" i="11"/>
  <c r="AW47" i="11"/>
  <c r="AT158" i="11"/>
  <c r="X31" i="11"/>
  <c r="AT105" i="11"/>
  <c r="AT150" i="11"/>
  <c r="X154" i="11"/>
  <c r="AV138" i="11"/>
  <c r="X127" i="11"/>
  <c r="AT126" i="11"/>
  <c r="X165" i="11"/>
  <c r="X36" i="11"/>
  <c r="X152" i="11"/>
  <c r="AT50" i="11"/>
  <c r="AW134" i="11"/>
  <c r="AN14" i="11"/>
  <c r="AN18" i="11"/>
  <c r="AT41" i="11"/>
  <c r="AT87" i="11"/>
  <c r="X15" i="11"/>
  <c r="AT47" i="11"/>
  <c r="X107" i="11"/>
  <c r="AT24" i="11"/>
  <c r="AN55" i="11"/>
  <c r="X150" i="11"/>
  <c r="X109" i="11"/>
  <c r="AV151" i="11"/>
  <c r="AT46" i="11"/>
  <c r="X17" i="11"/>
  <c r="AT142" i="11"/>
  <c r="X137" i="11"/>
  <c r="X48" i="11"/>
  <c r="AN39" i="11"/>
  <c r="AV117" i="11"/>
  <c r="AT149" i="11"/>
  <c r="X99" i="11"/>
  <c r="AT93" i="11"/>
  <c r="AN124" i="11"/>
  <c r="AN150" i="11"/>
  <c r="AT68" i="11"/>
  <c r="AT96" i="11"/>
  <c r="AT30" i="11"/>
  <c r="AN54" i="11"/>
  <c r="X111" i="11"/>
  <c r="AT143" i="11"/>
  <c r="AW130" i="11"/>
  <c r="AN142" i="11"/>
  <c r="AN125" i="11"/>
  <c r="AT27" i="11"/>
  <c r="AN164" i="11"/>
  <c r="X16" i="11"/>
  <c r="AT82" i="11"/>
  <c r="AN112" i="11"/>
  <c r="X56" i="11"/>
  <c r="AT88" i="11"/>
  <c r="AN92" i="11"/>
  <c r="AN104" i="11"/>
  <c r="X123" i="11"/>
  <c r="AT22" i="11"/>
  <c r="AT101" i="11"/>
  <c r="AW91" i="11"/>
  <c r="X88" i="11"/>
  <c r="AN132" i="11"/>
  <c r="X25" i="11"/>
  <c r="X28" i="11"/>
  <c r="AT14" i="11"/>
  <c r="AT45" i="11"/>
  <c r="AN165" i="11"/>
  <c r="AN152" i="11"/>
  <c r="AN87" i="11"/>
  <c r="AT28" i="11"/>
  <c r="X42" i="11"/>
  <c r="X47" i="11"/>
  <c r="AN59" i="11"/>
  <c r="AN117" i="11"/>
  <c r="AN118" i="11"/>
  <c r="X156" i="11"/>
  <c r="X71" i="11"/>
  <c r="AT25" i="11"/>
  <c r="AT49" i="11"/>
  <c r="X29" i="11"/>
  <c r="AT92" i="11"/>
  <c r="AT34" i="11"/>
  <c r="AV74" i="11"/>
  <c r="AN56" i="11"/>
  <c r="X118" i="11"/>
  <c r="AT13" i="11"/>
  <c r="AT19" i="11"/>
  <c r="X134" i="11"/>
  <c r="AT74" i="11"/>
  <c r="AN60" i="11"/>
  <c r="AT56" i="11"/>
  <c r="X53" i="11"/>
  <c r="AT36" i="11"/>
  <c r="AN13" i="11"/>
  <c r="X52" i="11"/>
  <c r="AT120" i="11"/>
  <c r="AT124" i="11"/>
  <c r="AT165" i="11"/>
  <c r="X26" i="11"/>
  <c r="AV150" i="11"/>
  <c r="X32" i="11"/>
  <c r="AT84" i="11"/>
  <c r="AN64" i="11"/>
  <c r="X161" i="11"/>
  <c r="X87" i="11"/>
  <c r="AT156" i="11"/>
  <c r="AV63" i="11"/>
  <c r="AN10" i="11"/>
  <c r="AT130" i="11"/>
  <c r="AT164" i="11"/>
  <c r="AW53" i="11"/>
  <c r="AV112" i="11"/>
  <c r="AT127" i="11"/>
  <c r="X105" i="11"/>
  <c r="X90" i="11"/>
  <c r="AN101" i="11"/>
  <c r="AT91" i="11"/>
  <c r="X139" i="11"/>
  <c r="X110" i="11"/>
  <c r="X62" i="11"/>
  <c r="AN90" i="11"/>
  <c r="AN122" i="11"/>
  <c r="X72" i="11"/>
  <c r="X49" i="11"/>
  <c r="AN127" i="11"/>
  <c r="AN11" i="11"/>
  <c r="AN12" i="11"/>
  <c r="X63" i="11"/>
  <c r="CN60" i="5" l="1"/>
  <c r="CN12" i="5"/>
  <c r="CN19" i="5"/>
  <c r="CN11" i="5"/>
  <c r="CN86" i="5"/>
  <c r="CN21" i="5"/>
  <c r="CN35" i="5"/>
  <c r="CN65" i="5"/>
  <c r="CN91" i="5"/>
  <c r="CN26" i="5"/>
  <c r="CN49" i="5"/>
  <c r="CN45" i="5"/>
  <c r="CN50" i="5"/>
  <c r="CN20" i="5"/>
  <c r="CN56" i="5"/>
  <c r="CN110" i="5"/>
  <c r="CN25" i="5"/>
  <c r="CN77" i="5"/>
  <c r="CN101" i="5"/>
  <c r="CN36" i="5"/>
  <c r="CN96" i="5"/>
  <c r="CN22" i="5"/>
  <c r="CN102" i="5"/>
  <c r="CN41" i="5"/>
  <c r="CN87" i="5"/>
  <c r="CN14" i="5"/>
  <c r="CN15" i="5"/>
  <c r="CN23" i="5"/>
  <c r="CN68" i="5"/>
  <c r="CN79" i="5"/>
  <c r="CN27" i="5"/>
  <c r="CN38" i="5"/>
  <c r="CN143" i="5"/>
  <c r="CN53" i="5"/>
  <c r="CN57" i="5"/>
  <c r="CN34" i="5"/>
  <c r="CN55" i="5"/>
  <c r="CN58" i="5"/>
  <c r="CN24" i="5"/>
  <c r="CN64" i="5"/>
  <c r="CN18" i="5"/>
  <c r="CN74" i="5"/>
  <c r="CN63" i="5"/>
  <c r="CN80" i="5"/>
  <c r="CN81" i="5"/>
  <c r="CN73" i="5"/>
  <c r="CN150" i="5"/>
  <c r="CN48" i="5"/>
  <c r="CN16" i="5"/>
  <c r="CN39" i="5"/>
  <c r="CN31" i="5"/>
  <c r="CN88" i="5"/>
  <c r="CN30" i="5"/>
  <c r="CN85" i="5"/>
  <c r="CN59" i="5"/>
  <c r="CN95" i="5"/>
  <c r="CN98" i="5"/>
  <c r="CN32" i="5"/>
  <c r="CN76" i="5"/>
  <c r="CN44" i="5"/>
  <c r="CN157" i="5"/>
  <c r="CN127" i="5"/>
  <c r="CN42" i="5"/>
  <c r="CN97" i="5"/>
  <c r="CN107" i="5"/>
  <c r="CN109" i="5"/>
  <c r="CN131" i="5"/>
  <c r="CN202" i="5"/>
  <c r="CN33" i="5"/>
  <c r="CN13" i="5"/>
  <c r="CN52" i="5"/>
  <c r="CN67" i="5"/>
  <c r="CN72" i="5"/>
  <c r="CN66" i="5"/>
  <c r="CN37" i="5"/>
  <c r="CN71" i="5"/>
  <c r="CN75" i="5"/>
  <c r="CN130" i="5"/>
  <c r="CN84" i="5"/>
  <c r="CN106" i="5"/>
  <c r="CN142" i="5"/>
  <c r="CN61" i="5"/>
  <c r="CN133" i="5"/>
  <c r="CN116" i="5"/>
  <c r="CN90" i="5"/>
  <c r="CN114" i="5"/>
  <c r="CN113" i="5"/>
  <c r="CN62" i="5"/>
  <c r="CN47" i="5"/>
  <c r="CN28" i="5"/>
  <c r="CN51" i="5"/>
  <c r="CN136" i="5"/>
  <c r="CN198" i="5"/>
  <c r="CN40" i="5"/>
  <c r="CN29" i="5"/>
  <c r="CN46" i="5"/>
  <c r="CN111" i="5"/>
  <c r="CN93" i="5"/>
  <c r="CN104" i="5"/>
  <c r="CN152" i="5"/>
  <c r="CN121" i="5"/>
  <c r="CN134" i="5"/>
  <c r="CN108" i="5"/>
  <c r="CN147" i="5"/>
  <c r="CN112" i="5"/>
  <c r="CN69" i="5"/>
  <c r="CN94" i="5"/>
  <c r="CN171" i="5"/>
  <c r="CN125" i="5"/>
  <c r="CN155" i="5"/>
  <c r="CN120" i="5"/>
  <c r="CN99" i="5"/>
  <c r="CN54" i="5"/>
  <c r="CN118" i="5"/>
  <c r="CN126" i="5"/>
  <c r="CN151" i="5"/>
  <c r="CN140" i="5"/>
  <c r="CN192" i="5"/>
  <c r="CN137" i="5"/>
  <c r="CN148" i="5"/>
  <c r="CN115" i="5"/>
  <c r="CN213" i="5"/>
  <c r="CN92" i="5"/>
  <c r="CN43" i="5"/>
  <c r="CN124" i="5"/>
  <c r="CN117" i="5"/>
  <c r="CN83" i="5"/>
  <c r="CN89" i="5"/>
  <c r="CN82" i="5"/>
  <c r="CN78" i="5"/>
  <c r="CN159" i="5"/>
  <c r="CN176" i="5"/>
  <c r="CN105" i="5"/>
  <c r="CN141" i="5"/>
  <c r="CN132" i="5"/>
  <c r="CN70" i="5"/>
  <c r="CN167" i="5"/>
  <c r="CN154" i="5"/>
  <c r="CN199" i="5"/>
  <c r="CN160" i="5"/>
  <c r="CN178" i="5"/>
  <c r="CN162" i="5"/>
  <c r="CN103" i="5"/>
  <c r="CN128" i="5"/>
  <c r="CN129" i="5"/>
  <c r="CN149" i="5"/>
  <c r="CN166" i="5"/>
  <c r="CN123" i="5"/>
  <c r="CN119" i="5"/>
  <c r="CN144" i="5"/>
  <c r="CN146" i="5"/>
  <c r="CN100" i="5"/>
  <c r="CN170" i="5"/>
  <c r="CN138" i="5"/>
  <c r="CN139" i="5"/>
  <c r="CN165" i="5"/>
  <c r="CN145" i="5"/>
  <c r="CN169" i="5"/>
  <c r="CN161" i="5"/>
  <c r="CN173" i="5"/>
  <c r="CN122" i="5"/>
  <c r="CN179" i="5"/>
  <c r="CN207" i="5"/>
  <c r="CN187" i="5"/>
  <c r="CN163" i="5"/>
  <c r="CN201" i="5"/>
  <c r="CN186" i="5"/>
  <c r="CN208" i="5"/>
  <c r="CN164" i="5"/>
  <c r="CN196" i="5"/>
  <c r="CN172" i="5"/>
  <c r="CN184" i="5"/>
  <c r="CN200" i="5"/>
  <c r="CN203" i="5"/>
  <c r="CN180" i="5"/>
  <c r="CN194" i="5"/>
  <c r="CN211" i="5"/>
  <c r="CN183" i="5"/>
  <c r="CN190" i="5"/>
  <c r="CN158" i="5"/>
  <c r="CN156" i="5"/>
  <c r="CN175" i="5"/>
  <c r="CN206" i="5"/>
  <c r="CN181" i="5"/>
  <c r="CN135" i="5"/>
  <c r="CN197" i="5"/>
  <c r="CN185" i="5"/>
  <c r="CN153" i="5"/>
  <c r="CN168" i="5"/>
  <c r="CN191" i="5"/>
  <c r="CN189" i="5"/>
  <c r="CN182" i="5"/>
  <c r="CN188" i="5"/>
  <c r="CN219" i="5"/>
  <c r="CN226" i="5"/>
  <c r="CN215" i="5"/>
  <c r="CN193" i="5"/>
  <c r="CN174" i="5"/>
  <c r="CN221" i="5"/>
  <c r="CN195" i="5"/>
  <c r="CN212" i="5"/>
  <c r="CN218" i="5"/>
  <c r="CN224" i="5"/>
  <c r="CN217" i="5"/>
  <c r="CN204" i="5"/>
  <c r="CN177" i="5"/>
  <c r="CN222" i="5"/>
  <c r="CN214" i="5"/>
  <c r="CN205" i="5"/>
  <c r="CN210" i="5"/>
  <c r="CN220" i="5"/>
  <c r="CN228" i="5"/>
  <c r="CN216" i="5"/>
  <c r="CN231" i="5"/>
  <c r="CN209" i="5"/>
  <c r="CN225" i="5"/>
  <c r="CN229" i="5"/>
  <c r="CN233" i="5"/>
  <c r="CN227" i="5"/>
  <c r="CN234" i="5"/>
  <c r="CN235" i="5"/>
  <c r="CN223" i="5"/>
  <c r="CN237" i="5"/>
  <c r="CN238" i="5"/>
  <c r="CN239" i="5"/>
  <c r="CN232" i="5"/>
  <c r="CN236" i="5"/>
  <c r="CN230" i="5"/>
  <c r="BY64" i="5"/>
  <c r="BY12" i="5"/>
  <c r="BY13" i="5"/>
  <c r="BY14" i="5"/>
  <c r="BY15" i="5"/>
  <c r="BY17" i="5"/>
  <c r="BY16" i="5"/>
  <c r="BY38" i="5"/>
  <c r="BY32" i="5"/>
  <c r="BY19" i="5"/>
  <c r="BY25" i="5"/>
  <c r="BY11" i="5"/>
  <c r="BY21" i="5"/>
  <c r="BY44" i="5"/>
  <c r="BY23" i="5"/>
  <c r="BY39" i="5"/>
  <c r="BY28" i="5"/>
  <c r="BY105" i="5"/>
  <c r="BY89" i="5"/>
  <c r="BY29" i="5"/>
  <c r="BY59" i="5"/>
  <c r="BY67" i="5"/>
  <c r="BY18" i="5"/>
  <c r="BY30" i="5"/>
  <c r="BY52" i="5"/>
  <c r="BY91" i="5"/>
  <c r="BY103" i="5"/>
  <c r="BY51" i="5"/>
  <c r="BY42" i="5"/>
  <c r="BY47" i="5"/>
  <c r="BY117" i="5"/>
  <c r="BY66" i="5"/>
  <c r="BY40" i="5"/>
  <c r="BY72" i="5"/>
  <c r="BY35" i="5"/>
  <c r="BY46" i="5"/>
  <c r="BY45" i="5"/>
  <c r="BY54" i="5"/>
  <c r="BY50" i="5"/>
  <c r="BY53" i="5"/>
  <c r="BY84" i="5"/>
  <c r="BY115" i="5"/>
  <c r="BY82" i="5"/>
  <c r="BY128" i="5"/>
  <c r="BY31" i="5"/>
  <c r="BY58" i="5"/>
  <c r="BY62" i="5"/>
  <c r="BY20" i="5"/>
  <c r="BY69" i="5"/>
  <c r="BY63" i="5"/>
  <c r="BY93" i="5"/>
  <c r="BY43" i="5"/>
  <c r="BY48" i="5"/>
  <c r="BY37" i="5"/>
  <c r="BY33" i="5"/>
  <c r="BY22" i="5"/>
  <c r="BY129" i="5"/>
  <c r="BY80" i="5"/>
  <c r="BY26" i="5"/>
  <c r="BY27" i="5"/>
  <c r="BY49" i="5"/>
  <c r="BY60" i="5"/>
  <c r="BY95" i="5"/>
  <c r="BY79" i="5"/>
  <c r="BY149" i="5"/>
  <c r="BY141" i="5"/>
  <c r="BY36" i="5"/>
  <c r="BY76" i="5"/>
  <c r="BY77" i="5"/>
  <c r="BY85" i="5"/>
  <c r="BY166" i="5"/>
  <c r="BY97" i="5"/>
  <c r="BY57" i="5"/>
  <c r="BY61" i="5"/>
  <c r="BY73" i="5"/>
  <c r="BY132" i="5"/>
  <c r="BY70" i="5"/>
  <c r="BY111" i="5"/>
  <c r="BY123" i="5"/>
  <c r="BY88" i="5"/>
  <c r="BY158" i="5"/>
  <c r="BY92" i="5"/>
  <c r="BY118" i="5"/>
  <c r="BY101" i="5"/>
  <c r="BY119" i="5"/>
  <c r="BY156" i="5"/>
  <c r="BY90" i="5"/>
  <c r="BY144" i="5"/>
  <c r="BY131" i="5"/>
  <c r="BY74" i="5"/>
  <c r="BY146" i="5"/>
  <c r="BY167" i="5"/>
  <c r="BY41" i="5"/>
  <c r="BY78" i="5"/>
  <c r="BY157" i="5"/>
  <c r="BY99" i="5"/>
  <c r="BY107" i="5"/>
  <c r="BY96" i="5"/>
  <c r="BY175" i="5"/>
  <c r="BY109" i="5"/>
  <c r="BY56" i="5"/>
  <c r="BY94" i="5"/>
  <c r="BY81" i="5"/>
  <c r="BY68" i="5"/>
  <c r="BY55" i="5"/>
  <c r="BY121" i="5"/>
  <c r="BY159" i="5"/>
  <c r="BY71" i="5"/>
  <c r="BY126" i="5"/>
  <c r="BY100" i="5"/>
  <c r="BY124" i="5"/>
  <c r="BY154" i="5"/>
  <c r="BY170" i="5"/>
  <c r="BY110" i="5"/>
  <c r="BY34" i="5"/>
  <c r="BY75" i="5"/>
  <c r="BY133" i="5"/>
  <c r="BY106" i="5"/>
  <c r="BY206" i="5"/>
  <c r="BY134" i="5"/>
  <c r="BY199" i="5"/>
  <c r="BY83" i="5"/>
  <c r="BY138" i="5"/>
  <c r="BY139" i="5"/>
  <c r="BY181" i="5"/>
  <c r="BY152" i="5"/>
  <c r="BY137" i="5"/>
  <c r="BY202" i="5"/>
  <c r="BY104" i="5"/>
  <c r="BY87" i="5"/>
  <c r="BY151" i="5"/>
  <c r="BY135" i="5"/>
  <c r="BY130" i="5"/>
  <c r="BY165" i="5"/>
  <c r="BY145" i="5"/>
  <c r="BY169" i="5"/>
  <c r="BY102" i="5"/>
  <c r="BY147" i="5"/>
  <c r="BY114" i="5"/>
  <c r="BY142" i="5"/>
  <c r="BY86" i="5"/>
  <c r="BY140" i="5"/>
  <c r="BY116" i="5"/>
  <c r="BY197" i="5"/>
  <c r="BY108" i="5"/>
  <c r="BY161" i="5"/>
  <c r="BY98" i="5"/>
  <c r="BY185" i="5"/>
  <c r="BY153" i="5"/>
  <c r="BY168" i="5"/>
  <c r="BY173" i="5"/>
  <c r="BY191" i="5"/>
  <c r="BY122" i="5"/>
  <c r="BY113" i="5"/>
  <c r="BY179" i="5"/>
  <c r="BY207" i="5"/>
  <c r="BY189" i="5"/>
  <c r="BY65" i="5"/>
  <c r="BY136" i="5"/>
  <c r="BY187" i="5"/>
  <c r="BY163" i="5"/>
  <c r="BY201" i="5"/>
  <c r="BY186" i="5"/>
  <c r="BY182" i="5"/>
  <c r="BY208" i="5"/>
  <c r="BY176" i="5"/>
  <c r="BY198" i="5"/>
  <c r="BY160" i="5"/>
  <c r="BY164" i="5"/>
  <c r="BY125" i="5"/>
  <c r="BY196" i="5"/>
  <c r="BY155" i="5"/>
  <c r="BY148" i="5"/>
  <c r="BY188" i="5"/>
  <c r="BY172" i="5"/>
  <c r="BY112" i="5"/>
  <c r="BY184" i="5"/>
  <c r="BY200" i="5"/>
  <c r="BY219" i="5"/>
  <c r="BY226" i="5"/>
  <c r="BY203" i="5"/>
  <c r="BY150" i="5"/>
  <c r="BY180" i="5"/>
  <c r="BY171" i="5"/>
  <c r="BY194" i="5"/>
  <c r="BY215" i="5"/>
  <c r="BY120" i="5"/>
  <c r="BY178" i="5"/>
  <c r="BY193" i="5"/>
  <c r="BY174" i="5"/>
  <c r="BY127" i="5"/>
  <c r="BY211" i="5"/>
  <c r="BY221" i="5"/>
  <c r="BY183" i="5"/>
  <c r="BY143" i="5"/>
  <c r="BY195" i="5"/>
  <c r="BY212" i="5"/>
  <c r="BY218" i="5"/>
  <c r="BY213" i="5"/>
  <c r="BY224" i="5"/>
  <c r="BY217" i="5"/>
  <c r="BY204" i="5"/>
  <c r="BY190" i="5"/>
  <c r="BY192" i="5"/>
  <c r="BY162" i="5"/>
  <c r="BY177" i="5"/>
  <c r="BY222" i="5"/>
  <c r="BY214" i="5"/>
  <c r="BY205" i="5"/>
  <c r="BY210" i="5"/>
  <c r="BY220" i="5"/>
  <c r="BY228" i="5"/>
  <c r="BY216" i="5"/>
  <c r="BY231" i="5"/>
  <c r="BY209" i="5"/>
  <c r="BY225" i="5"/>
  <c r="BY229" i="5"/>
  <c r="BY233" i="5"/>
  <c r="BY227" i="5"/>
  <c r="BY234" i="5"/>
  <c r="BY235" i="5"/>
  <c r="BY223" i="5"/>
  <c r="BY237" i="5"/>
  <c r="BY238" i="5"/>
  <c r="BY239" i="5"/>
  <c r="BY232" i="5"/>
  <c r="BY236" i="5"/>
  <c r="BY230" i="5"/>
  <c r="BG110" i="5"/>
  <c r="BG82" i="5"/>
  <c r="BG81" i="5"/>
  <c r="BG104" i="5"/>
  <c r="BG38" i="5"/>
  <c r="BG48" i="5"/>
  <c r="BG156" i="5"/>
  <c r="BG17" i="5"/>
  <c r="BG24" i="5"/>
  <c r="BG76" i="5"/>
  <c r="BG94" i="5"/>
  <c r="BG155" i="5"/>
  <c r="BG143" i="5"/>
  <c r="BG52" i="5"/>
  <c r="BG67" i="5"/>
  <c r="BG25" i="5"/>
  <c r="BG65" i="5"/>
  <c r="BG32" i="5"/>
  <c r="BG117" i="5"/>
  <c r="BG95" i="5"/>
  <c r="BG89" i="5"/>
  <c r="BG172" i="5"/>
  <c r="BG187" i="5"/>
  <c r="BG30" i="5"/>
  <c r="BG55" i="5"/>
  <c r="BG193" i="5"/>
  <c r="BG45" i="5"/>
  <c r="BG126" i="5"/>
  <c r="BG165" i="5"/>
  <c r="BG130" i="5"/>
  <c r="BG12" i="5"/>
  <c r="BG107" i="5"/>
  <c r="BG124" i="5"/>
  <c r="BG69" i="5"/>
  <c r="BG140" i="5"/>
  <c r="BG128" i="5"/>
  <c r="BG152" i="5"/>
  <c r="BG39" i="5"/>
  <c r="BG47" i="5"/>
  <c r="BG14" i="5"/>
  <c r="BG62" i="5"/>
  <c r="BG112" i="5"/>
  <c r="BG77" i="5"/>
  <c r="BG92" i="5"/>
  <c r="BG49" i="5"/>
  <c r="BG61" i="5"/>
  <c r="BG184" i="5"/>
  <c r="BG100" i="5"/>
  <c r="BG43" i="5"/>
  <c r="BG159" i="5"/>
  <c r="BG40" i="5"/>
  <c r="BG13" i="5"/>
  <c r="BG42" i="5"/>
  <c r="BG51" i="5"/>
  <c r="BG147" i="5"/>
  <c r="BG142" i="5"/>
  <c r="BG31" i="5"/>
  <c r="BG136" i="5"/>
  <c r="BG28" i="5"/>
  <c r="BG35" i="5"/>
  <c r="BG137" i="5"/>
  <c r="BG177" i="5"/>
  <c r="BG46" i="5"/>
  <c r="BG18" i="5"/>
  <c r="BG27" i="5"/>
  <c r="BG73" i="5"/>
  <c r="BG79" i="5"/>
  <c r="BG99" i="5"/>
  <c r="BG11" i="5"/>
  <c r="BG161" i="5"/>
  <c r="BG144" i="5"/>
  <c r="BG135" i="5"/>
  <c r="BG20" i="5"/>
  <c r="BG54" i="5"/>
  <c r="BG33" i="5"/>
  <c r="BG59" i="5"/>
  <c r="BG158" i="5"/>
  <c r="BG93" i="5"/>
  <c r="BG23" i="5"/>
  <c r="BG129" i="5"/>
  <c r="BG57" i="5"/>
  <c r="BG171" i="5"/>
  <c r="BG185" i="5"/>
  <c r="BG21" i="5"/>
  <c r="BG186" i="5"/>
  <c r="BG131" i="5"/>
  <c r="BG118" i="5"/>
  <c r="BG109" i="5"/>
  <c r="BG151" i="5"/>
  <c r="BG175" i="5"/>
  <c r="BG188" i="5"/>
  <c r="BG169" i="5"/>
  <c r="BG176" i="5"/>
  <c r="BG37" i="5"/>
  <c r="BG29" i="5"/>
  <c r="BG106" i="5"/>
  <c r="BG119" i="5"/>
  <c r="BG164" i="5"/>
  <c r="BG190" i="5"/>
  <c r="BG56" i="5"/>
  <c r="BG178" i="5"/>
  <c r="BG101" i="5"/>
  <c r="BG160" i="5"/>
  <c r="BG19" i="5"/>
  <c r="BG88" i="5"/>
  <c r="BG41" i="5"/>
  <c r="BG70" i="5"/>
  <c r="BG154" i="5"/>
  <c r="BG71" i="5"/>
  <c r="BG192" i="5"/>
  <c r="BG174" i="5"/>
  <c r="BG98" i="5"/>
  <c r="BG75" i="5"/>
  <c r="BG36" i="5"/>
  <c r="BG132" i="5"/>
  <c r="BG114" i="5"/>
  <c r="BG97" i="5"/>
  <c r="BG84" i="5"/>
  <c r="BG133" i="5"/>
  <c r="BG96" i="5"/>
  <c r="BG68" i="5"/>
  <c r="BG141" i="5"/>
  <c r="BG120" i="5"/>
  <c r="BG16" i="5"/>
  <c r="BG149" i="5"/>
  <c r="BG170" i="5"/>
  <c r="BG166" i="5"/>
  <c r="BG63" i="5"/>
  <c r="BG103" i="5"/>
  <c r="BG138" i="5"/>
  <c r="BG189" i="5"/>
  <c r="BG108" i="5"/>
  <c r="BG66" i="5"/>
  <c r="BG15" i="5"/>
  <c r="BG139" i="5"/>
  <c r="BG148" i="5"/>
  <c r="BG183" i="5"/>
  <c r="BG179" i="5"/>
  <c r="BG168" i="5"/>
  <c r="BG80" i="5"/>
  <c r="BG22" i="5"/>
  <c r="BG111" i="5"/>
  <c r="BG121" i="5"/>
  <c r="BG153" i="5"/>
  <c r="BG34" i="5"/>
  <c r="BG157" i="5"/>
  <c r="BG146" i="5"/>
  <c r="BG53" i="5"/>
  <c r="BG134" i="5"/>
  <c r="BG60" i="5"/>
  <c r="BG125" i="5"/>
  <c r="BG102" i="5"/>
  <c r="BG122" i="5"/>
  <c r="BG180" i="5"/>
  <c r="BG72" i="5"/>
  <c r="BG182" i="5"/>
  <c r="BG113" i="5"/>
  <c r="BG74" i="5"/>
  <c r="BG91" i="5"/>
  <c r="BG162" i="5"/>
  <c r="BG191" i="5"/>
  <c r="BG163" i="5"/>
  <c r="BG181" i="5"/>
  <c r="BG64" i="5"/>
  <c r="BG115" i="5"/>
  <c r="BG58" i="5"/>
  <c r="BG26" i="5"/>
  <c r="BG123" i="5"/>
  <c r="BG85" i="5"/>
  <c r="BG87" i="5"/>
  <c r="BG50" i="5"/>
  <c r="BG116" i="5"/>
  <c r="BG78" i="5"/>
  <c r="BG44" i="5"/>
  <c r="BG150" i="5"/>
  <c r="BG83" i="5"/>
  <c r="BG105" i="5"/>
  <c r="BG90" i="5"/>
  <c r="BG145" i="5"/>
  <c r="BG167" i="5"/>
  <c r="BG86" i="5"/>
  <c r="BG127" i="5"/>
  <c r="BG195" i="5"/>
  <c r="BG196" i="5"/>
  <c r="BG198" i="5"/>
  <c r="BG211" i="5"/>
  <c r="BG206" i="5"/>
  <c r="BG208" i="5"/>
  <c r="BG200" i="5"/>
  <c r="BG199" i="5"/>
  <c r="BG203" i="5"/>
  <c r="BG202" i="5"/>
  <c r="BG222" i="5"/>
  <c r="BG214" i="5"/>
  <c r="BG207" i="5"/>
  <c r="BG218" i="5"/>
  <c r="BG205" i="5"/>
  <c r="BG197" i="5"/>
  <c r="BG204" i="5"/>
  <c r="BG213" i="5"/>
  <c r="BG194" i="5"/>
  <c r="BG201" i="5"/>
  <c r="BG210" i="5"/>
  <c r="BG220" i="5"/>
  <c r="BG215" i="5"/>
  <c r="BG217" i="5"/>
  <c r="BG224" i="5"/>
  <c r="BG212" i="5"/>
  <c r="BG219" i="5"/>
  <c r="BG228" i="5"/>
  <c r="BG216" i="5"/>
  <c r="BG231" i="5"/>
  <c r="BG226" i="5"/>
  <c r="BG209" i="5"/>
  <c r="BG221" i="5"/>
  <c r="BG225" i="5"/>
  <c r="BG229" i="5"/>
  <c r="BG233" i="5"/>
  <c r="BG227" i="5"/>
  <c r="BG234" i="5"/>
  <c r="BG235" i="5"/>
  <c r="BG223" i="5"/>
  <c r="BG237" i="5"/>
  <c r="BG238" i="5"/>
  <c r="BG239" i="5"/>
  <c r="BG232" i="5"/>
  <c r="BG236" i="5"/>
  <c r="BG230" i="5"/>
  <c r="BE121" i="5"/>
  <c r="BE162" i="5"/>
  <c r="BE193" i="5"/>
  <c r="BE108" i="5"/>
  <c r="BE153" i="5"/>
  <c r="BE147" i="5"/>
  <c r="BE133" i="5"/>
  <c r="BE70" i="5"/>
  <c r="BE177" i="5"/>
  <c r="BE191" i="5"/>
  <c r="BE179" i="5"/>
  <c r="BE127" i="5"/>
  <c r="BE68" i="5"/>
  <c r="BE43" i="5"/>
  <c r="BE34" i="5"/>
  <c r="BE87" i="5"/>
  <c r="BE185" i="5"/>
  <c r="BE123" i="5"/>
  <c r="BE67" i="5"/>
  <c r="BE169" i="5"/>
  <c r="BE37" i="5"/>
  <c r="BE50" i="5"/>
  <c r="BE145" i="5"/>
  <c r="BE180" i="5"/>
  <c r="BE173" i="5"/>
  <c r="BE40" i="5"/>
  <c r="BE135" i="5"/>
  <c r="BE53" i="5"/>
  <c r="BE97" i="5"/>
  <c r="BE116" i="5"/>
  <c r="BE128" i="5"/>
  <c r="BE152" i="5"/>
  <c r="BE168" i="5"/>
  <c r="BE139" i="5"/>
  <c r="BE80" i="5"/>
  <c r="BE82" i="5"/>
  <c r="BE55" i="5"/>
  <c r="BE72" i="5"/>
  <c r="BE155" i="5"/>
  <c r="BE66" i="5"/>
  <c r="BE22" i="5"/>
  <c r="BE154" i="5"/>
  <c r="BE61" i="5"/>
  <c r="BE183" i="5"/>
  <c r="BE172" i="5"/>
  <c r="BE146" i="5"/>
  <c r="BE35" i="5"/>
  <c r="BE60" i="5"/>
  <c r="BE38" i="5"/>
  <c r="BE105" i="5"/>
  <c r="BE64" i="5"/>
  <c r="BE131" i="5"/>
  <c r="BE42" i="5"/>
  <c r="BE112" i="5"/>
  <c r="BE98" i="5"/>
  <c r="BE103" i="5"/>
  <c r="BE161" i="5"/>
  <c r="BE165" i="5"/>
  <c r="BE158" i="5"/>
  <c r="BE84" i="5"/>
  <c r="BE163" i="5"/>
  <c r="BE115" i="5"/>
  <c r="BE109" i="5"/>
  <c r="BE19" i="5"/>
  <c r="BE91" i="5"/>
  <c r="BE54" i="5"/>
  <c r="BE151" i="5"/>
  <c r="BE96" i="5"/>
  <c r="BE132" i="5"/>
  <c r="BE181" i="5"/>
  <c r="BE27" i="5"/>
  <c r="BE29" i="5"/>
  <c r="BE44" i="5"/>
  <c r="BE58" i="5"/>
  <c r="BE174" i="5"/>
  <c r="BE83" i="5"/>
  <c r="BE170" i="5"/>
  <c r="BE111" i="5"/>
  <c r="BE101" i="5"/>
  <c r="BE160" i="5"/>
  <c r="BE77" i="5"/>
  <c r="BE33" i="5"/>
  <c r="BE166" i="5"/>
  <c r="BE86" i="5"/>
  <c r="BE129" i="5"/>
  <c r="BE143" i="5"/>
  <c r="BE138" i="5"/>
  <c r="BE88" i="5"/>
  <c r="BE76" i="5"/>
  <c r="BE31" i="5"/>
  <c r="BE85" i="5"/>
  <c r="BE141" i="5"/>
  <c r="BE78" i="5"/>
  <c r="BE93" i="5"/>
  <c r="BE114" i="5"/>
  <c r="BE150" i="5"/>
  <c r="BE126" i="5"/>
  <c r="BE57" i="5"/>
  <c r="BE89" i="5"/>
  <c r="BE75" i="5"/>
  <c r="BE178" i="5"/>
  <c r="BE92" i="5"/>
  <c r="BE134" i="5"/>
  <c r="BE46" i="5"/>
  <c r="BE15" i="5"/>
  <c r="BE90" i="5"/>
  <c r="BE176" i="5"/>
  <c r="BE20" i="5"/>
  <c r="BE74" i="5"/>
  <c r="BE21" i="5"/>
  <c r="BE144" i="5"/>
  <c r="BE156" i="5"/>
  <c r="BE11" i="5"/>
  <c r="BE73" i="5"/>
  <c r="BE28" i="5"/>
  <c r="BE118" i="5"/>
  <c r="BE148" i="5"/>
  <c r="BE63" i="5"/>
  <c r="BE190" i="5"/>
  <c r="BE49" i="5"/>
  <c r="BE13" i="5"/>
  <c r="BE100" i="5"/>
  <c r="BE36" i="5"/>
  <c r="BE120" i="5"/>
  <c r="BE107" i="5"/>
  <c r="BE81" i="5"/>
  <c r="BE113" i="5"/>
  <c r="BE157" i="5"/>
  <c r="BE18" i="5"/>
  <c r="BE189" i="5"/>
  <c r="BE124" i="5"/>
  <c r="BE26" i="5"/>
  <c r="BE184" i="5"/>
  <c r="BE39" i="5"/>
  <c r="BE56" i="5"/>
  <c r="BE102" i="5"/>
  <c r="BE32" i="5"/>
  <c r="BE95" i="5"/>
  <c r="BE51" i="5"/>
  <c r="BE65" i="5"/>
  <c r="BE62" i="5"/>
  <c r="BE186" i="5"/>
  <c r="BE69" i="5"/>
  <c r="BE71" i="5"/>
  <c r="BE125" i="5"/>
  <c r="BE175" i="5"/>
  <c r="BE188" i="5"/>
  <c r="BE130" i="5"/>
  <c r="BE182" i="5"/>
  <c r="BE59" i="5"/>
  <c r="BE48" i="5"/>
  <c r="BE23" i="5"/>
  <c r="BE41" i="5"/>
  <c r="BE79" i="5"/>
  <c r="BE30" i="5"/>
  <c r="BE171" i="5"/>
  <c r="BE14" i="5"/>
  <c r="BE16" i="5"/>
  <c r="BE149" i="5"/>
  <c r="BE104" i="5"/>
  <c r="BE94" i="5"/>
  <c r="BE137" i="5"/>
  <c r="BE187" i="5"/>
  <c r="BE106" i="5"/>
  <c r="BE25" i="5"/>
  <c r="BE164" i="5"/>
  <c r="BE117" i="5"/>
  <c r="BE195" i="5"/>
  <c r="BE99" i="5"/>
  <c r="BE167" i="5"/>
  <c r="BE12" i="5"/>
  <c r="BE122" i="5"/>
  <c r="BE159" i="5"/>
  <c r="BE47" i="5"/>
  <c r="BE192" i="5"/>
  <c r="BE24" i="5"/>
  <c r="BE142" i="5"/>
  <c r="BE17" i="5"/>
  <c r="BE140" i="5"/>
  <c r="BE52" i="5"/>
  <c r="BE45" i="5"/>
  <c r="BE136" i="5"/>
  <c r="BE110" i="5"/>
  <c r="BE196" i="5"/>
  <c r="BE198" i="5"/>
  <c r="BE211" i="5"/>
  <c r="BE206" i="5"/>
  <c r="BE208" i="5"/>
  <c r="BE200" i="5"/>
  <c r="BE199" i="5"/>
  <c r="BE203" i="5"/>
  <c r="BE202" i="5"/>
  <c r="BE222" i="5"/>
  <c r="BE214" i="5"/>
  <c r="BE207" i="5"/>
  <c r="BE218" i="5"/>
  <c r="BE205" i="5"/>
  <c r="BE197" i="5"/>
  <c r="BE204" i="5"/>
  <c r="BE213" i="5"/>
  <c r="BE194" i="5"/>
  <c r="BE201" i="5"/>
  <c r="BE210" i="5"/>
  <c r="BE220" i="5"/>
  <c r="BE215" i="5"/>
  <c r="BE217" i="5"/>
  <c r="BE224" i="5"/>
  <c r="BE212" i="5"/>
  <c r="BE219" i="5"/>
  <c r="BE228" i="5"/>
  <c r="BE216" i="5"/>
  <c r="BE231" i="5"/>
  <c r="BE226" i="5"/>
  <c r="BE209" i="5"/>
  <c r="BE221" i="5"/>
  <c r="BE225" i="5"/>
  <c r="BE229" i="5"/>
  <c r="BE233" i="5"/>
  <c r="BE227" i="5"/>
  <c r="BE234" i="5"/>
  <c r="BE235" i="5"/>
  <c r="BE223" i="5"/>
  <c r="BE237" i="5"/>
  <c r="BE238" i="5"/>
  <c r="BE239" i="5"/>
  <c r="BE232" i="5"/>
  <c r="BE236" i="5"/>
  <c r="BE230" i="5"/>
  <c r="BC104" i="5"/>
  <c r="BC17" i="5"/>
  <c r="BC45" i="5"/>
  <c r="BC24" i="5"/>
  <c r="BC126" i="5"/>
  <c r="BC12" i="5"/>
  <c r="BC192" i="5"/>
  <c r="BC109" i="5"/>
  <c r="BC77" i="5"/>
  <c r="BC100" i="5"/>
  <c r="BC161" i="5"/>
  <c r="BC36" i="5"/>
  <c r="BC65" i="5"/>
  <c r="BC124" i="5"/>
  <c r="BC41" i="5"/>
  <c r="BC81" i="5"/>
  <c r="BC93" i="5"/>
  <c r="BC32" i="5"/>
  <c r="BC175" i="5"/>
  <c r="BC130" i="5"/>
  <c r="BC34" i="5"/>
  <c r="BC122" i="5"/>
  <c r="BC164" i="5"/>
  <c r="BC159" i="5"/>
  <c r="BC30" i="5"/>
  <c r="BC49" i="5"/>
  <c r="BC184" i="5"/>
  <c r="BC61" i="5"/>
  <c r="BC46" i="5"/>
  <c r="BC98" i="5"/>
  <c r="BC91" i="5"/>
  <c r="BC136" i="5"/>
  <c r="BC40" i="5"/>
  <c r="BC187" i="5"/>
  <c r="BC84" i="5"/>
  <c r="BC35" i="5"/>
  <c r="BC125" i="5"/>
  <c r="BC101" i="5"/>
  <c r="BC117" i="5"/>
  <c r="BC116" i="5"/>
  <c r="BC99" i="5"/>
  <c r="BC135" i="5"/>
  <c r="BC185" i="5"/>
  <c r="BC76" i="5"/>
  <c r="BC48" i="5"/>
  <c r="BC38" i="5"/>
  <c r="BC183" i="5"/>
  <c r="BC143" i="5"/>
  <c r="BC88" i="5"/>
  <c r="BC13" i="5"/>
  <c r="BC160" i="5"/>
  <c r="BC62" i="5"/>
  <c r="BC89" i="5"/>
  <c r="BC94" i="5"/>
  <c r="BC105" i="5"/>
  <c r="BC47" i="5"/>
  <c r="BC68" i="5"/>
  <c r="BC70" i="5"/>
  <c r="BC11" i="5"/>
  <c r="BC15" i="5"/>
  <c r="BC51" i="5"/>
  <c r="BC39" i="5"/>
  <c r="BC144" i="5"/>
  <c r="BC141" i="5"/>
  <c r="BC59" i="5"/>
  <c r="BC26" i="5"/>
  <c r="BC69" i="5"/>
  <c r="BC118" i="5"/>
  <c r="BC174" i="5"/>
  <c r="BC97" i="5"/>
  <c r="BC43" i="5"/>
  <c r="BC106" i="5"/>
  <c r="BC18" i="5"/>
  <c r="BC152" i="5"/>
  <c r="BC156" i="5"/>
  <c r="BC75" i="5"/>
  <c r="BC82" i="5"/>
  <c r="BC128" i="5"/>
  <c r="BC107" i="5"/>
  <c r="BC120" i="5"/>
  <c r="BC23" i="5"/>
  <c r="BC177" i="5"/>
  <c r="BC166" i="5"/>
  <c r="BC37" i="5"/>
  <c r="BC52" i="5"/>
  <c r="BC55" i="5"/>
  <c r="BC54" i="5"/>
  <c r="BC57" i="5"/>
  <c r="BC158" i="5"/>
  <c r="BC72" i="5"/>
  <c r="BC193" i="5"/>
  <c r="BC140" i="5"/>
  <c r="BC171" i="5"/>
  <c r="BC74" i="5"/>
  <c r="BC102" i="5"/>
  <c r="BC145" i="5"/>
  <c r="BC172" i="5"/>
  <c r="BC139" i="5"/>
  <c r="BC58" i="5"/>
  <c r="BC132" i="5"/>
  <c r="BC170" i="5"/>
  <c r="BC14" i="5"/>
  <c r="BC182" i="5"/>
  <c r="BC53" i="5"/>
  <c r="BC155" i="5"/>
  <c r="BC19" i="5"/>
  <c r="BC123" i="5"/>
  <c r="BC79" i="5"/>
  <c r="BC90" i="5"/>
  <c r="BC50" i="5"/>
  <c r="BC60" i="5"/>
  <c r="BC87" i="5"/>
  <c r="BC27" i="5"/>
  <c r="BC138" i="5"/>
  <c r="BC114" i="5"/>
  <c r="BC148" i="5"/>
  <c r="BC181" i="5"/>
  <c r="BC71" i="5"/>
  <c r="BC67" i="5"/>
  <c r="BC25" i="5"/>
  <c r="BC31" i="5"/>
  <c r="BC153" i="5"/>
  <c r="BC92" i="5"/>
  <c r="BC103" i="5"/>
  <c r="BC112" i="5"/>
  <c r="BC188" i="5"/>
  <c r="BC16" i="5"/>
  <c r="BC111" i="5"/>
  <c r="BC63" i="5"/>
  <c r="BC180" i="5"/>
  <c r="BC131" i="5"/>
  <c r="BC162" i="5"/>
  <c r="BC33" i="5"/>
  <c r="BC20" i="5"/>
  <c r="BC176" i="5"/>
  <c r="BC149" i="5"/>
  <c r="BC142" i="5"/>
  <c r="BC119" i="5"/>
  <c r="BC95" i="5"/>
  <c r="BC137" i="5"/>
  <c r="BC173" i="5"/>
  <c r="BC56" i="5"/>
  <c r="BC83" i="5"/>
  <c r="BC150" i="5"/>
  <c r="BC73" i="5"/>
  <c r="BC85" i="5"/>
  <c r="BC78" i="5"/>
  <c r="BC21" i="5"/>
  <c r="BC44" i="5"/>
  <c r="BC42" i="5"/>
  <c r="BC64" i="5"/>
  <c r="BC86" i="5"/>
  <c r="BC66" i="5"/>
  <c r="BC28" i="5"/>
  <c r="BC96" i="5"/>
  <c r="BC108" i="5"/>
  <c r="BC80" i="5"/>
  <c r="BC163" i="5"/>
  <c r="BC22" i="5"/>
  <c r="BC133" i="5"/>
  <c r="BC113" i="5"/>
  <c r="BC178" i="5"/>
  <c r="BC134" i="5"/>
  <c r="BC195" i="5"/>
  <c r="BC167" i="5"/>
  <c r="BC151" i="5"/>
  <c r="BC29" i="5"/>
  <c r="BC154" i="5"/>
  <c r="BC157" i="5"/>
  <c r="BC115" i="5"/>
  <c r="BC121" i="5"/>
  <c r="BC146" i="5"/>
  <c r="BC147" i="5"/>
  <c r="BC189" i="5"/>
  <c r="BC186" i="5"/>
  <c r="BC168" i="5"/>
  <c r="BC127" i="5"/>
  <c r="BC179" i="5"/>
  <c r="BC191" i="5"/>
  <c r="BC165" i="5"/>
  <c r="BC169" i="5"/>
  <c r="BC190" i="5"/>
  <c r="BC196" i="5"/>
  <c r="BC129" i="5"/>
  <c r="BC198" i="5"/>
  <c r="BC211" i="5"/>
  <c r="BC206" i="5"/>
  <c r="BC208" i="5"/>
  <c r="BC200" i="5"/>
  <c r="BC199" i="5"/>
  <c r="BC203" i="5"/>
  <c r="BC202" i="5"/>
  <c r="BC222" i="5"/>
  <c r="BC214" i="5"/>
  <c r="BC207" i="5"/>
  <c r="BC218" i="5"/>
  <c r="BC205" i="5"/>
  <c r="BC197" i="5"/>
  <c r="BC204" i="5"/>
  <c r="BC213" i="5"/>
  <c r="BC194" i="5"/>
  <c r="BC201" i="5"/>
  <c r="BC210" i="5"/>
  <c r="BC220" i="5"/>
  <c r="BC215" i="5"/>
  <c r="BC217" i="5"/>
  <c r="BC224" i="5"/>
  <c r="BC212" i="5"/>
  <c r="BC219" i="5"/>
  <c r="BC228" i="5"/>
  <c r="BC216" i="5"/>
  <c r="BC231" i="5"/>
  <c r="BC226" i="5"/>
  <c r="BC209" i="5"/>
  <c r="BC221" i="5"/>
  <c r="BC225" i="5"/>
  <c r="BC229" i="5"/>
  <c r="BC233" i="5"/>
  <c r="BC227" i="5"/>
  <c r="BC234" i="5"/>
  <c r="BC235" i="5"/>
  <c r="BC223" i="5"/>
  <c r="BC237" i="5"/>
  <c r="BC238" i="5"/>
  <c r="BC239" i="5"/>
  <c r="BC232" i="5"/>
  <c r="BC236" i="5"/>
  <c r="BC230" i="5"/>
  <c r="AY110" i="5"/>
  <c r="AY167" i="5"/>
  <c r="AY195" i="5"/>
  <c r="AY181" i="5"/>
  <c r="AY182" i="5"/>
  <c r="AY196" i="5"/>
  <c r="AY47" i="5"/>
  <c r="AY115" i="5"/>
  <c r="AY171" i="5"/>
  <c r="AY118" i="5"/>
  <c r="AY124" i="5"/>
  <c r="AY125" i="5"/>
  <c r="AY71" i="5"/>
  <c r="AY174" i="5"/>
  <c r="AY170" i="5"/>
  <c r="AY160" i="5"/>
  <c r="AY143" i="5"/>
  <c r="AY162" i="5"/>
  <c r="AY101" i="5"/>
  <c r="AY67" i="5"/>
  <c r="AY48" i="5"/>
  <c r="AY77" i="5"/>
  <c r="AY79" i="5"/>
  <c r="AY122" i="5"/>
  <c r="AY128" i="5"/>
  <c r="AY106" i="5"/>
  <c r="AY109" i="5"/>
  <c r="AY178" i="5"/>
  <c r="AY192" i="5"/>
  <c r="AY188" i="5"/>
  <c r="AY161" i="5"/>
  <c r="AY12" i="5"/>
  <c r="AY187" i="5"/>
  <c r="AY34" i="5"/>
  <c r="AY183" i="5"/>
  <c r="AY150" i="5"/>
  <c r="AY116" i="5"/>
  <c r="AY55" i="5"/>
  <c r="AY135" i="5"/>
  <c r="AY33" i="5"/>
  <c r="AY120" i="5"/>
  <c r="AY113" i="5"/>
  <c r="AY130" i="5"/>
  <c r="AY16" i="5"/>
  <c r="AY148" i="5"/>
  <c r="AY38" i="5"/>
  <c r="AY159" i="5"/>
  <c r="AY35" i="5"/>
  <c r="AY20" i="5"/>
  <c r="AY190" i="5"/>
  <c r="AY21" i="5"/>
  <c r="AY81" i="5"/>
  <c r="AY19" i="5"/>
  <c r="AY92" i="5"/>
  <c r="AY76" i="5"/>
  <c r="AY52" i="5"/>
  <c r="AY111" i="5"/>
  <c r="AY123" i="5"/>
  <c r="AY63" i="5"/>
  <c r="AY30" i="5"/>
  <c r="AY62" i="5"/>
  <c r="AY98" i="5"/>
  <c r="AY24" i="5"/>
  <c r="AY97" i="5"/>
  <c r="AY141" i="5"/>
  <c r="AY13" i="5"/>
  <c r="AY82" i="5"/>
  <c r="AY68" i="5"/>
  <c r="AY85" i="5"/>
  <c r="AY175" i="5"/>
  <c r="AY11" i="5"/>
  <c r="AY64" i="5"/>
  <c r="AY49" i="5"/>
  <c r="AY145" i="5"/>
  <c r="AY189" i="5"/>
  <c r="AY41" i="5"/>
  <c r="AY104" i="5"/>
  <c r="AY93" i="5"/>
  <c r="AY140" i="5"/>
  <c r="AY129" i="5"/>
  <c r="AY126" i="5"/>
  <c r="AY134" i="5"/>
  <c r="AY31" i="5"/>
  <c r="AY102" i="5"/>
  <c r="AY100" i="5"/>
  <c r="AY69" i="5"/>
  <c r="AY39" i="5"/>
  <c r="AY103" i="5"/>
  <c r="AY26" i="5"/>
  <c r="AY184" i="5"/>
  <c r="AY114" i="5"/>
  <c r="AY154" i="5"/>
  <c r="AY73" i="5"/>
  <c r="AY108" i="5"/>
  <c r="AY46" i="5"/>
  <c r="AY65" i="5"/>
  <c r="AY83" i="5"/>
  <c r="AY17" i="5"/>
  <c r="AY94" i="5"/>
  <c r="AY149" i="5"/>
  <c r="AY132" i="5"/>
  <c r="AY54" i="5"/>
  <c r="AY37" i="5"/>
  <c r="AY169" i="5"/>
  <c r="AY29" i="5"/>
  <c r="AY51" i="5"/>
  <c r="AY45" i="5"/>
  <c r="AY158" i="5"/>
  <c r="AY172" i="5"/>
  <c r="AY185" i="5"/>
  <c r="AY138" i="5"/>
  <c r="AY139" i="5"/>
  <c r="AY80" i="5"/>
  <c r="AY78" i="5"/>
  <c r="AY191" i="5"/>
  <c r="AY117" i="5"/>
  <c r="AY89" i="5"/>
  <c r="AY151" i="5"/>
  <c r="AY90" i="5"/>
  <c r="AY144" i="5"/>
  <c r="AY146" i="5"/>
  <c r="AY176" i="5"/>
  <c r="AY53" i="5"/>
  <c r="AY142" i="5"/>
  <c r="AY22" i="5"/>
  <c r="AY14" i="5"/>
  <c r="AY99" i="5"/>
  <c r="AY107" i="5"/>
  <c r="AY91" i="5"/>
  <c r="AY156" i="5"/>
  <c r="AY32" i="5"/>
  <c r="AY74" i="5"/>
  <c r="AY137" i="5"/>
  <c r="AY50" i="5"/>
  <c r="AY166" i="5"/>
  <c r="AY43" i="5"/>
  <c r="AY86" i="5"/>
  <c r="AY127" i="5"/>
  <c r="AY56" i="5"/>
  <c r="AY164" i="5"/>
  <c r="AY58" i="5"/>
  <c r="AY179" i="5"/>
  <c r="AY105" i="5"/>
  <c r="AY27" i="5"/>
  <c r="AY163" i="5"/>
  <c r="AY193" i="5"/>
  <c r="AY96" i="5"/>
  <c r="AY66" i="5"/>
  <c r="AY155" i="5"/>
  <c r="AY147" i="5"/>
  <c r="AY87" i="5"/>
  <c r="AY131" i="5"/>
  <c r="AY84" i="5"/>
  <c r="AY168" i="5"/>
  <c r="AY121" i="5"/>
  <c r="AY36" i="5"/>
  <c r="AY173" i="5"/>
  <c r="AY70" i="5"/>
  <c r="AY42" i="5"/>
  <c r="AY75" i="5"/>
  <c r="AY152" i="5"/>
  <c r="AY88" i="5"/>
  <c r="AY59" i="5"/>
  <c r="AY119" i="5"/>
  <c r="AY44" i="5"/>
  <c r="AY133" i="5"/>
  <c r="AY157" i="5"/>
  <c r="AY177" i="5"/>
  <c r="AY60" i="5"/>
  <c r="AY186" i="5"/>
  <c r="AY28" i="5"/>
  <c r="AY40" i="5"/>
  <c r="AY23" i="5"/>
  <c r="AY112" i="5"/>
  <c r="AY180" i="5"/>
  <c r="AY72" i="5"/>
  <c r="AY95" i="5"/>
  <c r="AY57" i="5"/>
  <c r="AY165" i="5"/>
  <c r="AY153" i="5"/>
  <c r="AY61" i="5"/>
  <c r="AY15" i="5"/>
  <c r="AY18" i="5"/>
  <c r="AY25" i="5"/>
  <c r="AY198" i="5"/>
  <c r="AY211" i="5"/>
  <c r="AY206" i="5"/>
  <c r="AY208" i="5"/>
  <c r="AY200" i="5"/>
  <c r="AY199" i="5"/>
  <c r="AY203" i="5"/>
  <c r="AY202" i="5"/>
  <c r="AY222" i="5"/>
  <c r="AY214" i="5"/>
  <c r="AY207" i="5"/>
  <c r="AY218" i="5"/>
  <c r="AY205" i="5"/>
  <c r="AY197" i="5"/>
  <c r="AY204" i="5"/>
  <c r="AY213" i="5"/>
  <c r="AY194" i="5"/>
  <c r="AY201" i="5"/>
  <c r="AY210" i="5"/>
  <c r="AY220" i="5"/>
  <c r="AY215" i="5"/>
  <c r="AY217" i="5"/>
  <c r="AY224" i="5"/>
  <c r="AY212" i="5"/>
  <c r="AY219" i="5"/>
  <c r="AY228" i="5"/>
  <c r="AY216" i="5"/>
  <c r="AY231" i="5"/>
  <c r="AY226" i="5"/>
  <c r="AY209" i="5"/>
  <c r="AY221" i="5"/>
  <c r="AY225" i="5"/>
  <c r="AY229" i="5"/>
  <c r="AY233" i="5"/>
  <c r="AY227" i="5"/>
  <c r="AY234" i="5"/>
  <c r="AY235" i="5"/>
  <c r="AY223" i="5"/>
  <c r="AY237" i="5"/>
  <c r="AY238" i="5"/>
  <c r="AY239" i="5"/>
  <c r="AY232" i="5"/>
  <c r="AY236" i="5"/>
  <c r="AY230" i="5"/>
  <c r="AW17" i="5"/>
  <c r="AW29" i="5"/>
  <c r="AW32" i="5"/>
  <c r="AW25" i="5"/>
  <c r="AW24" i="5"/>
  <c r="AW14" i="5"/>
  <c r="AW12" i="5"/>
  <c r="AW23" i="5"/>
  <c r="AW37" i="5"/>
  <c r="AW52" i="5"/>
  <c r="AW55" i="5"/>
  <c r="AW21" i="5"/>
  <c r="AW16" i="5"/>
  <c r="AW28" i="5"/>
  <c r="AW44" i="5"/>
  <c r="AW40" i="5"/>
  <c r="AW47" i="5"/>
  <c r="AW11" i="5"/>
  <c r="AW18" i="5"/>
  <c r="AW92" i="5"/>
  <c r="AW20" i="5"/>
  <c r="AW31" i="5"/>
  <c r="AW54" i="5"/>
  <c r="AW38" i="5"/>
  <c r="AW50" i="5"/>
  <c r="AW30" i="5"/>
  <c r="AW33" i="5"/>
  <c r="AW42" i="5"/>
  <c r="AW13" i="5"/>
  <c r="AW19" i="5"/>
  <c r="AW49" i="5"/>
  <c r="AW61" i="5"/>
  <c r="AW100" i="5"/>
  <c r="AW103" i="5"/>
  <c r="AW48" i="5"/>
  <c r="AW43" i="5"/>
  <c r="AW69" i="5"/>
  <c r="AW51" i="5"/>
  <c r="AW76" i="5"/>
  <c r="AW15" i="5"/>
  <c r="AW71" i="5"/>
  <c r="AW68" i="5"/>
  <c r="AW78" i="5"/>
  <c r="AW97" i="5"/>
  <c r="AW62" i="5"/>
  <c r="AW87" i="5"/>
  <c r="AW65" i="5"/>
  <c r="AW79" i="5"/>
  <c r="AW36" i="5"/>
  <c r="AW94" i="5"/>
  <c r="AW72" i="5"/>
  <c r="AW41" i="5"/>
  <c r="AW57" i="5"/>
  <c r="AW59" i="5"/>
  <c r="AW89" i="5"/>
  <c r="AW70" i="5"/>
  <c r="AW45" i="5"/>
  <c r="AW98" i="5"/>
  <c r="AW67" i="5"/>
  <c r="AW80" i="5"/>
  <c r="AW77" i="5"/>
  <c r="AW142" i="5"/>
  <c r="AW58" i="5"/>
  <c r="AW66" i="5"/>
  <c r="AW120" i="5"/>
  <c r="AW73" i="5"/>
  <c r="AW34" i="5"/>
  <c r="AW138" i="5"/>
  <c r="AW63" i="5"/>
  <c r="AW82" i="5"/>
  <c r="AW88" i="5"/>
  <c r="AW56" i="5"/>
  <c r="AW99" i="5"/>
  <c r="AW125" i="5"/>
  <c r="AW74" i="5"/>
  <c r="AW60" i="5"/>
  <c r="AW27" i="5"/>
  <c r="AW118" i="5"/>
  <c r="AW64" i="5"/>
  <c r="AW115" i="5"/>
  <c r="AW167" i="5"/>
  <c r="AW83" i="5"/>
  <c r="AW35" i="5"/>
  <c r="AW102" i="5"/>
  <c r="AW84" i="5"/>
  <c r="AW124" i="5"/>
  <c r="AW156" i="5"/>
  <c r="AW81" i="5"/>
  <c r="AW136" i="5"/>
  <c r="AW112" i="5"/>
  <c r="AW26" i="5"/>
  <c r="AW104" i="5"/>
  <c r="AW95" i="5"/>
  <c r="AW182" i="5"/>
  <c r="AW46" i="5"/>
  <c r="AW154" i="5"/>
  <c r="AW160" i="5"/>
  <c r="AW132" i="5"/>
  <c r="AW90" i="5"/>
  <c r="AW141" i="5"/>
  <c r="AW39" i="5"/>
  <c r="AW117" i="5"/>
  <c r="AW196" i="5"/>
  <c r="AW143" i="5"/>
  <c r="AW144" i="5"/>
  <c r="AW75" i="5"/>
  <c r="AW111" i="5"/>
  <c r="AW96" i="5"/>
  <c r="AW128" i="5"/>
  <c r="AW101" i="5"/>
  <c r="AW133" i="5"/>
  <c r="AW109" i="5"/>
  <c r="AW166" i="5"/>
  <c r="AW153" i="5"/>
  <c r="AW137" i="5"/>
  <c r="AW171" i="5"/>
  <c r="AW126" i="5"/>
  <c r="AW159" i="5"/>
  <c r="AW135" i="5"/>
  <c r="AW86" i="5"/>
  <c r="AW163" i="5"/>
  <c r="AW140" i="5"/>
  <c r="AW152" i="5"/>
  <c r="AW106" i="5"/>
  <c r="AW53" i="5"/>
  <c r="AW130" i="5"/>
  <c r="AW174" i="5"/>
  <c r="AW150" i="5"/>
  <c r="AW183" i="5"/>
  <c r="AW107" i="5"/>
  <c r="AW123" i="5"/>
  <c r="AW186" i="5"/>
  <c r="AW173" i="5"/>
  <c r="AW114" i="5"/>
  <c r="AW177" i="5"/>
  <c r="AW116" i="5"/>
  <c r="AW164" i="5"/>
  <c r="AW108" i="5"/>
  <c r="AW146" i="5"/>
  <c r="AW122" i="5"/>
  <c r="AW188" i="5"/>
  <c r="AW157" i="5"/>
  <c r="AW149" i="5"/>
  <c r="AW161" i="5"/>
  <c r="AW121" i="5"/>
  <c r="AW110" i="5"/>
  <c r="AW113" i="5"/>
  <c r="AW192" i="5"/>
  <c r="AW129" i="5"/>
  <c r="AW165" i="5"/>
  <c r="AW93" i="5"/>
  <c r="AW105" i="5"/>
  <c r="AW155" i="5"/>
  <c r="AW189" i="5"/>
  <c r="AW195" i="5"/>
  <c r="AW179" i="5"/>
  <c r="AW184" i="5"/>
  <c r="AW169" i="5"/>
  <c r="AW158" i="5"/>
  <c r="AW168" i="5"/>
  <c r="AW85" i="5"/>
  <c r="AW91" i="5"/>
  <c r="AW176" i="5"/>
  <c r="AW147" i="5"/>
  <c r="AW119" i="5"/>
  <c r="AW198" i="5"/>
  <c r="AW185" i="5"/>
  <c r="AW178" i="5"/>
  <c r="AW162" i="5"/>
  <c r="AW139" i="5"/>
  <c r="AW131" i="5"/>
  <c r="AW181" i="5"/>
  <c r="AW148" i="5"/>
  <c r="AW172" i="5"/>
  <c r="AW193" i="5"/>
  <c r="AW211" i="5"/>
  <c r="AW175" i="5"/>
  <c r="AW170" i="5"/>
  <c r="AW191" i="5"/>
  <c r="AW151" i="5"/>
  <c r="AW190" i="5"/>
  <c r="AW180" i="5"/>
  <c r="AW206" i="5"/>
  <c r="AW145" i="5"/>
  <c r="AW187" i="5"/>
  <c r="AW134" i="5"/>
  <c r="AW127" i="5"/>
  <c r="AW208" i="5"/>
  <c r="AW200" i="5"/>
  <c r="AW199" i="5"/>
  <c r="AW203" i="5"/>
  <c r="AW202" i="5"/>
  <c r="AW222" i="5"/>
  <c r="AW214" i="5"/>
  <c r="AW207" i="5"/>
  <c r="AW218" i="5"/>
  <c r="AW205" i="5"/>
  <c r="AW197" i="5"/>
  <c r="AW204" i="5"/>
  <c r="AW213" i="5"/>
  <c r="AW194" i="5"/>
  <c r="AW201" i="5"/>
  <c r="AW210" i="5"/>
  <c r="AW220" i="5"/>
  <c r="AW215" i="5"/>
  <c r="AW217" i="5"/>
  <c r="AW224" i="5"/>
  <c r="AW212" i="5"/>
  <c r="AW219" i="5"/>
  <c r="AW228" i="5"/>
  <c r="AW216" i="5"/>
  <c r="AW231" i="5"/>
  <c r="AW226" i="5"/>
  <c r="AW209" i="5"/>
  <c r="AW221" i="5"/>
  <c r="AW225" i="5"/>
  <c r="AW229" i="5"/>
  <c r="AW233" i="5"/>
  <c r="AW227" i="5"/>
  <c r="AW234" i="5"/>
  <c r="AW235" i="5"/>
  <c r="AW223" i="5"/>
  <c r="AW237" i="5"/>
  <c r="AW238" i="5"/>
  <c r="AW239" i="5"/>
  <c r="AW232" i="5"/>
  <c r="AW236" i="5"/>
  <c r="AW230" i="5"/>
  <c r="CN249" i="1"/>
  <c r="CN240" i="1"/>
  <c r="CN241" i="1"/>
  <c r="CN252" i="1"/>
  <c r="CN164" i="1"/>
  <c r="CN226" i="1"/>
  <c r="CN160" i="1"/>
  <c r="CN171" i="1"/>
  <c r="CN169" i="1"/>
  <c r="CN224" i="1"/>
  <c r="CN220" i="1"/>
  <c r="CN211" i="1"/>
  <c r="CN215" i="1"/>
  <c r="CN179" i="1"/>
  <c r="CN180" i="1"/>
  <c r="CN237" i="1"/>
  <c r="CN244" i="1"/>
  <c r="CN245" i="1"/>
  <c r="CN216" i="1"/>
  <c r="CN239" i="1"/>
  <c r="CN238" i="1"/>
  <c r="CN184" i="1"/>
  <c r="CN167" i="1"/>
  <c r="CN204" i="1"/>
  <c r="CN217" i="1"/>
  <c r="CN246" i="1"/>
  <c r="CN122" i="1"/>
  <c r="CN178" i="1"/>
  <c r="CN203" i="1"/>
  <c r="CN139" i="1"/>
  <c r="CN227" i="1"/>
  <c r="CN195" i="1"/>
  <c r="CN234" i="1"/>
  <c r="CN188" i="1"/>
  <c r="CN189" i="1"/>
  <c r="CN181" i="1"/>
  <c r="CN141" i="1"/>
  <c r="CN79" i="1"/>
  <c r="CN144" i="1"/>
  <c r="CN242" i="1"/>
  <c r="CN212" i="1"/>
  <c r="CN132" i="1"/>
  <c r="CN150" i="1"/>
  <c r="CN197" i="1"/>
  <c r="CN185" i="1"/>
  <c r="CN81" i="1"/>
  <c r="CN229" i="1"/>
  <c r="CN206" i="1"/>
  <c r="CN231" i="1"/>
  <c r="CN233" i="1"/>
  <c r="CN201" i="1"/>
  <c r="CN186" i="1"/>
  <c r="CN105" i="1"/>
  <c r="CN248" i="1"/>
  <c r="CN176" i="1"/>
  <c r="CN133" i="1"/>
  <c r="CN198" i="1"/>
  <c r="CN207" i="1"/>
  <c r="CN192" i="1"/>
  <c r="CN232" i="1"/>
  <c r="CN143" i="1"/>
  <c r="CN205" i="1"/>
  <c r="CN199" i="1"/>
  <c r="CN223" i="1"/>
  <c r="CN57" i="1"/>
  <c r="CN218" i="1"/>
  <c r="CN230" i="1"/>
  <c r="CN135" i="1"/>
  <c r="CN222" i="1"/>
  <c r="CN247" i="1"/>
  <c r="CN210" i="1"/>
  <c r="CN225" i="1"/>
  <c r="CN228" i="1"/>
  <c r="CN103" i="1"/>
  <c r="CN174" i="1"/>
  <c r="CN235" i="1"/>
  <c r="CN243" i="1"/>
  <c r="CN236" i="1"/>
  <c r="CN221" i="1"/>
  <c r="CN208" i="1"/>
  <c r="CN272" i="1"/>
  <c r="CN274" i="1"/>
  <c r="CN275" i="1"/>
  <c r="CN277" i="1"/>
  <c r="CN281" i="1"/>
  <c r="CN282" i="1"/>
  <c r="CN284" i="1"/>
  <c r="CN283" i="1"/>
  <c r="CN285" i="1"/>
  <c r="CN286" i="1"/>
  <c r="CN287" i="1"/>
  <c r="CN288" i="1"/>
  <c r="CN289" i="1"/>
  <c r="CN290" i="1"/>
  <c r="CN292" i="1"/>
  <c r="CN291" i="1"/>
  <c r="CN293" i="1"/>
  <c r="CN294" i="1"/>
  <c r="CN78" i="1"/>
  <c r="CN44" i="1"/>
  <c r="CN37" i="1"/>
  <c r="CN36" i="1"/>
  <c r="CN51" i="1"/>
  <c r="CN70" i="1"/>
  <c r="CN66" i="1"/>
  <c r="CN61" i="1"/>
  <c r="CN149" i="1"/>
  <c r="CN59" i="1"/>
  <c r="CN67" i="1"/>
  <c r="CN87" i="1"/>
  <c r="CN34" i="1"/>
  <c r="CN17" i="1"/>
  <c r="CN28" i="1"/>
  <c r="CN190" i="1"/>
  <c r="CN76" i="1"/>
  <c r="CN200" i="1"/>
  <c r="CN58" i="1"/>
  <c r="CN47" i="1"/>
  <c r="CN183" i="1"/>
  <c r="CN72" i="1"/>
  <c r="CN82" i="1"/>
  <c r="CN177" i="1"/>
  <c r="CN196" i="1"/>
  <c r="CN83" i="1"/>
  <c r="CN163" i="1"/>
  <c r="CN157" i="1"/>
  <c r="CN88" i="1"/>
  <c r="CN19" i="1"/>
  <c r="CN39" i="1"/>
  <c r="CN111" i="1"/>
  <c r="CN49" i="1"/>
  <c r="CN161" i="1"/>
  <c r="CN165" i="1"/>
  <c r="CN42" i="1"/>
  <c r="CN69" i="1"/>
  <c r="CN166" i="1"/>
  <c r="CN151" i="1"/>
  <c r="CN116" i="1"/>
  <c r="CN73" i="1"/>
  <c r="CN104" i="1"/>
  <c r="CN33" i="1"/>
  <c r="CN168" i="1"/>
  <c r="CN213" i="1"/>
  <c r="CN84" i="1"/>
  <c r="CN155" i="1"/>
  <c r="CN124" i="1"/>
  <c r="CN45" i="1"/>
  <c r="CN102" i="1"/>
  <c r="CN101" i="1"/>
  <c r="CN117" i="1"/>
  <c r="CN140" i="1"/>
  <c r="CN91" i="1"/>
  <c r="CN182" i="1"/>
  <c r="CN53" i="1"/>
  <c r="CN107" i="1"/>
  <c r="CN145" i="1"/>
  <c r="CN41" i="1"/>
  <c r="CN14" i="1"/>
  <c r="CN209" i="1"/>
  <c r="CN108" i="1"/>
  <c r="CN123" i="1"/>
  <c r="CN15" i="1"/>
  <c r="CN23" i="1"/>
  <c r="CN193" i="1"/>
  <c r="CN86" i="1"/>
  <c r="CN130" i="1"/>
  <c r="CN96" i="1"/>
  <c r="CN125" i="1"/>
  <c r="CN80" i="1"/>
  <c r="CN172" i="1"/>
  <c r="CN74" i="1"/>
  <c r="CN148" i="1"/>
  <c r="CN112" i="1"/>
  <c r="CN85" i="1"/>
  <c r="CN110" i="1"/>
  <c r="CN62" i="1"/>
  <c r="CN156" i="1"/>
  <c r="CN16" i="1"/>
  <c r="CN170" i="1"/>
  <c r="CN25" i="1"/>
  <c r="CN31" i="1"/>
  <c r="CN29" i="1"/>
  <c r="CN120" i="1"/>
  <c r="CN26" i="1"/>
  <c r="CN137" i="1"/>
  <c r="CN93" i="1"/>
  <c r="CN158" i="1"/>
  <c r="CN127" i="1"/>
  <c r="CN90" i="1"/>
  <c r="CN147" i="1"/>
  <c r="CN94" i="1"/>
  <c r="CN92" i="1"/>
  <c r="CN154" i="1"/>
  <c r="CN99" i="1"/>
  <c r="CN32" i="1"/>
  <c r="CN48" i="1"/>
  <c r="CN115" i="1"/>
  <c r="CN187" i="1"/>
  <c r="CN65" i="1"/>
  <c r="CN114" i="1"/>
  <c r="CN95" i="1"/>
  <c r="CN121" i="1"/>
  <c r="CN20" i="1"/>
  <c r="CN24" i="1"/>
  <c r="CN75" i="1"/>
  <c r="CN63" i="1"/>
  <c r="CN40" i="1"/>
  <c r="CN162" i="1"/>
  <c r="CN11" i="1"/>
  <c r="CN55" i="1"/>
  <c r="CN54" i="1"/>
  <c r="CN146" i="1"/>
  <c r="CN98" i="1"/>
  <c r="CN173" i="1"/>
  <c r="CN128" i="1"/>
  <c r="CN12" i="1"/>
  <c r="CN68" i="1"/>
  <c r="CN18" i="1"/>
  <c r="CN136" i="1"/>
  <c r="CN64" i="1"/>
  <c r="CN52" i="1"/>
  <c r="CN126" i="1"/>
  <c r="CN13" i="1"/>
  <c r="CN138" i="1"/>
  <c r="CN77" i="1"/>
  <c r="CN43" i="1"/>
  <c r="CN131" i="1"/>
  <c r="CN100" i="1"/>
  <c r="CN89" i="1"/>
  <c r="CN175" i="1"/>
  <c r="CN22" i="1"/>
  <c r="CN153" i="1"/>
  <c r="CN194" i="1"/>
  <c r="CN129" i="1"/>
  <c r="CN202" i="1"/>
  <c r="CN214" i="1"/>
  <c r="CN71" i="1"/>
  <c r="CN27" i="1"/>
  <c r="CN56" i="1"/>
  <c r="CN191" i="1"/>
  <c r="CN21" i="1"/>
  <c r="CN35" i="1"/>
  <c r="CN60" i="1"/>
  <c r="CN106" i="1"/>
  <c r="CN109" i="1"/>
  <c r="CN30" i="1"/>
  <c r="CN113" i="1"/>
  <c r="CN50" i="1"/>
  <c r="CN142" i="1"/>
  <c r="CN119" i="1"/>
  <c r="CN152" i="1"/>
  <c r="CN46" i="1"/>
  <c r="CN134" i="1"/>
  <c r="CN97" i="1"/>
  <c r="CN118" i="1"/>
  <c r="CN38" i="1"/>
  <c r="CN159" i="1"/>
  <c r="CN253" i="1"/>
  <c r="CN255" i="1"/>
  <c r="CN269" i="1"/>
  <c r="CN261" i="1"/>
  <c r="CN259" i="1"/>
  <c r="CN268" i="1"/>
  <c r="CN251" i="1"/>
  <c r="CN263" i="1"/>
  <c r="CN267" i="1"/>
  <c r="CN257" i="1"/>
  <c r="CN256" i="1"/>
  <c r="CN270" i="1"/>
  <c r="CN264" i="1"/>
  <c r="CN276" i="1"/>
  <c r="CN250" i="1"/>
  <c r="CN278" i="1"/>
  <c r="CN262" i="1"/>
  <c r="CN258" i="1"/>
  <c r="CN279" i="1"/>
  <c r="CN280" i="1"/>
  <c r="CN260" i="1"/>
  <c r="CN254" i="1"/>
  <c r="CN266" i="1"/>
  <c r="CN265" i="1"/>
  <c r="CN273" i="1"/>
  <c r="CN271" i="1"/>
  <c r="BG159" i="1"/>
  <c r="BG139" i="1"/>
  <c r="BG126" i="1"/>
  <c r="BG149" i="1"/>
  <c r="BG47" i="1"/>
  <c r="BG51" i="1"/>
  <c r="BG205" i="1"/>
  <c r="BG15" i="1"/>
  <c r="BG28" i="1"/>
  <c r="BG111" i="1"/>
  <c r="BG150" i="1"/>
  <c r="BG210" i="1"/>
  <c r="BG191" i="1"/>
  <c r="BG66" i="1"/>
  <c r="BG78" i="1"/>
  <c r="BG32" i="1"/>
  <c r="BG65" i="1"/>
  <c r="BG34" i="1"/>
  <c r="BG176" i="1"/>
  <c r="BG153" i="1"/>
  <c r="BG133" i="1"/>
  <c r="BG231" i="1"/>
  <c r="BG239" i="1"/>
  <c r="BG39" i="1"/>
  <c r="BG58" i="1"/>
  <c r="BG247" i="1"/>
  <c r="BG55" i="1"/>
  <c r="BG127" i="1"/>
  <c r="BG181" i="1"/>
  <c r="BG221" i="1"/>
  <c r="BG183" i="1"/>
  <c r="BG11" i="1"/>
  <c r="BG156" i="1"/>
  <c r="BG171" i="1"/>
  <c r="BG79" i="1"/>
  <c r="BG165" i="1"/>
  <c r="BG188" i="1"/>
  <c r="BG180" i="1"/>
  <c r="BG209" i="1"/>
  <c r="BG53" i="1"/>
  <c r="BG87" i="1"/>
  <c r="BG14" i="1"/>
  <c r="BG70" i="1"/>
  <c r="BG161" i="1"/>
  <c r="BG90" i="1"/>
  <c r="BG122" i="1"/>
  <c r="BG49" i="1"/>
  <c r="BG91" i="1"/>
  <c r="BG242" i="1"/>
  <c r="BG141" i="1"/>
  <c r="BG57" i="1"/>
  <c r="BG217" i="1"/>
  <c r="BG61" i="1"/>
  <c r="BG17" i="1"/>
  <c r="BG73" i="1"/>
  <c r="BG67" i="1"/>
  <c r="BG196" i="1"/>
  <c r="BG213" i="1"/>
  <c r="BG42" i="1"/>
  <c r="BG200" i="1"/>
  <c r="BG37" i="1"/>
  <c r="BG38" i="1"/>
  <c r="BG199" i="1"/>
  <c r="BG235" i="1"/>
  <c r="BG76" i="1"/>
  <c r="BG31" i="1"/>
  <c r="BG40" i="1"/>
  <c r="BG107" i="1"/>
  <c r="BG115" i="1"/>
  <c r="BG143" i="1"/>
  <c r="BG13" i="1"/>
  <c r="BG216" i="1"/>
  <c r="BG207" i="1"/>
  <c r="BG184" i="1"/>
  <c r="BG27" i="1"/>
  <c r="BG81" i="1"/>
  <c r="BG36" i="1"/>
  <c r="BG80" i="1"/>
  <c r="BG206" i="1"/>
  <c r="BG123" i="1"/>
  <c r="BG43" i="1"/>
  <c r="BG189" i="1"/>
  <c r="BG77" i="1"/>
  <c r="BG226" i="1"/>
  <c r="BG233" i="1"/>
  <c r="BG24" i="1"/>
  <c r="BG243" i="1"/>
  <c r="BG194" i="1"/>
  <c r="BG160" i="1"/>
  <c r="BG154" i="1"/>
  <c r="BG198" i="1"/>
  <c r="BG227" i="1"/>
  <c r="BG245" i="1"/>
  <c r="BG229" i="1"/>
  <c r="BG232" i="1"/>
  <c r="BG168" i="1"/>
  <c r="BG59" i="1"/>
  <c r="BG44" i="1"/>
  <c r="BG85" i="1"/>
  <c r="BG147" i="1"/>
  <c r="BG174" i="1"/>
  <c r="BG218" i="1"/>
  <c r="BG246" i="1"/>
  <c r="BG162" i="1"/>
  <c r="BG97" i="1"/>
  <c r="BG237" i="1"/>
  <c r="BG128" i="1"/>
  <c r="BG211" i="1"/>
  <c r="BG21" i="1"/>
  <c r="BG138" i="1"/>
  <c r="BG71" i="1"/>
  <c r="BG103" i="1"/>
  <c r="BG212" i="1"/>
  <c r="BG120" i="1"/>
  <c r="BG244" i="1"/>
  <c r="BG224" i="1"/>
  <c r="BG148" i="1"/>
  <c r="BG62" i="1"/>
  <c r="BG112" i="1"/>
  <c r="BG52" i="1"/>
  <c r="BG185" i="1"/>
  <c r="BG173" i="1"/>
  <c r="BG94" i="1"/>
  <c r="BG93" i="1"/>
  <c r="BG145" i="1"/>
  <c r="BG117" i="1"/>
  <c r="BG187" i="1"/>
  <c r="BG152" i="1"/>
  <c r="BG100" i="1"/>
  <c r="BG203" i="1"/>
  <c r="BG167" i="1"/>
  <c r="BG19" i="1"/>
  <c r="BG197" i="1"/>
  <c r="BG220" i="1"/>
  <c r="BG125" i="1"/>
  <c r="BG151" i="1"/>
  <c r="BG98" i="1"/>
  <c r="BG223" i="1"/>
  <c r="BG86" i="1"/>
  <c r="BG41" i="1"/>
  <c r="BG16" i="1"/>
  <c r="BG144" i="1"/>
  <c r="BG201" i="1"/>
  <c r="BG234" i="1"/>
  <c r="BG157" i="1"/>
  <c r="BG88" i="1"/>
  <c r="BG22" i="1"/>
  <c r="BG92" i="1"/>
  <c r="BG74" i="1"/>
  <c r="BG186" i="1"/>
  <c r="BG204" i="1"/>
  <c r="BG114" i="1"/>
  <c r="BG12" i="1"/>
  <c r="BG101" i="1"/>
  <c r="BG238" i="1"/>
  <c r="BG82" i="1"/>
  <c r="BG46" i="1"/>
  <c r="BG20" i="1"/>
  <c r="BG230" i="1"/>
  <c r="BG225" i="1"/>
  <c r="BG130" i="1"/>
  <c r="BG155" i="1"/>
  <c r="BG137" i="1"/>
  <c r="BG29" i="1"/>
  <c r="BG158" i="1"/>
  <c r="BG106" i="1"/>
  <c r="BG142" i="1"/>
  <c r="BG163" i="1"/>
  <c r="BG177" i="1"/>
  <c r="BG48" i="1"/>
  <c r="BG33" i="1"/>
  <c r="BG182" i="1"/>
  <c r="BG208" i="1"/>
  <c r="BG99" i="1"/>
  <c r="BG56" i="1"/>
  <c r="BG214" i="1"/>
  <c r="BG83" i="1"/>
  <c r="BG172" i="1"/>
  <c r="BG45" i="1"/>
  <c r="BG192" i="1"/>
  <c r="BG68" i="1"/>
  <c r="BG72" i="1"/>
  <c r="BG193" i="1"/>
  <c r="BG121" i="1"/>
  <c r="BG60" i="1"/>
  <c r="BG75" i="1"/>
  <c r="BG169" i="1"/>
  <c r="BG129" i="1"/>
  <c r="BG179" i="1"/>
  <c r="BG109" i="1"/>
  <c r="BG236" i="1"/>
  <c r="BG119" i="1"/>
  <c r="BG102" i="1"/>
  <c r="BG136" i="1"/>
  <c r="BG104" i="1"/>
  <c r="BG124" i="1"/>
  <c r="BG116" i="1"/>
  <c r="BG23" i="1"/>
  <c r="BG241" i="1"/>
  <c r="BG170" i="1"/>
  <c r="BG18" i="1"/>
  <c r="BG95" i="1"/>
  <c r="BG54" i="1"/>
  <c r="BG118" i="1"/>
  <c r="BG215" i="1"/>
  <c r="BG248" i="1"/>
  <c r="BG146" i="1"/>
  <c r="BG190" i="1"/>
  <c r="BG96" i="1"/>
  <c r="BG222" i="1"/>
  <c r="BG240" i="1"/>
  <c r="BG134" i="1"/>
  <c r="BG84" i="1"/>
  <c r="BG164" i="1"/>
  <c r="BG35" i="1"/>
  <c r="BG63" i="1"/>
  <c r="BG89" i="1"/>
  <c r="BG26" i="1"/>
  <c r="BG30" i="1"/>
  <c r="BG178" i="1"/>
  <c r="BG108" i="1"/>
  <c r="BG110" i="1"/>
  <c r="BG131" i="1"/>
  <c r="BG50" i="1"/>
  <c r="BG64" i="1"/>
  <c r="BG166" i="1"/>
  <c r="BG105" i="1"/>
  <c r="BG69" i="1"/>
  <c r="BG202" i="1"/>
  <c r="BG25" i="1"/>
  <c r="BG132" i="1"/>
  <c r="BG135" i="1"/>
  <c r="BG140" i="1"/>
  <c r="BG195" i="1"/>
  <c r="BG219" i="1"/>
  <c r="BG113" i="1"/>
  <c r="BG175" i="1"/>
  <c r="BG249" i="1"/>
  <c r="BG252" i="1"/>
  <c r="BG269" i="1"/>
  <c r="BG261" i="1"/>
  <c r="BG259" i="1"/>
  <c r="BG268" i="1"/>
  <c r="BG255" i="1"/>
  <c r="BG251" i="1"/>
  <c r="BG263" i="1"/>
  <c r="BG267" i="1"/>
  <c r="BG257" i="1"/>
  <c r="BG253" i="1"/>
  <c r="BG256" i="1"/>
  <c r="BG270" i="1"/>
  <c r="BG264" i="1"/>
  <c r="BG276" i="1"/>
  <c r="BG250" i="1"/>
  <c r="BG278" i="1"/>
  <c r="BG262" i="1"/>
  <c r="BG258" i="1"/>
  <c r="BG279" i="1"/>
  <c r="BG280" i="1"/>
  <c r="BG260" i="1"/>
  <c r="BG254" i="1"/>
  <c r="BG266" i="1"/>
  <c r="BG265" i="1"/>
  <c r="BG273" i="1"/>
  <c r="BG271" i="1"/>
  <c r="BG272" i="1"/>
  <c r="BG274" i="1"/>
  <c r="BG275" i="1"/>
  <c r="BG277" i="1"/>
  <c r="BG281" i="1"/>
  <c r="BG282" i="1"/>
  <c r="BG284" i="1"/>
  <c r="BG283" i="1"/>
  <c r="BG285" i="1"/>
  <c r="BG286" i="1"/>
  <c r="BG287" i="1"/>
  <c r="BG288" i="1"/>
  <c r="BG289" i="1"/>
  <c r="BG290" i="1"/>
  <c r="BG292" i="1"/>
  <c r="BG291" i="1"/>
  <c r="BG293" i="1"/>
  <c r="BG294" i="1"/>
  <c r="BE182" i="1"/>
  <c r="BE215" i="1"/>
  <c r="BE125" i="1"/>
  <c r="BE247" i="1"/>
  <c r="BE157" i="1"/>
  <c r="BE208" i="1"/>
  <c r="BE33" i="1"/>
  <c r="BE196" i="1"/>
  <c r="BE25" i="1"/>
  <c r="BE41" i="1"/>
  <c r="BE187" i="1"/>
  <c r="BE96" i="1"/>
  <c r="BE12" i="1"/>
  <c r="BE103" i="1"/>
  <c r="BE23" i="1"/>
  <c r="BE35" i="1"/>
  <c r="BE235" i="1"/>
  <c r="BE248" i="1"/>
  <c r="BE230" i="1"/>
  <c r="BE175" i="1"/>
  <c r="BE100" i="1"/>
  <c r="BE57" i="1"/>
  <c r="BE48" i="1"/>
  <c r="BE62" i="1"/>
  <c r="BE83" i="1"/>
  <c r="BE18" i="1"/>
  <c r="BE56" i="1"/>
  <c r="BE131" i="1"/>
  <c r="BE130" i="1"/>
  <c r="BE233" i="1"/>
  <c r="BE178" i="1"/>
  <c r="BE50" i="1"/>
  <c r="BE78" i="1"/>
  <c r="BE229" i="1"/>
  <c r="BE165" i="1"/>
  <c r="BE75" i="1"/>
  <c r="BE59" i="1"/>
  <c r="BE64" i="1"/>
  <c r="BE195" i="1"/>
  <c r="BE155" i="1"/>
  <c r="BE236" i="1"/>
  <c r="BE228" i="1"/>
  <c r="BE61" i="1"/>
  <c r="BE184" i="1"/>
  <c r="BE85" i="1"/>
  <c r="BE20" i="1"/>
  <c r="BE68" i="1"/>
  <c r="BE127" i="1"/>
  <c r="BE145" i="1"/>
  <c r="BE166" i="1"/>
  <c r="BE180" i="1"/>
  <c r="BE209" i="1"/>
  <c r="BE225" i="1"/>
  <c r="BE186" i="1"/>
  <c r="BE137" i="1"/>
  <c r="BE139" i="1"/>
  <c r="BE58" i="1"/>
  <c r="BE102" i="1"/>
  <c r="BE210" i="1"/>
  <c r="BE45" i="1"/>
  <c r="BE142" i="1"/>
  <c r="BE88" i="1"/>
  <c r="BE151" i="1"/>
  <c r="BE82" i="1"/>
  <c r="BE116" i="1"/>
  <c r="BE29" i="1"/>
  <c r="BE212" i="1"/>
  <c r="BE91" i="1"/>
  <c r="BE238" i="1"/>
  <c r="BE231" i="1"/>
  <c r="BE54" i="1"/>
  <c r="BE192" i="1"/>
  <c r="BE38" i="1"/>
  <c r="BE60" i="1"/>
  <c r="BE47" i="1"/>
  <c r="BE135" i="1"/>
  <c r="BE94" i="1"/>
  <c r="BE93" i="1"/>
  <c r="BE177" i="1"/>
  <c r="BE84" i="1"/>
  <c r="BE26" i="1"/>
  <c r="BE194" i="1"/>
  <c r="BE73" i="1"/>
  <c r="BE161" i="1"/>
  <c r="BE148" i="1"/>
  <c r="BE144" i="1"/>
  <c r="BE216" i="1"/>
  <c r="BE134" i="1"/>
  <c r="BE108" i="1"/>
  <c r="BE221" i="1"/>
  <c r="BE72" i="1"/>
  <c r="BE16" i="1"/>
  <c r="BE98" i="1"/>
  <c r="BE206" i="1"/>
  <c r="BE74" i="1"/>
  <c r="BE117" i="1"/>
  <c r="BE222" i="1"/>
  <c r="BE101" i="1"/>
  <c r="BE164" i="1"/>
  <c r="BE154" i="1"/>
  <c r="BE21" i="1"/>
  <c r="BE118" i="1"/>
  <c r="BE81" i="1"/>
  <c r="BE198" i="1"/>
  <c r="BE152" i="1"/>
  <c r="BE136" i="1"/>
  <c r="BE185" i="1"/>
  <c r="BE114" i="1"/>
  <c r="BE63" i="1"/>
  <c r="BE240" i="1"/>
  <c r="BE172" i="1"/>
  <c r="BE40" i="1"/>
  <c r="BE44" i="1"/>
  <c r="BE69" i="1"/>
  <c r="BE106" i="1"/>
  <c r="BE119" i="1"/>
  <c r="BE89" i="1"/>
  <c r="BE158" i="1"/>
  <c r="BE121" i="1"/>
  <c r="BE92" i="1"/>
  <c r="BE99" i="1"/>
  <c r="BE224" i="1"/>
  <c r="BE132" i="1"/>
  <c r="BE220" i="1"/>
  <c r="BE163" i="1"/>
  <c r="BE128" i="1"/>
  <c r="BE211" i="1"/>
  <c r="BE90" i="1"/>
  <c r="BE36" i="1"/>
  <c r="BE223" i="1"/>
  <c r="BE162" i="1"/>
  <c r="BE113" i="1"/>
  <c r="BE189" i="1"/>
  <c r="BE191" i="1"/>
  <c r="BE146" i="1"/>
  <c r="BE201" i="1"/>
  <c r="BE138" i="1"/>
  <c r="BE111" i="1"/>
  <c r="BE42" i="1"/>
  <c r="BE110" i="1"/>
  <c r="BE203" i="1"/>
  <c r="BE105" i="1"/>
  <c r="BE123" i="1"/>
  <c r="BE173" i="1"/>
  <c r="BE202" i="1"/>
  <c r="BE168" i="1"/>
  <c r="BE181" i="1"/>
  <c r="BE46" i="1"/>
  <c r="BE77" i="1"/>
  <c r="BE133" i="1"/>
  <c r="BE112" i="1"/>
  <c r="BE104" i="1"/>
  <c r="BE237" i="1"/>
  <c r="BE122" i="1"/>
  <c r="BE193" i="1"/>
  <c r="BE76" i="1"/>
  <c r="BE124" i="1"/>
  <c r="BE22" i="1"/>
  <c r="BE140" i="1"/>
  <c r="BE232" i="1"/>
  <c r="BE27" i="1"/>
  <c r="BE95" i="1"/>
  <c r="BE24" i="1"/>
  <c r="BE207" i="1"/>
  <c r="BE205" i="1"/>
  <c r="BE13" i="1"/>
  <c r="BE107" i="1"/>
  <c r="BE37" i="1"/>
  <c r="BE160" i="1"/>
  <c r="BE204" i="1"/>
  <c r="BE190" i="1"/>
  <c r="BE86" i="1"/>
  <c r="BE246" i="1"/>
  <c r="BE109" i="1"/>
  <c r="BE49" i="1"/>
  <c r="BE17" i="1"/>
  <c r="BE141" i="1"/>
  <c r="BE52" i="1"/>
  <c r="BE167" i="1"/>
  <c r="BE156" i="1"/>
  <c r="BE126" i="1"/>
  <c r="BE170" i="1"/>
  <c r="BE214" i="1"/>
  <c r="BE31" i="1"/>
  <c r="BE234" i="1"/>
  <c r="BE171" i="1"/>
  <c r="BE30" i="1"/>
  <c r="BE242" i="1"/>
  <c r="BE53" i="1"/>
  <c r="BE97" i="1"/>
  <c r="BE129" i="1"/>
  <c r="BE34" i="1"/>
  <c r="BE153" i="1"/>
  <c r="BE67" i="1"/>
  <c r="BE65" i="1"/>
  <c r="BE70" i="1"/>
  <c r="BE243" i="1"/>
  <c r="BE79" i="1"/>
  <c r="BE120" i="1"/>
  <c r="BE169" i="1"/>
  <c r="BE227" i="1"/>
  <c r="BE245" i="1"/>
  <c r="BE183" i="1"/>
  <c r="BE241" i="1"/>
  <c r="BE80" i="1"/>
  <c r="BE51" i="1"/>
  <c r="BE43" i="1"/>
  <c r="BE71" i="1"/>
  <c r="BE115" i="1"/>
  <c r="BE39" i="1"/>
  <c r="BE226" i="1"/>
  <c r="BE14" i="1"/>
  <c r="BE19" i="1"/>
  <c r="BE197" i="1"/>
  <c r="BE149" i="1"/>
  <c r="BE150" i="1"/>
  <c r="BE199" i="1"/>
  <c r="BE239" i="1"/>
  <c r="BE147" i="1"/>
  <c r="BE32" i="1"/>
  <c r="BE218" i="1"/>
  <c r="BE176" i="1"/>
  <c r="BE249" i="1"/>
  <c r="BE143" i="1"/>
  <c r="BE219" i="1"/>
  <c r="BE11" i="1"/>
  <c r="BE179" i="1"/>
  <c r="BE217" i="1"/>
  <c r="BE87" i="1"/>
  <c r="BE244" i="1"/>
  <c r="BE28" i="1"/>
  <c r="BE213" i="1"/>
  <c r="BE15" i="1"/>
  <c r="BE188" i="1"/>
  <c r="BE66" i="1"/>
  <c r="BE55" i="1"/>
  <c r="BE200" i="1"/>
  <c r="BE159" i="1"/>
  <c r="BE252" i="1"/>
  <c r="BE269" i="1"/>
  <c r="BE261" i="1"/>
  <c r="BE259" i="1"/>
  <c r="BE268" i="1"/>
  <c r="BE255" i="1"/>
  <c r="BE251" i="1"/>
  <c r="BE263" i="1"/>
  <c r="BE267" i="1"/>
  <c r="BE257" i="1"/>
  <c r="BE253" i="1"/>
  <c r="BE256" i="1"/>
  <c r="BE270" i="1"/>
  <c r="BE264" i="1"/>
  <c r="BE276" i="1"/>
  <c r="BE250" i="1"/>
  <c r="BE278" i="1"/>
  <c r="BE262" i="1"/>
  <c r="BE258" i="1"/>
  <c r="BE279" i="1"/>
  <c r="BE280" i="1"/>
  <c r="BE260" i="1"/>
  <c r="BE254" i="1"/>
  <c r="BE266" i="1"/>
  <c r="BE265" i="1"/>
  <c r="BE273" i="1"/>
  <c r="BE271" i="1"/>
  <c r="BE272" i="1"/>
  <c r="BE274" i="1"/>
  <c r="BE275" i="1"/>
  <c r="BE277" i="1"/>
  <c r="BE281" i="1"/>
  <c r="BE282" i="1"/>
  <c r="BE284" i="1"/>
  <c r="BE283" i="1"/>
  <c r="BE285" i="1"/>
  <c r="BE286" i="1"/>
  <c r="BE287" i="1"/>
  <c r="BE288" i="1"/>
  <c r="BE289" i="1"/>
  <c r="BE290" i="1"/>
  <c r="BE292" i="1"/>
  <c r="BE291" i="1"/>
  <c r="BE293" i="1"/>
  <c r="BE294" i="1"/>
  <c r="BC149" i="1"/>
  <c r="BC15" i="1"/>
  <c r="BC55" i="1"/>
  <c r="BC28" i="1"/>
  <c r="BC181" i="1"/>
  <c r="BC11" i="1"/>
  <c r="BC244" i="1"/>
  <c r="BC154" i="1"/>
  <c r="BC90" i="1"/>
  <c r="BC141" i="1"/>
  <c r="BC216" i="1"/>
  <c r="BC52" i="1"/>
  <c r="BC65" i="1"/>
  <c r="BC171" i="1"/>
  <c r="BC71" i="1"/>
  <c r="BC126" i="1"/>
  <c r="BC123" i="1"/>
  <c r="BC34" i="1"/>
  <c r="BC227" i="1"/>
  <c r="BC183" i="1"/>
  <c r="BC56" i="1"/>
  <c r="BC179" i="1"/>
  <c r="BC218" i="1"/>
  <c r="BC217" i="1"/>
  <c r="BC165" i="1"/>
  <c r="BC39" i="1"/>
  <c r="BC49" i="1"/>
  <c r="BC242" i="1"/>
  <c r="BC91" i="1"/>
  <c r="BC109" i="1"/>
  <c r="BC168" i="1"/>
  <c r="BC76" i="1"/>
  <c r="BC148" i="1"/>
  <c r="BC118" i="1"/>
  <c r="BC200" i="1"/>
  <c r="BC61" i="1"/>
  <c r="BC239" i="1"/>
  <c r="BC117" i="1"/>
  <c r="BC38" i="1"/>
  <c r="BC169" i="1"/>
  <c r="BC128" i="1"/>
  <c r="BC176" i="1"/>
  <c r="BC166" i="1"/>
  <c r="BC114" i="1"/>
  <c r="BC143" i="1"/>
  <c r="BC184" i="1"/>
  <c r="BC233" i="1"/>
  <c r="BC177" i="1"/>
  <c r="BC111" i="1"/>
  <c r="BC51" i="1"/>
  <c r="BC47" i="1"/>
  <c r="BC238" i="1"/>
  <c r="BC191" i="1"/>
  <c r="BC138" i="1"/>
  <c r="BC17" i="1"/>
  <c r="BC211" i="1"/>
  <c r="BC70" i="1"/>
  <c r="BC133" i="1"/>
  <c r="BC150" i="1"/>
  <c r="BC135" i="1"/>
  <c r="BC87" i="1"/>
  <c r="BC100" i="1"/>
  <c r="BC103" i="1"/>
  <c r="BC106" i="1"/>
  <c r="BC13" i="1"/>
  <c r="BC22" i="1"/>
  <c r="BC67" i="1"/>
  <c r="BC53" i="1"/>
  <c r="BC207" i="1"/>
  <c r="BC203" i="1"/>
  <c r="BC80" i="1"/>
  <c r="BC30" i="1"/>
  <c r="BC79" i="1"/>
  <c r="BC160" i="1"/>
  <c r="BC224" i="1"/>
  <c r="BC145" i="1"/>
  <c r="BC57" i="1"/>
  <c r="BC147" i="1"/>
  <c r="BC93" i="1"/>
  <c r="BC119" i="1"/>
  <c r="BC124" i="1"/>
  <c r="BC31" i="1"/>
  <c r="BC98" i="1"/>
  <c r="BC209" i="1"/>
  <c r="BC205" i="1"/>
  <c r="BC63" i="1"/>
  <c r="BC112" i="1"/>
  <c r="BC139" i="1"/>
  <c r="BC180" i="1"/>
  <c r="BC156" i="1"/>
  <c r="BC167" i="1"/>
  <c r="BC72" i="1"/>
  <c r="BC190" i="1"/>
  <c r="BC43" i="1"/>
  <c r="BC235" i="1"/>
  <c r="BC223" i="1"/>
  <c r="BC59" i="1"/>
  <c r="BC66" i="1"/>
  <c r="BC58" i="1"/>
  <c r="BC81" i="1"/>
  <c r="BC158" i="1"/>
  <c r="BC77" i="1"/>
  <c r="BC206" i="1"/>
  <c r="BC92" i="1"/>
  <c r="BC102" i="1"/>
  <c r="BC247" i="1"/>
  <c r="BC188" i="1"/>
  <c r="BC226" i="1"/>
  <c r="BC95" i="1"/>
  <c r="BC129" i="1"/>
  <c r="BC82" i="1"/>
  <c r="BC195" i="1"/>
  <c r="BC231" i="1"/>
  <c r="BC186" i="1"/>
  <c r="BC46" i="1"/>
  <c r="BC89" i="1"/>
  <c r="BC85" i="1"/>
  <c r="BC20" i="1"/>
  <c r="BC94" i="1"/>
  <c r="BC185" i="1"/>
  <c r="BC16" i="1"/>
  <c r="BC220" i="1"/>
  <c r="BC14" i="1"/>
  <c r="BC241" i="1"/>
  <c r="BC54" i="1"/>
  <c r="BC121" i="1"/>
  <c r="BC68" i="1"/>
  <c r="BC210" i="1"/>
  <c r="BC21" i="1"/>
  <c r="BC178" i="1"/>
  <c r="BC115" i="1"/>
  <c r="BC104" i="1"/>
  <c r="BC140" i="1"/>
  <c r="BC64" i="1"/>
  <c r="BC60" i="1"/>
  <c r="BC131" i="1"/>
  <c r="BC40" i="1"/>
  <c r="BC201" i="1"/>
  <c r="BC155" i="1"/>
  <c r="BC62" i="1"/>
  <c r="BC173" i="1"/>
  <c r="BC204" i="1"/>
  <c r="BC240" i="1"/>
  <c r="BC134" i="1"/>
  <c r="BC162" i="1"/>
  <c r="BC120" i="1"/>
  <c r="BC74" i="1"/>
  <c r="BC78" i="1"/>
  <c r="BC32" i="1"/>
  <c r="BC33" i="1"/>
  <c r="BC116" i="1"/>
  <c r="BC42" i="1"/>
  <c r="BC208" i="1"/>
  <c r="BC122" i="1"/>
  <c r="BC144" i="1"/>
  <c r="BC161" i="1"/>
  <c r="BC245" i="1"/>
  <c r="BC83" i="1"/>
  <c r="BC146" i="1"/>
  <c r="BC151" i="1"/>
  <c r="BC19" i="1"/>
  <c r="BC172" i="1"/>
  <c r="BC163" i="1"/>
  <c r="BC127" i="1"/>
  <c r="BC45" i="1"/>
  <c r="BC86" i="1"/>
  <c r="BC50" i="1"/>
  <c r="BC236" i="1"/>
  <c r="BC194" i="1"/>
  <c r="BC215" i="1"/>
  <c r="BC36" i="1"/>
  <c r="BC27" i="1"/>
  <c r="BC18" i="1"/>
  <c r="BC125" i="1"/>
  <c r="BC232" i="1"/>
  <c r="BC48" i="1"/>
  <c r="BC142" i="1"/>
  <c r="BC197" i="1"/>
  <c r="BC213" i="1"/>
  <c r="BC101" i="1"/>
  <c r="BC108" i="1"/>
  <c r="BC96" i="1"/>
  <c r="BC174" i="1"/>
  <c r="BC153" i="1"/>
  <c r="BC75" i="1"/>
  <c r="BC12" i="1"/>
  <c r="BC199" i="1"/>
  <c r="BC136" i="1"/>
  <c r="BC228" i="1"/>
  <c r="BC97" i="1"/>
  <c r="BC132" i="1"/>
  <c r="BC35" i="1"/>
  <c r="BC202" i="1"/>
  <c r="BC107" i="1"/>
  <c r="BC110" i="1"/>
  <c r="BC105" i="1"/>
  <c r="BC24" i="1"/>
  <c r="BC41" i="1"/>
  <c r="BC69" i="1"/>
  <c r="BC130" i="1"/>
  <c r="BC73" i="1"/>
  <c r="BC84" i="1"/>
  <c r="BC113" i="1"/>
  <c r="BC88" i="1"/>
  <c r="BC37" i="1"/>
  <c r="BC152" i="1"/>
  <c r="BC157" i="1"/>
  <c r="BC23" i="1"/>
  <c r="BC26" i="1"/>
  <c r="BC137" i="1"/>
  <c r="BC222" i="1"/>
  <c r="BC25" i="1"/>
  <c r="BC29" i="1"/>
  <c r="BC187" i="1"/>
  <c r="BC170" i="1"/>
  <c r="BC99" i="1"/>
  <c r="BC237" i="1"/>
  <c r="BC193" i="1"/>
  <c r="BC249" i="1"/>
  <c r="BC219" i="1"/>
  <c r="BC198" i="1"/>
  <c r="BC44" i="1"/>
  <c r="BC212" i="1"/>
  <c r="BC214" i="1"/>
  <c r="BC164" i="1"/>
  <c r="BC182" i="1"/>
  <c r="BC192" i="1"/>
  <c r="BC196" i="1"/>
  <c r="BC234" i="1"/>
  <c r="BC243" i="1"/>
  <c r="BC225" i="1"/>
  <c r="BC175" i="1"/>
  <c r="BC230" i="1"/>
  <c r="BC248" i="1"/>
  <c r="BC221" i="1"/>
  <c r="BC229" i="1"/>
  <c r="BC246" i="1"/>
  <c r="BC252" i="1"/>
  <c r="BC189" i="1"/>
  <c r="BC269" i="1"/>
  <c r="BC261" i="1"/>
  <c r="BC259" i="1"/>
  <c r="BC268" i="1"/>
  <c r="BC255" i="1"/>
  <c r="BC251" i="1"/>
  <c r="BC263" i="1"/>
  <c r="BC267" i="1"/>
  <c r="BC257" i="1"/>
  <c r="BC253" i="1"/>
  <c r="BC256" i="1"/>
  <c r="BC270" i="1"/>
  <c r="BC264" i="1"/>
  <c r="BC276" i="1"/>
  <c r="BC250" i="1"/>
  <c r="BC278" i="1"/>
  <c r="BC262" i="1"/>
  <c r="BC258" i="1"/>
  <c r="BC279" i="1"/>
  <c r="BC280" i="1"/>
  <c r="BC260" i="1"/>
  <c r="BC254" i="1"/>
  <c r="BC266" i="1"/>
  <c r="BC265" i="1"/>
  <c r="BC273" i="1"/>
  <c r="BC271" i="1"/>
  <c r="BC272" i="1"/>
  <c r="BC274" i="1"/>
  <c r="BC275" i="1"/>
  <c r="BC277" i="1"/>
  <c r="BC281" i="1"/>
  <c r="BC282" i="1"/>
  <c r="BC284" i="1"/>
  <c r="BC283" i="1"/>
  <c r="BC285" i="1"/>
  <c r="BC286" i="1"/>
  <c r="BC287" i="1"/>
  <c r="BC288" i="1"/>
  <c r="BC289" i="1"/>
  <c r="BC290" i="1"/>
  <c r="BC292" i="1"/>
  <c r="BC291" i="1"/>
  <c r="BC293" i="1"/>
  <c r="BC294" i="1"/>
  <c r="BA113" i="1"/>
  <c r="BA60" i="1"/>
  <c r="BA89" i="1"/>
  <c r="BA173" i="1"/>
  <c r="BA222" i="1"/>
  <c r="BA182" i="1"/>
  <c r="BA83" i="1"/>
  <c r="BA230" i="1"/>
  <c r="BA25" i="1"/>
  <c r="BA110" i="1"/>
  <c r="BA192" i="1"/>
  <c r="BA131" i="1"/>
  <c r="BA88" i="1"/>
  <c r="BA95" i="1"/>
  <c r="BA69" i="1"/>
  <c r="BA140" i="1"/>
  <c r="BA50" i="1"/>
  <c r="BA248" i="1"/>
  <c r="BA236" i="1"/>
  <c r="BA177" i="1"/>
  <c r="BA202" i="1"/>
  <c r="BA178" i="1"/>
  <c r="BA135" i="1"/>
  <c r="BA23" i="1"/>
  <c r="BA243" i="1"/>
  <c r="BA208" i="1"/>
  <c r="BA27" i="1"/>
  <c r="BA54" i="1"/>
  <c r="BA16" i="1"/>
  <c r="BA12" i="1"/>
  <c r="BA33" i="1"/>
  <c r="BA127" i="1"/>
  <c r="BA64" i="1"/>
  <c r="BA186" i="1"/>
  <c r="BA187" i="1"/>
  <c r="BA102" i="1"/>
  <c r="BA18" i="1"/>
  <c r="BA45" i="1"/>
  <c r="BA26" i="1"/>
  <c r="BA225" i="1"/>
  <c r="BA97" i="1"/>
  <c r="BA21" i="1"/>
  <c r="BA108" i="1"/>
  <c r="BA223" i="1"/>
  <c r="BA161" i="1"/>
  <c r="BA119" i="1"/>
  <c r="BA63" i="1"/>
  <c r="BA144" i="1"/>
  <c r="BA20" i="1"/>
  <c r="BA105" i="1"/>
  <c r="BA134" i="1"/>
  <c r="BA120" i="1"/>
  <c r="BA204" i="1"/>
  <c r="BA174" i="1"/>
  <c r="BA85" i="1"/>
  <c r="BA56" i="1"/>
  <c r="BA146" i="1"/>
  <c r="BA153" i="1"/>
  <c r="BA96" i="1"/>
  <c r="BA242" i="1"/>
  <c r="BA22" i="1"/>
  <c r="BA48" i="1"/>
  <c r="BA101" i="1"/>
  <c r="BA129" i="1"/>
  <c r="BA29" i="1"/>
  <c r="BA84" i="1"/>
  <c r="BA118" i="1"/>
  <c r="BA104" i="1"/>
  <c r="BA114" i="1"/>
  <c r="BA194" i="1"/>
  <c r="BA82" i="1"/>
  <c r="BA130" i="1"/>
  <c r="BA41" i="1"/>
  <c r="BA151" i="1"/>
  <c r="BA81" i="1"/>
  <c r="BA162" i="1"/>
  <c r="BA74" i="1"/>
  <c r="BA124" i="1"/>
  <c r="BA132" i="1"/>
  <c r="BA158" i="1"/>
  <c r="BA195" i="1"/>
  <c r="BA93" i="1"/>
  <c r="BA197" i="1"/>
  <c r="BA24" i="1"/>
  <c r="BA145" i="1"/>
  <c r="BA121" i="1"/>
  <c r="BA68" i="1"/>
  <c r="BA169" i="1"/>
  <c r="BA165" i="1"/>
  <c r="BA155" i="1"/>
  <c r="BA115" i="1"/>
  <c r="BA92" i="1"/>
  <c r="BA125" i="1"/>
  <c r="BA98" i="1"/>
  <c r="BA77" i="1"/>
  <c r="BA142" i="1"/>
  <c r="BA35" i="1"/>
  <c r="BA46" i="1"/>
  <c r="BA94" i="1"/>
  <c r="BA100" i="1"/>
  <c r="BA214" i="1"/>
  <c r="BA221" i="1"/>
  <c r="BA75" i="1"/>
  <c r="BA136" i="1"/>
  <c r="BA72" i="1"/>
  <c r="BA170" i="1"/>
  <c r="BA196" i="1"/>
  <c r="BA198" i="1"/>
  <c r="BA86" i="1"/>
  <c r="BA172" i="1"/>
  <c r="BA59" i="1"/>
  <c r="BA199" i="1"/>
  <c r="BA116" i="1"/>
  <c r="BA80" i="1"/>
  <c r="BA206" i="1"/>
  <c r="BA229" i="1"/>
  <c r="BA190" i="1"/>
  <c r="BA201" i="1"/>
  <c r="BA207" i="1"/>
  <c r="BA213" i="1"/>
  <c r="BA91" i="1"/>
  <c r="BA166" i="1"/>
  <c r="BA99" i="1"/>
  <c r="BA137" i="1"/>
  <c r="BA157" i="1"/>
  <c r="BA168" i="1"/>
  <c r="BA36" i="1"/>
  <c r="BA37" i="1"/>
  <c r="BA62" i="1"/>
  <c r="BA43" i="1"/>
  <c r="BA246" i="1"/>
  <c r="BA193" i="1"/>
  <c r="BA57" i="1"/>
  <c r="BA218" i="1"/>
  <c r="BA73" i="1"/>
  <c r="BA167" i="1"/>
  <c r="BA109" i="1"/>
  <c r="BA106" i="1"/>
  <c r="BA249" i="1"/>
  <c r="BA163" i="1"/>
  <c r="BA232" i="1"/>
  <c r="BA112" i="1"/>
  <c r="BA53" i="1"/>
  <c r="BA141" i="1"/>
  <c r="BA40" i="1"/>
  <c r="BA215" i="1"/>
  <c r="BA233" i="1"/>
  <c r="BA30" i="1"/>
  <c r="BA238" i="1"/>
  <c r="BA52" i="1"/>
  <c r="BA103" i="1"/>
  <c r="BA181" i="1"/>
  <c r="BA184" i="1"/>
  <c r="BA76" i="1"/>
  <c r="BA19" i="1"/>
  <c r="BA31" i="1"/>
  <c r="BA212" i="1"/>
  <c r="BA107" i="1"/>
  <c r="BA38" i="1"/>
  <c r="BA61" i="1"/>
  <c r="BA147" i="1"/>
  <c r="BA128" i="1"/>
  <c r="BA220" i="1"/>
  <c r="BA209" i="1"/>
  <c r="BA117" i="1"/>
  <c r="BA133" i="1"/>
  <c r="BA228" i="1"/>
  <c r="BA17" i="1"/>
  <c r="BA71" i="1"/>
  <c r="BA217" i="1"/>
  <c r="BA164" i="1"/>
  <c r="BA67" i="1"/>
  <c r="BA143" i="1"/>
  <c r="BA245" i="1"/>
  <c r="BA160" i="1"/>
  <c r="BA14" i="1"/>
  <c r="BA70" i="1"/>
  <c r="BA185" i="1"/>
  <c r="BA191" i="1"/>
  <c r="BA138" i="1"/>
  <c r="BA34" i="1"/>
  <c r="BA13" i="1"/>
  <c r="BA237" i="1"/>
  <c r="BA203" i="1"/>
  <c r="BA227" i="1"/>
  <c r="BA231" i="1"/>
  <c r="BA205" i="1"/>
  <c r="BA44" i="1"/>
  <c r="BA152" i="1"/>
  <c r="BA87" i="1"/>
  <c r="BA32" i="1"/>
  <c r="BA39" i="1"/>
  <c r="BA11" i="1"/>
  <c r="BA66" i="1"/>
  <c r="BA111" i="1"/>
  <c r="BA148" i="1"/>
  <c r="BA150" i="1"/>
  <c r="BA247" i="1"/>
  <c r="BA123" i="1"/>
  <c r="BA126" i="1"/>
  <c r="BA210" i="1"/>
  <c r="BA183" i="1"/>
  <c r="BA176" i="1"/>
  <c r="BA211" i="1"/>
  <c r="BA51" i="1"/>
  <c r="BA58" i="1"/>
  <c r="BA139" i="1"/>
  <c r="BA15" i="1"/>
  <c r="BA42" i="1"/>
  <c r="BA79" i="1"/>
  <c r="BA171" i="1"/>
  <c r="BA149" i="1"/>
  <c r="BA55" i="1"/>
  <c r="BA122" i="1"/>
  <c r="BA49" i="1"/>
  <c r="BA65" i="1"/>
  <c r="BA47" i="1"/>
  <c r="BA78" i="1"/>
  <c r="BA200" i="1"/>
  <c r="BA159" i="1"/>
  <c r="BA219" i="1"/>
  <c r="BA240" i="1"/>
  <c r="BA241" i="1"/>
  <c r="BA252" i="1"/>
  <c r="BA226" i="1"/>
  <c r="BA224" i="1"/>
  <c r="BA90" i="1"/>
  <c r="BA179" i="1"/>
  <c r="BA180" i="1"/>
  <c r="BA154" i="1"/>
  <c r="BA244" i="1"/>
  <c r="BA216" i="1"/>
  <c r="BA239" i="1"/>
  <c r="BA28" i="1"/>
  <c r="BA234" i="1"/>
  <c r="BA188" i="1"/>
  <c r="BA189" i="1"/>
  <c r="BA156" i="1"/>
  <c r="BA235" i="1"/>
  <c r="BA269" i="1"/>
  <c r="BA261" i="1"/>
  <c r="BA259" i="1"/>
  <c r="BA268" i="1"/>
  <c r="BA255" i="1"/>
  <c r="BA251" i="1"/>
  <c r="BA263" i="1"/>
  <c r="BA267" i="1"/>
  <c r="BA257" i="1"/>
  <c r="BA253" i="1"/>
  <c r="BA256" i="1"/>
  <c r="BA270" i="1"/>
  <c r="BA264" i="1"/>
  <c r="BA276" i="1"/>
  <c r="BA250" i="1"/>
  <c r="BA278" i="1"/>
  <c r="BA262" i="1"/>
  <c r="BA258" i="1"/>
  <c r="BA279" i="1"/>
  <c r="BA280" i="1"/>
  <c r="BA260" i="1"/>
  <c r="BA254" i="1"/>
  <c r="BA266" i="1"/>
  <c r="BA265" i="1"/>
  <c r="BA273" i="1"/>
  <c r="BA271" i="1"/>
  <c r="BA272" i="1"/>
  <c r="BA274" i="1"/>
  <c r="BA275" i="1"/>
  <c r="BA277" i="1"/>
  <c r="BA281" i="1"/>
  <c r="BA282" i="1"/>
  <c r="BA284" i="1"/>
  <c r="BA283" i="1"/>
  <c r="BA285" i="1"/>
  <c r="BA286" i="1"/>
  <c r="BA287" i="1"/>
  <c r="BA288" i="1"/>
  <c r="BA289" i="1"/>
  <c r="BA290" i="1"/>
  <c r="BA292" i="1"/>
  <c r="BA291" i="1"/>
  <c r="BA293" i="1"/>
  <c r="BA294" i="1"/>
  <c r="AY159" i="1"/>
  <c r="AY219" i="1"/>
  <c r="AY249" i="1"/>
  <c r="AY240" i="1"/>
  <c r="AY241" i="1"/>
  <c r="AY252" i="1"/>
  <c r="AY87" i="1"/>
  <c r="AY164" i="1"/>
  <c r="AY226" i="1"/>
  <c r="AY109" i="1"/>
  <c r="AY160" i="1"/>
  <c r="AY171" i="1"/>
  <c r="AY169" i="1"/>
  <c r="AY120" i="1"/>
  <c r="AY224" i="1"/>
  <c r="AY220" i="1"/>
  <c r="AY211" i="1"/>
  <c r="AY191" i="1"/>
  <c r="AY215" i="1"/>
  <c r="AY128" i="1"/>
  <c r="AY78" i="1"/>
  <c r="AY51" i="1"/>
  <c r="AY90" i="1"/>
  <c r="AY115" i="1"/>
  <c r="AY106" i="1"/>
  <c r="AY179" i="1"/>
  <c r="AY180" i="1"/>
  <c r="AY147" i="1"/>
  <c r="AY154" i="1"/>
  <c r="AY237" i="1"/>
  <c r="AY244" i="1"/>
  <c r="AY245" i="1"/>
  <c r="AY216" i="1"/>
  <c r="AY11" i="1"/>
  <c r="AY239" i="1"/>
  <c r="AY56" i="1"/>
  <c r="AY238" i="1"/>
  <c r="AY202" i="1"/>
  <c r="AY166" i="1"/>
  <c r="AY58" i="1"/>
  <c r="AY184" i="1"/>
  <c r="AY108" i="1"/>
  <c r="AY36" i="1"/>
  <c r="AY167" i="1"/>
  <c r="AY63" i="1"/>
  <c r="AY170" i="1"/>
  <c r="AY119" i="1"/>
  <c r="AY183" i="1"/>
  <c r="AY19" i="1"/>
  <c r="AY204" i="1"/>
  <c r="AY124" i="1"/>
  <c r="AY47" i="1"/>
  <c r="AY217" i="1"/>
  <c r="AY38" i="1"/>
  <c r="AY27" i="1"/>
  <c r="AY246" i="1"/>
  <c r="AY24" i="1"/>
  <c r="AY104" i="1"/>
  <c r="AY126" i="1"/>
  <c r="AY21" i="1"/>
  <c r="AY122" i="1"/>
  <c r="AY116" i="1"/>
  <c r="AY111" i="1"/>
  <c r="AY66" i="1"/>
  <c r="AY93" i="1"/>
  <c r="AY114" i="1"/>
  <c r="AY163" i="1"/>
  <c r="AY178" i="1"/>
  <c r="AY92" i="1"/>
  <c r="AY86" i="1"/>
  <c r="AY148" i="1"/>
  <c r="AY39" i="1"/>
  <c r="AY70" i="1"/>
  <c r="AY28" i="1"/>
  <c r="AY145" i="1"/>
  <c r="AY165" i="1"/>
  <c r="AY203" i="1"/>
  <c r="AY17" i="1"/>
  <c r="AY139" i="1"/>
  <c r="AY130" i="1"/>
  <c r="AY100" i="1"/>
  <c r="AY110" i="1"/>
  <c r="AY72" i="1"/>
  <c r="AY20" i="1"/>
  <c r="AY227" i="1"/>
  <c r="AY13" i="1"/>
  <c r="AY82" i="1"/>
  <c r="AY121" i="1"/>
  <c r="AY84" i="1"/>
  <c r="AY49" i="1"/>
  <c r="AY195" i="1"/>
  <c r="AY190" i="1"/>
  <c r="AY234" i="1"/>
  <c r="AY54" i="1"/>
  <c r="AY71" i="1"/>
  <c r="AY45" i="1"/>
  <c r="AY149" i="1"/>
  <c r="AY123" i="1"/>
  <c r="AY188" i="1"/>
  <c r="AY189" i="1"/>
  <c r="AY181" i="1"/>
  <c r="AY193" i="1"/>
  <c r="AY42" i="1"/>
  <c r="AY129" i="1"/>
  <c r="AY141" i="1"/>
  <c r="AY46" i="1"/>
  <c r="AY79" i="1"/>
  <c r="AY53" i="1"/>
  <c r="AY144" i="1"/>
  <c r="AY136" i="1"/>
  <c r="AY101" i="1"/>
  <c r="AY30" i="1"/>
  <c r="AY242" i="1"/>
  <c r="AY173" i="1"/>
  <c r="AY212" i="1"/>
  <c r="AY158" i="1"/>
  <c r="AY146" i="1"/>
  <c r="AY107" i="1"/>
  <c r="AY157" i="1"/>
  <c r="AY76" i="1"/>
  <c r="AY65" i="1"/>
  <c r="AY132" i="1"/>
  <c r="AY150" i="1"/>
  <c r="AY15" i="1"/>
  <c r="AY197" i="1"/>
  <c r="AY185" i="1"/>
  <c r="AY81" i="1"/>
  <c r="AY59" i="1"/>
  <c r="AY172" i="1"/>
  <c r="AY229" i="1"/>
  <c r="AY44" i="1"/>
  <c r="AY67" i="1"/>
  <c r="AY55" i="1"/>
  <c r="AY206" i="1"/>
  <c r="AY231" i="1"/>
  <c r="AY127" i="1"/>
  <c r="AY74" i="1"/>
  <c r="AY233" i="1"/>
  <c r="AY75" i="1"/>
  <c r="AY201" i="1"/>
  <c r="AY35" i="1"/>
  <c r="AY186" i="1"/>
  <c r="AY137" i="1"/>
  <c r="AY142" i="1"/>
  <c r="AY105" i="1"/>
  <c r="AY248" i="1"/>
  <c r="AY176" i="1"/>
  <c r="AY168" i="1"/>
  <c r="AY133" i="1"/>
  <c r="AY198" i="1"/>
  <c r="AY85" i="1"/>
  <c r="AY140" i="1"/>
  <c r="AY207" i="1"/>
  <c r="AY99" i="1"/>
  <c r="AY192" i="1"/>
  <c r="AY232" i="1"/>
  <c r="AY98" i="1"/>
  <c r="AY68" i="1"/>
  <c r="AY213" i="1"/>
  <c r="AY29" i="1"/>
  <c r="AY18" i="1"/>
  <c r="AY14" i="1"/>
  <c r="AY134" i="1"/>
  <c r="AY143" i="1"/>
  <c r="AY156" i="1"/>
  <c r="AY118" i="1"/>
  <c r="AY205" i="1"/>
  <c r="AY12" i="1"/>
  <c r="AY34" i="1"/>
  <c r="AY95" i="1"/>
  <c r="AY199" i="1"/>
  <c r="AY162" i="1"/>
  <c r="AY151" i="1"/>
  <c r="AY64" i="1"/>
  <c r="AY223" i="1"/>
  <c r="AY125" i="1"/>
  <c r="AY26" i="1"/>
  <c r="AY57" i="1"/>
  <c r="AY113" i="1"/>
  <c r="AY175" i="1"/>
  <c r="AY97" i="1"/>
  <c r="AY218" i="1"/>
  <c r="AY89" i="1"/>
  <c r="AY62" i="1"/>
  <c r="AY230" i="1"/>
  <c r="AY177" i="1"/>
  <c r="AY135" i="1"/>
  <c r="AY40" i="1"/>
  <c r="AY25" i="1"/>
  <c r="AY94" i="1"/>
  <c r="AY222" i="1"/>
  <c r="AY50" i="1"/>
  <c r="AY83" i="1"/>
  <c r="AY247" i="1"/>
  <c r="AY152" i="1"/>
  <c r="AY88" i="1"/>
  <c r="AY210" i="1"/>
  <c r="AY41" i="1"/>
  <c r="AY48" i="1"/>
  <c r="AY33" i="1"/>
  <c r="AY196" i="1"/>
  <c r="AY23" i="1"/>
  <c r="AY131" i="1"/>
  <c r="AY194" i="1"/>
  <c r="AY117" i="1"/>
  <c r="AY225" i="1"/>
  <c r="AY182" i="1"/>
  <c r="AY52" i="1"/>
  <c r="AY228" i="1"/>
  <c r="AY103" i="1"/>
  <c r="AY73" i="1"/>
  <c r="AY112" i="1"/>
  <c r="AY155" i="1"/>
  <c r="AY209" i="1"/>
  <c r="AY138" i="1"/>
  <c r="AY80" i="1"/>
  <c r="AY174" i="1"/>
  <c r="AY69" i="1"/>
  <c r="AY187" i="1"/>
  <c r="AY214" i="1"/>
  <c r="AY235" i="1"/>
  <c r="AY60" i="1"/>
  <c r="AY96" i="1"/>
  <c r="AY243" i="1"/>
  <c r="AY37" i="1"/>
  <c r="AY61" i="1"/>
  <c r="AY43" i="1"/>
  <c r="AY161" i="1"/>
  <c r="AY236" i="1"/>
  <c r="AY153" i="1"/>
  <c r="AY102" i="1"/>
  <c r="AY77" i="1"/>
  <c r="AY221" i="1"/>
  <c r="AY208" i="1"/>
  <c r="AY91" i="1"/>
  <c r="AY22" i="1"/>
  <c r="AY31" i="1"/>
  <c r="AY16" i="1"/>
  <c r="AY32" i="1"/>
  <c r="AY269" i="1"/>
  <c r="AY261" i="1"/>
  <c r="AY259" i="1"/>
  <c r="AY268" i="1"/>
  <c r="AY255" i="1"/>
  <c r="AY251" i="1"/>
  <c r="AY263" i="1"/>
  <c r="AY267" i="1"/>
  <c r="AY257" i="1"/>
  <c r="AY253" i="1"/>
  <c r="AY256" i="1"/>
  <c r="AY270" i="1"/>
  <c r="AY264" i="1"/>
  <c r="AY276" i="1"/>
  <c r="AY250" i="1"/>
  <c r="AY278" i="1"/>
  <c r="AY262" i="1"/>
  <c r="AY258" i="1"/>
  <c r="AY279" i="1"/>
  <c r="AY280" i="1"/>
  <c r="AY260" i="1"/>
  <c r="AY254" i="1"/>
  <c r="AY266" i="1"/>
  <c r="AY265" i="1"/>
  <c r="AY273" i="1"/>
  <c r="AY271" i="1"/>
  <c r="AY272" i="1"/>
  <c r="AY274" i="1"/>
  <c r="AY275" i="1"/>
  <c r="AY277" i="1"/>
  <c r="AY281" i="1"/>
  <c r="AY282" i="1"/>
  <c r="AY284" i="1"/>
  <c r="AY283" i="1"/>
  <c r="AY285" i="1"/>
  <c r="AY286" i="1"/>
  <c r="AY287" i="1"/>
  <c r="AY288" i="1"/>
  <c r="AY289" i="1"/>
  <c r="AY290" i="1"/>
  <c r="AY292" i="1"/>
  <c r="AY291" i="1"/>
  <c r="AY293" i="1"/>
  <c r="AY294" i="1"/>
  <c r="AW252" i="1"/>
  <c r="AW91" i="1"/>
  <c r="AW87" i="1"/>
  <c r="AW27" i="1"/>
  <c r="AW14" i="1"/>
  <c r="AW69" i="1"/>
  <c r="AW37" i="1"/>
  <c r="AW211" i="1"/>
  <c r="AW42" i="1"/>
  <c r="AW22" i="1"/>
  <c r="AW241" i="1"/>
  <c r="AW122" i="1"/>
  <c r="AW34" i="1"/>
  <c r="AW43" i="1"/>
  <c r="AW19" i="1"/>
  <c r="AW105" i="1"/>
  <c r="AW92" i="1"/>
  <c r="AW66" i="1"/>
  <c r="AW150" i="1"/>
  <c r="AW106" i="1"/>
  <c r="AW79" i="1"/>
  <c r="AW99" i="1"/>
  <c r="AW154" i="1"/>
  <c r="AW171" i="1"/>
  <c r="AW46" i="1"/>
  <c r="AW26" i="1"/>
  <c r="AW201" i="1"/>
  <c r="AW133" i="1"/>
  <c r="AW224" i="1"/>
  <c r="AW88" i="1"/>
  <c r="AW160" i="1"/>
  <c r="AW103" i="1"/>
  <c r="AW35" i="1"/>
  <c r="AW244" i="1"/>
  <c r="AW57" i="1"/>
  <c r="AW32" i="1"/>
  <c r="AW202" i="1"/>
  <c r="AW20" i="1"/>
  <c r="AW65" i="1"/>
  <c r="AW120" i="1"/>
  <c r="AW148" i="1"/>
  <c r="AW12" i="1"/>
  <c r="AW141" i="1"/>
  <c r="AW169" i="1"/>
  <c r="AW77" i="1"/>
  <c r="AW25" i="1"/>
  <c r="AW117" i="1"/>
  <c r="AW38" i="1"/>
  <c r="AW67" i="1"/>
  <c r="AW41" i="1"/>
  <c r="AW44" i="1"/>
  <c r="AW191" i="1"/>
  <c r="AW123" i="1"/>
  <c r="AW226" i="1"/>
  <c r="AW136" i="1"/>
  <c r="AW165" i="1"/>
  <c r="AW11" i="1"/>
  <c r="AW64" i="1"/>
  <c r="AW249" i="1"/>
  <c r="AW18" i="1"/>
  <c r="AW39" i="1"/>
  <c r="AW131" i="1"/>
  <c r="AW147" i="1"/>
  <c r="AW212" i="1"/>
  <c r="AW75" i="1"/>
  <c r="AW80" i="1"/>
  <c r="AW21" i="1"/>
  <c r="AW24" i="1"/>
  <c r="AW167" i="1"/>
  <c r="AW134" i="1"/>
  <c r="AW16" i="1"/>
  <c r="AW223" i="1"/>
  <c r="AW51" i="1"/>
  <c r="AW138" i="1"/>
  <c r="AW143" i="1"/>
  <c r="AW192" i="1"/>
  <c r="AW33" i="1"/>
  <c r="AW153" i="1"/>
  <c r="AW187" i="1"/>
  <c r="AW61" i="1"/>
  <c r="AW129" i="1"/>
  <c r="AW50" i="1"/>
  <c r="AW83" i="1"/>
  <c r="AW163" i="1"/>
  <c r="AW29" i="1"/>
  <c r="AW209" i="1"/>
  <c r="AW109" i="1"/>
  <c r="AW185" i="1"/>
  <c r="AW145" i="1"/>
  <c r="AW70" i="1"/>
  <c r="AW81" i="1"/>
  <c r="AW95" i="1"/>
  <c r="AW158" i="1"/>
  <c r="AW214" i="1"/>
  <c r="AW71" i="1"/>
  <c r="AW161" i="1"/>
  <c r="AW130" i="1"/>
  <c r="AW15" i="1"/>
  <c r="AW168" i="1"/>
  <c r="AW89" i="1"/>
  <c r="AW179" i="1"/>
  <c r="AW245" i="1"/>
  <c r="AW74" i="1"/>
  <c r="AW59" i="1"/>
  <c r="AW216" i="1"/>
  <c r="AW45" i="1"/>
  <c r="AW31" i="1"/>
  <c r="AW205" i="1"/>
  <c r="AW124" i="1"/>
  <c r="AW56" i="1"/>
  <c r="AW238" i="1"/>
  <c r="AW63" i="1"/>
  <c r="AW102" i="1"/>
  <c r="AW125" i="1"/>
  <c r="AW36" i="1"/>
  <c r="AW164" i="1"/>
  <c r="AW62" i="1"/>
  <c r="AW17" i="1"/>
  <c r="AW23" i="1"/>
  <c r="AW114" i="1"/>
  <c r="AW177" i="1"/>
  <c r="AW93" i="1"/>
  <c r="AW188" i="1"/>
  <c r="AW140" i="1"/>
  <c r="AW58" i="1"/>
  <c r="AW144" i="1"/>
  <c r="AW108" i="1"/>
  <c r="AW213" i="1"/>
  <c r="AW119" i="1"/>
  <c r="AW128" i="1"/>
  <c r="AW49" i="1"/>
  <c r="AW111" i="1"/>
  <c r="AW115" i="1"/>
  <c r="AW13" i="1"/>
  <c r="AW90" i="1"/>
  <c r="AW100" i="1"/>
  <c r="AW82" i="1"/>
  <c r="AW98" i="1"/>
  <c r="AW54" i="1"/>
  <c r="AW28" i="1"/>
  <c r="AW52" i="1"/>
  <c r="AW48" i="1"/>
  <c r="AW96" i="1"/>
  <c r="AW72" i="1"/>
  <c r="AW60" i="1"/>
  <c r="AW121" i="1"/>
  <c r="AW116" i="1"/>
  <c r="AW47" i="1"/>
  <c r="AW139" i="1"/>
  <c r="AW97" i="1"/>
  <c r="AW137" i="1"/>
  <c r="AW126" i="1"/>
  <c r="AW55" i="1"/>
  <c r="AW30" i="1"/>
  <c r="AW84" i="1"/>
  <c r="AW208" i="1"/>
  <c r="AW40" i="1"/>
  <c r="AW112" i="1"/>
  <c r="AW86" i="1"/>
  <c r="AW76" i="1"/>
  <c r="AW132" i="1"/>
  <c r="AW203" i="1"/>
  <c r="AW181" i="1"/>
  <c r="AW178" i="1"/>
  <c r="AW234" i="1"/>
  <c r="AW176" i="1"/>
  <c r="AW107" i="1"/>
  <c r="AW189" i="1"/>
  <c r="AW197" i="1"/>
  <c r="AW78" i="1"/>
  <c r="AW173" i="1"/>
  <c r="AW199" i="1"/>
  <c r="AW207" i="1"/>
  <c r="AW180" i="1"/>
  <c r="AW53" i="1"/>
  <c r="AW219" i="1"/>
  <c r="AW68" i="1"/>
  <c r="AW149" i="1"/>
  <c r="AW221" i="1"/>
  <c r="AW135" i="1"/>
  <c r="AW94" i="1"/>
  <c r="AW243" i="1"/>
  <c r="AW228" i="1"/>
  <c r="AW182" i="1"/>
  <c r="AW218" i="1"/>
  <c r="AW159" i="1"/>
  <c r="AW174" i="1"/>
  <c r="AW157" i="1"/>
  <c r="AW184" i="1"/>
  <c r="AW156" i="1"/>
  <c r="AW200" i="1"/>
  <c r="AW225" i="1"/>
  <c r="AW166" i="1"/>
  <c r="AW152" i="1"/>
  <c r="AW230" i="1"/>
  <c r="AW222" i="1"/>
  <c r="AW232" i="1"/>
  <c r="AW113" i="1"/>
  <c r="AW170" i="1"/>
  <c r="AW101" i="1"/>
  <c r="AW186" i="1"/>
  <c r="AW155" i="1"/>
  <c r="AW104" i="1"/>
  <c r="AW206" i="1"/>
  <c r="AW204" i="1"/>
  <c r="AW194" i="1"/>
  <c r="AW183" i="1"/>
  <c r="AW198" i="1"/>
  <c r="AW195" i="1"/>
  <c r="AW235" i="1"/>
  <c r="AW110" i="1"/>
  <c r="AW210" i="1"/>
  <c r="AW233" i="1"/>
  <c r="AW227" i="1"/>
  <c r="AW151" i="1"/>
  <c r="AW85" i="1"/>
  <c r="AW146" i="1"/>
  <c r="AW239" i="1"/>
  <c r="AW127" i="1"/>
  <c r="AW190" i="1"/>
  <c r="AW142" i="1"/>
  <c r="AW248" i="1"/>
  <c r="AW242" i="1"/>
  <c r="AW172" i="1"/>
  <c r="AW118" i="1"/>
  <c r="AW162" i="1"/>
  <c r="AW236" i="1"/>
  <c r="AW217" i="1"/>
  <c r="AW196" i="1"/>
  <c r="AW231" i="1"/>
  <c r="AW240" i="1"/>
  <c r="AW237" i="1"/>
  <c r="AW229" i="1"/>
  <c r="AW220" i="1"/>
  <c r="AW215" i="1"/>
  <c r="AW193" i="1"/>
  <c r="AW175" i="1"/>
  <c r="AW247" i="1"/>
  <c r="AW246" i="1"/>
  <c r="AW269" i="1"/>
  <c r="AW261" i="1"/>
  <c r="AW259" i="1"/>
  <c r="AW268" i="1"/>
  <c r="AW255" i="1"/>
  <c r="AW251" i="1"/>
  <c r="AW263" i="1"/>
  <c r="AW267" i="1"/>
  <c r="AW257" i="1"/>
  <c r="AW253" i="1"/>
  <c r="AW256" i="1"/>
  <c r="AW270" i="1"/>
  <c r="AW264" i="1"/>
  <c r="AW276" i="1"/>
  <c r="AW250" i="1"/>
  <c r="AW278" i="1"/>
  <c r="AW262" i="1"/>
  <c r="AW258" i="1"/>
  <c r="AW279" i="1"/>
  <c r="AW280" i="1"/>
  <c r="AW260" i="1"/>
  <c r="AW254" i="1"/>
  <c r="AW266" i="1"/>
  <c r="AW265" i="1"/>
  <c r="AW273" i="1"/>
  <c r="AW271" i="1"/>
  <c r="AW272" i="1"/>
  <c r="AW274" i="1"/>
  <c r="AW275" i="1"/>
  <c r="AW277" i="1"/>
  <c r="AW281" i="1"/>
  <c r="AW282" i="1"/>
  <c r="AW284" i="1"/>
  <c r="AW283" i="1"/>
  <c r="AW285" i="1"/>
  <c r="AW286" i="1"/>
  <c r="AW287" i="1"/>
  <c r="AW288" i="1"/>
  <c r="AW289" i="1"/>
  <c r="AW290" i="1"/>
  <c r="AW292" i="1"/>
  <c r="AW291" i="1"/>
  <c r="AW293" i="1"/>
  <c r="AW294" i="1"/>
  <c r="AF268" i="1"/>
  <c r="BJ250" i="1" l="1"/>
  <c r="BK250" i="1"/>
  <c r="BJ251" i="1"/>
  <c r="BK251" i="1"/>
  <c r="BJ253" i="1"/>
  <c r="BK253" i="1"/>
  <c r="BJ254" i="1"/>
  <c r="BK254" i="1"/>
  <c r="BJ255" i="1"/>
  <c r="BK255" i="1"/>
  <c r="BJ256" i="1"/>
  <c r="BK256" i="1"/>
  <c r="BJ258" i="1"/>
  <c r="BK258" i="1"/>
  <c r="BJ259" i="1"/>
  <c r="BK259" i="1"/>
  <c r="BJ257" i="1"/>
  <c r="BK257" i="1"/>
  <c r="BJ260" i="1"/>
  <c r="BK260" i="1"/>
  <c r="BJ261" i="1"/>
  <c r="BK261" i="1"/>
  <c r="BJ262" i="1"/>
  <c r="BK262" i="1"/>
  <c r="BJ263" i="1"/>
  <c r="BK263" i="1"/>
  <c r="BJ267" i="1"/>
  <c r="BK267" i="1"/>
  <c r="BJ265" i="1"/>
  <c r="BK265" i="1"/>
  <c r="BJ268" i="1"/>
  <c r="BK268" i="1"/>
  <c r="BJ269" i="1"/>
  <c r="BK269" i="1"/>
  <c r="BJ270" i="1"/>
  <c r="BK270" i="1"/>
  <c r="BJ271" i="1"/>
  <c r="BK271" i="1"/>
  <c r="BJ273" i="1"/>
  <c r="BK273" i="1"/>
  <c r="BJ276" i="1"/>
  <c r="BK276" i="1"/>
  <c r="BJ280" i="1"/>
  <c r="BK280" i="1"/>
  <c r="BJ198" i="5"/>
  <c r="BK198" i="5"/>
  <c r="BJ202" i="5"/>
  <c r="BK202" i="5"/>
  <c r="BJ206" i="5"/>
  <c r="BK206" i="5"/>
  <c r="BJ213" i="5"/>
  <c r="BK213" i="5"/>
  <c r="BJ200" i="5"/>
  <c r="BK200" i="5"/>
  <c r="BJ204" i="5"/>
  <c r="BK204" i="5"/>
  <c r="BJ209" i="5"/>
  <c r="BK209" i="5"/>
  <c r="BJ212" i="5"/>
  <c r="BK212" i="5"/>
  <c r="BJ215" i="5"/>
  <c r="BK215" i="5"/>
  <c r="BJ228" i="5"/>
  <c r="BK228" i="5"/>
  <c r="BJ211" i="5"/>
  <c r="BK211" i="5"/>
  <c r="BJ199" i="5"/>
  <c r="BK199" i="5"/>
  <c r="BJ208" i="5"/>
  <c r="BK208" i="5"/>
  <c r="BJ197" i="5"/>
  <c r="BK197" i="5"/>
  <c r="BJ203" i="5"/>
  <c r="BK203" i="5"/>
  <c r="BJ207" i="5"/>
  <c r="BK207" i="5"/>
  <c r="BJ201" i="5"/>
  <c r="BK201" i="5"/>
  <c r="BJ194" i="5"/>
  <c r="BK194" i="5"/>
  <c r="BJ214" i="5"/>
  <c r="BK214" i="5"/>
  <c r="BJ222" i="5"/>
  <c r="BK222" i="5"/>
  <c r="BJ218" i="5"/>
  <c r="BK218" i="5"/>
  <c r="BJ205" i="5"/>
  <c r="BK205" i="5"/>
  <c r="T8" i="4" l="1"/>
  <c r="AN9" i="3"/>
  <c r="AN10" i="3"/>
  <c r="AN14" i="3"/>
  <c r="AN13" i="3"/>
  <c r="AN16" i="3"/>
  <c r="AN15" i="3"/>
  <c r="AN17" i="3"/>
  <c r="AN18" i="3"/>
  <c r="AN12" i="3"/>
  <c r="AN19" i="3"/>
  <c r="AN11" i="3"/>
  <c r="CN17" i="5" l="1"/>
  <c r="AF206" i="5"/>
  <c r="AF199" i="5"/>
  <c r="AF198" i="5"/>
  <c r="AF202" i="5"/>
  <c r="AF213" i="5"/>
  <c r="AF197" i="5"/>
  <c r="AF201" i="5"/>
  <c r="AF203" i="5"/>
  <c r="AF194" i="5"/>
  <c r="AF208" i="5"/>
  <c r="AF211" i="5"/>
  <c r="AF212" i="5"/>
  <c r="AF207" i="5"/>
  <c r="AF209" i="5"/>
  <c r="AF200" i="5"/>
  <c r="AF217" i="5"/>
  <c r="AF215" i="5"/>
  <c r="AF210" i="5"/>
  <c r="AF214" i="5"/>
  <c r="AF222" i="5"/>
  <c r="AF218" i="5"/>
  <c r="AF204" i="5"/>
  <c r="AF205" i="5"/>
  <c r="AF226" i="5"/>
  <c r="AF228" i="5"/>
  <c r="AF221" i="5"/>
  <c r="AH206" i="5"/>
  <c r="AH199" i="5"/>
  <c r="AH198" i="5"/>
  <c r="AH202" i="5"/>
  <c r="AH213" i="5"/>
  <c r="AH197" i="5"/>
  <c r="AH201" i="5"/>
  <c r="AH203" i="5"/>
  <c r="AH194" i="5"/>
  <c r="AH208" i="5"/>
  <c r="AH211" i="5"/>
  <c r="AH212" i="5"/>
  <c r="AH207" i="5"/>
  <c r="AH209" i="5"/>
  <c r="AH200" i="5"/>
  <c r="AH217" i="5"/>
  <c r="AH215" i="5"/>
  <c r="AH210" i="5"/>
  <c r="AH214" i="5"/>
  <c r="AH222" i="5"/>
  <c r="AH218" i="5"/>
  <c r="AH204" i="5"/>
  <c r="AH205" i="5"/>
  <c r="AH226" i="5"/>
  <c r="AH228" i="5"/>
  <c r="AH221" i="5"/>
  <c r="BG173" i="5"/>
  <c r="BE119" i="5"/>
  <c r="AY136" i="5"/>
  <c r="AW22" i="5"/>
  <c r="CN219" i="1"/>
  <c r="BG228" i="1"/>
  <c r="BE174" i="1"/>
  <c r="BC159" i="1"/>
  <c r="BA175" i="1"/>
  <c r="AY200" i="1"/>
  <c r="AW73" i="1"/>
  <c r="BG60" i="6"/>
  <c r="BG62" i="6"/>
  <c r="BG33" i="6"/>
  <c r="BG58" i="6"/>
  <c r="BG27" i="6"/>
  <c r="BG35" i="6"/>
  <c r="BG32" i="6"/>
  <c r="BG46" i="6"/>
  <c r="BG57" i="6"/>
  <c r="BG37" i="6"/>
  <c r="BG25" i="6"/>
  <c r="BG13" i="6"/>
  <c r="BG40" i="6"/>
  <c r="BG28" i="6"/>
  <c r="BG42" i="6"/>
  <c r="BG11" i="6"/>
  <c r="BG30" i="6"/>
  <c r="BG39" i="6"/>
  <c r="BG21" i="6"/>
  <c r="BG10" i="6"/>
  <c r="BG55" i="6"/>
  <c r="BG56" i="6"/>
  <c r="BG59" i="6"/>
  <c r="BG45" i="6"/>
  <c r="BG53" i="6"/>
  <c r="BG63" i="6"/>
  <c r="BG18" i="6"/>
  <c r="BG17" i="6"/>
  <c r="BG34" i="6"/>
  <c r="BG29" i="6"/>
  <c r="BG61" i="6"/>
  <c r="BG24" i="6"/>
  <c r="BG31" i="6"/>
  <c r="BG51" i="6"/>
  <c r="BG26" i="6"/>
  <c r="BG49" i="6"/>
  <c r="BG44" i="6"/>
  <c r="BG52" i="6"/>
  <c r="BG36" i="6"/>
  <c r="BG54" i="6"/>
  <c r="BG47" i="6"/>
  <c r="BG16" i="6"/>
  <c r="BG12" i="6"/>
  <c r="BG23" i="6"/>
  <c r="BG48" i="6"/>
  <c r="BG64" i="6"/>
  <c r="BG38" i="6"/>
  <c r="BG50" i="6"/>
  <c r="BG19" i="6"/>
  <c r="BG22" i="6"/>
  <c r="BG15" i="6"/>
  <c r="BG41" i="6"/>
  <c r="BG20" i="6"/>
  <c r="BG14" i="6"/>
  <c r="BG43" i="6"/>
  <c r="BE17" i="6"/>
  <c r="BE14" i="6"/>
  <c r="BE25" i="6"/>
  <c r="BE38" i="6"/>
  <c r="BE11" i="6"/>
  <c r="BE16" i="6"/>
  <c r="BE19" i="6"/>
  <c r="BE18" i="6"/>
  <c r="BE27" i="6"/>
  <c r="BE29" i="6"/>
  <c r="BE12" i="6"/>
  <c r="BE55" i="6"/>
  <c r="BE20" i="6"/>
  <c r="BE60" i="6"/>
  <c r="BE26" i="6"/>
  <c r="BE56" i="6"/>
  <c r="BE33" i="6"/>
  <c r="BE10" i="6"/>
  <c r="BE43" i="6"/>
  <c r="BE24" i="6"/>
  <c r="BE53" i="6"/>
  <c r="BE57" i="6"/>
  <c r="BE39" i="6"/>
  <c r="BE47" i="6"/>
  <c r="BE23" i="6"/>
  <c r="BE35" i="6"/>
  <c r="BE32" i="6"/>
  <c r="BE63" i="6"/>
  <c r="BE15" i="6"/>
  <c r="BE50" i="6"/>
  <c r="BE41" i="6"/>
  <c r="BE31" i="6"/>
  <c r="BE13" i="6"/>
  <c r="BE37" i="6"/>
  <c r="BE28" i="6"/>
  <c r="BE30" i="6"/>
  <c r="BE52" i="6"/>
  <c r="BE42" i="6"/>
  <c r="BE22" i="6"/>
  <c r="BE61" i="6"/>
  <c r="BE45" i="6"/>
  <c r="BE44" i="6"/>
  <c r="BE59" i="6"/>
  <c r="BE51" i="6"/>
  <c r="BE40" i="6"/>
  <c r="BE34" i="6"/>
  <c r="BE58" i="6"/>
  <c r="BE48" i="6"/>
  <c r="BE62" i="6"/>
  <c r="BE21" i="6"/>
  <c r="BE36" i="6"/>
  <c r="BE54" i="6"/>
  <c r="BE64" i="6"/>
  <c r="BE49" i="6"/>
  <c r="BE46" i="6"/>
  <c r="BC54" i="6"/>
  <c r="BC64" i="6"/>
  <c r="BC46" i="6"/>
  <c r="BC17" i="6"/>
  <c r="BC14" i="6"/>
  <c r="BC25" i="6"/>
  <c r="BC38" i="6"/>
  <c r="BC11" i="6"/>
  <c r="BC16" i="6"/>
  <c r="BC19" i="6"/>
  <c r="BC18" i="6"/>
  <c r="BC27" i="6"/>
  <c r="BC29" i="6"/>
  <c r="BC12" i="6"/>
  <c r="BC55" i="6"/>
  <c r="BC20" i="6"/>
  <c r="BC60" i="6"/>
  <c r="BC26" i="6"/>
  <c r="BC56" i="6"/>
  <c r="BC33" i="6"/>
  <c r="BC10" i="6"/>
  <c r="BC43" i="6"/>
  <c r="BC24" i="6"/>
  <c r="BC53" i="6"/>
  <c r="BC57" i="6"/>
  <c r="BC39" i="6"/>
  <c r="BC47" i="6"/>
  <c r="BC23" i="6"/>
  <c r="BC35" i="6"/>
  <c r="BC32" i="6"/>
  <c r="BC63" i="6"/>
  <c r="BC15" i="6"/>
  <c r="BC50" i="6"/>
  <c r="BC41" i="6"/>
  <c r="BC31" i="6"/>
  <c r="BC13" i="6"/>
  <c r="BC37" i="6"/>
  <c r="BC28" i="6"/>
  <c r="BC30" i="6"/>
  <c r="BC52" i="6"/>
  <c r="BC42" i="6"/>
  <c r="BC22" i="6"/>
  <c r="BC61" i="6"/>
  <c r="BC45" i="6"/>
  <c r="BC44" i="6"/>
  <c r="BC59" i="6"/>
  <c r="BC51" i="6"/>
  <c r="BC40" i="6"/>
  <c r="BC34" i="6"/>
  <c r="BC58" i="6"/>
  <c r="BC48" i="6"/>
  <c r="BC62" i="6"/>
  <c r="BC21" i="6"/>
  <c r="BC36" i="6"/>
  <c r="BC49" i="6"/>
  <c r="BA29" i="6"/>
  <c r="AY45" i="6"/>
  <c r="AY41" i="6"/>
  <c r="AY22" i="6"/>
  <c r="AY44" i="6"/>
  <c r="AY54" i="6"/>
  <c r="AY36" i="6"/>
  <c r="AY47" i="6"/>
  <c r="AY32" i="6"/>
  <c r="AY42" i="6"/>
  <c r="AY40" i="6"/>
  <c r="AY60" i="6"/>
  <c r="AY55" i="6"/>
  <c r="AY31" i="6"/>
  <c r="AY10" i="6"/>
  <c r="AY39" i="6"/>
  <c r="AY51" i="6"/>
  <c r="AY64" i="6"/>
  <c r="AY23" i="6"/>
  <c r="AY24" i="6"/>
  <c r="AY21" i="6"/>
  <c r="AY52" i="6"/>
  <c r="AY30" i="6"/>
  <c r="AY59" i="6"/>
  <c r="AY48" i="6"/>
  <c r="AY61" i="6"/>
  <c r="AY43" i="6"/>
  <c r="AY28" i="6"/>
  <c r="AY26" i="6"/>
  <c r="AY19" i="6"/>
  <c r="AY53" i="6"/>
  <c r="AY62" i="6"/>
  <c r="AY33" i="6"/>
  <c r="AY34" i="6"/>
  <c r="AY37" i="6"/>
  <c r="AY12" i="6"/>
  <c r="AY50" i="6"/>
  <c r="AY11" i="6"/>
  <c r="AY58" i="6"/>
  <c r="AY57" i="6"/>
  <c r="AY46" i="6"/>
  <c r="AY15" i="6"/>
  <c r="AY27" i="6"/>
  <c r="AY63" i="6"/>
  <c r="AY14" i="6"/>
  <c r="AY35" i="6"/>
  <c r="AY20" i="6"/>
  <c r="AY29" i="6"/>
  <c r="AY25" i="6"/>
  <c r="AY18" i="6"/>
  <c r="AY17" i="6"/>
  <c r="AY16" i="6"/>
  <c r="AY56" i="6"/>
  <c r="AY38" i="6"/>
  <c r="AY13" i="6"/>
  <c r="AY49" i="6"/>
  <c r="AW11" i="6"/>
  <c r="AW14" i="6"/>
  <c r="AW15" i="6"/>
  <c r="AW25" i="6"/>
  <c r="AW17" i="6"/>
  <c r="AW37" i="6"/>
  <c r="AW38" i="6"/>
  <c r="AW10" i="6"/>
  <c r="AW19" i="6"/>
  <c r="AW16" i="6"/>
  <c r="AW12" i="6"/>
  <c r="AW31" i="6"/>
  <c r="AW36" i="6"/>
  <c r="AW52" i="6"/>
  <c r="AW34" i="6"/>
  <c r="AW58" i="6"/>
  <c r="AW35" i="6"/>
  <c r="AW57" i="6"/>
  <c r="AW50" i="6"/>
  <c r="AW33" i="6"/>
  <c r="AW56" i="6"/>
  <c r="AW27" i="6"/>
  <c r="AW20" i="6"/>
  <c r="AW30" i="6"/>
  <c r="AW47" i="6"/>
  <c r="AW21" i="6"/>
  <c r="AW43" i="6"/>
  <c r="AW26" i="6"/>
  <c r="AW32" i="6"/>
  <c r="AW53" i="6"/>
  <c r="AW29" i="6"/>
  <c r="AW48" i="6"/>
  <c r="AW18" i="6"/>
  <c r="AW23" i="6"/>
  <c r="AW40" i="6"/>
  <c r="AW42" i="6"/>
  <c r="AW39" i="6"/>
  <c r="AW24" i="6"/>
  <c r="AW41" i="6"/>
  <c r="AW22" i="6"/>
  <c r="AW28" i="6"/>
  <c r="AW46" i="6"/>
  <c r="AW45" i="6"/>
  <c r="AW55" i="6"/>
  <c r="AW64" i="6"/>
  <c r="AW61" i="6"/>
  <c r="AW59" i="6"/>
  <c r="AW51" i="6"/>
  <c r="AW63" i="6"/>
  <c r="AW60" i="6"/>
  <c r="AW54" i="6"/>
  <c r="AW62" i="6"/>
  <c r="AW49" i="6"/>
  <c r="AW44" i="6"/>
  <c r="AW13" i="6"/>
  <c r="CN21" i="6"/>
  <c r="CN44" i="6"/>
  <c r="CN53" i="6"/>
  <c r="CN20" i="6"/>
  <c r="CN49" i="6"/>
  <c r="CN45" i="6"/>
  <c r="CN19" i="6"/>
  <c r="CN52" i="6"/>
  <c r="CN12" i="6"/>
  <c r="CN11" i="6"/>
  <c r="CN37" i="6"/>
  <c r="CN48" i="6"/>
  <c r="CN23" i="6"/>
  <c r="CN58" i="6"/>
  <c r="CN22" i="6"/>
  <c r="CN26" i="6"/>
  <c r="CN10" i="6"/>
  <c r="CN51" i="6"/>
  <c r="CN42" i="6"/>
  <c r="CN18" i="6"/>
  <c r="CN34" i="6"/>
  <c r="CN40" i="6"/>
  <c r="CN35" i="6"/>
  <c r="CN43" i="6"/>
  <c r="CN59" i="6"/>
  <c r="CN32" i="6"/>
  <c r="CN15" i="6"/>
  <c r="CN14" i="6"/>
  <c r="CN13" i="6"/>
  <c r="CN27" i="6"/>
  <c r="CN33" i="6"/>
  <c r="CN28" i="6"/>
  <c r="CN61" i="6"/>
  <c r="CN46" i="6"/>
  <c r="CN38" i="6"/>
  <c r="CN55" i="6"/>
  <c r="CN16" i="6"/>
  <c r="CN41" i="6"/>
  <c r="CN25" i="6"/>
  <c r="CN30" i="6"/>
  <c r="CN24" i="6"/>
  <c r="CN54" i="6"/>
  <c r="CN56" i="6"/>
  <c r="CN62" i="6"/>
  <c r="CN17" i="6"/>
  <c r="CN36" i="6"/>
  <c r="CN47" i="6"/>
  <c r="CN57" i="6"/>
  <c r="CN60" i="6"/>
  <c r="CN29" i="6"/>
  <c r="CN63" i="6"/>
  <c r="CN39" i="6"/>
  <c r="CN31" i="6"/>
  <c r="CN64" i="6"/>
  <c r="CN50" i="6"/>
  <c r="BJ29" i="6" l="1"/>
  <c r="BK29" i="6"/>
  <c r="BJ235" i="5"/>
  <c r="BK235" i="5"/>
  <c r="BK233" i="5"/>
  <c r="BJ233" i="5"/>
  <c r="BK227" i="5"/>
  <c r="BJ227" i="5"/>
  <c r="BJ223" i="5"/>
  <c r="BK223" i="5"/>
  <c r="BJ219" i="5"/>
  <c r="BK219" i="5"/>
  <c r="BJ238" i="5"/>
  <c r="BK238" i="5"/>
  <c r="BJ217" i="5"/>
  <c r="BK217" i="5"/>
  <c r="BJ224" i="5"/>
  <c r="BK224" i="5"/>
  <c r="BJ237" i="5"/>
  <c r="BK237" i="5"/>
  <c r="BJ226" i="5"/>
  <c r="BK226" i="5"/>
  <c r="BJ210" i="5"/>
  <c r="BK210" i="5"/>
  <c r="BJ220" i="5"/>
  <c r="BK220" i="5"/>
  <c r="BK239" i="5"/>
  <c r="BJ239" i="5"/>
  <c r="BK221" i="5"/>
  <c r="BJ221" i="5"/>
  <c r="BJ234" i="5"/>
  <c r="BK234" i="5"/>
  <c r="BJ236" i="5"/>
  <c r="BK236" i="5"/>
  <c r="BJ216" i="5"/>
  <c r="BK216" i="5"/>
  <c r="BJ232" i="5"/>
  <c r="BK232" i="5"/>
  <c r="BJ231" i="5"/>
  <c r="BK231" i="5"/>
  <c r="BJ230" i="5"/>
  <c r="BK230" i="5"/>
  <c r="BJ225" i="5"/>
  <c r="BK225" i="5"/>
  <c r="BJ229" i="5"/>
  <c r="BK229" i="5"/>
  <c r="BJ111" i="1"/>
  <c r="BK111" i="1"/>
  <c r="BJ15" i="1"/>
  <c r="BK15" i="1"/>
  <c r="BJ62" i="1"/>
  <c r="BK62" i="1"/>
  <c r="BJ69" i="1"/>
  <c r="BK69" i="1"/>
  <c r="BJ103" i="1"/>
  <c r="BK103" i="1"/>
  <c r="BJ175" i="1"/>
  <c r="BK175" i="1"/>
  <c r="BK208" i="1"/>
  <c r="BJ208" i="1"/>
  <c r="BJ219" i="1"/>
  <c r="BK219" i="1"/>
  <c r="BK231" i="1"/>
  <c r="BJ231" i="1"/>
  <c r="BJ252" i="1"/>
  <c r="BK252" i="1"/>
  <c r="BJ277" i="1"/>
  <c r="BK277" i="1"/>
  <c r="BJ294" i="1"/>
  <c r="BK294" i="1"/>
  <c r="BK90" i="1"/>
  <c r="BJ90" i="1"/>
  <c r="BJ201" i="1"/>
  <c r="BK201" i="1"/>
  <c r="BJ26" i="1"/>
  <c r="BK26" i="1"/>
  <c r="BJ70" i="1"/>
  <c r="BK70" i="1"/>
  <c r="BJ128" i="1"/>
  <c r="BK128" i="1"/>
  <c r="BJ137" i="1"/>
  <c r="BK137" i="1"/>
  <c r="BJ185" i="1"/>
  <c r="BK185" i="1"/>
  <c r="BJ12" i="1"/>
  <c r="BK12" i="1"/>
  <c r="BJ25" i="1"/>
  <c r="BK25" i="1"/>
  <c r="BJ49" i="1"/>
  <c r="BK49" i="1"/>
  <c r="BJ65" i="1"/>
  <c r="BK65" i="1"/>
  <c r="BJ71" i="1"/>
  <c r="BK71" i="1"/>
  <c r="BJ72" i="1"/>
  <c r="BK72" i="1"/>
  <c r="BJ80" i="1"/>
  <c r="BK80" i="1"/>
  <c r="BJ100" i="1"/>
  <c r="BK100" i="1"/>
  <c r="BJ134" i="1"/>
  <c r="BK134" i="1"/>
  <c r="BJ107" i="1"/>
  <c r="BK107" i="1"/>
  <c r="BJ131" i="1"/>
  <c r="BK131" i="1"/>
  <c r="BJ158" i="1"/>
  <c r="BK158" i="1"/>
  <c r="BJ144" i="1"/>
  <c r="BK144" i="1"/>
  <c r="BJ191" i="1"/>
  <c r="BK191" i="1"/>
  <c r="BK190" i="1"/>
  <c r="BJ190" i="1"/>
  <c r="BJ186" i="1"/>
  <c r="BK186" i="1"/>
  <c r="BJ213" i="1"/>
  <c r="BK213" i="1"/>
  <c r="BJ214" i="1"/>
  <c r="BK214" i="1"/>
  <c r="BJ238" i="1"/>
  <c r="BK238" i="1"/>
  <c r="BJ243" i="1"/>
  <c r="BK243" i="1"/>
  <c r="BJ285" i="1"/>
  <c r="BK285" i="1"/>
  <c r="BK291" i="1"/>
  <c r="BJ291" i="1"/>
  <c r="BK121" i="1"/>
  <c r="BJ121" i="1"/>
  <c r="BJ239" i="1"/>
  <c r="BK239" i="1"/>
  <c r="BJ45" i="1"/>
  <c r="BK45" i="1"/>
  <c r="BJ73" i="1"/>
  <c r="BK73" i="1"/>
  <c r="BJ147" i="1"/>
  <c r="BK147" i="1"/>
  <c r="BK166" i="1"/>
  <c r="BJ166" i="1"/>
  <c r="BJ200" i="1"/>
  <c r="BK200" i="1"/>
  <c r="BJ20" i="1"/>
  <c r="BK20" i="1"/>
  <c r="BJ17" i="1"/>
  <c r="BK17" i="1"/>
  <c r="BK47" i="1"/>
  <c r="BJ47" i="1"/>
  <c r="BJ41" i="1"/>
  <c r="BK41" i="1"/>
  <c r="BJ40" i="1"/>
  <c r="BK40" i="1"/>
  <c r="BJ95" i="1"/>
  <c r="BK95" i="1"/>
  <c r="BJ88" i="1"/>
  <c r="BK88" i="1"/>
  <c r="BJ81" i="1"/>
  <c r="BK81" i="1"/>
  <c r="BJ113" i="1"/>
  <c r="BK113" i="1"/>
  <c r="BJ116" i="1"/>
  <c r="BK116" i="1"/>
  <c r="BJ146" i="1"/>
  <c r="BK146" i="1"/>
  <c r="BJ117" i="1"/>
  <c r="BK117" i="1"/>
  <c r="BJ162" i="1"/>
  <c r="BK162" i="1"/>
  <c r="BJ171" i="1"/>
  <c r="BK171" i="1"/>
  <c r="BJ176" i="1"/>
  <c r="BK176" i="1"/>
  <c r="BJ203" i="1"/>
  <c r="BK203" i="1"/>
  <c r="BJ205" i="1"/>
  <c r="BK205" i="1"/>
  <c r="BJ224" i="1"/>
  <c r="BK224" i="1"/>
  <c r="BJ230" i="1"/>
  <c r="BK230" i="1"/>
  <c r="BJ236" i="1"/>
  <c r="BK236" i="1"/>
  <c r="BJ282" i="1"/>
  <c r="BK282" i="1"/>
  <c r="BJ289" i="1"/>
  <c r="BK289" i="1"/>
  <c r="BJ13" i="1"/>
  <c r="BK13" i="1"/>
  <c r="BJ172" i="1"/>
  <c r="BK172" i="1"/>
  <c r="BJ83" i="1"/>
  <c r="BK83" i="1"/>
  <c r="BJ179" i="1"/>
  <c r="BK179" i="1"/>
  <c r="BK237" i="1"/>
  <c r="BJ237" i="1"/>
  <c r="BJ288" i="1"/>
  <c r="BK288" i="1"/>
  <c r="BJ63" i="1"/>
  <c r="BK63" i="1"/>
  <c r="BK135" i="1"/>
  <c r="BJ135" i="1"/>
  <c r="BJ292" i="1"/>
  <c r="BK292" i="1"/>
  <c r="BK66" i="1"/>
  <c r="BJ66" i="1"/>
  <c r="BK151" i="1"/>
  <c r="BJ151" i="1"/>
  <c r="BJ215" i="1"/>
  <c r="BK215" i="1"/>
  <c r="BJ14" i="1"/>
  <c r="BK14" i="1"/>
  <c r="BK22" i="1"/>
  <c r="BJ22" i="1"/>
  <c r="BJ31" i="1"/>
  <c r="BK31" i="1"/>
  <c r="BK60" i="1"/>
  <c r="BJ60" i="1"/>
  <c r="BJ43" i="1"/>
  <c r="BK43" i="1"/>
  <c r="BJ77" i="1"/>
  <c r="BK77" i="1"/>
  <c r="BJ76" i="1"/>
  <c r="BK76" i="1"/>
  <c r="BJ118" i="1"/>
  <c r="BK118" i="1"/>
  <c r="BJ120" i="1"/>
  <c r="BK120" i="1"/>
  <c r="BK99" i="1"/>
  <c r="BJ99" i="1"/>
  <c r="BJ152" i="1"/>
  <c r="BK152" i="1"/>
  <c r="BJ112" i="1"/>
  <c r="BK112" i="1"/>
  <c r="BJ150" i="1"/>
  <c r="BK150" i="1"/>
  <c r="BJ180" i="1"/>
  <c r="BK180" i="1"/>
  <c r="BJ194" i="1"/>
  <c r="BK194" i="1"/>
  <c r="BJ195" i="1"/>
  <c r="BK195" i="1"/>
  <c r="BJ217" i="1"/>
  <c r="BK217" i="1"/>
  <c r="BJ226" i="1"/>
  <c r="BK226" i="1"/>
  <c r="BJ235" i="1"/>
  <c r="BK235" i="1"/>
  <c r="BK242" i="1"/>
  <c r="BJ242" i="1"/>
  <c r="BK286" i="1"/>
  <c r="BJ286" i="1"/>
  <c r="BJ23" i="1"/>
  <c r="BK23" i="1"/>
  <c r="BJ183" i="1"/>
  <c r="BK183" i="1"/>
  <c r="BJ106" i="1"/>
  <c r="BK106" i="1"/>
  <c r="BJ157" i="1"/>
  <c r="BK157" i="1"/>
  <c r="BJ222" i="1"/>
  <c r="BK222" i="1"/>
  <c r="BK274" i="1"/>
  <c r="BJ274" i="1"/>
  <c r="BJ18" i="1"/>
  <c r="BK18" i="1"/>
  <c r="BJ38" i="1"/>
  <c r="BK38" i="1"/>
  <c r="BJ33" i="1"/>
  <c r="BK33" i="1"/>
  <c r="BJ42" i="1"/>
  <c r="BK42" i="1"/>
  <c r="BJ74" i="1"/>
  <c r="BK74" i="1"/>
  <c r="BJ82" i="1"/>
  <c r="BK82" i="1"/>
  <c r="BJ119" i="1"/>
  <c r="BK119" i="1"/>
  <c r="BJ114" i="1"/>
  <c r="BK114" i="1"/>
  <c r="BJ136" i="1"/>
  <c r="BK136" i="1"/>
  <c r="BJ102" i="1"/>
  <c r="BK102" i="1"/>
  <c r="BJ130" i="1"/>
  <c r="BK130" i="1"/>
  <c r="BJ141" i="1"/>
  <c r="BK141" i="1"/>
  <c r="BJ143" i="1"/>
  <c r="BK143" i="1"/>
  <c r="BJ164" i="1"/>
  <c r="BK164" i="1"/>
  <c r="BJ173" i="1"/>
  <c r="BK173" i="1"/>
  <c r="BJ192" i="1"/>
  <c r="BK192" i="1"/>
  <c r="BJ206" i="1"/>
  <c r="BK206" i="1"/>
  <c r="BK218" i="1"/>
  <c r="BJ218" i="1"/>
  <c r="BJ234" i="1"/>
  <c r="BK234" i="1"/>
  <c r="BJ246" i="1"/>
  <c r="BK246" i="1"/>
  <c r="BJ283" i="1"/>
  <c r="BK283" i="1"/>
  <c r="BJ278" i="1"/>
  <c r="BK278" i="1"/>
  <c r="BJ108" i="1"/>
  <c r="BK108" i="1"/>
  <c r="BK225" i="1"/>
  <c r="BJ225" i="1"/>
  <c r="BJ21" i="1"/>
  <c r="BK21" i="1"/>
  <c r="BK61" i="1"/>
  <c r="BJ61" i="1"/>
  <c r="BK202" i="1"/>
  <c r="BJ202" i="1"/>
  <c r="BJ28" i="1"/>
  <c r="BK28" i="1"/>
  <c r="BJ34" i="1"/>
  <c r="BK34" i="1"/>
  <c r="BJ53" i="1"/>
  <c r="BK53" i="1"/>
  <c r="BJ67" i="1"/>
  <c r="BK67" i="1"/>
  <c r="BJ75" i="1"/>
  <c r="BK75" i="1"/>
  <c r="BJ85" i="1"/>
  <c r="BK85" i="1"/>
  <c r="BJ84" i="1"/>
  <c r="BK84" i="1"/>
  <c r="BK129" i="1"/>
  <c r="BJ129" i="1"/>
  <c r="BJ101" i="1"/>
  <c r="BK101" i="1"/>
  <c r="BJ125" i="1"/>
  <c r="BK125" i="1"/>
  <c r="BJ156" i="1"/>
  <c r="BK156" i="1"/>
  <c r="BJ132" i="1"/>
  <c r="BK132" i="1"/>
  <c r="BJ165" i="1"/>
  <c r="BK165" i="1"/>
  <c r="BJ177" i="1"/>
  <c r="BK177" i="1"/>
  <c r="BJ184" i="1"/>
  <c r="BK184" i="1"/>
  <c r="BJ209" i="1"/>
  <c r="BK209" i="1"/>
  <c r="BJ199" i="1"/>
  <c r="BK199" i="1"/>
  <c r="BJ221" i="1"/>
  <c r="BK221" i="1"/>
  <c r="BJ232" i="1"/>
  <c r="BK232" i="1"/>
  <c r="BJ245" i="1"/>
  <c r="BK245" i="1"/>
  <c r="BK287" i="1"/>
  <c r="BJ287" i="1"/>
  <c r="BJ279" i="1"/>
  <c r="BK279" i="1"/>
  <c r="BJ78" i="1"/>
  <c r="BK78" i="1"/>
  <c r="BJ207" i="1"/>
  <c r="BK207" i="1"/>
  <c r="BJ36" i="1"/>
  <c r="BK36" i="1"/>
  <c r="BJ104" i="1"/>
  <c r="BK104" i="1"/>
  <c r="BJ210" i="1"/>
  <c r="BK210" i="1"/>
  <c r="BJ24" i="1"/>
  <c r="BK24" i="1"/>
  <c r="BK35" i="1"/>
  <c r="BJ35" i="1"/>
  <c r="BJ50" i="1"/>
  <c r="BK50" i="1"/>
  <c r="BJ51" i="1"/>
  <c r="BK51" i="1"/>
  <c r="BJ44" i="1"/>
  <c r="BK44" i="1"/>
  <c r="BJ87" i="1"/>
  <c r="BK87" i="1"/>
  <c r="BJ79" i="1"/>
  <c r="BK79" i="1"/>
  <c r="BJ96" i="1"/>
  <c r="BK96" i="1"/>
  <c r="BJ91" i="1"/>
  <c r="BK91" i="1"/>
  <c r="BJ148" i="1"/>
  <c r="BK148" i="1"/>
  <c r="BJ140" i="1"/>
  <c r="BK140" i="1"/>
  <c r="BK149" i="1"/>
  <c r="BJ149" i="1"/>
  <c r="BK169" i="1"/>
  <c r="BJ169" i="1"/>
  <c r="BK161" i="1"/>
  <c r="BJ161" i="1"/>
  <c r="BJ193" i="1"/>
  <c r="BK193" i="1"/>
  <c r="BJ196" i="1"/>
  <c r="BK196" i="1"/>
  <c r="BJ212" i="1"/>
  <c r="BK212" i="1"/>
  <c r="BJ227" i="1"/>
  <c r="BK227" i="1"/>
  <c r="BJ229" i="1"/>
  <c r="BK229" i="1"/>
  <c r="BJ247" i="1"/>
  <c r="BK247" i="1"/>
  <c r="BJ290" i="1"/>
  <c r="BK290" i="1"/>
  <c r="BJ264" i="1"/>
  <c r="BK264" i="1"/>
  <c r="BJ92" i="1"/>
  <c r="BK92" i="1"/>
  <c r="BK182" i="1"/>
  <c r="BJ182" i="1"/>
  <c r="BK275" i="1"/>
  <c r="BJ275" i="1"/>
  <c r="BJ55" i="1"/>
  <c r="BK55" i="1"/>
  <c r="BJ153" i="1"/>
  <c r="BK153" i="1"/>
  <c r="BJ29" i="1"/>
  <c r="BK29" i="1"/>
  <c r="BJ59" i="1"/>
  <c r="BK59" i="1"/>
  <c r="BJ86" i="1"/>
  <c r="BK86" i="1"/>
  <c r="BJ124" i="1"/>
  <c r="BK124" i="1"/>
  <c r="BJ138" i="1"/>
  <c r="BK138" i="1"/>
  <c r="BJ110" i="1"/>
  <c r="BK110" i="1"/>
  <c r="BJ105" i="1"/>
  <c r="BK105" i="1"/>
  <c r="BJ155" i="1"/>
  <c r="BK155" i="1"/>
  <c r="BJ167" i="1"/>
  <c r="BK167" i="1"/>
  <c r="BJ174" i="1"/>
  <c r="BK174" i="1"/>
  <c r="BJ178" i="1"/>
  <c r="BK178" i="1"/>
  <c r="BJ211" i="1"/>
  <c r="BK211" i="1"/>
  <c r="BJ204" i="1"/>
  <c r="BK204" i="1"/>
  <c r="BJ223" i="1"/>
  <c r="BK223" i="1"/>
  <c r="BJ241" i="1"/>
  <c r="BK241" i="1"/>
  <c r="BJ249" i="1"/>
  <c r="BK249" i="1"/>
  <c r="BJ284" i="1"/>
  <c r="BK284" i="1"/>
  <c r="BJ266" i="1"/>
  <c r="BK266" i="1"/>
  <c r="BJ159" i="1"/>
  <c r="BK159" i="1"/>
  <c r="BJ58" i="1"/>
  <c r="BK58" i="1"/>
  <c r="BJ168" i="1"/>
  <c r="BK168" i="1"/>
  <c r="BJ30" i="1"/>
  <c r="BK30" i="1"/>
  <c r="BJ64" i="1"/>
  <c r="BK64" i="1"/>
  <c r="BK16" i="1"/>
  <c r="BJ16" i="1"/>
  <c r="BJ46" i="1"/>
  <c r="BK46" i="1"/>
  <c r="BJ54" i="1"/>
  <c r="BK54" i="1"/>
  <c r="BK37" i="1"/>
  <c r="BJ37" i="1"/>
  <c r="BJ93" i="1"/>
  <c r="BK93" i="1"/>
  <c r="BK89" i="1"/>
  <c r="BJ89" i="1"/>
  <c r="BJ98" i="1"/>
  <c r="BK98" i="1"/>
  <c r="BJ94" i="1"/>
  <c r="BK94" i="1"/>
  <c r="BK115" i="1"/>
  <c r="BJ115" i="1"/>
  <c r="BJ127" i="1"/>
  <c r="BK127" i="1"/>
  <c r="BJ133" i="1"/>
  <c r="BK133" i="1"/>
  <c r="BJ160" i="1"/>
  <c r="BK160" i="1"/>
  <c r="BJ163" i="1"/>
  <c r="BK163" i="1"/>
  <c r="BJ181" i="1"/>
  <c r="BK181" i="1"/>
  <c r="BJ187" i="1"/>
  <c r="BK187" i="1"/>
  <c r="BJ198" i="1"/>
  <c r="BK198" i="1"/>
  <c r="BJ220" i="1"/>
  <c r="BK220" i="1"/>
  <c r="BJ228" i="1"/>
  <c r="BK228" i="1"/>
  <c r="BJ244" i="1"/>
  <c r="BK244" i="1"/>
  <c r="BK248" i="1"/>
  <c r="BJ248" i="1"/>
  <c r="BK281" i="1"/>
  <c r="BJ281" i="1"/>
  <c r="BJ32" i="1"/>
  <c r="BK32" i="1"/>
  <c r="BJ154" i="1"/>
  <c r="BK154" i="1"/>
  <c r="BK48" i="1"/>
  <c r="BJ48" i="1"/>
  <c r="BJ122" i="1"/>
  <c r="BK122" i="1"/>
  <c r="BJ19" i="1"/>
  <c r="BK19" i="1"/>
  <c r="BJ68" i="1"/>
  <c r="BK68" i="1"/>
  <c r="BK11" i="1"/>
  <c r="BJ11" i="1"/>
  <c r="BJ27" i="1"/>
  <c r="BK27" i="1"/>
  <c r="BJ39" i="1"/>
  <c r="BK39" i="1"/>
  <c r="BJ52" i="1"/>
  <c r="BK52" i="1"/>
  <c r="BJ56" i="1"/>
  <c r="BK56" i="1"/>
  <c r="BJ57" i="1"/>
  <c r="BK57" i="1"/>
  <c r="BJ109" i="1"/>
  <c r="BK109" i="1"/>
  <c r="BJ97" i="1"/>
  <c r="BK97" i="1"/>
  <c r="BJ126" i="1"/>
  <c r="BK126" i="1"/>
  <c r="BJ123" i="1"/>
  <c r="BK123" i="1"/>
  <c r="BJ142" i="1"/>
  <c r="BK142" i="1"/>
  <c r="BJ139" i="1"/>
  <c r="BK139" i="1"/>
  <c r="BJ145" i="1"/>
  <c r="BK145" i="1"/>
  <c r="BJ188" i="1"/>
  <c r="BK188" i="1"/>
  <c r="BJ170" i="1"/>
  <c r="BK170" i="1"/>
  <c r="BJ189" i="1"/>
  <c r="BK189" i="1"/>
  <c r="BJ197" i="1"/>
  <c r="BK197" i="1"/>
  <c r="BJ216" i="1"/>
  <c r="BK216" i="1"/>
  <c r="BJ233" i="1"/>
  <c r="BK233" i="1"/>
  <c r="BJ240" i="1"/>
  <c r="BK240" i="1"/>
  <c r="BJ272" i="1"/>
  <c r="BK272" i="1"/>
  <c r="BK293" i="1"/>
  <c r="BJ293" i="1"/>
  <c r="DA64" i="6"/>
  <c r="CY64" i="6"/>
  <c r="CR64" i="6"/>
  <c r="CP64" i="6"/>
  <c r="CL64" i="6"/>
  <c r="CE64" i="6"/>
  <c r="CC64" i="6"/>
  <c r="CA64" i="6"/>
  <c r="BY64" i="6"/>
  <c r="BR64" i="6"/>
  <c r="BP64" i="6"/>
  <c r="BN64" i="6"/>
  <c r="BA64" i="6"/>
  <c r="BJ64" i="6" s="1"/>
  <c r="AO64" i="6"/>
  <c r="AN64" i="6"/>
  <c r="AK64" i="6"/>
  <c r="AI64" i="6"/>
  <c r="AH64" i="6"/>
  <c r="AF64" i="6"/>
  <c r="Y64" i="6"/>
  <c r="W64" i="6"/>
  <c r="U64" i="6"/>
  <c r="S64" i="6"/>
  <c r="Q64" i="6"/>
  <c r="O64" i="6"/>
  <c r="DA61" i="6"/>
  <c r="CY61" i="6"/>
  <c r="CR61" i="6"/>
  <c r="CP61" i="6"/>
  <c r="CL61" i="6"/>
  <c r="CE61" i="6"/>
  <c r="CC61" i="6"/>
  <c r="CA61" i="6"/>
  <c r="BY61" i="6"/>
  <c r="BR61" i="6"/>
  <c r="BP61" i="6"/>
  <c r="BN61" i="6"/>
  <c r="BA61" i="6"/>
  <c r="BJ61" i="6" s="1"/>
  <c r="AO61" i="6"/>
  <c r="AN61" i="6"/>
  <c r="AK61" i="6"/>
  <c r="AI61" i="6"/>
  <c r="AH61" i="6"/>
  <c r="AF61" i="6"/>
  <c r="Y61" i="6"/>
  <c r="W61" i="6"/>
  <c r="U61" i="6"/>
  <c r="S61" i="6"/>
  <c r="Q61" i="6"/>
  <c r="O61" i="6"/>
  <c r="DA63" i="6"/>
  <c r="CY63" i="6"/>
  <c r="CR63" i="6"/>
  <c r="CP63" i="6"/>
  <c r="CL63" i="6"/>
  <c r="CE63" i="6"/>
  <c r="CC63" i="6"/>
  <c r="CA63" i="6"/>
  <c r="BY63" i="6"/>
  <c r="BR63" i="6"/>
  <c r="BP63" i="6"/>
  <c r="BN63" i="6"/>
  <c r="BA63" i="6"/>
  <c r="BK63" i="6" s="1"/>
  <c r="AO63" i="6"/>
  <c r="AN63" i="6"/>
  <c r="AK63" i="6"/>
  <c r="AI63" i="6"/>
  <c r="AH63" i="6"/>
  <c r="AF63" i="6"/>
  <c r="Y63" i="6"/>
  <c r="W63" i="6"/>
  <c r="U63" i="6"/>
  <c r="S63" i="6"/>
  <c r="Q63" i="6"/>
  <c r="O63" i="6"/>
  <c r="DA60" i="6"/>
  <c r="CY60" i="6"/>
  <c r="CR60" i="6"/>
  <c r="CP60" i="6"/>
  <c r="CL60" i="6"/>
  <c r="CE60" i="6"/>
  <c r="CC60" i="6"/>
  <c r="CA60" i="6"/>
  <c r="BY60" i="6"/>
  <c r="BR60" i="6"/>
  <c r="BP60" i="6"/>
  <c r="BN60" i="6"/>
  <c r="BA60" i="6"/>
  <c r="BJ60" i="6" s="1"/>
  <c r="AO60" i="6"/>
  <c r="AN60" i="6"/>
  <c r="AK60" i="6"/>
  <c r="AI60" i="6"/>
  <c r="AH60" i="6"/>
  <c r="AF60" i="6"/>
  <c r="Y60" i="6"/>
  <c r="W60" i="6"/>
  <c r="U60" i="6"/>
  <c r="S60" i="6"/>
  <c r="Q60" i="6"/>
  <c r="O60" i="6"/>
  <c r="DA62" i="6"/>
  <c r="CY62" i="6"/>
  <c r="CR62" i="6"/>
  <c r="CP62" i="6"/>
  <c r="CL62" i="6"/>
  <c r="CE62" i="6"/>
  <c r="CC62" i="6"/>
  <c r="CA62" i="6"/>
  <c r="BY62" i="6"/>
  <c r="BR62" i="6"/>
  <c r="BP62" i="6"/>
  <c r="BN62" i="6"/>
  <c r="BA62" i="6"/>
  <c r="BJ62" i="6" s="1"/>
  <c r="AO62" i="6"/>
  <c r="AN62" i="6"/>
  <c r="AK62" i="6"/>
  <c r="AI62" i="6"/>
  <c r="AH62" i="6"/>
  <c r="AF62" i="6"/>
  <c r="Y62" i="6"/>
  <c r="W62" i="6"/>
  <c r="U62" i="6"/>
  <c r="S62" i="6"/>
  <c r="Q62" i="6"/>
  <c r="O62" i="6"/>
  <c r="DA58" i="6"/>
  <c r="CY58" i="6"/>
  <c r="CR58" i="6"/>
  <c r="CP58" i="6"/>
  <c r="CL58" i="6"/>
  <c r="CE58" i="6"/>
  <c r="CC58" i="6"/>
  <c r="CA58" i="6"/>
  <c r="BY58" i="6"/>
  <c r="BR58" i="6"/>
  <c r="BP58" i="6"/>
  <c r="BN58" i="6"/>
  <c r="BA58" i="6"/>
  <c r="BJ58" i="6" s="1"/>
  <c r="AO58" i="6"/>
  <c r="AN58" i="6"/>
  <c r="AK58" i="6"/>
  <c r="AI58" i="6"/>
  <c r="AH58" i="6"/>
  <c r="AF58" i="6"/>
  <c r="Y58" i="6"/>
  <c r="W58" i="6"/>
  <c r="U58" i="6"/>
  <c r="S58" i="6"/>
  <c r="Q58" i="6"/>
  <c r="O58" i="6"/>
  <c r="DA56" i="6"/>
  <c r="CY56" i="6"/>
  <c r="CR56" i="6"/>
  <c r="CP56" i="6"/>
  <c r="CL56" i="6"/>
  <c r="CE56" i="6"/>
  <c r="CC56" i="6"/>
  <c r="CA56" i="6"/>
  <c r="BY56" i="6"/>
  <c r="BR56" i="6"/>
  <c r="BP56" i="6"/>
  <c r="BN56" i="6"/>
  <c r="BA56" i="6"/>
  <c r="BJ56" i="6" s="1"/>
  <c r="AO56" i="6"/>
  <c r="AN56" i="6"/>
  <c r="AK56" i="6"/>
  <c r="AI56" i="6"/>
  <c r="AH56" i="6"/>
  <c r="AF56" i="6"/>
  <c r="Y56" i="6"/>
  <c r="W56" i="6"/>
  <c r="U56" i="6"/>
  <c r="S56" i="6"/>
  <c r="Q56" i="6"/>
  <c r="O56" i="6"/>
  <c r="DA57" i="6"/>
  <c r="CY57" i="6"/>
  <c r="CR57" i="6"/>
  <c r="CP57" i="6"/>
  <c r="CL57" i="6"/>
  <c r="CE57" i="6"/>
  <c r="CC57" i="6"/>
  <c r="CA57" i="6"/>
  <c r="BY57" i="6"/>
  <c r="BR57" i="6"/>
  <c r="BP57" i="6"/>
  <c r="BN57" i="6"/>
  <c r="BA57" i="6"/>
  <c r="BJ57" i="6" s="1"/>
  <c r="AO57" i="6"/>
  <c r="AN57" i="6"/>
  <c r="AK57" i="6"/>
  <c r="AI57" i="6"/>
  <c r="AH57" i="6"/>
  <c r="AF57" i="6"/>
  <c r="Y57" i="6"/>
  <c r="W57" i="6"/>
  <c r="U57" i="6"/>
  <c r="S57" i="6"/>
  <c r="Q57" i="6"/>
  <c r="O57" i="6"/>
  <c r="DA59" i="6"/>
  <c r="CY59" i="6"/>
  <c r="CR59" i="6"/>
  <c r="CP59" i="6"/>
  <c r="CL59" i="6"/>
  <c r="CE59" i="6"/>
  <c r="CC59" i="6"/>
  <c r="CA59" i="6"/>
  <c r="BY59" i="6"/>
  <c r="BR59" i="6"/>
  <c r="BP59" i="6"/>
  <c r="BN59" i="6"/>
  <c r="BA59" i="6"/>
  <c r="BJ59" i="6" s="1"/>
  <c r="AO59" i="6"/>
  <c r="AN59" i="6"/>
  <c r="AK59" i="6"/>
  <c r="AI59" i="6"/>
  <c r="AH59" i="6"/>
  <c r="AF59" i="6"/>
  <c r="Y59" i="6"/>
  <c r="W59" i="6"/>
  <c r="U59" i="6"/>
  <c r="S59" i="6"/>
  <c r="Q59" i="6"/>
  <c r="O59" i="6"/>
  <c r="DA55" i="6"/>
  <c r="CY55" i="6"/>
  <c r="CR55" i="6"/>
  <c r="CP55" i="6"/>
  <c r="CL55" i="6"/>
  <c r="CE55" i="6"/>
  <c r="CC55" i="6"/>
  <c r="CA55" i="6"/>
  <c r="BY55" i="6"/>
  <c r="BR55" i="6"/>
  <c r="BP55" i="6"/>
  <c r="BN55" i="6"/>
  <c r="BA55" i="6"/>
  <c r="BJ55" i="6" s="1"/>
  <c r="AO55" i="6"/>
  <c r="AN55" i="6"/>
  <c r="AK55" i="6"/>
  <c r="AI55" i="6"/>
  <c r="AH55" i="6"/>
  <c r="AF55" i="6"/>
  <c r="Y55" i="6"/>
  <c r="W55" i="6"/>
  <c r="U55" i="6"/>
  <c r="S55" i="6"/>
  <c r="Q55" i="6"/>
  <c r="O55" i="6"/>
  <c r="DA48" i="6"/>
  <c r="CY48" i="6"/>
  <c r="CR48" i="6"/>
  <c r="CP48" i="6"/>
  <c r="CL48" i="6"/>
  <c r="CE48" i="6"/>
  <c r="CC48" i="6"/>
  <c r="CA48" i="6"/>
  <c r="BY48" i="6"/>
  <c r="BR48" i="6"/>
  <c r="BP48" i="6"/>
  <c r="BN48" i="6"/>
  <c r="BA48" i="6"/>
  <c r="BJ48" i="6" s="1"/>
  <c r="AO48" i="6"/>
  <c r="AN48" i="6"/>
  <c r="AK48" i="6"/>
  <c r="AI48" i="6"/>
  <c r="AH48" i="6"/>
  <c r="AF48" i="6"/>
  <c r="Y48" i="6"/>
  <c r="W48" i="6"/>
  <c r="U48" i="6"/>
  <c r="S48" i="6"/>
  <c r="Q48" i="6"/>
  <c r="O48" i="6"/>
  <c r="DA36" i="6"/>
  <c r="CY36" i="6"/>
  <c r="CR36" i="6"/>
  <c r="CP36" i="6"/>
  <c r="CL36" i="6"/>
  <c r="CE36" i="6"/>
  <c r="CC36" i="6"/>
  <c r="CA36" i="6"/>
  <c r="BY36" i="6"/>
  <c r="BR36" i="6"/>
  <c r="BP36" i="6"/>
  <c r="BN36" i="6"/>
  <c r="BA36" i="6"/>
  <c r="BJ36" i="6" s="1"/>
  <c r="AO36" i="6"/>
  <c r="AN36" i="6"/>
  <c r="AK36" i="6"/>
  <c r="AI36" i="6"/>
  <c r="AH36" i="6"/>
  <c r="AF36" i="6"/>
  <c r="Y36" i="6"/>
  <c r="W36" i="6"/>
  <c r="U36" i="6"/>
  <c r="S36" i="6"/>
  <c r="Q36" i="6"/>
  <c r="O36" i="6"/>
  <c r="DA43" i="6"/>
  <c r="CY43" i="6"/>
  <c r="CR43" i="6"/>
  <c r="CP43" i="6"/>
  <c r="CL43" i="6"/>
  <c r="CE43" i="6"/>
  <c r="CC43" i="6"/>
  <c r="CA43" i="6"/>
  <c r="BY43" i="6"/>
  <c r="BR43" i="6"/>
  <c r="BP43" i="6"/>
  <c r="BN43" i="6"/>
  <c r="BA43" i="6"/>
  <c r="BJ43" i="6" s="1"/>
  <c r="AO43" i="6"/>
  <c r="AN43" i="6"/>
  <c r="AK43" i="6"/>
  <c r="AI43" i="6"/>
  <c r="AH43" i="6"/>
  <c r="AF43" i="6"/>
  <c r="Y43" i="6"/>
  <c r="W43" i="6"/>
  <c r="U43" i="6"/>
  <c r="S43" i="6"/>
  <c r="Q43" i="6"/>
  <c r="O43" i="6"/>
  <c r="DA46" i="6"/>
  <c r="CY46" i="6"/>
  <c r="CR46" i="6"/>
  <c r="CP46" i="6"/>
  <c r="CL46" i="6"/>
  <c r="CE46" i="6"/>
  <c r="CC46" i="6"/>
  <c r="CA46" i="6"/>
  <c r="BY46" i="6"/>
  <c r="BR46" i="6"/>
  <c r="BP46" i="6"/>
  <c r="BN46" i="6"/>
  <c r="BA46" i="6"/>
  <c r="BJ46" i="6" s="1"/>
  <c r="AO46" i="6"/>
  <c r="AN46" i="6"/>
  <c r="AK46" i="6"/>
  <c r="AI46" i="6"/>
  <c r="AH46" i="6"/>
  <c r="AF46" i="6"/>
  <c r="Y46" i="6"/>
  <c r="W46" i="6"/>
  <c r="U46" i="6"/>
  <c r="S46" i="6"/>
  <c r="Q46" i="6"/>
  <c r="O46" i="6"/>
  <c r="DA53" i="6"/>
  <c r="CY53" i="6"/>
  <c r="CR53" i="6"/>
  <c r="CP53" i="6"/>
  <c r="CL53" i="6"/>
  <c r="CE53" i="6"/>
  <c r="CC53" i="6"/>
  <c r="CA53" i="6"/>
  <c r="BY53" i="6"/>
  <c r="BR53" i="6"/>
  <c r="BP53" i="6"/>
  <c r="BN53" i="6"/>
  <c r="BA53" i="6"/>
  <c r="BJ53" i="6" s="1"/>
  <c r="AO53" i="6"/>
  <c r="AN53" i="6"/>
  <c r="AK53" i="6"/>
  <c r="AI53" i="6"/>
  <c r="AH53" i="6"/>
  <c r="AF53" i="6"/>
  <c r="Y53" i="6"/>
  <c r="W53" i="6"/>
  <c r="U53" i="6"/>
  <c r="S53" i="6"/>
  <c r="Q53" i="6"/>
  <c r="O53" i="6"/>
  <c r="DA47" i="6"/>
  <c r="CY47" i="6"/>
  <c r="CR47" i="6"/>
  <c r="CP47" i="6"/>
  <c r="CL47" i="6"/>
  <c r="CE47" i="6"/>
  <c r="CC47" i="6"/>
  <c r="CA47" i="6"/>
  <c r="BY47" i="6"/>
  <c r="BR47" i="6"/>
  <c r="BP47" i="6"/>
  <c r="BN47" i="6"/>
  <c r="BA47" i="6"/>
  <c r="BJ47" i="6" s="1"/>
  <c r="AO47" i="6"/>
  <c r="AN47" i="6"/>
  <c r="AK47" i="6"/>
  <c r="AI47" i="6"/>
  <c r="AH47" i="6"/>
  <c r="AF47" i="6"/>
  <c r="Y47" i="6"/>
  <c r="W47" i="6"/>
  <c r="U47" i="6"/>
  <c r="S47" i="6"/>
  <c r="Q47" i="6"/>
  <c r="O47" i="6"/>
  <c r="DA34" i="6"/>
  <c r="CY34" i="6"/>
  <c r="CR34" i="6"/>
  <c r="CP34" i="6"/>
  <c r="CL34" i="6"/>
  <c r="CE34" i="6"/>
  <c r="CC34" i="6"/>
  <c r="CA34" i="6"/>
  <c r="BY34" i="6"/>
  <c r="BR34" i="6"/>
  <c r="BP34" i="6"/>
  <c r="BN34" i="6"/>
  <c r="BA34" i="6"/>
  <c r="BJ34" i="6" s="1"/>
  <c r="AO34" i="6"/>
  <c r="AN34" i="6"/>
  <c r="AK34" i="6"/>
  <c r="AI34" i="6"/>
  <c r="AH34" i="6"/>
  <c r="AF34" i="6"/>
  <c r="Y34" i="6"/>
  <c r="W34" i="6"/>
  <c r="U34" i="6"/>
  <c r="S34" i="6"/>
  <c r="Q34" i="6"/>
  <c r="O34" i="6"/>
  <c r="DA30" i="6"/>
  <c r="CY30" i="6"/>
  <c r="CR30" i="6"/>
  <c r="CP30" i="6"/>
  <c r="CL30" i="6"/>
  <c r="CE30" i="6"/>
  <c r="CC30" i="6"/>
  <c r="CA30" i="6"/>
  <c r="BY30" i="6"/>
  <c r="BR30" i="6"/>
  <c r="BP30" i="6"/>
  <c r="BN30" i="6"/>
  <c r="BA30" i="6"/>
  <c r="BJ30" i="6" s="1"/>
  <c r="AO30" i="6"/>
  <c r="AN30" i="6"/>
  <c r="AK30" i="6"/>
  <c r="AI30" i="6"/>
  <c r="AH30" i="6"/>
  <c r="AF30" i="6"/>
  <c r="Y30" i="6"/>
  <c r="W30" i="6"/>
  <c r="U30" i="6"/>
  <c r="S30" i="6"/>
  <c r="Q30" i="6"/>
  <c r="O30" i="6"/>
  <c r="DA52" i="6"/>
  <c r="CY52" i="6"/>
  <c r="CR52" i="6"/>
  <c r="CP52" i="6"/>
  <c r="CL52" i="6"/>
  <c r="CE52" i="6"/>
  <c r="CC52" i="6"/>
  <c r="CA52" i="6"/>
  <c r="BY52" i="6"/>
  <c r="BR52" i="6"/>
  <c r="BP52" i="6"/>
  <c r="BN52" i="6"/>
  <c r="BA52" i="6"/>
  <c r="BJ52" i="6" s="1"/>
  <c r="AO52" i="6"/>
  <c r="AN52" i="6"/>
  <c r="AK52" i="6"/>
  <c r="AI52" i="6"/>
  <c r="AH52" i="6"/>
  <c r="AF52" i="6"/>
  <c r="Y52" i="6"/>
  <c r="W52" i="6"/>
  <c r="U52" i="6"/>
  <c r="S52" i="6"/>
  <c r="Q52" i="6"/>
  <c r="O52" i="6"/>
  <c r="DA35" i="6"/>
  <c r="CY35" i="6"/>
  <c r="CR35" i="6"/>
  <c r="CP35" i="6"/>
  <c r="CL35" i="6"/>
  <c r="CE35" i="6"/>
  <c r="CC35" i="6"/>
  <c r="CA35" i="6"/>
  <c r="BY35" i="6"/>
  <c r="BR35" i="6"/>
  <c r="BP35" i="6"/>
  <c r="BN35" i="6"/>
  <c r="BA35" i="6"/>
  <c r="BJ35" i="6" s="1"/>
  <c r="AO35" i="6"/>
  <c r="AN35" i="6"/>
  <c r="AK35" i="6"/>
  <c r="AI35" i="6"/>
  <c r="AH35" i="6"/>
  <c r="AF35" i="6"/>
  <c r="Y35" i="6"/>
  <c r="W35" i="6"/>
  <c r="U35" i="6"/>
  <c r="S35" i="6"/>
  <c r="Q35" i="6"/>
  <c r="O35" i="6"/>
  <c r="DA50" i="6"/>
  <c r="CY50" i="6"/>
  <c r="CR50" i="6"/>
  <c r="CP50" i="6"/>
  <c r="CL50" i="6"/>
  <c r="CE50" i="6"/>
  <c r="CC50" i="6"/>
  <c r="CA50" i="6"/>
  <c r="BY50" i="6"/>
  <c r="BR50" i="6"/>
  <c r="BP50" i="6"/>
  <c r="BN50" i="6"/>
  <c r="BA50" i="6"/>
  <c r="BJ50" i="6" s="1"/>
  <c r="AO50" i="6"/>
  <c r="AN50" i="6"/>
  <c r="AK50" i="6"/>
  <c r="AI50" i="6"/>
  <c r="AH50" i="6"/>
  <c r="AF50" i="6"/>
  <c r="Y50" i="6"/>
  <c r="W50" i="6"/>
  <c r="U50" i="6"/>
  <c r="S50" i="6"/>
  <c r="Q50" i="6"/>
  <c r="O50" i="6"/>
  <c r="DA51" i="6"/>
  <c r="CY51" i="6"/>
  <c r="CR51" i="6"/>
  <c r="CP51" i="6"/>
  <c r="CL51" i="6"/>
  <c r="CE51" i="6"/>
  <c r="CC51" i="6"/>
  <c r="CA51" i="6"/>
  <c r="BY51" i="6"/>
  <c r="BR51" i="6"/>
  <c r="BP51" i="6"/>
  <c r="BN51" i="6"/>
  <c r="BA51" i="6"/>
  <c r="BJ51" i="6" s="1"/>
  <c r="AO51" i="6"/>
  <c r="AN51" i="6"/>
  <c r="AK51" i="6"/>
  <c r="AI51" i="6"/>
  <c r="AH51" i="6"/>
  <c r="AF51" i="6"/>
  <c r="Y51" i="6"/>
  <c r="W51" i="6"/>
  <c r="U51" i="6"/>
  <c r="S51" i="6"/>
  <c r="Q51" i="6"/>
  <c r="O51" i="6"/>
  <c r="DA54" i="6"/>
  <c r="CY54" i="6"/>
  <c r="CR54" i="6"/>
  <c r="CP54" i="6"/>
  <c r="CL54" i="6"/>
  <c r="CE54" i="6"/>
  <c r="CC54" i="6"/>
  <c r="CA54" i="6"/>
  <c r="BY54" i="6"/>
  <c r="BR54" i="6"/>
  <c r="BP54" i="6"/>
  <c r="BN54" i="6"/>
  <c r="BA54" i="6"/>
  <c r="BJ54" i="6" s="1"/>
  <c r="AO54" i="6"/>
  <c r="AN54" i="6"/>
  <c r="AK54" i="6"/>
  <c r="AI54" i="6"/>
  <c r="AH54" i="6"/>
  <c r="AF54" i="6"/>
  <c r="Y54" i="6"/>
  <c r="W54" i="6"/>
  <c r="U54" i="6"/>
  <c r="S54" i="6"/>
  <c r="Q54" i="6"/>
  <c r="O54" i="6"/>
  <c r="DA38" i="6"/>
  <c r="CY38" i="6"/>
  <c r="CR38" i="6"/>
  <c r="CP38" i="6"/>
  <c r="CL38" i="6"/>
  <c r="CE38" i="6"/>
  <c r="CC38" i="6"/>
  <c r="CA38" i="6"/>
  <c r="BY38" i="6"/>
  <c r="BR38" i="6"/>
  <c r="BP38" i="6"/>
  <c r="BN38" i="6"/>
  <c r="BA38" i="6"/>
  <c r="BJ38" i="6" s="1"/>
  <c r="AO38" i="6"/>
  <c r="AN38" i="6"/>
  <c r="AK38" i="6"/>
  <c r="AI38" i="6"/>
  <c r="AH38" i="6"/>
  <c r="AF38" i="6"/>
  <c r="Y38" i="6"/>
  <c r="W38" i="6"/>
  <c r="U38" i="6"/>
  <c r="S38" i="6"/>
  <c r="Q38" i="6"/>
  <c r="O38" i="6"/>
  <c r="DA29" i="6"/>
  <c r="CY29" i="6"/>
  <c r="CR29" i="6"/>
  <c r="CP29" i="6"/>
  <c r="CL29" i="6"/>
  <c r="CE29" i="6"/>
  <c r="CC29" i="6"/>
  <c r="CA29" i="6"/>
  <c r="BY29" i="6"/>
  <c r="BR29" i="6"/>
  <c r="BP29" i="6"/>
  <c r="BN29" i="6"/>
  <c r="AO29" i="6"/>
  <c r="AN29" i="6"/>
  <c r="AK29" i="6"/>
  <c r="AI29" i="6"/>
  <c r="AH29" i="6"/>
  <c r="AF29" i="6"/>
  <c r="Y29" i="6"/>
  <c r="W29" i="6"/>
  <c r="U29" i="6"/>
  <c r="S29" i="6"/>
  <c r="Q29" i="6"/>
  <c r="O29" i="6"/>
  <c r="DA42" i="6"/>
  <c r="CY42" i="6"/>
  <c r="CR42" i="6"/>
  <c r="CP42" i="6"/>
  <c r="CL42" i="6"/>
  <c r="CE42" i="6"/>
  <c r="CC42" i="6"/>
  <c r="CA42" i="6"/>
  <c r="BY42" i="6"/>
  <c r="BR42" i="6"/>
  <c r="BP42" i="6"/>
  <c r="BN42" i="6"/>
  <c r="BA42" i="6"/>
  <c r="BJ42" i="6" s="1"/>
  <c r="AO42" i="6"/>
  <c r="AN42" i="6"/>
  <c r="AK42" i="6"/>
  <c r="AI42" i="6"/>
  <c r="AH42" i="6"/>
  <c r="AF42" i="6"/>
  <c r="Y42" i="6"/>
  <c r="W42" i="6"/>
  <c r="U42" i="6"/>
  <c r="S42" i="6"/>
  <c r="Q42" i="6"/>
  <c r="O42" i="6"/>
  <c r="DA31" i="6"/>
  <c r="CY31" i="6"/>
  <c r="CR31" i="6"/>
  <c r="CP31" i="6"/>
  <c r="CL31" i="6"/>
  <c r="CE31" i="6"/>
  <c r="CC31" i="6"/>
  <c r="CA31" i="6"/>
  <c r="BY31" i="6"/>
  <c r="BR31" i="6"/>
  <c r="BP31" i="6"/>
  <c r="BN31" i="6"/>
  <c r="BA31" i="6"/>
  <c r="BJ31" i="6" s="1"/>
  <c r="AO31" i="6"/>
  <c r="AN31" i="6"/>
  <c r="AK31" i="6"/>
  <c r="AI31" i="6"/>
  <c r="AH31" i="6"/>
  <c r="AF31" i="6"/>
  <c r="Y31" i="6"/>
  <c r="W31" i="6"/>
  <c r="U31" i="6"/>
  <c r="S31" i="6"/>
  <c r="Q31" i="6"/>
  <c r="O31" i="6"/>
  <c r="DA41" i="6"/>
  <c r="CY41" i="6"/>
  <c r="CR41" i="6"/>
  <c r="CP41" i="6"/>
  <c r="CL41" i="6"/>
  <c r="CE41" i="6"/>
  <c r="CC41" i="6"/>
  <c r="CA41" i="6"/>
  <c r="BY41" i="6"/>
  <c r="BR41" i="6"/>
  <c r="BP41" i="6"/>
  <c r="BN41" i="6"/>
  <c r="BA41" i="6"/>
  <c r="BJ41" i="6" s="1"/>
  <c r="AO41" i="6"/>
  <c r="AN41" i="6"/>
  <c r="AK41" i="6"/>
  <c r="AI41" i="6"/>
  <c r="AH41" i="6"/>
  <c r="AF41" i="6"/>
  <c r="Y41" i="6"/>
  <c r="W41" i="6"/>
  <c r="U41" i="6"/>
  <c r="S41" i="6"/>
  <c r="Q41" i="6"/>
  <c r="O41" i="6"/>
  <c r="DA37" i="6"/>
  <c r="CY37" i="6"/>
  <c r="CR37" i="6"/>
  <c r="CP37" i="6"/>
  <c r="CL37" i="6"/>
  <c r="CE37" i="6"/>
  <c r="CC37" i="6"/>
  <c r="CA37" i="6"/>
  <c r="BY37" i="6"/>
  <c r="BR37" i="6"/>
  <c r="BP37" i="6"/>
  <c r="BN37" i="6"/>
  <c r="BA37" i="6"/>
  <c r="BJ37" i="6" s="1"/>
  <c r="AO37" i="6"/>
  <c r="AN37" i="6"/>
  <c r="AK37" i="6"/>
  <c r="AI37" i="6"/>
  <c r="AH37" i="6"/>
  <c r="AF37" i="6"/>
  <c r="Y37" i="6"/>
  <c r="W37" i="6"/>
  <c r="U37" i="6"/>
  <c r="S37" i="6"/>
  <c r="Q37" i="6"/>
  <c r="O37" i="6"/>
  <c r="DA44" i="6"/>
  <c r="CY44" i="6"/>
  <c r="CR44" i="6"/>
  <c r="CP44" i="6"/>
  <c r="CL44" i="6"/>
  <c r="CE44" i="6"/>
  <c r="CC44" i="6"/>
  <c r="CA44" i="6"/>
  <c r="BY44" i="6"/>
  <c r="BR44" i="6"/>
  <c r="BP44" i="6"/>
  <c r="BN44" i="6"/>
  <c r="BA44" i="6"/>
  <c r="BJ44" i="6" s="1"/>
  <c r="AO44" i="6"/>
  <c r="AN44" i="6"/>
  <c r="AK44" i="6"/>
  <c r="AI44" i="6"/>
  <c r="AH44" i="6"/>
  <c r="AF44" i="6"/>
  <c r="Y44" i="6"/>
  <c r="W44" i="6"/>
  <c r="U44" i="6"/>
  <c r="S44" i="6"/>
  <c r="Q44" i="6"/>
  <c r="O44" i="6"/>
  <c r="DA40" i="6"/>
  <c r="CY40" i="6"/>
  <c r="CR40" i="6"/>
  <c r="CP40" i="6"/>
  <c r="CL40" i="6"/>
  <c r="CE40" i="6"/>
  <c r="CC40" i="6"/>
  <c r="CA40" i="6"/>
  <c r="BY40" i="6"/>
  <c r="BR40" i="6"/>
  <c r="BP40" i="6"/>
  <c r="BN40" i="6"/>
  <c r="BA40" i="6"/>
  <c r="BJ40" i="6" s="1"/>
  <c r="AO40" i="6"/>
  <c r="AN40" i="6"/>
  <c r="AK40" i="6"/>
  <c r="AI40" i="6"/>
  <c r="AH40" i="6"/>
  <c r="AF40" i="6"/>
  <c r="Y40" i="6"/>
  <c r="W40" i="6"/>
  <c r="U40" i="6"/>
  <c r="S40" i="6"/>
  <c r="Q40" i="6"/>
  <c r="O40" i="6"/>
  <c r="DA27" i="6"/>
  <c r="CY27" i="6"/>
  <c r="CR27" i="6"/>
  <c r="CP27" i="6"/>
  <c r="CL27" i="6"/>
  <c r="CE27" i="6"/>
  <c r="CC27" i="6"/>
  <c r="CA27" i="6"/>
  <c r="BY27" i="6"/>
  <c r="BR27" i="6"/>
  <c r="BP27" i="6"/>
  <c r="BN27" i="6"/>
  <c r="BA27" i="6"/>
  <c r="BJ27" i="6" s="1"/>
  <c r="AO27" i="6"/>
  <c r="AN27" i="6"/>
  <c r="AK27" i="6"/>
  <c r="AI27" i="6"/>
  <c r="AH27" i="6"/>
  <c r="AF27" i="6"/>
  <c r="Y27" i="6"/>
  <c r="W27" i="6"/>
  <c r="U27" i="6"/>
  <c r="S27" i="6"/>
  <c r="Q27" i="6"/>
  <c r="O27" i="6"/>
  <c r="DA39" i="6"/>
  <c r="CY39" i="6"/>
  <c r="CR39" i="6"/>
  <c r="CP39" i="6"/>
  <c r="CL39" i="6"/>
  <c r="CE39" i="6"/>
  <c r="CC39" i="6"/>
  <c r="CA39" i="6"/>
  <c r="BY39" i="6"/>
  <c r="BR39" i="6"/>
  <c r="BP39" i="6"/>
  <c r="BN39" i="6"/>
  <c r="BA39" i="6"/>
  <c r="BJ39" i="6" s="1"/>
  <c r="AO39" i="6"/>
  <c r="AN39" i="6"/>
  <c r="AK39" i="6"/>
  <c r="AI39" i="6"/>
  <c r="AH39" i="6"/>
  <c r="AF39" i="6"/>
  <c r="Y39" i="6"/>
  <c r="W39" i="6"/>
  <c r="U39" i="6"/>
  <c r="S39" i="6"/>
  <c r="Q39" i="6"/>
  <c r="O39" i="6"/>
  <c r="DA49" i="6"/>
  <c r="CY49" i="6"/>
  <c r="CR49" i="6"/>
  <c r="CP49" i="6"/>
  <c r="CL49" i="6"/>
  <c r="CE49" i="6"/>
  <c r="CC49" i="6"/>
  <c r="CA49" i="6"/>
  <c r="BY49" i="6"/>
  <c r="BR49" i="6"/>
  <c r="BP49" i="6"/>
  <c r="BN49" i="6"/>
  <c r="BA49" i="6"/>
  <c r="BJ49" i="6" s="1"/>
  <c r="AO49" i="6"/>
  <c r="AN49" i="6"/>
  <c r="AK49" i="6"/>
  <c r="AI49" i="6"/>
  <c r="AH49" i="6"/>
  <c r="AF49" i="6"/>
  <c r="Y49" i="6"/>
  <c r="W49" i="6"/>
  <c r="U49" i="6"/>
  <c r="S49" i="6"/>
  <c r="Q49" i="6"/>
  <c r="O49" i="6"/>
  <c r="DA33" i="6"/>
  <c r="CY33" i="6"/>
  <c r="CR33" i="6"/>
  <c r="CP33" i="6"/>
  <c r="CL33" i="6"/>
  <c r="CE33" i="6"/>
  <c r="CC33" i="6"/>
  <c r="CA33" i="6"/>
  <c r="BY33" i="6"/>
  <c r="BR33" i="6"/>
  <c r="BP33" i="6"/>
  <c r="BN33" i="6"/>
  <c r="BA33" i="6"/>
  <c r="BJ33" i="6" s="1"/>
  <c r="AO33" i="6"/>
  <c r="AN33" i="6"/>
  <c r="AK33" i="6"/>
  <c r="AI33" i="6"/>
  <c r="AH33" i="6"/>
  <c r="AF33" i="6"/>
  <c r="Y33" i="6"/>
  <c r="W33" i="6"/>
  <c r="U33" i="6"/>
  <c r="S33" i="6"/>
  <c r="Q33" i="6"/>
  <c r="O33" i="6"/>
  <c r="DA45" i="6"/>
  <c r="CY45" i="6"/>
  <c r="CR45" i="6"/>
  <c r="CP45" i="6"/>
  <c r="CL45" i="6"/>
  <c r="CE45" i="6"/>
  <c r="CC45" i="6"/>
  <c r="CA45" i="6"/>
  <c r="BY45" i="6"/>
  <c r="BR45" i="6"/>
  <c r="BP45" i="6"/>
  <c r="BN45" i="6"/>
  <c r="BA45" i="6"/>
  <c r="BJ45" i="6" s="1"/>
  <c r="AO45" i="6"/>
  <c r="AN45" i="6"/>
  <c r="AK45" i="6"/>
  <c r="AI45" i="6"/>
  <c r="AH45" i="6"/>
  <c r="AF45" i="6"/>
  <c r="Y45" i="6"/>
  <c r="W45" i="6"/>
  <c r="U45" i="6"/>
  <c r="S45" i="6"/>
  <c r="Q45" i="6"/>
  <c r="O45" i="6"/>
  <c r="DA32" i="6"/>
  <c r="CY32" i="6"/>
  <c r="CR32" i="6"/>
  <c r="CP32" i="6"/>
  <c r="CL32" i="6"/>
  <c r="CE32" i="6"/>
  <c r="CC32" i="6"/>
  <c r="CA32" i="6"/>
  <c r="BY32" i="6"/>
  <c r="BR32" i="6"/>
  <c r="BP32" i="6"/>
  <c r="BN32" i="6"/>
  <c r="BA32" i="6"/>
  <c r="BJ32" i="6" s="1"/>
  <c r="AO32" i="6"/>
  <c r="AN32" i="6"/>
  <c r="AK32" i="6"/>
  <c r="AI32" i="6"/>
  <c r="AH32" i="6"/>
  <c r="AF32" i="6"/>
  <c r="Y32" i="6"/>
  <c r="W32" i="6"/>
  <c r="U32" i="6"/>
  <c r="S32" i="6"/>
  <c r="Q32" i="6"/>
  <c r="O32" i="6"/>
  <c r="DA28" i="6"/>
  <c r="CY28" i="6"/>
  <c r="CR28" i="6"/>
  <c r="CP28" i="6"/>
  <c r="CL28" i="6"/>
  <c r="CE28" i="6"/>
  <c r="CC28" i="6"/>
  <c r="CA28" i="6"/>
  <c r="BY28" i="6"/>
  <c r="BR28" i="6"/>
  <c r="BP28" i="6"/>
  <c r="BN28" i="6"/>
  <c r="BA28" i="6"/>
  <c r="BJ28" i="6" s="1"/>
  <c r="AO28" i="6"/>
  <c r="AN28" i="6"/>
  <c r="AK28" i="6"/>
  <c r="AI28" i="6"/>
  <c r="AH28" i="6"/>
  <c r="AF28" i="6"/>
  <c r="Y28" i="6"/>
  <c r="W28" i="6"/>
  <c r="U28" i="6"/>
  <c r="S28" i="6"/>
  <c r="Q28" i="6"/>
  <c r="O28" i="6"/>
  <c r="DA26" i="6"/>
  <c r="CY26" i="6"/>
  <c r="CR26" i="6"/>
  <c r="CP26" i="6"/>
  <c r="CL26" i="6"/>
  <c r="CE26" i="6"/>
  <c r="CC26" i="6"/>
  <c r="CA26" i="6"/>
  <c r="BY26" i="6"/>
  <c r="BR26" i="6"/>
  <c r="BP26" i="6"/>
  <c r="BN26" i="6"/>
  <c r="BA26" i="6"/>
  <c r="BJ26" i="6" s="1"/>
  <c r="AO26" i="6"/>
  <c r="AN26" i="6"/>
  <c r="AK26" i="6"/>
  <c r="AI26" i="6"/>
  <c r="AH26" i="6"/>
  <c r="AF26" i="6"/>
  <c r="Y26" i="6"/>
  <c r="W26" i="6"/>
  <c r="U26" i="6"/>
  <c r="S26" i="6"/>
  <c r="Q26" i="6"/>
  <c r="O26" i="6"/>
  <c r="DA25" i="6"/>
  <c r="CY25" i="6"/>
  <c r="CR25" i="6"/>
  <c r="CP25" i="6"/>
  <c r="CL25" i="6"/>
  <c r="CE25" i="6"/>
  <c r="CC25" i="6"/>
  <c r="CA25" i="6"/>
  <c r="BY25" i="6"/>
  <c r="BR25" i="6"/>
  <c r="BP25" i="6"/>
  <c r="BN25" i="6"/>
  <c r="BA25" i="6"/>
  <c r="BJ25" i="6" s="1"/>
  <c r="AO25" i="6"/>
  <c r="AN25" i="6"/>
  <c r="AK25" i="6"/>
  <c r="AI25" i="6"/>
  <c r="AH25" i="6"/>
  <c r="AF25" i="6"/>
  <c r="Y25" i="6"/>
  <c r="W25" i="6"/>
  <c r="U25" i="6"/>
  <c r="S25" i="6"/>
  <c r="Q25" i="6"/>
  <c r="O25" i="6"/>
  <c r="DA18" i="6"/>
  <c r="CY18" i="6"/>
  <c r="CR18" i="6"/>
  <c r="CP18" i="6"/>
  <c r="CL18" i="6"/>
  <c r="CE18" i="6"/>
  <c r="CC18" i="6"/>
  <c r="CA18" i="6"/>
  <c r="BY18" i="6"/>
  <c r="BR18" i="6"/>
  <c r="BP18" i="6"/>
  <c r="BN18" i="6"/>
  <c r="BA18" i="6"/>
  <c r="BJ18" i="6" s="1"/>
  <c r="AO18" i="6"/>
  <c r="AN18" i="6"/>
  <c r="AK18" i="6"/>
  <c r="AI18" i="6"/>
  <c r="AH18" i="6"/>
  <c r="AF18" i="6"/>
  <c r="Y18" i="6"/>
  <c r="W18" i="6"/>
  <c r="U18" i="6"/>
  <c r="S18" i="6"/>
  <c r="Q18" i="6"/>
  <c r="O18" i="6"/>
  <c r="DA22" i="6"/>
  <c r="CY22" i="6"/>
  <c r="CR22" i="6"/>
  <c r="CP22" i="6"/>
  <c r="CL22" i="6"/>
  <c r="CE22" i="6"/>
  <c r="CC22" i="6"/>
  <c r="CA22" i="6"/>
  <c r="BY22" i="6"/>
  <c r="BR22" i="6"/>
  <c r="BP22" i="6"/>
  <c r="BN22" i="6"/>
  <c r="BA22" i="6"/>
  <c r="BJ22" i="6" s="1"/>
  <c r="AO22" i="6"/>
  <c r="AN22" i="6"/>
  <c r="AK22" i="6"/>
  <c r="AI22" i="6"/>
  <c r="AH22" i="6"/>
  <c r="AF22" i="6"/>
  <c r="Y22" i="6"/>
  <c r="W22" i="6"/>
  <c r="U22" i="6"/>
  <c r="S22" i="6"/>
  <c r="Q22" i="6"/>
  <c r="O22" i="6"/>
  <c r="DA23" i="6"/>
  <c r="CY23" i="6"/>
  <c r="CR23" i="6"/>
  <c r="CP23" i="6"/>
  <c r="CL23" i="6"/>
  <c r="CE23" i="6"/>
  <c r="CC23" i="6"/>
  <c r="CA23" i="6"/>
  <c r="BY23" i="6"/>
  <c r="BR23" i="6"/>
  <c r="BP23" i="6"/>
  <c r="BN23" i="6"/>
  <c r="BA23" i="6"/>
  <c r="BJ23" i="6" s="1"/>
  <c r="AO23" i="6"/>
  <c r="AN23" i="6"/>
  <c r="AK23" i="6"/>
  <c r="AI23" i="6"/>
  <c r="AH23" i="6"/>
  <c r="AF23" i="6"/>
  <c r="Y23" i="6"/>
  <c r="W23" i="6"/>
  <c r="U23" i="6"/>
  <c r="S23" i="6"/>
  <c r="Q23" i="6"/>
  <c r="O23" i="6"/>
  <c r="DA20" i="6"/>
  <c r="CY20" i="6"/>
  <c r="CR20" i="6"/>
  <c r="CP20" i="6"/>
  <c r="CL20" i="6"/>
  <c r="CE20" i="6"/>
  <c r="CC20" i="6"/>
  <c r="CA20" i="6"/>
  <c r="BY20" i="6"/>
  <c r="BR20" i="6"/>
  <c r="BP20" i="6"/>
  <c r="BN20" i="6"/>
  <c r="BA20" i="6"/>
  <c r="BJ20" i="6" s="1"/>
  <c r="AO20" i="6"/>
  <c r="AN20" i="6"/>
  <c r="AK20" i="6"/>
  <c r="AI20" i="6"/>
  <c r="AH20" i="6"/>
  <c r="AF20" i="6"/>
  <c r="Y20" i="6"/>
  <c r="W20" i="6"/>
  <c r="U20" i="6"/>
  <c r="S20" i="6"/>
  <c r="Q20" i="6"/>
  <c r="O20" i="6"/>
  <c r="DA17" i="6"/>
  <c r="CY17" i="6"/>
  <c r="CR17" i="6"/>
  <c r="CP17" i="6"/>
  <c r="CL17" i="6"/>
  <c r="CE17" i="6"/>
  <c r="CC17" i="6"/>
  <c r="CA17" i="6"/>
  <c r="BY17" i="6"/>
  <c r="BR17" i="6"/>
  <c r="BP17" i="6"/>
  <c r="BN17" i="6"/>
  <c r="BA17" i="6"/>
  <c r="BJ17" i="6" s="1"/>
  <c r="AO17" i="6"/>
  <c r="AN17" i="6"/>
  <c r="AK17" i="6"/>
  <c r="AI17" i="6"/>
  <c r="AH17" i="6"/>
  <c r="AF17" i="6"/>
  <c r="Y17" i="6"/>
  <c r="W17" i="6"/>
  <c r="U17" i="6"/>
  <c r="S17" i="6"/>
  <c r="Q17" i="6"/>
  <c r="O17" i="6"/>
  <c r="DA24" i="6"/>
  <c r="CY24" i="6"/>
  <c r="CR24" i="6"/>
  <c r="CP24" i="6"/>
  <c r="CL24" i="6"/>
  <c r="CE24" i="6"/>
  <c r="CC24" i="6"/>
  <c r="CA24" i="6"/>
  <c r="BY24" i="6"/>
  <c r="BR24" i="6"/>
  <c r="BP24" i="6"/>
  <c r="BN24" i="6"/>
  <c r="BA24" i="6"/>
  <c r="BJ24" i="6" s="1"/>
  <c r="AO24" i="6"/>
  <c r="AN24" i="6"/>
  <c r="AK24" i="6"/>
  <c r="AI24" i="6"/>
  <c r="AH24" i="6"/>
  <c r="AF24" i="6"/>
  <c r="Y24" i="6"/>
  <c r="W24" i="6"/>
  <c r="U24" i="6"/>
  <c r="S24" i="6"/>
  <c r="Q24" i="6"/>
  <c r="O24" i="6"/>
  <c r="DA21" i="6"/>
  <c r="CY21" i="6"/>
  <c r="CR21" i="6"/>
  <c r="CP21" i="6"/>
  <c r="CL21" i="6"/>
  <c r="CE21" i="6"/>
  <c r="CC21" i="6"/>
  <c r="CA21" i="6"/>
  <c r="BY21" i="6"/>
  <c r="BR21" i="6"/>
  <c r="BP21" i="6"/>
  <c r="BN21" i="6"/>
  <c r="BA21" i="6"/>
  <c r="BJ21" i="6" s="1"/>
  <c r="AO21" i="6"/>
  <c r="AN21" i="6"/>
  <c r="AK21" i="6"/>
  <c r="AI21" i="6"/>
  <c r="AH21" i="6"/>
  <c r="AF21" i="6"/>
  <c r="Y21" i="6"/>
  <c r="W21" i="6"/>
  <c r="U21" i="6"/>
  <c r="S21" i="6"/>
  <c r="Q21" i="6"/>
  <c r="O21" i="6"/>
  <c r="DA19" i="6"/>
  <c r="CY19" i="6"/>
  <c r="CR19" i="6"/>
  <c r="CP19" i="6"/>
  <c r="CL19" i="6"/>
  <c r="CE19" i="6"/>
  <c r="CC19" i="6"/>
  <c r="CA19" i="6"/>
  <c r="BY19" i="6"/>
  <c r="BR19" i="6"/>
  <c r="BP19" i="6"/>
  <c r="BN19" i="6"/>
  <c r="BA19" i="6"/>
  <c r="BJ19" i="6" s="1"/>
  <c r="AO19" i="6"/>
  <c r="AN19" i="6"/>
  <c r="AK19" i="6"/>
  <c r="AI19" i="6"/>
  <c r="AH19" i="6"/>
  <c r="AF19" i="6"/>
  <c r="Y19" i="6"/>
  <c r="W19" i="6"/>
  <c r="U19" i="6"/>
  <c r="S19" i="6"/>
  <c r="Q19" i="6"/>
  <c r="O19" i="6"/>
  <c r="DA15" i="6"/>
  <c r="CY15" i="6"/>
  <c r="CR15" i="6"/>
  <c r="CP15" i="6"/>
  <c r="CL15" i="6"/>
  <c r="CE15" i="6"/>
  <c r="CC15" i="6"/>
  <c r="CA15" i="6"/>
  <c r="BY15" i="6"/>
  <c r="BR15" i="6"/>
  <c r="BP15" i="6"/>
  <c r="BN15" i="6"/>
  <c r="BA15" i="6"/>
  <c r="BJ15" i="6" s="1"/>
  <c r="AO15" i="6"/>
  <c r="AN15" i="6"/>
  <c r="AK15" i="6"/>
  <c r="AI15" i="6"/>
  <c r="AH15" i="6"/>
  <c r="AF15" i="6"/>
  <c r="Y15" i="6"/>
  <c r="W15" i="6"/>
  <c r="U15" i="6"/>
  <c r="S15" i="6"/>
  <c r="Q15" i="6"/>
  <c r="O15" i="6"/>
  <c r="DA14" i="6"/>
  <c r="CY14" i="6"/>
  <c r="CR14" i="6"/>
  <c r="CP14" i="6"/>
  <c r="CL14" i="6"/>
  <c r="CE14" i="6"/>
  <c r="CC14" i="6"/>
  <c r="CA14" i="6"/>
  <c r="BY14" i="6"/>
  <c r="BR14" i="6"/>
  <c r="BP14" i="6"/>
  <c r="BN14" i="6"/>
  <c r="BA14" i="6"/>
  <c r="BK14" i="6" s="1"/>
  <c r="AO14" i="6"/>
  <c r="AN14" i="6"/>
  <c r="AK14" i="6"/>
  <c r="AI14" i="6"/>
  <c r="AH14" i="6"/>
  <c r="AF14" i="6"/>
  <c r="Y14" i="6"/>
  <c r="W14" i="6"/>
  <c r="U14" i="6"/>
  <c r="S14" i="6"/>
  <c r="Q14" i="6"/>
  <c r="O14" i="6"/>
  <c r="DA16" i="6"/>
  <c r="CY16" i="6"/>
  <c r="CR16" i="6"/>
  <c r="CP16" i="6"/>
  <c r="CL16" i="6"/>
  <c r="CE16" i="6"/>
  <c r="CC16" i="6"/>
  <c r="CA16" i="6"/>
  <c r="BY16" i="6"/>
  <c r="BR16" i="6"/>
  <c r="BP16" i="6"/>
  <c r="BN16" i="6"/>
  <c r="BA16" i="6"/>
  <c r="BJ16" i="6" s="1"/>
  <c r="AO16" i="6"/>
  <c r="AN16" i="6"/>
  <c r="AK16" i="6"/>
  <c r="AI16" i="6"/>
  <c r="AH16" i="6"/>
  <c r="AF16" i="6"/>
  <c r="Y16" i="6"/>
  <c r="W16" i="6"/>
  <c r="U16" i="6"/>
  <c r="S16" i="6"/>
  <c r="Q16" i="6"/>
  <c r="O16" i="6"/>
  <c r="DA13" i="6"/>
  <c r="CY13" i="6"/>
  <c r="CR13" i="6"/>
  <c r="CP13" i="6"/>
  <c r="CL13" i="6"/>
  <c r="CE13" i="6"/>
  <c r="CC13" i="6"/>
  <c r="CA13" i="6"/>
  <c r="BY13" i="6"/>
  <c r="BR13" i="6"/>
  <c r="BP13" i="6"/>
  <c r="BN13" i="6"/>
  <c r="BA13" i="6"/>
  <c r="BJ13" i="6" s="1"/>
  <c r="AO13" i="6"/>
  <c r="AN13" i="6"/>
  <c r="AK13" i="6"/>
  <c r="AI13" i="6"/>
  <c r="AH13" i="6"/>
  <c r="AF13" i="6"/>
  <c r="Y13" i="6"/>
  <c r="W13" i="6"/>
  <c r="U13" i="6"/>
  <c r="S13" i="6"/>
  <c r="Q13" i="6"/>
  <c r="O13" i="6"/>
  <c r="DA12" i="6"/>
  <c r="CY12" i="6"/>
  <c r="CR12" i="6"/>
  <c r="CP12" i="6"/>
  <c r="CL12" i="6"/>
  <c r="CE12" i="6"/>
  <c r="CC12" i="6"/>
  <c r="CA12" i="6"/>
  <c r="BY12" i="6"/>
  <c r="BR12" i="6"/>
  <c r="BP12" i="6"/>
  <c r="BN12" i="6"/>
  <c r="BA12" i="6"/>
  <c r="BJ12" i="6" s="1"/>
  <c r="AO12" i="6"/>
  <c r="AN12" i="6"/>
  <c r="AK12" i="6"/>
  <c r="AI12" i="6"/>
  <c r="AH12" i="6"/>
  <c r="AF12" i="6"/>
  <c r="Y12" i="6"/>
  <c r="W12" i="6"/>
  <c r="U12" i="6"/>
  <c r="S12" i="6"/>
  <c r="Q12" i="6"/>
  <c r="O12" i="6"/>
  <c r="DA10" i="6"/>
  <c r="CY10" i="6"/>
  <c r="CR10" i="6"/>
  <c r="CP10" i="6"/>
  <c r="CL10" i="6"/>
  <c r="CE10" i="6"/>
  <c r="CC10" i="6"/>
  <c r="CA10" i="6"/>
  <c r="BY10" i="6"/>
  <c r="BR10" i="6"/>
  <c r="BP10" i="6"/>
  <c r="BN10" i="6"/>
  <c r="BA10" i="6"/>
  <c r="BJ10" i="6" s="1"/>
  <c r="AO10" i="6"/>
  <c r="AN10" i="6"/>
  <c r="AK10" i="6"/>
  <c r="AI10" i="6"/>
  <c r="AH10" i="6"/>
  <c r="AF10" i="6"/>
  <c r="Y10" i="6"/>
  <c r="W10" i="6"/>
  <c r="U10" i="6"/>
  <c r="S10" i="6"/>
  <c r="Q10" i="6"/>
  <c r="O10" i="6"/>
  <c r="DA11" i="6"/>
  <c r="CY11" i="6"/>
  <c r="CR11" i="6"/>
  <c r="CP11" i="6"/>
  <c r="CL11" i="6"/>
  <c r="CE11" i="6"/>
  <c r="CC11" i="6"/>
  <c r="CA11" i="6"/>
  <c r="BY11" i="6"/>
  <c r="BR11" i="6"/>
  <c r="BP11" i="6"/>
  <c r="BN11" i="6"/>
  <c r="BA11" i="6"/>
  <c r="BJ11" i="6" s="1"/>
  <c r="AO11" i="6"/>
  <c r="AN11" i="6"/>
  <c r="AK11" i="6"/>
  <c r="AI11" i="6"/>
  <c r="AH11" i="6"/>
  <c r="AF11" i="6"/>
  <c r="Y11" i="6"/>
  <c r="W11" i="6"/>
  <c r="U11" i="6"/>
  <c r="S11" i="6"/>
  <c r="Q11" i="6"/>
  <c r="O11" i="6"/>
  <c r="DA230" i="5"/>
  <c r="CY230" i="5"/>
  <c r="CR230" i="5"/>
  <c r="CP230" i="5"/>
  <c r="CL230" i="5"/>
  <c r="CE230" i="5"/>
  <c r="CC230" i="5"/>
  <c r="CA230" i="5"/>
  <c r="BR230" i="5"/>
  <c r="BP230" i="5"/>
  <c r="BN230" i="5"/>
  <c r="AN230" i="5"/>
  <c r="AH230" i="5"/>
  <c r="AF230" i="5"/>
  <c r="Y230" i="5"/>
  <c r="W230" i="5"/>
  <c r="U230" i="5"/>
  <c r="S230" i="5"/>
  <c r="Q230" i="5"/>
  <c r="O230" i="5"/>
  <c r="DA232" i="5"/>
  <c r="CY232" i="5"/>
  <c r="CR232" i="5"/>
  <c r="CP232" i="5"/>
  <c r="CL232" i="5"/>
  <c r="CE232" i="5"/>
  <c r="CC232" i="5"/>
  <c r="CA232" i="5"/>
  <c r="BR232" i="5"/>
  <c r="BP232" i="5"/>
  <c r="BN232" i="5"/>
  <c r="AN232" i="5"/>
  <c r="AH232" i="5"/>
  <c r="AF232" i="5"/>
  <c r="Y232" i="5"/>
  <c r="W232" i="5"/>
  <c r="U232" i="5"/>
  <c r="S232" i="5"/>
  <c r="Q232" i="5"/>
  <c r="O232" i="5"/>
  <c r="DA236" i="5"/>
  <c r="CY236" i="5"/>
  <c r="CR236" i="5"/>
  <c r="CP236" i="5"/>
  <c r="CL236" i="5"/>
  <c r="CE236" i="5"/>
  <c r="CC236" i="5"/>
  <c r="CA236" i="5"/>
  <c r="BR236" i="5"/>
  <c r="BP236" i="5"/>
  <c r="BN236" i="5"/>
  <c r="AN236" i="5"/>
  <c r="AH236" i="5"/>
  <c r="AF236" i="5"/>
  <c r="Y236" i="5"/>
  <c r="W236" i="5"/>
  <c r="U236" i="5"/>
  <c r="S236" i="5"/>
  <c r="Q236" i="5"/>
  <c r="O236" i="5"/>
  <c r="DA239" i="5"/>
  <c r="CY239" i="5"/>
  <c r="CR239" i="5"/>
  <c r="CP239" i="5"/>
  <c r="CL239" i="5"/>
  <c r="CE239" i="5"/>
  <c r="CC239" i="5"/>
  <c r="CA239" i="5"/>
  <c r="BR239" i="5"/>
  <c r="BP239" i="5"/>
  <c r="BN239" i="5"/>
  <c r="AN239" i="5"/>
  <c r="AH239" i="5"/>
  <c r="AF239" i="5"/>
  <c r="Y239" i="5"/>
  <c r="W239" i="5"/>
  <c r="U239" i="5"/>
  <c r="S239" i="5"/>
  <c r="Q239" i="5"/>
  <c r="O239" i="5"/>
  <c r="DA237" i="5"/>
  <c r="CY237" i="5"/>
  <c r="CR237" i="5"/>
  <c r="CP237" i="5"/>
  <c r="CL237" i="5"/>
  <c r="CE237" i="5"/>
  <c r="CC237" i="5"/>
  <c r="CA237" i="5"/>
  <c r="BR237" i="5"/>
  <c r="BP237" i="5"/>
  <c r="BN237" i="5"/>
  <c r="AN237" i="5"/>
  <c r="AH237" i="5"/>
  <c r="AF237" i="5"/>
  <c r="Y237" i="5"/>
  <c r="W237" i="5"/>
  <c r="U237" i="5"/>
  <c r="S237" i="5"/>
  <c r="Q237" i="5"/>
  <c r="O237" i="5"/>
  <c r="DA238" i="5"/>
  <c r="CY238" i="5"/>
  <c r="CR238" i="5"/>
  <c r="CP238" i="5"/>
  <c r="CL238" i="5"/>
  <c r="CE238" i="5"/>
  <c r="CC238" i="5"/>
  <c r="CA238" i="5"/>
  <c r="BR238" i="5"/>
  <c r="BP238" i="5"/>
  <c r="BN238" i="5"/>
  <c r="AN238" i="5"/>
  <c r="AH238" i="5"/>
  <c r="AF238" i="5"/>
  <c r="Y238" i="5"/>
  <c r="W238" i="5"/>
  <c r="U238" i="5"/>
  <c r="S238" i="5"/>
  <c r="Q238" i="5"/>
  <c r="O238" i="5"/>
  <c r="DA223" i="5"/>
  <c r="CY223" i="5"/>
  <c r="CR223" i="5"/>
  <c r="CP223" i="5"/>
  <c r="CL223" i="5"/>
  <c r="CE223" i="5"/>
  <c r="CC223" i="5"/>
  <c r="CA223" i="5"/>
  <c r="BR223" i="5"/>
  <c r="BP223" i="5"/>
  <c r="BN223" i="5"/>
  <c r="AN223" i="5"/>
  <c r="AH223" i="5"/>
  <c r="AF223" i="5"/>
  <c r="Y223" i="5"/>
  <c r="W223" i="5"/>
  <c r="U223" i="5"/>
  <c r="S223" i="5"/>
  <c r="Q223" i="5"/>
  <c r="O223" i="5"/>
  <c r="DA227" i="5"/>
  <c r="CY227" i="5"/>
  <c r="CR227" i="5"/>
  <c r="CP227" i="5"/>
  <c r="CL227" i="5"/>
  <c r="CE227" i="5"/>
  <c r="CC227" i="5"/>
  <c r="CA227" i="5"/>
  <c r="BR227" i="5"/>
  <c r="BP227" i="5"/>
  <c r="BN227" i="5"/>
  <c r="AN227" i="5"/>
  <c r="AH227" i="5"/>
  <c r="AF227" i="5"/>
  <c r="Y227" i="5"/>
  <c r="W227" i="5"/>
  <c r="U227" i="5"/>
  <c r="S227" i="5"/>
  <c r="Q227" i="5"/>
  <c r="O227" i="5"/>
  <c r="DA233" i="5"/>
  <c r="CY233" i="5"/>
  <c r="CR233" i="5"/>
  <c r="CP233" i="5"/>
  <c r="CL233" i="5"/>
  <c r="CE233" i="5"/>
  <c r="CC233" i="5"/>
  <c r="CA233" i="5"/>
  <c r="BR233" i="5"/>
  <c r="BP233" i="5"/>
  <c r="BN233" i="5"/>
  <c r="AN233" i="5"/>
  <c r="AH233" i="5"/>
  <c r="AF233" i="5"/>
  <c r="Y233" i="5"/>
  <c r="W233" i="5"/>
  <c r="U233" i="5"/>
  <c r="S233" i="5"/>
  <c r="Q233" i="5"/>
  <c r="O233" i="5"/>
  <c r="DA229" i="5"/>
  <c r="CY229" i="5"/>
  <c r="CR229" i="5"/>
  <c r="CP229" i="5"/>
  <c r="CL229" i="5"/>
  <c r="CE229" i="5"/>
  <c r="CC229" i="5"/>
  <c r="CA229" i="5"/>
  <c r="BR229" i="5"/>
  <c r="BP229" i="5"/>
  <c r="BN229" i="5"/>
  <c r="AN229" i="5"/>
  <c r="AH229" i="5"/>
  <c r="AF229" i="5"/>
  <c r="Y229" i="5"/>
  <c r="W229" i="5"/>
  <c r="U229" i="5"/>
  <c r="S229" i="5"/>
  <c r="Q229" i="5"/>
  <c r="O229" i="5"/>
  <c r="DA225" i="5"/>
  <c r="CY225" i="5"/>
  <c r="CR225" i="5"/>
  <c r="CP225" i="5"/>
  <c r="CL225" i="5"/>
  <c r="CE225" i="5"/>
  <c r="CC225" i="5"/>
  <c r="CA225" i="5"/>
  <c r="BR225" i="5"/>
  <c r="BP225" i="5"/>
  <c r="BN225" i="5"/>
  <c r="AN225" i="5"/>
  <c r="AH225" i="5"/>
  <c r="AF225" i="5"/>
  <c r="Y225" i="5"/>
  <c r="W225" i="5"/>
  <c r="U225" i="5"/>
  <c r="S225" i="5"/>
  <c r="Q225" i="5"/>
  <c r="O225" i="5"/>
  <c r="DA235" i="5"/>
  <c r="CY235" i="5"/>
  <c r="CR235" i="5"/>
  <c r="CP235" i="5"/>
  <c r="CL235" i="5"/>
  <c r="CE235" i="5"/>
  <c r="CC235" i="5"/>
  <c r="CA235" i="5"/>
  <c r="BR235" i="5"/>
  <c r="BP235" i="5"/>
  <c r="BN235" i="5"/>
  <c r="AN235" i="5"/>
  <c r="AH235" i="5"/>
  <c r="AF235" i="5"/>
  <c r="Y235" i="5"/>
  <c r="W235" i="5"/>
  <c r="U235" i="5"/>
  <c r="S235" i="5"/>
  <c r="Q235" i="5"/>
  <c r="O235" i="5"/>
  <c r="DA216" i="5"/>
  <c r="CY216" i="5"/>
  <c r="CR216" i="5"/>
  <c r="CP216" i="5"/>
  <c r="CL216" i="5"/>
  <c r="CE216" i="5"/>
  <c r="CC216" i="5"/>
  <c r="CA216" i="5"/>
  <c r="BR216" i="5"/>
  <c r="BP216" i="5"/>
  <c r="BN216" i="5"/>
  <c r="AN216" i="5"/>
  <c r="AH216" i="5"/>
  <c r="AF216" i="5"/>
  <c r="Y216" i="5"/>
  <c r="W216" i="5"/>
  <c r="U216" i="5"/>
  <c r="S216" i="5"/>
  <c r="Q216" i="5"/>
  <c r="O216" i="5"/>
  <c r="DA234" i="5"/>
  <c r="CY234" i="5"/>
  <c r="CR234" i="5"/>
  <c r="CP234" i="5"/>
  <c r="CL234" i="5"/>
  <c r="CE234" i="5"/>
  <c r="CC234" i="5"/>
  <c r="CA234" i="5"/>
  <c r="BR234" i="5"/>
  <c r="BP234" i="5"/>
  <c r="BN234" i="5"/>
  <c r="AN234" i="5"/>
  <c r="AH234" i="5"/>
  <c r="AF234" i="5"/>
  <c r="Y234" i="5"/>
  <c r="W234" i="5"/>
  <c r="U234" i="5"/>
  <c r="S234" i="5"/>
  <c r="Q234" i="5"/>
  <c r="O234" i="5"/>
  <c r="DA231" i="5"/>
  <c r="CY231" i="5"/>
  <c r="CR231" i="5"/>
  <c r="CP231" i="5"/>
  <c r="CL231" i="5"/>
  <c r="CE231" i="5"/>
  <c r="CC231" i="5"/>
  <c r="CA231" i="5"/>
  <c r="BR231" i="5"/>
  <c r="BP231" i="5"/>
  <c r="BN231" i="5"/>
  <c r="AN231" i="5"/>
  <c r="AH231" i="5"/>
  <c r="AF231" i="5"/>
  <c r="Y231" i="5"/>
  <c r="W231" i="5"/>
  <c r="U231" i="5"/>
  <c r="S231" i="5"/>
  <c r="Q231" i="5"/>
  <c r="O231" i="5"/>
  <c r="DA221" i="5"/>
  <c r="CY221" i="5"/>
  <c r="CR221" i="5"/>
  <c r="CP221" i="5"/>
  <c r="CL221" i="5"/>
  <c r="CE221" i="5"/>
  <c r="CC221" i="5"/>
  <c r="CA221" i="5"/>
  <c r="BR221" i="5"/>
  <c r="BP221" i="5"/>
  <c r="BN221" i="5"/>
  <c r="AN221" i="5"/>
  <c r="AK221" i="5"/>
  <c r="AI221" i="5"/>
  <c r="Y221" i="5"/>
  <c r="W221" i="5"/>
  <c r="U221" i="5"/>
  <c r="S221" i="5"/>
  <c r="Q221" i="5"/>
  <c r="O221" i="5"/>
  <c r="DA228" i="5"/>
  <c r="CY228" i="5"/>
  <c r="CR228" i="5"/>
  <c r="CP228" i="5"/>
  <c r="CL228" i="5"/>
  <c r="CE228" i="5"/>
  <c r="CC228" i="5"/>
  <c r="CA228" i="5"/>
  <c r="BR228" i="5"/>
  <c r="BP228" i="5"/>
  <c r="BN228" i="5"/>
  <c r="BH228" i="5"/>
  <c r="AN228" i="5"/>
  <c r="AK228" i="5"/>
  <c r="AI228" i="5"/>
  <c r="Y228" i="5"/>
  <c r="W228" i="5"/>
  <c r="U228" i="5"/>
  <c r="S228" i="5"/>
  <c r="Q228" i="5"/>
  <c r="O228" i="5"/>
  <c r="DA205" i="5"/>
  <c r="CY205" i="5"/>
  <c r="CR205" i="5"/>
  <c r="CP205" i="5"/>
  <c r="CL205" i="5"/>
  <c r="CE205" i="5"/>
  <c r="CC205" i="5"/>
  <c r="CA205" i="5"/>
  <c r="BR205" i="5"/>
  <c r="BP205" i="5"/>
  <c r="BN205" i="5"/>
  <c r="BH205" i="5"/>
  <c r="AO205" i="5"/>
  <c r="AN205" i="5"/>
  <c r="AK205" i="5"/>
  <c r="Y205" i="5"/>
  <c r="W205" i="5"/>
  <c r="U205" i="5"/>
  <c r="S205" i="5"/>
  <c r="Q205" i="5"/>
  <c r="O205" i="5"/>
  <c r="DA226" i="5"/>
  <c r="CY226" i="5"/>
  <c r="CR226" i="5"/>
  <c r="CP226" i="5"/>
  <c r="CL226" i="5"/>
  <c r="CE226" i="5"/>
  <c r="CC226" i="5"/>
  <c r="CA226" i="5"/>
  <c r="BR226" i="5"/>
  <c r="BP226" i="5"/>
  <c r="BN226" i="5"/>
  <c r="AN226" i="5"/>
  <c r="AK226" i="5"/>
  <c r="AI226" i="5"/>
  <c r="Y226" i="5"/>
  <c r="W226" i="5"/>
  <c r="U226" i="5"/>
  <c r="S226" i="5"/>
  <c r="Q226" i="5"/>
  <c r="O226" i="5"/>
  <c r="DA204" i="5"/>
  <c r="CY204" i="5"/>
  <c r="CR204" i="5"/>
  <c r="CP204" i="5"/>
  <c r="CL204" i="5"/>
  <c r="CE204" i="5"/>
  <c r="CC204" i="5"/>
  <c r="CA204" i="5"/>
  <c r="BR204" i="5"/>
  <c r="BP204" i="5"/>
  <c r="BN204" i="5"/>
  <c r="BH204" i="5"/>
  <c r="AO204" i="5"/>
  <c r="AN204" i="5"/>
  <c r="AK204" i="5"/>
  <c r="Y204" i="5"/>
  <c r="W204" i="5"/>
  <c r="U204" i="5"/>
  <c r="S204" i="5"/>
  <c r="Q204" i="5"/>
  <c r="O204" i="5"/>
  <c r="DA224" i="5"/>
  <c r="CY224" i="5"/>
  <c r="CR224" i="5"/>
  <c r="CP224" i="5"/>
  <c r="CL224" i="5"/>
  <c r="CE224" i="5"/>
  <c r="CC224" i="5"/>
  <c r="CA224" i="5"/>
  <c r="BR224" i="5"/>
  <c r="BP224" i="5"/>
  <c r="BN224" i="5"/>
  <c r="AN224" i="5"/>
  <c r="AH224" i="5"/>
  <c r="AF224" i="5"/>
  <c r="Y224" i="5"/>
  <c r="W224" i="5"/>
  <c r="U224" i="5"/>
  <c r="S224" i="5"/>
  <c r="Q224" i="5"/>
  <c r="O224" i="5"/>
  <c r="DA218" i="5"/>
  <c r="CY218" i="5"/>
  <c r="CR218" i="5"/>
  <c r="CP218" i="5"/>
  <c r="CL218" i="5"/>
  <c r="CE218" i="5"/>
  <c r="CC218" i="5"/>
  <c r="CA218" i="5"/>
  <c r="BR218" i="5"/>
  <c r="BP218" i="5"/>
  <c r="BN218" i="5"/>
  <c r="BH218" i="5"/>
  <c r="AO218" i="5"/>
  <c r="AN218" i="5"/>
  <c r="AK218" i="5"/>
  <c r="Y218" i="5"/>
  <c r="W218" i="5"/>
  <c r="U218" i="5"/>
  <c r="S218" i="5"/>
  <c r="Q218" i="5"/>
  <c r="O218" i="5"/>
  <c r="DA220" i="5"/>
  <c r="CY220" i="5"/>
  <c r="CR220" i="5"/>
  <c r="CP220" i="5"/>
  <c r="CL220" i="5"/>
  <c r="CE220" i="5"/>
  <c r="CC220" i="5"/>
  <c r="CA220" i="5"/>
  <c r="BR220" i="5"/>
  <c r="BP220" i="5"/>
  <c r="BN220" i="5"/>
  <c r="AN220" i="5"/>
  <c r="AH220" i="5"/>
  <c r="AF220" i="5"/>
  <c r="Y220" i="5"/>
  <c r="W220" i="5"/>
  <c r="U220" i="5"/>
  <c r="S220" i="5"/>
  <c r="Q220" i="5"/>
  <c r="O220" i="5"/>
  <c r="DA219" i="5"/>
  <c r="CY219" i="5"/>
  <c r="CR219" i="5"/>
  <c r="CP219" i="5"/>
  <c r="CL219" i="5"/>
  <c r="CE219" i="5"/>
  <c r="CC219" i="5"/>
  <c r="CA219" i="5"/>
  <c r="BR219" i="5"/>
  <c r="BP219" i="5"/>
  <c r="BN219" i="5"/>
  <c r="AN219" i="5"/>
  <c r="AH219" i="5"/>
  <c r="AF219" i="5"/>
  <c r="Y219" i="5"/>
  <c r="W219" i="5"/>
  <c r="U219" i="5"/>
  <c r="S219" i="5"/>
  <c r="Q219" i="5"/>
  <c r="O219" i="5"/>
  <c r="DA222" i="5"/>
  <c r="CY222" i="5"/>
  <c r="CR222" i="5"/>
  <c r="CP222" i="5"/>
  <c r="CL222" i="5"/>
  <c r="CE222" i="5"/>
  <c r="CC222" i="5"/>
  <c r="CA222" i="5"/>
  <c r="BR222" i="5"/>
  <c r="BP222" i="5"/>
  <c r="BN222" i="5"/>
  <c r="BH222" i="5"/>
  <c r="AO222" i="5"/>
  <c r="AN222" i="5"/>
  <c r="AK222" i="5"/>
  <c r="Y222" i="5"/>
  <c r="W222" i="5"/>
  <c r="U222" i="5"/>
  <c r="S222" i="5"/>
  <c r="Q222" i="5"/>
  <c r="O222" i="5"/>
  <c r="DA214" i="5"/>
  <c r="CY214" i="5"/>
  <c r="CR214" i="5"/>
  <c r="CP214" i="5"/>
  <c r="CL214" i="5"/>
  <c r="CE214" i="5"/>
  <c r="CC214" i="5"/>
  <c r="CA214" i="5"/>
  <c r="BR214" i="5"/>
  <c r="BP214" i="5"/>
  <c r="BN214" i="5"/>
  <c r="BH214" i="5"/>
  <c r="AO214" i="5"/>
  <c r="AN214" i="5"/>
  <c r="AK214" i="5"/>
  <c r="Y214" i="5"/>
  <c r="W214" i="5"/>
  <c r="U214" i="5"/>
  <c r="S214" i="5"/>
  <c r="Q214" i="5"/>
  <c r="O214" i="5"/>
  <c r="DA210" i="5"/>
  <c r="CY210" i="5"/>
  <c r="CR210" i="5"/>
  <c r="CP210" i="5"/>
  <c r="CL210" i="5"/>
  <c r="CE210" i="5"/>
  <c r="CC210" i="5"/>
  <c r="CA210" i="5"/>
  <c r="BR210" i="5"/>
  <c r="BP210" i="5"/>
  <c r="BN210" i="5"/>
  <c r="AN210" i="5"/>
  <c r="AK210" i="5"/>
  <c r="AI210" i="5"/>
  <c r="Y210" i="5"/>
  <c r="W210" i="5"/>
  <c r="U210" i="5"/>
  <c r="S210" i="5"/>
  <c r="Q210" i="5"/>
  <c r="O210" i="5"/>
  <c r="DA215" i="5"/>
  <c r="CY215" i="5"/>
  <c r="CR215" i="5"/>
  <c r="CP215" i="5"/>
  <c r="CL215" i="5"/>
  <c r="CE215" i="5"/>
  <c r="CC215" i="5"/>
  <c r="CA215" i="5"/>
  <c r="BR215" i="5"/>
  <c r="BP215" i="5"/>
  <c r="BN215" i="5"/>
  <c r="AN215" i="5"/>
  <c r="AK215" i="5"/>
  <c r="AI215" i="5"/>
  <c r="Y215" i="5"/>
  <c r="W215" i="5"/>
  <c r="U215" i="5"/>
  <c r="S215" i="5"/>
  <c r="Q215" i="5"/>
  <c r="O215" i="5"/>
  <c r="DA217" i="5"/>
  <c r="CY217" i="5"/>
  <c r="CR217" i="5"/>
  <c r="CP217" i="5"/>
  <c r="CL217" i="5"/>
  <c r="CE217" i="5"/>
  <c r="CC217" i="5"/>
  <c r="CA217" i="5"/>
  <c r="BR217" i="5"/>
  <c r="BP217" i="5"/>
  <c r="BN217" i="5"/>
  <c r="AN217" i="5"/>
  <c r="AK217" i="5"/>
  <c r="AI217" i="5"/>
  <c r="Y217" i="5"/>
  <c r="W217" i="5"/>
  <c r="U217" i="5"/>
  <c r="S217" i="5"/>
  <c r="Q217" i="5"/>
  <c r="O217" i="5"/>
  <c r="DA209" i="5"/>
  <c r="CY209" i="5"/>
  <c r="CR209" i="5"/>
  <c r="CP209" i="5"/>
  <c r="CL209" i="5"/>
  <c r="CE209" i="5"/>
  <c r="CC209" i="5"/>
  <c r="CA209" i="5"/>
  <c r="BR209" i="5"/>
  <c r="BP209" i="5"/>
  <c r="BN209" i="5"/>
  <c r="AN209" i="5"/>
  <c r="AK209" i="5"/>
  <c r="AI209" i="5"/>
  <c r="Y209" i="5"/>
  <c r="W209" i="5"/>
  <c r="U209" i="5"/>
  <c r="S209" i="5"/>
  <c r="Q209" i="5"/>
  <c r="O209" i="5"/>
  <c r="DA200" i="5"/>
  <c r="CY200" i="5"/>
  <c r="CR200" i="5"/>
  <c r="CP200" i="5"/>
  <c r="CL200" i="5"/>
  <c r="CE200" i="5"/>
  <c r="CC200" i="5"/>
  <c r="CA200" i="5"/>
  <c r="BR200" i="5"/>
  <c r="BP200" i="5"/>
  <c r="BN200" i="5"/>
  <c r="BH200" i="5"/>
  <c r="AO200" i="5"/>
  <c r="AN200" i="5"/>
  <c r="AK200" i="5"/>
  <c r="Y200" i="5"/>
  <c r="W200" i="5"/>
  <c r="U200" i="5"/>
  <c r="S200" i="5"/>
  <c r="Q200" i="5"/>
  <c r="O200" i="5"/>
  <c r="DA207" i="5"/>
  <c r="CY207" i="5"/>
  <c r="CR207" i="5"/>
  <c r="CP207" i="5"/>
  <c r="CL207" i="5"/>
  <c r="CE207" i="5"/>
  <c r="CC207" i="5"/>
  <c r="CA207" i="5"/>
  <c r="BR207" i="5"/>
  <c r="BP207" i="5"/>
  <c r="BN207" i="5"/>
  <c r="BH207" i="5"/>
  <c r="AO207" i="5"/>
  <c r="AN207" i="5"/>
  <c r="AK207" i="5"/>
  <c r="Y207" i="5"/>
  <c r="W207" i="5"/>
  <c r="U207" i="5"/>
  <c r="S207" i="5"/>
  <c r="Q207" i="5"/>
  <c r="O207" i="5"/>
  <c r="DA211" i="5"/>
  <c r="CY211" i="5"/>
  <c r="CR211" i="5"/>
  <c r="CP211" i="5"/>
  <c r="CL211" i="5"/>
  <c r="CE211" i="5"/>
  <c r="CC211" i="5"/>
  <c r="CA211" i="5"/>
  <c r="BR211" i="5"/>
  <c r="BP211" i="5"/>
  <c r="BN211" i="5"/>
  <c r="BH211" i="5"/>
  <c r="AN211" i="5"/>
  <c r="AK211" i="5"/>
  <c r="Y211" i="5"/>
  <c r="W211" i="5"/>
  <c r="U211" i="5"/>
  <c r="S211" i="5"/>
  <c r="Q211" i="5"/>
  <c r="O211" i="5"/>
  <c r="DA212" i="5"/>
  <c r="CY212" i="5"/>
  <c r="CR212" i="5"/>
  <c r="CP212" i="5"/>
  <c r="CL212" i="5"/>
  <c r="CE212" i="5"/>
  <c r="CC212" i="5"/>
  <c r="CA212" i="5"/>
  <c r="BR212" i="5"/>
  <c r="BP212" i="5"/>
  <c r="BN212" i="5"/>
  <c r="AN212" i="5"/>
  <c r="AK212" i="5"/>
  <c r="AI212" i="5"/>
  <c r="Y212" i="5"/>
  <c r="W212" i="5"/>
  <c r="U212" i="5"/>
  <c r="S212" i="5"/>
  <c r="Q212" i="5"/>
  <c r="O212" i="5"/>
  <c r="DA194" i="5"/>
  <c r="CY194" i="5"/>
  <c r="CR194" i="5"/>
  <c r="CP194" i="5"/>
  <c r="CL194" i="5"/>
  <c r="CE194" i="5"/>
  <c r="CC194" i="5"/>
  <c r="CA194" i="5"/>
  <c r="BR194" i="5"/>
  <c r="BP194" i="5"/>
  <c r="BN194" i="5"/>
  <c r="BH194" i="5"/>
  <c r="AO194" i="5"/>
  <c r="AN194" i="5"/>
  <c r="AK194" i="5"/>
  <c r="Y194" i="5"/>
  <c r="W194" i="5"/>
  <c r="U194" i="5"/>
  <c r="S194" i="5"/>
  <c r="Q194" i="5"/>
  <c r="O194" i="5"/>
  <c r="DA208" i="5"/>
  <c r="CY208" i="5"/>
  <c r="CR208" i="5"/>
  <c r="CP208" i="5"/>
  <c r="CL208" i="5"/>
  <c r="CE208" i="5"/>
  <c r="CC208" i="5"/>
  <c r="CA208" i="5"/>
  <c r="BR208" i="5"/>
  <c r="BP208" i="5"/>
  <c r="BN208" i="5"/>
  <c r="BH208" i="5"/>
  <c r="AO208" i="5"/>
  <c r="AN208" i="5"/>
  <c r="AK208" i="5"/>
  <c r="Y208" i="5"/>
  <c r="W208" i="5"/>
  <c r="U208" i="5"/>
  <c r="S208" i="5"/>
  <c r="Q208" i="5"/>
  <c r="O208" i="5"/>
  <c r="DA203" i="5"/>
  <c r="CY203" i="5"/>
  <c r="CR203" i="5"/>
  <c r="CP203" i="5"/>
  <c r="CL203" i="5"/>
  <c r="CE203" i="5"/>
  <c r="CC203" i="5"/>
  <c r="CA203" i="5"/>
  <c r="BR203" i="5"/>
  <c r="BP203" i="5"/>
  <c r="BN203" i="5"/>
  <c r="BH203" i="5"/>
  <c r="AO203" i="5"/>
  <c r="AN203" i="5"/>
  <c r="AK203" i="5"/>
  <c r="Y203" i="5"/>
  <c r="W203" i="5"/>
  <c r="U203" i="5"/>
  <c r="S203" i="5"/>
  <c r="Q203" i="5"/>
  <c r="O203" i="5"/>
  <c r="DA201" i="5"/>
  <c r="CY201" i="5"/>
  <c r="CR201" i="5"/>
  <c r="CP201" i="5"/>
  <c r="CL201" i="5"/>
  <c r="CE201" i="5"/>
  <c r="CC201" i="5"/>
  <c r="CA201" i="5"/>
  <c r="BR201" i="5"/>
  <c r="BP201" i="5"/>
  <c r="BN201" i="5"/>
  <c r="BH201" i="5"/>
  <c r="AO201" i="5"/>
  <c r="AN201" i="5"/>
  <c r="AK201" i="5"/>
  <c r="Y201" i="5"/>
  <c r="W201" i="5"/>
  <c r="U201" i="5"/>
  <c r="S201" i="5"/>
  <c r="Q201" i="5"/>
  <c r="O201" i="5"/>
  <c r="DA197" i="5"/>
  <c r="CY197" i="5"/>
  <c r="CR197" i="5"/>
  <c r="CP197" i="5"/>
  <c r="CL197" i="5"/>
  <c r="CE197" i="5"/>
  <c r="CC197" i="5"/>
  <c r="CA197" i="5"/>
  <c r="BR197" i="5"/>
  <c r="BP197" i="5"/>
  <c r="BN197" i="5"/>
  <c r="BH197" i="5"/>
  <c r="AO197" i="5"/>
  <c r="AN197" i="5"/>
  <c r="AK197" i="5"/>
  <c r="Y197" i="5"/>
  <c r="W197" i="5"/>
  <c r="U197" i="5"/>
  <c r="S197" i="5"/>
  <c r="Q197" i="5"/>
  <c r="O197" i="5"/>
  <c r="DA213" i="5"/>
  <c r="CY213" i="5"/>
  <c r="CR213" i="5"/>
  <c r="CP213" i="5"/>
  <c r="CL213" i="5"/>
  <c r="CE213" i="5"/>
  <c r="CC213" i="5"/>
  <c r="CA213" i="5"/>
  <c r="BR213" i="5"/>
  <c r="BP213" i="5"/>
  <c r="BN213" i="5"/>
  <c r="BH213" i="5"/>
  <c r="AO213" i="5"/>
  <c r="AN213" i="5"/>
  <c r="AK213" i="5"/>
  <c r="Y213" i="5"/>
  <c r="W213" i="5"/>
  <c r="U213" i="5"/>
  <c r="S213" i="5"/>
  <c r="Q213" i="5"/>
  <c r="O213" i="5"/>
  <c r="DA202" i="5"/>
  <c r="CY202" i="5"/>
  <c r="CR202" i="5"/>
  <c r="CP202" i="5"/>
  <c r="CL202" i="5"/>
  <c r="CE202" i="5"/>
  <c r="CC202" i="5"/>
  <c r="CA202" i="5"/>
  <c r="BR202" i="5"/>
  <c r="BP202" i="5"/>
  <c r="BN202" i="5"/>
  <c r="BH202" i="5"/>
  <c r="AO202" i="5"/>
  <c r="AN202" i="5"/>
  <c r="AK202" i="5"/>
  <c r="Y202" i="5"/>
  <c r="W202" i="5"/>
  <c r="U202" i="5"/>
  <c r="S202" i="5"/>
  <c r="Q202" i="5"/>
  <c r="O202" i="5"/>
  <c r="DA198" i="5"/>
  <c r="CY198" i="5"/>
  <c r="CR198" i="5"/>
  <c r="CP198" i="5"/>
  <c r="CL198" i="5"/>
  <c r="CE198" i="5"/>
  <c r="CC198" i="5"/>
  <c r="CA198" i="5"/>
  <c r="BR198" i="5"/>
  <c r="BP198" i="5"/>
  <c r="BN198" i="5"/>
  <c r="BH198" i="5"/>
  <c r="AO198" i="5"/>
  <c r="AN198" i="5"/>
  <c r="AK198" i="5"/>
  <c r="Y198" i="5"/>
  <c r="W198" i="5"/>
  <c r="U198" i="5"/>
  <c r="S198" i="5"/>
  <c r="Q198" i="5"/>
  <c r="O198" i="5"/>
  <c r="DA191" i="5"/>
  <c r="CY191" i="5"/>
  <c r="CR191" i="5"/>
  <c r="CP191" i="5"/>
  <c r="CL191" i="5"/>
  <c r="CE191" i="5"/>
  <c r="CC191" i="5"/>
  <c r="CA191" i="5"/>
  <c r="BR191" i="5"/>
  <c r="BP191" i="5"/>
  <c r="BN191" i="5"/>
  <c r="AO191" i="5"/>
  <c r="AN191" i="5"/>
  <c r="AK191" i="5"/>
  <c r="AI191" i="5"/>
  <c r="AH191" i="5"/>
  <c r="AF191" i="5"/>
  <c r="Y191" i="5"/>
  <c r="W191" i="5"/>
  <c r="U191" i="5"/>
  <c r="S191" i="5"/>
  <c r="Q191" i="5"/>
  <c r="O191" i="5"/>
  <c r="DA195" i="5"/>
  <c r="CY195" i="5"/>
  <c r="CR195" i="5"/>
  <c r="CP195" i="5"/>
  <c r="CL195" i="5"/>
  <c r="CE195" i="5"/>
  <c r="CC195" i="5"/>
  <c r="CA195" i="5"/>
  <c r="BR195" i="5"/>
  <c r="BP195" i="5"/>
  <c r="BN195" i="5"/>
  <c r="AO195" i="5"/>
  <c r="AN195" i="5"/>
  <c r="AK195" i="5"/>
  <c r="AI195" i="5"/>
  <c r="AH195" i="5"/>
  <c r="AF195" i="5"/>
  <c r="Y195" i="5"/>
  <c r="W195" i="5"/>
  <c r="U195" i="5"/>
  <c r="S195" i="5"/>
  <c r="Q195" i="5"/>
  <c r="O195" i="5"/>
  <c r="DA199" i="5"/>
  <c r="CY199" i="5"/>
  <c r="CR199" i="5"/>
  <c r="CP199" i="5"/>
  <c r="CL199" i="5"/>
  <c r="CE199" i="5"/>
  <c r="CC199" i="5"/>
  <c r="CA199" i="5"/>
  <c r="BR199" i="5"/>
  <c r="BP199" i="5"/>
  <c r="BN199" i="5"/>
  <c r="BH199" i="5"/>
  <c r="AO199" i="5"/>
  <c r="AN199" i="5"/>
  <c r="AK199" i="5"/>
  <c r="Y199" i="5"/>
  <c r="W199" i="5"/>
  <c r="U199" i="5"/>
  <c r="S199" i="5"/>
  <c r="Q199" i="5"/>
  <c r="O199" i="5"/>
  <c r="DA193" i="5"/>
  <c r="CY193" i="5"/>
  <c r="CR193" i="5"/>
  <c r="CP193" i="5"/>
  <c r="CL193" i="5"/>
  <c r="CE193" i="5"/>
  <c r="CC193" i="5"/>
  <c r="CA193" i="5"/>
  <c r="BR193" i="5"/>
  <c r="BP193" i="5"/>
  <c r="BN193" i="5"/>
  <c r="AO193" i="5"/>
  <c r="AN193" i="5"/>
  <c r="AK193" i="5"/>
  <c r="AI193" i="5"/>
  <c r="AH193" i="5"/>
  <c r="AF193" i="5"/>
  <c r="Y193" i="5"/>
  <c r="W193" i="5"/>
  <c r="U193" i="5"/>
  <c r="S193" i="5"/>
  <c r="Q193" i="5"/>
  <c r="O193" i="5"/>
  <c r="DA206" i="5"/>
  <c r="CY206" i="5"/>
  <c r="CR206" i="5"/>
  <c r="CP206" i="5"/>
  <c r="CL206" i="5"/>
  <c r="CE206" i="5"/>
  <c r="CC206" i="5"/>
  <c r="CA206" i="5"/>
  <c r="BR206" i="5"/>
  <c r="BP206" i="5"/>
  <c r="BN206" i="5"/>
  <c r="BH206" i="5"/>
  <c r="AN206" i="5"/>
  <c r="AK206" i="5"/>
  <c r="Y206" i="5"/>
  <c r="W206" i="5"/>
  <c r="U206" i="5"/>
  <c r="S206" i="5"/>
  <c r="Q206" i="5"/>
  <c r="O206" i="5"/>
  <c r="DA184" i="5"/>
  <c r="CY184" i="5"/>
  <c r="CR184" i="5"/>
  <c r="CP184" i="5"/>
  <c r="CL184" i="5"/>
  <c r="CE184" i="5"/>
  <c r="CC184" i="5"/>
  <c r="CA184" i="5"/>
  <c r="BR184" i="5"/>
  <c r="BP184" i="5"/>
  <c r="BN184" i="5"/>
  <c r="AO184" i="5"/>
  <c r="AN184" i="5"/>
  <c r="AK184" i="5"/>
  <c r="AI184" i="5"/>
  <c r="AH184" i="5"/>
  <c r="AF184" i="5"/>
  <c r="Y184" i="5"/>
  <c r="W184" i="5"/>
  <c r="U184" i="5"/>
  <c r="S184" i="5"/>
  <c r="Q184" i="5"/>
  <c r="O184" i="5"/>
  <c r="DA188" i="5"/>
  <c r="CY188" i="5"/>
  <c r="CR188" i="5"/>
  <c r="CP188" i="5"/>
  <c r="CL188" i="5"/>
  <c r="CE188" i="5"/>
  <c r="CC188" i="5"/>
  <c r="CA188" i="5"/>
  <c r="BR188" i="5"/>
  <c r="BP188" i="5"/>
  <c r="BN188" i="5"/>
  <c r="AO188" i="5"/>
  <c r="AN188" i="5"/>
  <c r="AK188" i="5"/>
  <c r="AI188" i="5"/>
  <c r="AH188" i="5"/>
  <c r="AF188" i="5"/>
  <c r="Y188" i="5"/>
  <c r="W188" i="5"/>
  <c r="U188" i="5"/>
  <c r="S188" i="5"/>
  <c r="Q188" i="5"/>
  <c r="O188" i="5"/>
  <c r="DA190" i="5"/>
  <c r="CY190" i="5"/>
  <c r="CR190" i="5"/>
  <c r="CP190" i="5"/>
  <c r="CL190" i="5"/>
  <c r="CE190" i="5"/>
  <c r="CC190" i="5"/>
  <c r="CA190" i="5"/>
  <c r="BR190" i="5"/>
  <c r="BP190" i="5"/>
  <c r="BN190" i="5"/>
  <c r="AO190" i="5"/>
  <c r="AN190" i="5"/>
  <c r="AK190" i="5"/>
  <c r="AI190" i="5"/>
  <c r="AH190" i="5"/>
  <c r="AF190" i="5"/>
  <c r="Y190" i="5"/>
  <c r="W190" i="5"/>
  <c r="U190" i="5"/>
  <c r="S190" i="5"/>
  <c r="Q190" i="5"/>
  <c r="O190" i="5"/>
  <c r="DA178" i="5"/>
  <c r="CY178" i="5"/>
  <c r="CR178" i="5"/>
  <c r="CP178" i="5"/>
  <c r="CL178" i="5"/>
  <c r="CE178" i="5"/>
  <c r="CC178" i="5"/>
  <c r="CA178" i="5"/>
  <c r="BR178" i="5"/>
  <c r="BP178" i="5"/>
  <c r="BN178" i="5"/>
  <c r="AO178" i="5"/>
  <c r="AN178" i="5"/>
  <c r="AK178" i="5"/>
  <c r="AI178" i="5"/>
  <c r="AH178" i="5"/>
  <c r="AF178" i="5"/>
  <c r="Y178" i="5"/>
  <c r="W178" i="5"/>
  <c r="U178" i="5"/>
  <c r="S178" i="5"/>
  <c r="Q178" i="5"/>
  <c r="O178" i="5"/>
  <c r="DA180" i="5"/>
  <c r="CY180" i="5"/>
  <c r="CR180" i="5"/>
  <c r="CP180" i="5"/>
  <c r="CL180" i="5"/>
  <c r="CE180" i="5"/>
  <c r="CC180" i="5"/>
  <c r="CA180" i="5"/>
  <c r="BR180" i="5"/>
  <c r="BP180" i="5"/>
  <c r="BN180" i="5"/>
  <c r="AO180" i="5"/>
  <c r="AN180" i="5"/>
  <c r="AK180" i="5"/>
  <c r="AI180" i="5"/>
  <c r="AH180" i="5"/>
  <c r="AF180" i="5"/>
  <c r="Y180" i="5"/>
  <c r="W180" i="5"/>
  <c r="U180" i="5"/>
  <c r="S180" i="5"/>
  <c r="Q180" i="5"/>
  <c r="O180" i="5"/>
  <c r="DA186" i="5"/>
  <c r="CY186" i="5"/>
  <c r="CR186" i="5"/>
  <c r="CP186" i="5"/>
  <c r="CL186" i="5"/>
  <c r="CE186" i="5"/>
  <c r="CC186" i="5"/>
  <c r="CA186" i="5"/>
  <c r="BR186" i="5"/>
  <c r="BP186" i="5"/>
  <c r="BN186" i="5"/>
  <c r="AO186" i="5"/>
  <c r="AN186" i="5"/>
  <c r="AK186" i="5"/>
  <c r="AI186" i="5"/>
  <c r="AH186" i="5"/>
  <c r="AF186" i="5"/>
  <c r="Y186" i="5"/>
  <c r="W186" i="5"/>
  <c r="U186" i="5"/>
  <c r="S186" i="5"/>
  <c r="Q186" i="5"/>
  <c r="O186" i="5"/>
  <c r="DA196" i="5"/>
  <c r="CY196" i="5"/>
  <c r="CR196" i="5"/>
  <c r="CP196" i="5"/>
  <c r="CL196" i="5"/>
  <c r="CE196" i="5"/>
  <c r="CC196" i="5"/>
  <c r="CA196" i="5"/>
  <c r="BR196" i="5"/>
  <c r="BP196" i="5"/>
  <c r="BN196" i="5"/>
  <c r="AO196" i="5"/>
  <c r="AN196" i="5"/>
  <c r="AK196" i="5"/>
  <c r="AI196" i="5"/>
  <c r="AH196" i="5"/>
  <c r="AF196" i="5"/>
  <c r="Y196" i="5"/>
  <c r="W196" i="5"/>
  <c r="U196" i="5"/>
  <c r="S196" i="5"/>
  <c r="Q196" i="5"/>
  <c r="O196" i="5"/>
  <c r="DA187" i="5"/>
  <c r="CY187" i="5"/>
  <c r="CR187" i="5"/>
  <c r="CP187" i="5"/>
  <c r="CL187" i="5"/>
  <c r="CE187" i="5"/>
  <c r="CC187" i="5"/>
  <c r="CA187" i="5"/>
  <c r="BR187" i="5"/>
  <c r="BP187" i="5"/>
  <c r="BN187" i="5"/>
  <c r="AO187" i="5"/>
  <c r="AN187" i="5"/>
  <c r="AK187" i="5"/>
  <c r="AI187" i="5"/>
  <c r="AH187" i="5"/>
  <c r="AF187" i="5"/>
  <c r="Y187" i="5"/>
  <c r="W187" i="5"/>
  <c r="U187" i="5"/>
  <c r="S187" i="5"/>
  <c r="Q187" i="5"/>
  <c r="O187" i="5"/>
  <c r="DA181" i="5"/>
  <c r="CY181" i="5"/>
  <c r="CR181" i="5"/>
  <c r="CP181" i="5"/>
  <c r="CL181" i="5"/>
  <c r="CE181" i="5"/>
  <c r="CC181" i="5"/>
  <c r="CA181" i="5"/>
  <c r="BR181" i="5"/>
  <c r="BP181" i="5"/>
  <c r="BN181" i="5"/>
  <c r="AO181" i="5"/>
  <c r="AN181" i="5"/>
  <c r="AK181" i="5"/>
  <c r="AI181" i="5"/>
  <c r="AH181" i="5"/>
  <c r="AF181" i="5"/>
  <c r="Y181" i="5"/>
  <c r="W181" i="5"/>
  <c r="U181" i="5"/>
  <c r="S181" i="5"/>
  <c r="Q181" i="5"/>
  <c r="O181" i="5"/>
  <c r="DA192" i="5"/>
  <c r="CY192" i="5"/>
  <c r="CR192" i="5"/>
  <c r="CP192" i="5"/>
  <c r="CL192" i="5"/>
  <c r="CE192" i="5"/>
  <c r="CC192" i="5"/>
  <c r="CA192" i="5"/>
  <c r="BR192" i="5"/>
  <c r="BP192" i="5"/>
  <c r="BN192" i="5"/>
  <c r="AO192" i="5"/>
  <c r="AN192" i="5"/>
  <c r="AK192" i="5"/>
  <c r="AI192" i="5"/>
  <c r="AH192" i="5"/>
  <c r="AF192" i="5"/>
  <c r="Y192" i="5"/>
  <c r="W192" i="5"/>
  <c r="U192" i="5"/>
  <c r="S192" i="5"/>
  <c r="Q192" i="5"/>
  <c r="O192" i="5"/>
  <c r="DA182" i="5"/>
  <c r="CY182" i="5"/>
  <c r="CR182" i="5"/>
  <c r="CP182" i="5"/>
  <c r="CL182" i="5"/>
  <c r="CE182" i="5"/>
  <c r="CC182" i="5"/>
  <c r="CA182" i="5"/>
  <c r="BR182" i="5"/>
  <c r="BP182" i="5"/>
  <c r="BN182" i="5"/>
  <c r="AO182" i="5"/>
  <c r="AN182" i="5"/>
  <c r="AK182" i="5"/>
  <c r="AI182" i="5"/>
  <c r="AH182" i="5"/>
  <c r="AF182" i="5"/>
  <c r="Y182" i="5"/>
  <c r="W182" i="5"/>
  <c r="U182" i="5"/>
  <c r="S182" i="5"/>
  <c r="Q182" i="5"/>
  <c r="O182" i="5"/>
  <c r="DA169" i="5"/>
  <c r="CY169" i="5"/>
  <c r="CR169" i="5"/>
  <c r="CP169" i="5"/>
  <c r="CL169" i="5"/>
  <c r="CE169" i="5"/>
  <c r="CC169" i="5"/>
  <c r="CA169" i="5"/>
  <c r="BR169" i="5"/>
  <c r="BP169" i="5"/>
  <c r="BN169" i="5"/>
  <c r="AO169" i="5"/>
  <c r="AN169" i="5"/>
  <c r="AK169" i="5"/>
  <c r="AI169" i="5"/>
  <c r="AH169" i="5"/>
  <c r="AF169" i="5"/>
  <c r="Y169" i="5"/>
  <c r="W169" i="5"/>
  <c r="U169" i="5"/>
  <c r="S169" i="5"/>
  <c r="Q169" i="5"/>
  <c r="O169" i="5"/>
  <c r="DA189" i="5"/>
  <c r="CY189" i="5"/>
  <c r="CR189" i="5"/>
  <c r="CP189" i="5"/>
  <c r="CL189" i="5"/>
  <c r="CE189" i="5"/>
  <c r="CC189" i="5"/>
  <c r="CA189" i="5"/>
  <c r="BR189" i="5"/>
  <c r="BP189" i="5"/>
  <c r="BN189" i="5"/>
  <c r="AO189" i="5"/>
  <c r="AN189" i="5"/>
  <c r="AK189" i="5"/>
  <c r="AI189" i="5"/>
  <c r="AH189" i="5"/>
  <c r="AF189" i="5"/>
  <c r="Y189" i="5"/>
  <c r="W189" i="5"/>
  <c r="U189" i="5"/>
  <c r="S189" i="5"/>
  <c r="Q189" i="5"/>
  <c r="O189" i="5"/>
  <c r="DA176" i="5"/>
  <c r="CY176" i="5"/>
  <c r="CR176" i="5"/>
  <c r="CP176" i="5"/>
  <c r="CL176" i="5"/>
  <c r="CE176" i="5"/>
  <c r="CC176" i="5"/>
  <c r="CA176" i="5"/>
  <c r="BR176" i="5"/>
  <c r="BP176" i="5"/>
  <c r="BN176" i="5"/>
  <c r="AO176" i="5"/>
  <c r="AN176" i="5"/>
  <c r="AK176" i="5"/>
  <c r="AI176" i="5"/>
  <c r="AH176" i="5"/>
  <c r="AF176" i="5"/>
  <c r="Y176" i="5"/>
  <c r="W176" i="5"/>
  <c r="U176" i="5"/>
  <c r="S176" i="5"/>
  <c r="Q176" i="5"/>
  <c r="O176" i="5"/>
  <c r="DA177" i="5"/>
  <c r="CY177" i="5"/>
  <c r="CR177" i="5"/>
  <c r="CP177" i="5"/>
  <c r="CL177" i="5"/>
  <c r="CE177" i="5"/>
  <c r="CC177" i="5"/>
  <c r="CA177" i="5"/>
  <c r="BR177" i="5"/>
  <c r="BP177" i="5"/>
  <c r="BN177" i="5"/>
  <c r="AO177" i="5"/>
  <c r="AN177" i="5"/>
  <c r="AK177" i="5"/>
  <c r="AI177" i="5"/>
  <c r="AH177" i="5"/>
  <c r="AF177" i="5"/>
  <c r="Y177" i="5"/>
  <c r="W177" i="5"/>
  <c r="U177" i="5"/>
  <c r="S177" i="5"/>
  <c r="Q177" i="5"/>
  <c r="O177" i="5"/>
  <c r="DA163" i="5"/>
  <c r="CY163" i="5"/>
  <c r="CR163" i="5"/>
  <c r="CP163" i="5"/>
  <c r="CL163" i="5"/>
  <c r="CE163" i="5"/>
  <c r="CC163" i="5"/>
  <c r="CA163" i="5"/>
  <c r="BR163" i="5"/>
  <c r="BP163" i="5"/>
  <c r="BN163" i="5"/>
  <c r="AO163" i="5"/>
  <c r="AN163" i="5"/>
  <c r="AK163" i="5"/>
  <c r="AI163" i="5"/>
  <c r="AH163" i="5"/>
  <c r="AF163" i="5"/>
  <c r="Y163" i="5"/>
  <c r="W163" i="5"/>
  <c r="U163" i="5"/>
  <c r="S163" i="5"/>
  <c r="Q163" i="5"/>
  <c r="O163" i="5"/>
  <c r="DA179" i="5"/>
  <c r="CY179" i="5"/>
  <c r="CR179" i="5"/>
  <c r="CP179" i="5"/>
  <c r="CL179" i="5"/>
  <c r="CE179" i="5"/>
  <c r="CC179" i="5"/>
  <c r="CA179" i="5"/>
  <c r="BR179" i="5"/>
  <c r="BP179" i="5"/>
  <c r="BN179" i="5"/>
  <c r="AO179" i="5"/>
  <c r="AN179" i="5"/>
  <c r="AK179" i="5"/>
  <c r="AI179" i="5"/>
  <c r="AH179" i="5"/>
  <c r="AF179" i="5"/>
  <c r="Y179" i="5"/>
  <c r="W179" i="5"/>
  <c r="U179" i="5"/>
  <c r="S179" i="5"/>
  <c r="Q179" i="5"/>
  <c r="O179" i="5"/>
  <c r="DA183" i="5"/>
  <c r="CY183" i="5"/>
  <c r="CR183" i="5"/>
  <c r="CP183" i="5"/>
  <c r="CL183" i="5"/>
  <c r="CE183" i="5"/>
  <c r="CC183" i="5"/>
  <c r="CA183" i="5"/>
  <c r="BR183" i="5"/>
  <c r="BP183" i="5"/>
  <c r="BN183" i="5"/>
  <c r="AO183" i="5"/>
  <c r="AN183" i="5"/>
  <c r="AK183" i="5"/>
  <c r="AI183" i="5"/>
  <c r="AH183" i="5"/>
  <c r="AF183" i="5"/>
  <c r="Y183" i="5"/>
  <c r="W183" i="5"/>
  <c r="U183" i="5"/>
  <c r="S183" i="5"/>
  <c r="Q183" i="5"/>
  <c r="O183" i="5"/>
  <c r="DA172" i="5"/>
  <c r="CY172" i="5"/>
  <c r="CR172" i="5"/>
  <c r="CP172" i="5"/>
  <c r="CL172" i="5"/>
  <c r="CE172" i="5"/>
  <c r="CC172" i="5"/>
  <c r="CA172" i="5"/>
  <c r="BR172" i="5"/>
  <c r="BP172" i="5"/>
  <c r="BN172" i="5"/>
  <c r="AO172" i="5"/>
  <c r="AN172" i="5"/>
  <c r="AK172" i="5"/>
  <c r="AI172" i="5"/>
  <c r="AH172" i="5"/>
  <c r="AF172" i="5"/>
  <c r="Y172" i="5"/>
  <c r="W172" i="5"/>
  <c r="U172" i="5"/>
  <c r="S172" i="5"/>
  <c r="Q172" i="5"/>
  <c r="O172" i="5"/>
  <c r="DA168" i="5"/>
  <c r="CY168" i="5"/>
  <c r="CR168" i="5"/>
  <c r="CP168" i="5"/>
  <c r="CL168" i="5"/>
  <c r="CE168" i="5"/>
  <c r="CC168" i="5"/>
  <c r="CA168" i="5"/>
  <c r="BR168" i="5"/>
  <c r="BP168" i="5"/>
  <c r="BN168" i="5"/>
  <c r="AO168" i="5"/>
  <c r="AN168" i="5"/>
  <c r="AK168" i="5"/>
  <c r="AI168" i="5"/>
  <c r="AH168" i="5"/>
  <c r="AF168" i="5"/>
  <c r="Y168" i="5"/>
  <c r="W168" i="5"/>
  <c r="U168" i="5"/>
  <c r="S168" i="5"/>
  <c r="Q168" i="5"/>
  <c r="O168" i="5"/>
  <c r="DA185" i="5"/>
  <c r="CY185" i="5"/>
  <c r="CR185" i="5"/>
  <c r="CP185" i="5"/>
  <c r="CL185" i="5"/>
  <c r="CE185" i="5"/>
  <c r="CC185" i="5"/>
  <c r="CA185" i="5"/>
  <c r="BR185" i="5"/>
  <c r="BP185" i="5"/>
  <c r="BN185" i="5"/>
  <c r="AO185" i="5"/>
  <c r="AN185" i="5"/>
  <c r="AK185" i="5"/>
  <c r="AI185" i="5"/>
  <c r="AH185" i="5"/>
  <c r="AF185" i="5"/>
  <c r="Y185" i="5"/>
  <c r="W185" i="5"/>
  <c r="U185" i="5"/>
  <c r="S185" i="5"/>
  <c r="Q185" i="5"/>
  <c r="O185" i="5"/>
  <c r="DA173" i="5"/>
  <c r="CY173" i="5"/>
  <c r="CR173" i="5"/>
  <c r="CP173" i="5"/>
  <c r="CL173" i="5"/>
  <c r="CE173" i="5"/>
  <c r="CC173" i="5"/>
  <c r="CA173" i="5"/>
  <c r="BR173" i="5"/>
  <c r="BP173" i="5"/>
  <c r="BN173" i="5"/>
  <c r="AO173" i="5"/>
  <c r="AN173" i="5"/>
  <c r="AK173" i="5"/>
  <c r="AI173" i="5"/>
  <c r="AH173" i="5"/>
  <c r="AF173" i="5"/>
  <c r="Y173" i="5"/>
  <c r="W173" i="5"/>
  <c r="U173" i="5"/>
  <c r="S173" i="5"/>
  <c r="Q173" i="5"/>
  <c r="O173" i="5"/>
  <c r="DA166" i="5"/>
  <c r="CY166" i="5"/>
  <c r="CR166" i="5"/>
  <c r="CP166" i="5"/>
  <c r="CL166" i="5"/>
  <c r="CE166" i="5"/>
  <c r="CC166" i="5"/>
  <c r="CA166" i="5"/>
  <c r="BR166" i="5"/>
  <c r="BP166" i="5"/>
  <c r="BN166" i="5"/>
  <c r="AO166" i="5"/>
  <c r="AN166" i="5"/>
  <c r="AK166" i="5"/>
  <c r="AI166" i="5"/>
  <c r="AH166" i="5"/>
  <c r="AF166" i="5"/>
  <c r="Y166" i="5"/>
  <c r="W166" i="5"/>
  <c r="U166" i="5"/>
  <c r="S166" i="5"/>
  <c r="Q166" i="5"/>
  <c r="O166" i="5"/>
  <c r="DA175" i="5"/>
  <c r="CY175" i="5"/>
  <c r="CR175" i="5"/>
  <c r="CP175" i="5"/>
  <c r="CL175" i="5"/>
  <c r="CE175" i="5"/>
  <c r="CC175" i="5"/>
  <c r="CA175" i="5"/>
  <c r="BR175" i="5"/>
  <c r="BP175" i="5"/>
  <c r="BN175" i="5"/>
  <c r="AO175" i="5"/>
  <c r="AN175" i="5"/>
  <c r="AK175" i="5"/>
  <c r="AI175" i="5"/>
  <c r="AH175" i="5"/>
  <c r="AF175" i="5"/>
  <c r="Y175" i="5"/>
  <c r="W175" i="5"/>
  <c r="U175" i="5"/>
  <c r="S175" i="5"/>
  <c r="Q175" i="5"/>
  <c r="O175" i="5"/>
  <c r="DA165" i="5"/>
  <c r="CY165" i="5"/>
  <c r="CR165" i="5"/>
  <c r="CP165" i="5"/>
  <c r="CL165" i="5"/>
  <c r="CE165" i="5"/>
  <c r="CC165" i="5"/>
  <c r="CA165" i="5"/>
  <c r="BR165" i="5"/>
  <c r="BP165" i="5"/>
  <c r="BN165" i="5"/>
  <c r="AO165" i="5"/>
  <c r="AN165" i="5"/>
  <c r="AK165" i="5"/>
  <c r="AI165" i="5"/>
  <c r="AH165" i="5"/>
  <c r="AF165" i="5"/>
  <c r="Y165" i="5"/>
  <c r="W165" i="5"/>
  <c r="U165" i="5"/>
  <c r="S165" i="5"/>
  <c r="Q165" i="5"/>
  <c r="O165" i="5"/>
  <c r="DA164" i="5"/>
  <c r="CY164" i="5"/>
  <c r="CR164" i="5"/>
  <c r="CP164" i="5"/>
  <c r="CL164" i="5"/>
  <c r="CE164" i="5"/>
  <c r="CC164" i="5"/>
  <c r="CA164" i="5"/>
  <c r="BR164" i="5"/>
  <c r="BP164" i="5"/>
  <c r="BN164" i="5"/>
  <c r="AO164" i="5"/>
  <c r="AN164" i="5"/>
  <c r="AK164" i="5"/>
  <c r="AI164" i="5"/>
  <c r="AH164" i="5"/>
  <c r="AF164" i="5"/>
  <c r="Y164" i="5"/>
  <c r="W164" i="5"/>
  <c r="U164" i="5"/>
  <c r="S164" i="5"/>
  <c r="Q164" i="5"/>
  <c r="O164" i="5"/>
  <c r="DA171" i="5"/>
  <c r="CY171" i="5"/>
  <c r="CR171" i="5"/>
  <c r="CP171" i="5"/>
  <c r="CL171" i="5"/>
  <c r="CE171" i="5"/>
  <c r="CC171" i="5"/>
  <c r="CA171" i="5"/>
  <c r="BR171" i="5"/>
  <c r="BP171" i="5"/>
  <c r="BN171" i="5"/>
  <c r="AO171" i="5"/>
  <c r="AN171" i="5"/>
  <c r="AK171" i="5"/>
  <c r="AI171" i="5"/>
  <c r="AH171" i="5"/>
  <c r="AF171" i="5"/>
  <c r="Y171" i="5"/>
  <c r="W171" i="5"/>
  <c r="U171" i="5"/>
  <c r="S171" i="5"/>
  <c r="Q171" i="5"/>
  <c r="O171" i="5"/>
  <c r="DA162" i="5"/>
  <c r="CY162" i="5"/>
  <c r="CR162" i="5"/>
  <c r="CP162" i="5"/>
  <c r="CL162" i="5"/>
  <c r="CE162" i="5"/>
  <c r="CC162" i="5"/>
  <c r="CA162" i="5"/>
  <c r="BR162" i="5"/>
  <c r="BP162" i="5"/>
  <c r="BN162" i="5"/>
  <c r="AO162" i="5"/>
  <c r="AN162" i="5"/>
  <c r="AK162" i="5"/>
  <c r="AI162" i="5"/>
  <c r="AH162" i="5"/>
  <c r="AF162" i="5"/>
  <c r="Y162" i="5"/>
  <c r="W162" i="5"/>
  <c r="U162" i="5"/>
  <c r="S162" i="5"/>
  <c r="Q162" i="5"/>
  <c r="O162" i="5"/>
  <c r="DA174" i="5"/>
  <c r="CY174" i="5"/>
  <c r="CR174" i="5"/>
  <c r="CP174" i="5"/>
  <c r="CL174" i="5"/>
  <c r="CE174" i="5"/>
  <c r="CC174" i="5"/>
  <c r="CA174" i="5"/>
  <c r="BR174" i="5"/>
  <c r="BP174" i="5"/>
  <c r="BN174" i="5"/>
  <c r="AO174" i="5"/>
  <c r="AN174" i="5"/>
  <c r="AK174" i="5"/>
  <c r="AI174" i="5"/>
  <c r="AH174" i="5"/>
  <c r="AF174" i="5"/>
  <c r="Y174" i="5"/>
  <c r="W174" i="5"/>
  <c r="U174" i="5"/>
  <c r="S174" i="5"/>
  <c r="Q174" i="5"/>
  <c r="O174" i="5"/>
  <c r="DA157" i="5"/>
  <c r="CY157" i="5"/>
  <c r="CR157" i="5"/>
  <c r="CP157" i="5"/>
  <c r="CL157" i="5"/>
  <c r="CE157" i="5"/>
  <c r="CC157" i="5"/>
  <c r="CA157" i="5"/>
  <c r="BR157" i="5"/>
  <c r="BP157" i="5"/>
  <c r="BN157" i="5"/>
  <c r="AO157" i="5"/>
  <c r="AN157" i="5"/>
  <c r="AK157" i="5"/>
  <c r="AI157" i="5"/>
  <c r="AH157" i="5"/>
  <c r="AF157" i="5"/>
  <c r="Y157" i="5"/>
  <c r="W157" i="5"/>
  <c r="U157" i="5"/>
  <c r="S157" i="5"/>
  <c r="Q157" i="5"/>
  <c r="O157" i="5"/>
  <c r="DA167" i="5"/>
  <c r="CY167" i="5"/>
  <c r="CR167" i="5"/>
  <c r="CP167" i="5"/>
  <c r="CL167" i="5"/>
  <c r="CE167" i="5"/>
  <c r="CC167" i="5"/>
  <c r="CA167" i="5"/>
  <c r="BR167" i="5"/>
  <c r="BP167" i="5"/>
  <c r="BN167" i="5"/>
  <c r="AO167" i="5"/>
  <c r="AN167" i="5"/>
  <c r="AK167" i="5"/>
  <c r="AI167" i="5"/>
  <c r="AH167" i="5"/>
  <c r="AF167" i="5"/>
  <c r="Y167" i="5"/>
  <c r="W167" i="5"/>
  <c r="U167" i="5"/>
  <c r="S167" i="5"/>
  <c r="Q167" i="5"/>
  <c r="O167" i="5"/>
  <c r="DA138" i="5"/>
  <c r="CY138" i="5"/>
  <c r="CR138" i="5"/>
  <c r="CP138" i="5"/>
  <c r="CL138" i="5"/>
  <c r="CE138" i="5"/>
  <c r="CC138" i="5"/>
  <c r="CA138" i="5"/>
  <c r="BR138" i="5"/>
  <c r="BP138" i="5"/>
  <c r="BN138" i="5"/>
  <c r="AO138" i="5"/>
  <c r="AN138" i="5"/>
  <c r="AK138" i="5"/>
  <c r="AI138" i="5"/>
  <c r="AH138" i="5"/>
  <c r="AF138" i="5"/>
  <c r="Y138" i="5"/>
  <c r="W138" i="5"/>
  <c r="U138" i="5"/>
  <c r="S138" i="5"/>
  <c r="Q138" i="5"/>
  <c r="O138" i="5"/>
  <c r="DA161" i="5"/>
  <c r="CY161" i="5"/>
  <c r="CR161" i="5"/>
  <c r="CP161" i="5"/>
  <c r="CL161" i="5"/>
  <c r="CE161" i="5"/>
  <c r="CC161" i="5"/>
  <c r="CA161" i="5"/>
  <c r="BR161" i="5"/>
  <c r="BP161" i="5"/>
  <c r="BN161" i="5"/>
  <c r="AO161" i="5"/>
  <c r="AN161" i="5"/>
  <c r="AK161" i="5"/>
  <c r="AI161" i="5"/>
  <c r="AH161" i="5"/>
  <c r="AF161" i="5"/>
  <c r="Y161" i="5"/>
  <c r="W161" i="5"/>
  <c r="U161" i="5"/>
  <c r="S161" i="5"/>
  <c r="Q161" i="5"/>
  <c r="O161" i="5"/>
  <c r="DA170" i="5"/>
  <c r="CY170" i="5"/>
  <c r="CR170" i="5"/>
  <c r="CP170" i="5"/>
  <c r="CL170" i="5"/>
  <c r="CE170" i="5"/>
  <c r="CC170" i="5"/>
  <c r="CA170" i="5"/>
  <c r="BR170" i="5"/>
  <c r="BP170" i="5"/>
  <c r="BN170" i="5"/>
  <c r="AO170" i="5"/>
  <c r="AN170" i="5"/>
  <c r="AK170" i="5"/>
  <c r="AI170" i="5"/>
  <c r="AH170" i="5"/>
  <c r="AF170" i="5"/>
  <c r="Y170" i="5"/>
  <c r="W170" i="5"/>
  <c r="U170" i="5"/>
  <c r="S170" i="5"/>
  <c r="Q170" i="5"/>
  <c r="O170" i="5"/>
  <c r="DA154" i="5"/>
  <c r="CY154" i="5"/>
  <c r="CR154" i="5"/>
  <c r="CP154" i="5"/>
  <c r="CL154" i="5"/>
  <c r="CE154" i="5"/>
  <c r="CC154" i="5"/>
  <c r="CA154" i="5"/>
  <c r="BR154" i="5"/>
  <c r="BP154" i="5"/>
  <c r="BN154" i="5"/>
  <c r="AO154" i="5"/>
  <c r="AN154" i="5"/>
  <c r="AK154" i="5"/>
  <c r="AI154" i="5"/>
  <c r="AH154" i="5"/>
  <c r="AF154" i="5"/>
  <c r="Y154" i="5"/>
  <c r="W154" i="5"/>
  <c r="U154" i="5"/>
  <c r="S154" i="5"/>
  <c r="Q154" i="5"/>
  <c r="O154" i="5"/>
  <c r="DA148" i="5"/>
  <c r="CY148" i="5"/>
  <c r="CR148" i="5"/>
  <c r="CP148" i="5"/>
  <c r="CL148" i="5"/>
  <c r="CE148" i="5"/>
  <c r="CC148" i="5"/>
  <c r="CA148" i="5"/>
  <c r="BR148" i="5"/>
  <c r="BP148" i="5"/>
  <c r="BN148" i="5"/>
  <c r="AO148" i="5"/>
  <c r="AN148" i="5"/>
  <c r="AK148" i="5"/>
  <c r="AI148" i="5"/>
  <c r="AH148" i="5"/>
  <c r="AF148" i="5"/>
  <c r="Y148" i="5"/>
  <c r="W148" i="5"/>
  <c r="U148" i="5"/>
  <c r="S148" i="5"/>
  <c r="Q148" i="5"/>
  <c r="O148" i="5"/>
  <c r="DA137" i="5"/>
  <c r="CY137" i="5"/>
  <c r="CR137" i="5"/>
  <c r="CP137" i="5"/>
  <c r="CL137" i="5"/>
  <c r="CE137" i="5"/>
  <c r="CC137" i="5"/>
  <c r="CA137" i="5"/>
  <c r="BR137" i="5"/>
  <c r="BP137" i="5"/>
  <c r="BN137" i="5"/>
  <c r="AO137" i="5"/>
  <c r="AN137" i="5"/>
  <c r="AK137" i="5"/>
  <c r="AI137" i="5"/>
  <c r="AH137" i="5"/>
  <c r="AF137" i="5"/>
  <c r="Y137" i="5"/>
  <c r="W137" i="5"/>
  <c r="U137" i="5"/>
  <c r="S137" i="5"/>
  <c r="Q137" i="5"/>
  <c r="O137" i="5"/>
  <c r="DA158" i="5"/>
  <c r="CY158" i="5"/>
  <c r="CR158" i="5"/>
  <c r="CP158" i="5"/>
  <c r="CL158" i="5"/>
  <c r="CE158" i="5"/>
  <c r="CC158" i="5"/>
  <c r="CA158" i="5"/>
  <c r="BR158" i="5"/>
  <c r="BP158" i="5"/>
  <c r="BN158" i="5"/>
  <c r="AO158" i="5"/>
  <c r="AN158" i="5"/>
  <c r="AK158" i="5"/>
  <c r="AI158" i="5"/>
  <c r="AH158" i="5"/>
  <c r="AF158" i="5"/>
  <c r="Y158" i="5"/>
  <c r="W158" i="5"/>
  <c r="U158" i="5"/>
  <c r="S158" i="5"/>
  <c r="Q158" i="5"/>
  <c r="O158" i="5"/>
  <c r="DA159" i="5"/>
  <c r="CY159" i="5"/>
  <c r="CR159" i="5"/>
  <c r="CP159" i="5"/>
  <c r="CL159" i="5"/>
  <c r="CE159" i="5"/>
  <c r="CC159" i="5"/>
  <c r="CA159" i="5"/>
  <c r="BR159" i="5"/>
  <c r="BP159" i="5"/>
  <c r="BN159" i="5"/>
  <c r="AO159" i="5"/>
  <c r="AN159" i="5"/>
  <c r="AK159" i="5"/>
  <c r="AI159" i="5"/>
  <c r="AH159" i="5"/>
  <c r="AF159" i="5"/>
  <c r="Y159" i="5"/>
  <c r="W159" i="5"/>
  <c r="U159" i="5"/>
  <c r="S159" i="5"/>
  <c r="Q159" i="5"/>
  <c r="O159" i="5"/>
  <c r="DA155" i="5"/>
  <c r="CY155" i="5"/>
  <c r="CR155" i="5"/>
  <c r="CP155" i="5"/>
  <c r="CL155" i="5"/>
  <c r="CE155" i="5"/>
  <c r="CC155" i="5"/>
  <c r="CA155" i="5"/>
  <c r="BR155" i="5"/>
  <c r="BP155" i="5"/>
  <c r="BN155" i="5"/>
  <c r="AO155" i="5"/>
  <c r="AN155" i="5"/>
  <c r="AK155" i="5"/>
  <c r="AI155" i="5"/>
  <c r="AH155" i="5"/>
  <c r="AF155" i="5"/>
  <c r="Y155" i="5"/>
  <c r="W155" i="5"/>
  <c r="U155" i="5"/>
  <c r="S155" i="5"/>
  <c r="Q155" i="5"/>
  <c r="O155" i="5"/>
  <c r="DA156" i="5"/>
  <c r="CY156" i="5"/>
  <c r="CR156" i="5"/>
  <c r="CP156" i="5"/>
  <c r="CL156" i="5"/>
  <c r="CE156" i="5"/>
  <c r="CC156" i="5"/>
  <c r="CA156" i="5"/>
  <c r="BR156" i="5"/>
  <c r="BP156" i="5"/>
  <c r="BN156" i="5"/>
  <c r="AO156" i="5"/>
  <c r="AN156" i="5"/>
  <c r="AK156" i="5"/>
  <c r="AI156" i="5"/>
  <c r="AH156" i="5"/>
  <c r="AF156" i="5"/>
  <c r="Y156" i="5"/>
  <c r="W156" i="5"/>
  <c r="U156" i="5"/>
  <c r="S156" i="5"/>
  <c r="Q156" i="5"/>
  <c r="O156" i="5"/>
  <c r="DA142" i="5"/>
  <c r="CY142" i="5"/>
  <c r="CR142" i="5"/>
  <c r="CP142" i="5"/>
  <c r="CL142" i="5"/>
  <c r="CE142" i="5"/>
  <c r="CC142" i="5"/>
  <c r="CA142" i="5"/>
  <c r="BR142" i="5"/>
  <c r="BP142" i="5"/>
  <c r="BN142" i="5"/>
  <c r="AO142" i="5"/>
  <c r="AN142" i="5"/>
  <c r="AK142" i="5"/>
  <c r="AI142" i="5"/>
  <c r="AH142" i="5"/>
  <c r="AF142" i="5"/>
  <c r="Y142" i="5"/>
  <c r="W142" i="5"/>
  <c r="U142" i="5"/>
  <c r="S142" i="5"/>
  <c r="Q142" i="5"/>
  <c r="O142" i="5"/>
  <c r="DA153" i="5"/>
  <c r="CY153" i="5"/>
  <c r="CR153" i="5"/>
  <c r="CP153" i="5"/>
  <c r="CL153" i="5"/>
  <c r="CE153" i="5"/>
  <c r="CC153" i="5"/>
  <c r="CA153" i="5"/>
  <c r="BR153" i="5"/>
  <c r="BP153" i="5"/>
  <c r="BN153" i="5"/>
  <c r="AO153" i="5"/>
  <c r="AN153" i="5"/>
  <c r="AK153" i="5"/>
  <c r="AI153" i="5"/>
  <c r="AH153" i="5"/>
  <c r="AF153" i="5"/>
  <c r="Y153" i="5"/>
  <c r="W153" i="5"/>
  <c r="U153" i="5"/>
  <c r="S153" i="5"/>
  <c r="Q153" i="5"/>
  <c r="O153" i="5"/>
  <c r="DA149" i="5"/>
  <c r="CY149" i="5"/>
  <c r="CR149" i="5"/>
  <c r="CP149" i="5"/>
  <c r="CL149" i="5"/>
  <c r="CE149" i="5"/>
  <c r="CC149" i="5"/>
  <c r="CA149" i="5"/>
  <c r="BR149" i="5"/>
  <c r="BP149" i="5"/>
  <c r="BN149" i="5"/>
  <c r="AO149" i="5"/>
  <c r="AN149" i="5"/>
  <c r="AK149" i="5"/>
  <c r="AI149" i="5"/>
  <c r="AH149" i="5"/>
  <c r="AF149" i="5"/>
  <c r="Y149" i="5"/>
  <c r="W149" i="5"/>
  <c r="U149" i="5"/>
  <c r="S149" i="5"/>
  <c r="Q149" i="5"/>
  <c r="O149" i="5"/>
  <c r="DA144" i="5"/>
  <c r="CY144" i="5"/>
  <c r="CR144" i="5"/>
  <c r="CP144" i="5"/>
  <c r="CL144" i="5"/>
  <c r="CE144" i="5"/>
  <c r="CC144" i="5"/>
  <c r="CA144" i="5"/>
  <c r="BR144" i="5"/>
  <c r="BP144" i="5"/>
  <c r="BN144" i="5"/>
  <c r="AO144" i="5"/>
  <c r="AN144" i="5"/>
  <c r="AK144" i="5"/>
  <c r="AI144" i="5"/>
  <c r="AH144" i="5"/>
  <c r="AF144" i="5"/>
  <c r="Y144" i="5"/>
  <c r="W144" i="5"/>
  <c r="U144" i="5"/>
  <c r="S144" i="5"/>
  <c r="Q144" i="5"/>
  <c r="O144" i="5"/>
  <c r="DA151" i="5"/>
  <c r="CY151" i="5"/>
  <c r="CR151" i="5"/>
  <c r="CP151" i="5"/>
  <c r="CL151" i="5"/>
  <c r="CE151" i="5"/>
  <c r="CC151" i="5"/>
  <c r="CA151" i="5"/>
  <c r="BR151" i="5"/>
  <c r="BP151" i="5"/>
  <c r="BN151" i="5"/>
  <c r="AO151" i="5"/>
  <c r="AN151" i="5"/>
  <c r="AK151" i="5"/>
  <c r="AI151" i="5"/>
  <c r="AH151" i="5"/>
  <c r="AF151" i="5"/>
  <c r="Y151" i="5"/>
  <c r="W151" i="5"/>
  <c r="U151" i="5"/>
  <c r="S151" i="5"/>
  <c r="Q151" i="5"/>
  <c r="O151" i="5"/>
  <c r="DA147" i="5"/>
  <c r="CY147" i="5"/>
  <c r="CR147" i="5"/>
  <c r="CP147" i="5"/>
  <c r="CL147" i="5"/>
  <c r="CE147" i="5"/>
  <c r="CC147" i="5"/>
  <c r="CA147" i="5"/>
  <c r="BR147" i="5"/>
  <c r="BP147" i="5"/>
  <c r="BN147" i="5"/>
  <c r="AO147" i="5"/>
  <c r="AN147" i="5"/>
  <c r="AK147" i="5"/>
  <c r="AI147" i="5"/>
  <c r="AH147" i="5"/>
  <c r="AF147" i="5"/>
  <c r="Y147" i="5"/>
  <c r="W147" i="5"/>
  <c r="U147" i="5"/>
  <c r="S147" i="5"/>
  <c r="Q147" i="5"/>
  <c r="O147" i="5"/>
  <c r="DA160" i="5"/>
  <c r="CY160" i="5"/>
  <c r="CR160" i="5"/>
  <c r="CP160" i="5"/>
  <c r="CL160" i="5"/>
  <c r="CE160" i="5"/>
  <c r="CC160" i="5"/>
  <c r="CA160" i="5"/>
  <c r="BR160" i="5"/>
  <c r="BP160" i="5"/>
  <c r="BN160" i="5"/>
  <c r="AO160" i="5"/>
  <c r="AN160" i="5"/>
  <c r="AK160" i="5"/>
  <c r="AI160" i="5"/>
  <c r="AH160" i="5"/>
  <c r="AF160" i="5"/>
  <c r="Y160" i="5"/>
  <c r="W160" i="5"/>
  <c r="U160" i="5"/>
  <c r="S160" i="5"/>
  <c r="Q160" i="5"/>
  <c r="O160" i="5"/>
  <c r="DA152" i="5"/>
  <c r="CY152" i="5"/>
  <c r="CR152" i="5"/>
  <c r="CP152" i="5"/>
  <c r="CL152" i="5"/>
  <c r="CE152" i="5"/>
  <c r="CC152" i="5"/>
  <c r="CA152" i="5"/>
  <c r="BR152" i="5"/>
  <c r="BP152" i="5"/>
  <c r="BN152" i="5"/>
  <c r="AO152" i="5"/>
  <c r="AN152" i="5"/>
  <c r="AK152" i="5"/>
  <c r="AI152" i="5"/>
  <c r="AH152" i="5"/>
  <c r="AF152" i="5"/>
  <c r="Y152" i="5"/>
  <c r="W152" i="5"/>
  <c r="U152" i="5"/>
  <c r="S152" i="5"/>
  <c r="Q152" i="5"/>
  <c r="O152" i="5"/>
  <c r="DA146" i="5"/>
  <c r="CY146" i="5"/>
  <c r="CR146" i="5"/>
  <c r="CP146" i="5"/>
  <c r="CL146" i="5"/>
  <c r="CE146" i="5"/>
  <c r="CC146" i="5"/>
  <c r="CA146" i="5"/>
  <c r="BR146" i="5"/>
  <c r="BP146" i="5"/>
  <c r="BN146" i="5"/>
  <c r="AO146" i="5"/>
  <c r="AN146" i="5"/>
  <c r="AK146" i="5"/>
  <c r="AI146" i="5"/>
  <c r="AH146" i="5"/>
  <c r="AF146" i="5"/>
  <c r="Y146" i="5"/>
  <c r="W146" i="5"/>
  <c r="U146" i="5"/>
  <c r="S146" i="5"/>
  <c r="Q146" i="5"/>
  <c r="O146" i="5"/>
  <c r="DA145" i="5"/>
  <c r="CY145" i="5"/>
  <c r="CR145" i="5"/>
  <c r="CP145" i="5"/>
  <c r="CL145" i="5"/>
  <c r="CE145" i="5"/>
  <c r="CC145" i="5"/>
  <c r="CA145" i="5"/>
  <c r="BR145" i="5"/>
  <c r="BP145" i="5"/>
  <c r="BN145" i="5"/>
  <c r="AO145" i="5"/>
  <c r="AN145" i="5"/>
  <c r="AK145" i="5"/>
  <c r="AI145" i="5"/>
  <c r="AH145" i="5"/>
  <c r="AF145" i="5"/>
  <c r="Y145" i="5"/>
  <c r="W145" i="5"/>
  <c r="U145" i="5"/>
  <c r="S145" i="5"/>
  <c r="Q145" i="5"/>
  <c r="O145" i="5"/>
  <c r="DA150" i="5"/>
  <c r="CY150" i="5"/>
  <c r="CR150" i="5"/>
  <c r="CP150" i="5"/>
  <c r="CL150" i="5"/>
  <c r="CE150" i="5"/>
  <c r="CC150" i="5"/>
  <c r="CA150" i="5"/>
  <c r="BR150" i="5"/>
  <c r="BP150" i="5"/>
  <c r="BN150" i="5"/>
  <c r="AO150" i="5"/>
  <c r="AN150" i="5"/>
  <c r="AK150" i="5"/>
  <c r="AI150" i="5"/>
  <c r="AH150" i="5"/>
  <c r="AF150" i="5"/>
  <c r="Y150" i="5"/>
  <c r="W150" i="5"/>
  <c r="U150" i="5"/>
  <c r="S150" i="5"/>
  <c r="Q150" i="5"/>
  <c r="O150" i="5"/>
  <c r="DA139" i="5"/>
  <c r="CY139" i="5"/>
  <c r="CR139" i="5"/>
  <c r="CP139" i="5"/>
  <c r="CL139" i="5"/>
  <c r="CE139" i="5"/>
  <c r="CC139" i="5"/>
  <c r="CA139" i="5"/>
  <c r="BR139" i="5"/>
  <c r="BP139" i="5"/>
  <c r="BN139" i="5"/>
  <c r="AO139" i="5"/>
  <c r="AN139" i="5"/>
  <c r="AK139" i="5"/>
  <c r="AI139" i="5"/>
  <c r="AH139" i="5"/>
  <c r="AF139" i="5"/>
  <c r="Y139" i="5"/>
  <c r="W139" i="5"/>
  <c r="U139" i="5"/>
  <c r="S139" i="5"/>
  <c r="Q139" i="5"/>
  <c r="O139" i="5"/>
  <c r="DA141" i="5"/>
  <c r="CY141" i="5"/>
  <c r="CR141" i="5"/>
  <c r="CP141" i="5"/>
  <c r="CL141" i="5"/>
  <c r="CE141" i="5"/>
  <c r="CC141" i="5"/>
  <c r="CA141" i="5"/>
  <c r="BR141" i="5"/>
  <c r="BP141" i="5"/>
  <c r="BN141" i="5"/>
  <c r="AO141" i="5"/>
  <c r="AN141" i="5"/>
  <c r="AK141" i="5"/>
  <c r="AI141" i="5"/>
  <c r="AH141" i="5"/>
  <c r="AF141" i="5"/>
  <c r="Y141" i="5"/>
  <c r="W141" i="5"/>
  <c r="U141" i="5"/>
  <c r="S141" i="5"/>
  <c r="Q141" i="5"/>
  <c r="O141" i="5"/>
  <c r="DA132" i="5"/>
  <c r="CY132" i="5"/>
  <c r="CR132" i="5"/>
  <c r="CP132" i="5"/>
  <c r="CL132" i="5"/>
  <c r="CE132" i="5"/>
  <c r="CC132" i="5"/>
  <c r="CA132" i="5"/>
  <c r="BR132" i="5"/>
  <c r="BP132" i="5"/>
  <c r="BN132" i="5"/>
  <c r="AO132" i="5"/>
  <c r="AN132" i="5"/>
  <c r="AK132" i="5"/>
  <c r="AI132" i="5"/>
  <c r="AH132" i="5"/>
  <c r="AF132" i="5"/>
  <c r="Y132" i="5"/>
  <c r="W132" i="5"/>
  <c r="U132" i="5"/>
  <c r="S132" i="5"/>
  <c r="Q132" i="5"/>
  <c r="O132" i="5"/>
  <c r="DA121" i="5"/>
  <c r="CY121" i="5"/>
  <c r="CR121" i="5"/>
  <c r="CP121" i="5"/>
  <c r="CL121" i="5"/>
  <c r="CE121" i="5"/>
  <c r="CC121" i="5"/>
  <c r="CA121" i="5"/>
  <c r="BR121" i="5"/>
  <c r="BP121" i="5"/>
  <c r="BN121" i="5"/>
  <c r="AO121" i="5"/>
  <c r="AN121" i="5"/>
  <c r="AK121" i="5"/>
  <c r="AI121" i="5"/>
  <c r="AH121" i="5"/>
  <c r="AF121" i="5"/>
  <c r="Y121" i="5"/>
  <c r="W121" i="5"/>
  <c r="U121" i="5"/>
  <c r="S121" i="5"/>
  <c r="Q121" i="5"/>
  <c r="O121" i="5"/>
  <c r="DA129" i="5"/>
  <c r="CY129" i="5"/>
  <c r="CR129" i="5"/>
  <c r="CP129" i="5"/>
  <c r="CL129" i="5"/>
  <c r="CE129" i="5"/>
  <c r="CC129" i="5"/>
  <c r="CA129" i="5"/>
  <c r="BR129" i="5"/>
  <c r="BP129" i="5"/>
  <c r="BN129" i="5"/>
  <c r="AO129" i="5"/>
  <c r="AN129" i="5"/>
  <c r="AK129" i="5"/>
  <c r="AI129" i="5"/>
  <c r="AH129" i="5"/>
  <c r="AF129" i="5"/>
  <c r="Y129" i="5"/>
  <c r="W129" i="5"/>
  <c r="U129" i="5"/>
  <c r="S129" i="5"/>
  <c r="Q129" i="5"/>
  <c r="O129" i="5"/>
  <c r="DA133" i="5"/>
  <c r="CY133" i="5"/>
  <c r="CR133" i="5"/>
  <c r="CP133" i="5"/>
  <c r="CL133" i="5"/>
  <c r="CE133" i="5"/>
  <c r="CC133" i="5"/>
  <c r="CA133" i="5"/>
  <c r="BR133" i="5"/>
  <c r="BP133" i="5"/>
  <c r="BN133" i="5"/>
  <c r="AO133" i="5"/>
  <c r="AN133" i="5"/>
  <c r="AK133" i="5"/>
  <c r="AI133" i="5"/>
  <c r="AH133" i="5"/>
  <c r="AF133" i="5"/>
  <c r="Y133" i="5"/>
  <c r="W133" i="5"/>
  <c r="U133" i="5"/>
  <c r="S133" i="5"/>
  <c r="Q133" i="5"/>
  <c r="O133" i="5"/>
  <c r="DA123" i="5"/>
  <c r="CY123" i="5"/>
  <c r="CR123" i="5"/>
  <c r="CP123" i="5"/>
  <c r="CL123" i="5"/>
  <c r="CE123" i="5"/>
  <c r="CC123" i="5"/>
  <c r="CA123" i="5"/>
  <c r="BR123" i="5"/>
  <c r="BP123" i="5"/>
  <c r="BN123" i="5"/>
  <c r="AO123" i="5"/>
  <c r="AN123" i="5"/>
  <c r="AK123" i="5"/>
  <c r="AI123" i="5"/>
  <c r="AH123" i="5"/>
  <c r="AF123" i="5"/>
  <c r="Y123" i="5"/>
  <c r="W123" i="5"/>
  <c r="U123" i="5"/>
  <c r="S123" i="5"/>
  <c r="Q123" i="5"/>
  <c r="O123" i="5"/>
  <c r="DA134" i="5"/>
  <c r="CY134" i="5"/>
  <c r="CR134" i="5"/>
  <c r="CP134" i="5"/>
  <c r="CL134" i="5"/>
  <c r="CE134" i="5"/>
  <c r="CC134" i="5"/>
  <c r="CA134" i="5"/>
  <c r="BR134" i="5"/>
  <c r="BP134" i="5"/>
  <c r="BN134" i="5"/>
  <c r="AO134" i="5"/>
  <c r="AN134" i="5"/>
  <c r="AK134" i="5"/>
  <c r="AI134" i="5"/>
  <c r="AH134" i="5"/>
  <c r="AF134" i="5"/>
  <c r="Y134" i="5"/>
  <c r="W134" i="5"/>
  <c r="U134" i="5"/>
  <c r="S134" i="5"/>
  <c r="Q134" i="5"/>
  <c r="O134" i="5"/>
  <c r="DA114" i="5"/>
  <c r="CY114" i="5"/>
  <c r="CR114" i="5"/>
  <c r="CP114" i="5"/>
  <c r="CL114" i="5"/>
  <c r="CE114" i="5"/>
  <c r="CC114" i="5"/>
  <c r="CA114" i="5"/>
  <c r="BR114" i="5"/>
  <c r="BP114" i="5"/>
  <c r="BN114" i="5"/>
  <c r="AO114" i="5"/>
  <c r="AN114" i="5"/>
  <c r="AK114" i="5"/>
  <c r="AI114" i="5"/>
  <c r="AH114" i="5"/>
  <c r="AF114" i="5"/>
  <c r="Y114" i="5"/>
  <c r="W114" i="5"/>
  <c r="U114" i="5"/>
  <c r="S114" i="5"/>
  <c r="Q114" i="5"/>
  <c r="O114" i="5"/>
  <c r="DA135" i="5"/>
  <c r="CY135" i="5"/>
  <c r="CR135" i="5"/>
  <c r="CP135" i="5"/>
  <c r="CL135" i="5"/>
  <c r="CE135" i="5"/>
  <c r="CC135" i="5"/>
  <c r="CA135" i="5"/>
  <c r="BR135" i="5"/>
  <c r="BP135" i="5"/>
  <c r="BN135" i="5"/>
  <c r="AO135" i="5"/>
  <c r="AN135" i="5"/>
  <c r="AK135" i="5"/>
  <c r="AI135" i="5"/>
  <c r="AH135" i="5"/>
  <c r="AF135" i="5"/>
  <c r="Y135" i="5"/>
  <c r="W135" i="5"/>
  <c r="U135" i="5"/>
  <c r="S135" i="5"/>
  <c r="Q135" i="5"/>
  <c r="O135" i="5"/>
  <c r="DA131" i="5"/>
  <c r="CY131" i="5"/>
  <c r="CR131" i="5"/>
  <c r="CP131" i="5"/>
  <c r="CL131" i="5"/>
  <c r="CE131" i="5"/>
  <c r="CC131" i="5"/>
  <c r="CA131" i="5"/>
  <c r="BR131" i="5"/>
  <c r="BP131" i="5"/>
  <c r="BN131" i="5"/>
  <c r="AO131" i="5"/>
  <c r="AN131" i="5"/>
  <c r="AK131" i="5"/>
  <c r="AI131" i="5"/>
  <c r="AH131" i="5"/>
  <c r="AF131" i="5"/>
  <c r="Y131" i="5"/>
  <c r="W131" i="5"/>
  <c r="U131" i="5"/>
  <c r="S131" i="5"/>
  <c r="Q131" i="5"/>
  <c r="O131" i="5"/>
  <c r="DA122" i="5"/>
  <c r="CY122" i="5"/>
  <c r="CR122" i="5"/>
  <c r="CP122" i="5"/>
  <c r="CL122" i="5"/>
  <c r="CE122" i="5"/>
  <c r="CC122" i="5"/>
  <c r="CA122" i="5"/>
  <c r="BR122" i="5"/>
  <c r="BP122" i="5"/>
  <c r="BN122" i="5"/>
  <c r="AO122" i="5"/>
  <c r="AN122" i="5"/>
  <c r="AK122" i="5"/>
  <c r="AI122" i="5"/>
  <c r="AH122" i="5"/>
  <c r="AF122" i="5"/>
  <c r="Y122" i="5"/>
  <c r="W122" i="5"/>
  <c r="U122" i="5"/>
  <c r="S122" i="5"/>
  <c r="Q122" i="5"/>
  <c r="O122" i="5"/>
  <c r="DA117" i="5"/>
  <c r="CY117" i="5"/>
  <c r="CR117" i="5"/>
  <c r="CP117" i="5"/>
  <c r="CL117" i="5"/>
  <c r="CE117" i="5"/>
  <c r="CC117" i="5"/>
  <c r="CA117" i="5"/>
  <c r="BR117" i="5"/>
  <c r="BP117" i="5"/>
  <c r="BN117" i="5"/>
  <c r="AO117" i="5"/>
  <c r="AN117" i="5"/>
  <c r="AK117" i="5"/>
  <c r="AI117" i="5"/>
  <c r="AH117" i="5"/>
  <c r="AF117" i="5"/>
  <c r="Y117" i="5"/>
  <c r="W117" i="5"/>
  <c r="U117" i="5"/>
  <c r="S117" i="5"/>
  <c r="Q117" i="5"/>
  <c r="O117" i="5"/>
  <c r="DA136" i="5"/>
  <c r="CY136" i="5"/>
  <c r="CR136" i="5"/>
  <c r="CP136" i="5"/>
  <c r="CL136" i="5"/>
  <c r="CE136" i="5"/>
  <c r="CC136" i="5"/>
  <c r="CA136" i="5"/>
  <c r="BR136" i="5"/>
  <c r="BP136" i="5"/>
  <c r="BN136" i="5"/>
  <c r="AO136" i="5"/>
  <c r="AN136" i="5"/>
  <c r="AK136" i="5"/>
  <c r="AI136" i="5"/>
  <c r="AH136" i="5"/>
  <c r="AF136" i="5"/>
  <c r="Y136" i="5"/>
  <c r="W136" i="5"/>
  <c r="U136" i="5"/>
  <c r="S136" i="5"/>
  <c r="Q136" i="5"/>
  <c r="O136" i="5"/>
  <c r="DA113" i="5"/>
  <c r="CY113" i="5"/>
  <c r="CR113" i="5"/>
  <c r="CP113" i="5"/>
  <c r="CL113" i="5"/>
  <c r="CE113" i="5"/>
  <c r="CC113" i="5"/>
  <c r="CA113" i="5"/>
  <c r="BR113" i="5"/>
  <c r="BP113" i="5"/>
  <c r="BN113" i="5"/>
  <c r="AO113" i="5"/>
  <c r="AN113" i="5"/>
  <c r="AK113" i="5"/>
  <c r="AI113" i="5"/>
  <c r="AH113" i="5"/>
  <c r="AF113" i="5"/>
  <c r="Y113" i="5"/>
  <c r="W113" i="5"/>
  <c r="U113" i="5"/>
  <c r="S113" i="5"/>
  <c r="Q113" i="5"/>
  <c r="O113" i="5"/>
  <c r="DA126" i="5"/>
  <c r="CY126" i="5"/>
  <c r="CR126" i="5"/>
  <c r="CP126" i="5"/>
  <c r="CL126" i="5"/>
  <c r="CE126" i="5"/>
  <c r="CC126" i="5"/>
  <c r="CA126" i="5"/>
  <c r="BR126" i="5"/>
  <c r="BP126" i="5"/>
  <c r="BN126" i="5"/>
  <c r="AO126" i="5"/>
  <c r="AN126" i="5"/>
  <c r="AK126" i="5"/>
  <c r="AI126" i="5"/>
  <c r="AH126" i="5"/>
  <c r="AF126" i="5"/>
  <c r="Y126" i="5"/>
  <c r="W126" i="5"/>
  <c r="U126" i="5"/>
  <c r="S126" i="5"/>
  <c r="Q126" i="5"/>
  <c r="O126" i="5"/>
  <c r="DA119" i="5"/>
  <c r="CY119" i="5"/>
  <c r="CR119" i="5"/>
  <c r="CP119" i="5"/>
  <c r="CL119" i="5"/>
  <c r="CE119" i="5"/>
  <c r="CC119" i="5"/>
  <c r="CA119" i="5"/>
  <c r="BR119" i="5"/>
  <c r="BP119" i="5"/>
  <c r="BN119" i="5"/>
  <c r="AO119" i="5"/>
  <c r="AN119" i="5"/>
  <c r="AK119" i="5"/>
  <c r="AI119" i="5"/>
  <c r="AH119" i="5"/>
  <c r="AF119" i="5"/>
  <c r="Y119" i="5"/>
  <c r="W119" i="5"/>
  <c r="U119" i="5"/>
  <c r="S119" i="5"/>
  <c r="Q119" i="5"/>
  <c r="O119" i="5"/>
  <c r="DA112" i="5"/>
  <c r="CY112" i="5"/>
  <c r="CR112" i="5"/>
  <c r="CP112" i="5"/>
  <c r="CL112" i="5"/>
  <c r="CE112" i="5"/>
  <c r="CC112" i="5"/>
  <c r="CA112" i="5"/>
  <c r="BR112" i="5"/>
  <c r="BP112" i="5"/>
  <c r="BN112" i="5"/>
  <c r="AO112" i="5"/>
  <c r="AN112" i="5"/>
  <c r="AK112" i="5"/>
  <c r="AI112" i="5"/>
  <c r="AH112" i="5"/>
  <c r="AF112" i="5"/>
  <c r="Y112" i="5"/>
  <c r="W112" i="5"/>
  <c r="U112" i="5"/>
  <c r="S112" i="5"/>
  <c r="Q112" i="5"/>
  <c r="O112" i="5"/>
  <c r="DA115" i="5"/>
  <c r="CY115" i="5"/>
  <c r="CR115" i="5"/>
  <c r="CP115" i="5"/>
  <c r="CL115" i="5"/>
  <c r="CE115" i="5"/>
  <c r="CC115" i="5"/>
  <c r="CA115" i="5"/>
  <c r="BR115" i="5"/>
  <c r="BP115" i="5"/>
  <c r="BN115" i="5"/>
  <c r="AO115" i="5"/>
  <c r="AN115" i="5"/>
  <c r="AK115" i="5"/>
  <c r="AI115" i="5"/>
  <c r="AH115" i="5"/>
  <c r="AF115" i="5"/>
  <c r="Y115" i="5"/>
  <c r="W115" i="5"/>
  <c r="U115" i="5"/>
  <c r="S115" i="5"/>
  <c r="Q115" i="5"/>
  <c r="O115" i="5"/>
  <c r="DA128" i="5"/>
  <c r="CY128" i="5"/>
  <c r="CR128" i="5"/>
  <c r="CP128" i="5"/>
  <c r="CL128" i="5"/>
  <c r="CE128" i="5"/>
  <c r="CC128" i="5"/>
  <c r="CA128" i="5"/>
  <c r="BR128" i="5"/>
  <c r="BP128" i="5"/>
  <c r="BN128" i="5"/>
  <c r="AO128" i="5"/>
  <c r="AN128" i="5"/>
  <c r="AK128" i="5"/>
  <c r="AI128" i="5"/>
  <c r="AH128" i="5"/>
  <c r="AF128" i="5"/>
  <c r="Y128" i="5"/>
  <c r="W128" i="5"/>
  <c r="U128" i="5"/>
  <c r="S128" i="5"/>
  <c r="Q128" i="5"/>
  <c r="O128" i="5"/>
  <c r="DA108" i="5"/>
  <c r="CY108" i="5"/>
  <c r="CR108" i="5"/>
  <c r="CP108" i="5"/>
  <c r="CL108" i="5"/>
  <c r="CE108" i="5"/>
  <c r="CC108" i="5"/>
  <c r="CA108" i="5"/>
  <c r="BR108" i="5"/>
  <c r="BP108" i="5"/>
  <c r="BN108" i="5"/>
  <c r="AO108" i="5"/>
  <c r="AN108" i="5"/>
  <c r="AK108" i="5"/>
  <c r="AI108" i="5"/>
  <c r="AH108" i="5"/>
  <c r="AF108" i="5"/>
  <c r="Y108" i="5"/>
  <c r="W108" i="5"/>
  <c r="U108" i="5"/>
  <c r="S108" i="5"/>
  <c r="Q108" i="5"/>
  <c r="O108" i="5"/>
  <c r="DA124" i="5"/>
  <c r="CY124" i="5"/>
  <c r="CR124" i="5"/>
  <c r="CP124" i="5"/>
  <c r="CL124" i="5"/>
  <c r="CE124" i="5"/>
  <c r="CC124" i="5"/>
  <c r="CA124" i="5"/>
  <c r="BR124" i="5"/>
  <c r="BP124" i="5"/>
  <c r="BN124" i="5"/>
  <c r="AO124" i="5"/>
  <c r="AN124" i="5"/>
  <c r="AK124" i="5"/>
  <c r="AI124" i="5"/>
  <c r="AH124" i="5"/>
  <c r="AF124" i="5"/>
  <c r="Y124" i="5"/>
  <c r="W124" i="5"/>
  <c r="U124" i="5"/>
  <c r="S124" i="5"/>
  <c r="Q124" i="5"/>
  <c r="O124" i="5"/>
  <c r="DA127" i="5"/>
  <c r="CY127" i="5"/>
  <c r="CR127" i="5"/>
  <c r="CP127" i="5"/>
  <c r="CL127" i="5"/>
  <c r="CE127" i="5"/>
  <c r="CC127" i="5"/>
  <c r="CA127" i="5"/>
  <c r="BR127" i="5"/>
  <c r="BP127" i="5"/>
  <c r="BN127" i="5"/>
  <c r="AO127" i="5"/>
  <c r="AN127" i="5"/>
  <c r="AK127" i="5"/>
  <c r="AI127" i="5"/>
  <c r="AH127" i="5"/>
  <c r="AF127" i="5"/>
  <c r="Y127" i="5"/>
  <c r="W127" i="5"/>
  <c r="U127" i="5"/>
  <c r="S127" i="5"/>
  <c r="Q127" i="5"/>
  <c r="O127" i="5"/>
  <c r="DA130" i="5"/>
  <c r="CY130" i="5"/>
  <c r="CR130" i="5"/>
  <c r="CP130" i="5"/>
  <c r="CL130" i="5"/>
  <c r="CE130" i="5"/>
  <c r="CC130" i="5"/>
  <c r="CA130" i="5"/>
  <c r="BR130" i="5"/>
  <c r="BP130" i="5"/>
  <c r="BN130" i="5"/>
  <c r="AO130" i="5"/>
  <c r="AN130" i="5"/>
  <c r="AK130" i="5"/>
  <c r="AI130" i="5"/>
  <c r="AH130" i="5"/>
  <c r="AF130" i="5"/>
  <c r="Y130" i="5"/>
  <c r="W130" i="5"/>
  <c r="U130" i="5"/>
  <c r="S130" i="5"/>
  <c r="Q130" i="5"/>
  <c r="O130" i="5"/>
  <c r="DA143" i="5"/>
  <c r="CY143" i="5"/>
  <c r="CR143" i="5"/>
  <c r="CP143" i="5"/>
  <c r="CL143" i="5"/>
  <c r="CE143" i="5"/>
  <c r="CC143" i="5"/>
  <c r="CA143" i="5"/>
  <c r="BR143" i="5"/>
  <c r="BP143" i="5"/>
  <c r="BN143" i="5"/>
  <c r="AO143" i="5"/>
  <c r="AN143" i="5"/>
  <c r="AK143" i="5"/>
  <c r="AI143" i="5"/>
  <c r="AH143" i="5"/>
  <c r="AF143" i="5"/>
  <c r="Y143" i="5"/>
  <c r="W143" i="5"/>
  <c r="U143" i="5"/>
  <c r="S143" i="5"/>
  <c r="Q143" i="5"/>
  <c r="O143" i="5"/>
  <c r="DA140" i="5"/>
  <c r="CY140" i="5"/>
  <c r="CR140" i="5"/>
  <c r="CP140" i="5"/>
  <c r="CL140" i="5"/>
  <c r="CE140" i="5"/>
  <c r="CC140" i="5"/>
  <c r="CA140" i="5"/>
  <c r="BR140" i="5"/>
  <c r="BP140" i="5"/>
  <c r="BN140" i="5"/>
  <c r="AO140" i="5"/>
  <c r="AN140" i="5"/>
  <c r="AK140" i="5"/>
  <c r="AI140" i="5"/>
  <c r="AH140" i="5"/>
  <c r="AF140" i="5"/>
  <c r="Y140" i="5"/>
  <c r="W140" i="5"/>
  <c r="U140" i="5"/>
  <c r="S140" i="5"/>
  <c r="Q140" i="5"/>
  <c r="O140" i="5"/>
  <c r="DA111" i="5"/>
  <c r="CY111" i="5"/>
  <c r="CR111" i="5"/>
  <c r="CP111" i="5"/>
  <c r="CL111" i="5"/>
  <c r="CE111" i="5"/>
  <c r="CC111" i="5"/>
  <c r="CA111" i="5"/>
  <c r="BR111" i="5"/>
  <c r="BP111" i="5"/>
  <c r="BN111" i="5"/>
  <c r="AO111" i="5"/>
  <c r="AN111" i="5"/>
  <c r="AK111" i="5"/>
  <c r="AI111" i="5"/>
  <c r="AH111" i="5"/>
  <c r="AF111" i="5"/>
  <c r="Y111" i="5"/>
  <c r="W111" i="5"/>
  <c r="U111" i="5"/>
  <c r="S111" i="5"/>
  <c r="Q111" i="5"/>
  <c r="O111" i="5"/>
  <c r="DA120" i="5"/>
  <c r="CY120" i="5"/>
  <c r="CR120" i="5"/>
  <c r="CP120" i="5"/>
  <c r="CL120" i="5"/>
  <c r="CE120" i="5"/>
  <c r="CC120" i="5"/>
  <c r="CA120" i="5"/>
  <c r="BR120" i="5"/>
  <c r="BP120" i="5"/>
  <c r="BN120" i="5"/>
  <c r="AO120" i="5"/>
  <c r="AN120" i="5"/>
  <c r="AK120" i="5"/>
  <c r="AI120" i="5"/>
  <c r="AH120" i="5"/>
  <c r="AF120" i="5"/>
  <c r="Y120" i="5"/>
  <c r="W120" i="5"/>
  <c r="U120" i="5"/>
  <c r="S120" i="5"/>
  <c r="Q120" i="5"/>
  <c r="O120" i="5"/>
  <c r="DA125" i="5"/>
  <c r="CY125" i="5"/>
  <c r="CR125" i="5"/>
  <c r="CP125" i="5"/>
  <c r="CL125" i="5"/>
  <c r="CE125" i="5"/>
  <c r="CC125" i="5"/>
  <c r="CA125" i="5"/>
  <c r="BR125" i="5"/>
  <c r="BP125" i="5"/>
  <c r="BN125" i="5"/>
  <c r="AO125" i="5"/>
  <c r="AN125" i="5"/>
  <c r="AK125" i="5"/>
  <c r="AI125" i="5"/>
  <c r="AH125" i="5"/>
  <c r="AF125" i="5"/>
  <c r="Y125" i="5"/>
  <c r="W125" i="5"/>
  <c r="U125" i="5"/>
  <c r="S125" i="5"/>
  <c r="Q125" i="5"/>
  <c r="O125" i="5"/>
  <c r="DA99" i="5"/>
  <c r="CY99" i="5"/>
  <c r="CR99" i="5"/>
  <c r="CP99" i="5"/>
  <c r="CL99" i="5"/>
  <c r="CE99" i="5"/>
  <c r="CC99" i="5"/>
  <c r="CA99" i="5"/>
  <c r="BR99" i="5"/>
  <c r="BP99" i="5"/>
  <c r="BN99" i="5"/>
  <c r="AO99" i="5"/>
  <c r="AN99" i="5"/>
  <c r="AK99" i="5"/>
  <c r="AI99" i="5"/>
  <c r="AH99" i="5"/>
  <c r="AF99" i="5"/>
  <c r="Y99" i="5"/>
  <c r="W99" i="5"/>
  <c r="U99" i="5"/>
  <c r="S99" i="5"/>
  <c r="Q99" i="5"/>
  <c r="O99" i="5"/>
  <c r="DA94" i="5"/>
  <c r="CY94" i="5"/>
  <c r="CR94" i="5"/>
  <c r="CP94" i="5"/>
  <c r="CL94" i="5"/>
  <c r="CE94" i="5"/>
  <c r="CC94" i="5"/>
  <c r="CA94" i="5"/>
  <c r="BR94" i="5"/>
  <c r="BP94" i="5"/>
  <c r="BN94" i="5"/>
  <c r="AO94" i="5"/>
  <c r="AN94" i="5"/>
  <c r="AK94" i="5"/>
  <c r="AI94" i="5"/>
  <c r="AH94" i="5"/>
  <c r="AF94" i="5"/>
  <c r="Y94" i="5"/>
  <c r="W94" i="5"/>
  <c r="U94" i="5"/>
  <c r="S94" i="5"/>
  <c r="Q94" i="5"/>
  <c r="O94" i="5"/>
  <c r="DA103" i="5"/>
  <c r="CY103" i="5"/>
  <c r="CR103" i="5"/>
  <c r="CP103" i="5"/>
  <c r="CL103" i="5"/>
  <c r="CE103" i="5"/>
  <c r="CC103" i="5"/>
  <c r="CA103" i="5"/>
  <c r="BR103" i="5"/>
  <c r="BP103" i="5"/>
  <c r="BN103" i="5"/>
  <c r="AO103" i="5"/>
  <c r="AN103" i="5"/>
  <c r="AK103" i="5"/>
  <c r="AI103" i="5"/>
  <c r="AH103" i="5"/>
  <c r="AF103" i="5"/>
  <c r="Y103" i="5"/>
  <c r="W103" i="5"/>
  <c r="U103" i="5"/>
  <c r="S103" i="5"/>
  <c r="Q103" i="5"/>
  <c r="O103" i="5"/>
  <c r="DA116" i="5"/>
  <c r="CY116" i="5"/>
  <c r="CR116" i="5"/>
  <c r="CP116" i="5"/>
  <c r="CL116" i="5"/>
  <c r="CE116" i="5"/>
  <c r="CC116" i="5"/>
  <c r="CA116" i="5"/>
  <c r="BR116" i="5"/>
  <c r="BP116" i="5"/>
  <c r="BN116" i="5"/>
  <c r="AO116" i="5"/>
  <c r="AN116" i="5"/>
  <c r="AK116" i="5"/>
  <c r="AI116" i="5"/>
  <c r="AH116" i="5"/>
  <c r="AF116" i="5"/>
  <c r="Y116" i="5"/>
  <c r="W116" i="5"/>
  <c r="U116" i="5"/>
  <c r="S116" i="5"/>
  <c r="Q116" i="5"/>
  <c r="O116" i="5"/>
  <c r="DA105" i="5"/>
  <c r="CY105" i="5"/>
  <c r="CR105" i="5"/>
  <c r="CP105" i="5"/>
  <c r="CL105" i="5"/>
  <c r="CE105" i="5"/>
  <c r="CC105" i="5"/>
  <c r="CA105" i="5"/>
  <c r="BR105" i="5"/>
  <c r="BP105" i="5"/>
  <c r="BN105" i="5"/>
  <c r="AO105" i="5"/>
  <c r="AN105" i="5"/>
  <c r="AK105" i="5"/>
  <c r="AI105" i="5"/>
  <c r="AH105" i="5"/>
  <c r="AF105" i="5"/>
  <c r="Y105" i="5"/>
  <c r="W105" i="5"/>
  <c r="U105" i="5"/>
  <c r="S105" i="5"/>
  <c r="Q105" i="5"/>
  <c r="O105" i="5"/>
  <c r="DA97" i="5"/>
  <c r="CY97" i="5"/>
  <c r="CR97" i="5"/>
  <c r="CP97" i="5"/>
  <c r="CL97" i="5"/>
  <c r="CE97" i="5"/>
  <c r="CC97" i="5"/>
  <c r="CA97" i="5"/>
  <c r="BR97" i="5"/>
  <c r="BP97" i="5"/>
  <c r="BN97" i="5"/>
  <c r="AO97" i="5"/>
  <c r="AN97" i="5"/>
  <c r="AK97" i="5"/>
  <c r="AI97" i="5"/>
  <c r="AH97" i="5"/>
  <c r="AF97" i="5"/>
  <c r="Y97" i="5"/>
  <c r="W97" i="5"/>
  <c r="U97" i="5"/>
  <c r="S97" i="5"/>
  <c r="Q97" i="5"/>
  <c r="O97" i="5"/>
  <c r="DA118" i="5"/>
  <c r="CY118" i="5"/>
  <c r="CR118" i="5"/>
  <c r="CP118" i="5"/>
  <c r="CL118" i="5"/>
  <c r="CE118" i="5"/>
  <c r="CC118" i="5"/>
  <c r="CA118" i="5"/>
  <c r="BR118" i="5"/>
  <c r="BP118" i="5"/>
  <c r="BN118" i="5"/>
  <c r="AO118" i="5"/>
  <c r="AN118" i="5"/>
  <c r="AK118" i="5"/>
  <c r="AI118" i="5"/>
  <c r="AH118" i="5"/>
  <c r="AF118" i="5"/>
  <c r="Y118" i="5"/>
  <c r="W118" i="5"/>
  <c r="U118" i="5"/>
  <c r="S118" i="5"/>
  <c r="Q118" i="5"/>
  <c r="O118" i="5"/>
  <c r="DA104" i="5"/>
  <c r="CY104" i="5"/>
  <c r="CR104" i="5"/>
  <c r="CP104" i="5"/>
  <c r="CL104" i="5"/>
  <c r="CE104" i="5"/>
  <c r="CC104" i="5"/>
  <c r="CA104" i="5"/>
  <c r="BR104" i="5"/>
  <c r="BP104" i="5"/>
  <c r="BN104" i="5"/>
  <c r="AO104" i="5"/>
  <c r="AN104" i="5"/>
  <c r="AK104" i="5"/>
  <c r="AI104" i="5"/>
  <c r="AH104" i="5"/>
  <c r="AF104" i="5"/>
  <c r="Y104" i="5"/>
  <c r="W104" i="5"/>
  <c r="U104" i="5"/>
  <c r="S104" i="5"/>
  <c r="Q104" i="5"/>
  <c r="O104" i="5"/>
  <c r="DA83" i="5"/>
  <c r="CY83" i="5"/>
  <c r="CR83" i="5"/>
  <c r="CP83" i="5"/>
  <c r="CL83" i="5"/>
  <c r="CE83" i="5"/>
  <c r="CC83" i="5"/>
  <c r="CA83" i="5"/>
  <c r="BR83" i="5"/>
  <c r="BP83" i="5"/>
  <c r="BN83" i="5"/>
  <c r="AO83" i="5"/>
  <c r="AN83" i="5"/>
  <c r="AK83" i="5"/>
  <c r="AI83" i="5"/>
  <c r="AH83" i="5"/>
  <c r="AF83" i="5"/>
  <c r="Y83" i="5"/>
  <c r="W83" i="5"/>
  <c r="U83" i="5"/>
  <c r="S83" i="5"/>
  <c r="Q83" i="5"/>
  <c r="O83" i="5"/>
  <c r="DA100" i="5"/>
  <c r="CY100" i="5"/>
  <c r="CR100" i="5"/>
  <c r="CP100" i="5"/>
  <c r="CL100" i="5"/>
  <c r="CE100" i="5"/>
  <c r="CC100" i="5"/>
  <c r="CA100" i="5"/>
  <c r="BR100" i="5"/>
  <c r="BP100" i="5"/>
  <c r="BN100" i="5"/>
  <c r="AO100" i="5"/>
  <c r="AN100" i="5"/>
  <c r="AK100" i="5"/>
  <c r="AI100" i="5"/>
  <c r="AH100" i="5"/>
  <c r="AF100" i="5"/>
  <c r="Y100" i="5"/>
  <c r="W100" i="5"/>
  <c r="U100" i="5"/>
  <c r="S100" i="5"/>
  <c r="Q100" i="5"/>
  <c r="O100" i="5"/>
  <c r="DA75" i="5"/>
  <c r="CY75" i="5"/>
  <c r="CR75" i="5"/>
  <c r="CP75" i="5"/>
  <c r="CL75" i="5"/>
  <c r="CE75" i="5"/>
  <c r="CC75" i="5"/>
  <c r="CA75" i="5"/>
  <c r="BR75" i="5"/>
  <c r="BP75" i="5"/>
  <c r="BN75" i="5"/>
  <c r="AO75" i="5"/>
  <c r="AN75" i="5"/>
  <c r="AK75" i="5"/>
  <c r="AI75" i="5"/>
  <c r="AH75" i="5"/>
  <c r="AF75" i="5"/>
  <c r="Y75" i="5"/>
  <c r="W75" i="5"/>
  <c r="U75" i="5"/>
  <c r="S75" i="5"/>
  <c r="Q75" i="5"/>
  <c r="O75" i="5"/>
  <c r="DA84" i="5"/>
  <c r="CY84" i="5"/>
  <c r="CR84" i="5"/>
  <c r="CP84" i="5"/>
  <c r="CL84" i="5"/>
  <c r="CE84" i="5"/>
  <c r="CC84" i="5"/>
  <c r="CA84" i="5"/>
  <c r="BR84" i="5"/>
  <c r="BP84" i="5"/>
  <c r="BN84" i="5"/>
  <c r="AO84" i="5"/>
  <c r="AN84" i="5"/>
  <c r="AK84" i="5"/>
  <c r="AI84" i="5"/>
  <c r="AH84" i="5"/>
  <c r="AF84" i="5"/>
  <c r="Y84" i="5"/>
  <c r="W84" i="5"/>
  <c r="U84" i="5"/>
  <c r="S84" i="5"/>
  <c r="Q84" i="5"/>
  <c r="O84" i="5"/>
  <c r="DA109" i="5"/>
  <c r="CY109" i="5"/>
  <c r="CR109" i="5"/>
  <c r="CP109" i="5"/>
  <c r="CL109" i="5"/>
  <c r="CE109" i="5"/>
  <c r="CC109" i="5"/>
  <c r="CA109" i="5"/>
  <c r="BR109" i="5"/>
  <c r="BP109" i="5"/>
  <c r="BN109" i="5"/>
  <c r="AO109" i="5"/>
  <c r="AN109" i="5"/>
  <c r="AK109" i="5"/>
  <c r="AI109" i="5"/>
  <c r="AH109" i="5"/>
  <c r="AF109" i="5"/>
  <c r="Y109" i="5"/>
  <c r="W109" i="5"/>
  <c r="U109" i="5"/>
  <c r="S109" i="5"/>
  <c r="Q109" i="5"/>
  <c r="O109" i="5"/>
  <c r="DA80" i="5"/>
  <c r="CY80" i="5"/>
  <c r="CR80" i="5"/>
  <c r="CP80" i="5"/>
  <c r="CL80" i="5"/>
  <c r="CE80" i="5"/>
  <c r="CC80" i="5"/>
  <c r="CA80" i="5"/>
  <c r="BR80" i="5"/>
  <c r="BP80" i="5"/>
  <c r="BN80" i="5"/>
  <c r="AO80" i="5"/>
  <c r="AN80" i="5"/>
  <c r="AK80" i="5"/>
  <c r="AI80" i="5"/>
  <c r="AH80" i="5"/>
  <c r="AF80" i="5"/>
  <c r="Y80" i="5"/>
  <c r="W80" i="5"/>
  <c r="U80" i="5"/>
  <c r="S80" i="5"/>
  <c r="Q80" i="5"/>
  <c r="O80" i="5"/>
  <c r="DA82" i="5"/>
  <c r="CY82" i="5"/>
  <c r="CR82" i="5"/>
  <c r="CP82" i="5"/>
  <c r="CL82" i="5"/>
  <c r="CE82" i="5"/>
  <c r="CC82" i="5"/>
  <c r="CA82" i="5"/>
  <c r="BR82" i="5"/>
  <c r="BP82" i="5"/>
  <c r="BN82" i="5"/>
  <c r="AO82" i="5"/>
  <c r="AN82" i="5"/>
  <c r="AK82" i="5"/>
  <c r="AI82" i="5"/>
  <c r="AH82" i="5"/>
  <c r="AF82" i="5"/>
  <c r="Y82" i="5"/>
  <c r="W82" i="5"/>
  <c r="U82" i="5"/>
  <c r="S82" i="5"/>
  <c r="Q82" i="5"/>
  <c r="O82" i="5"/>
  <c r="DA78" i="5"/>
  <c r="CY78" i="5"/>
  <c r="CR78" i="5"/>
  <c r="CP78" i="5"/>
  <c r="CL78" i="5"/>
  <c r="CE78" i="5"/>
  <c r="CC78" i="5"/>
  <c r="CA78" i="5"/>
  <c r="BR78" i="5"/>
  <c r="BP78" i="5"/>
  <c r="BN78" i="5"/>
  <c r="AO78" i="5"/>
  <c r="AN78" i="5"/>
  <c r="AK78" i="5"/>
  <c r="AI78" i="5"/>
  <c r="AH78" i="5"/>
  <c r="AF78" i="5"/>
  <c r="Y78" i="5"/>
  <c r="W78" i="5"/>
  <c r="U78" i="5"/>
  <c r="S78" i="5"/>
  <c r="Q78" i="5"/>
  <c r="O78" i="5"/>
  <c r="DA89" i="5"/>
  <c r="CY89" i="5"/>
  <c r="CR89" i="5"/>
  <c r="CP89" i="5"/>
  <c r="CL89" i="5"/>
  <c r="CE89" i="5"/>
  <c r="CC89" i="5"/>
  <c r="CA89" i="5"/>
  <c r="BR89" i="5"/>
  <c r="BP89" i="5"/>
  <c r="BN89" i="5"/>
  <c r="AO89" i="5"/>
  <c r="AN89" i="5"/>
  <c r="AK89" i="5"/>
  <c r="AI89" i="5"/>
  <c r="AH89" i="5"/>
  <c r="AF89" i="5"/>
  <c r="Y89" i="5"/>
  <c r="W89" i="5"/>
  <c r="U89" i="5"/>
  <c r="S89" i="5"/>
  <c r="Q89" i="5"/>
  <c r="O89" i="5"/>
  <c r="DA90" i="5"/>
  <c r="CY90" i="5"/>
  <c r="CR90" i="5"/>
  <c r="CP90" i="5"/>
  <c r="CL90" i="5"/>
  <c r="CE90" i="5"/>
  <c r="CC90" i="5"/>
  <c r="CA90" i="5"/>
  <c r="BR90" i="5"/>
  <c r="BP90" i="5"/>
  <c r="BN90" i="5"/>
  <c r="AO90" i="5"/>
  <c r="AN90" i="5"/>
  <c r="AK90" i="5"/>
  <c r="AI90" i="5"/>
  <c r="AH90" i="5"/>
  <c r="AF90" i="5"/>
  <c r="Y90" i="5"/>
  <c r="W90" i="5"/>
  <c r="U90" i="5"/>
  <c r="S90" i="5"/>
  <c r="Q90" i="5"/>
  <c r="O90" i="5"/>
  <c r="DA107" i="5"/>
  <c r="CY107" i="5"/>
  <c r="CR107" i="5"/>
  <c r="CP107" i="5"/>
  <c r="CL107" i="5"/>
  <c r="CE107" i="5"/>
  <c r="CC107" i="5"/>
  <c r="CA107" i="5"/>
  <c r="BR107" i="5"/>
  <c r="BP107" i="5"/>
  <c r="BN107" i="5"/>
  <c r="AO107" i="5"/>
  <c r="AN107" i="5"/>
  <c r="AK107" i="5"/>
  <c r="AI107" i="5"/>
  <c r="AH107" i="5"/>
  <c r="AF107" i="5"/>
  <c r="Y107" i="5"/>
  <c r="W107" i="5"/>
  <c r="U107" i="5"/>
  <c r="S107" i="5"/>
  <c r="Q107" i="5"/>
  <c r="O107" i="5"/>
  <c r="DA96" i="5"/>
  <c r="CY96" i="5"/>
  <c r="CR96" i="5"/>
  <c r="CP96" i="5"/>
  <c r="CL96" i="5"/>
  <c r="CE96" i="5"/>
  <c r="CC96" i="5"/>
  <c r="CA96" i="5"/>
  <c r="BR96" i="5"/>
  <c r="BP96" i="5"/>
  <c r="BN96" i="5"/>
  <c r="AO96" i="5"/>
  <c r="AN96" i="5"/>
  <c r="AK96" i="5"/>
  <c r="AI96" i="5"/>
  <c r="AH96" i="5"/>
  <c r="AF96" i="5"/>
  <c r="Y96" i="5"/>
  <c r="W96" i="5"/>
  <c r="U96" i="5"/>
  <c r="S96" i="5"/>
  <c r="Q96" i="5"/>
  <c r="O96" i="5"/>
  <c r="DA95" i="5"/>
  <c r="CY95" i="5"/>
  <c r="CR95" i="5"/>
  <c r="CP95" i="5"/>
  <c r="CL95" i="5"/>
  <c r="CE95" i="5"/>
  <c r="CC95" i="5"/>
  <c r="CA95" i="5"/>
  <c r="BR95" i="5"/>
  <c r="BP95" i="5"/>
  <c r="BN95" i="5"/>
  <c r="AO95" i="5"/>
  <c r="AN95" i="5"/>
  <c r="AK95" i="5"/>
  <c r="AI95" i="5"/>
  <c r="AH95" i="5"/>
  <c r="AF95" i="5"/>
  <c r="Y95" i="5"/>
  <c r="W95" i="5"/>
  <c r="U95" i="5"/>
  <c r="S95" i="5"/>
  <c r="Q95" i="5"/>
  <c r="O95" i="5"/>
  <c r="DA87" i="5"/>
  <c r="CY87" i="5"/>
  <c r="CR87" i="5"/>
  <c r="CP87" i="5"/>
  <c r="CL87" i="5"/>
  <c r="CE87" i="5"/>
  <c r="CC87" i="5"/>
  <c r="CA87" i="5"/>
  <c r="BR87" i="5"/>
  <c r="BP87" i="5"/>
  <c r="BN87" i="5"/>
  <c r="AO87" i="5"/>
  <c r="AN87" i="5"/>
  <c r="AK87" i="5"/>
  <c r="AI87" i="5"/>
  <c r="AH87" i="5"/>
  <c r="AF87" i="5"/>
  <c r="Y87" i="5"/>
  <c r="W87" i="5"/>
  <c r="U87" i="5"/>
  <c r="S87" i="5"/>
  <c r="Q87" i="5"/>
  <c r="O87" i="5"/>
  <c r="DA70" i="5"/>
  <c r="CY70" i="5"/>
  <c r="CR70" i="5"/>
  <c r="CP70" i="5"/>
  <c r="CL70" i="5"/>
  <c r="CE70" i="5"/>
  <c r="CC70" i="5"/>
  <c r="CA70" i="5"/>
  <c r="BR70" i="5"/>
  <c r="BP70" i="5"/>
  <c r="BN70" i="5"/>
  <c r="AO70" i="5"/>
  <c r="AN70" i="5"/>
  <c r="AK70" i="5"/>
  <c r="AI70" i="5"/>
  <c r="AH70" i="5"/>
  <c r="AF70" i="5"/>
  <c r="Y70" i="5"/>
  <c r="W70" i="5"/>
  <c r="U70" i="5"/>
  <c r="S70" i="5"/>
  <c r="Q70" i="5"/>
  <c r="O70" i="5"/>
  <c r="DA110" i="5"/>
  <c r="CY110" i="5"/>
  <c r="CR110" i="5"/>
  <c r="CP110" i="5"/>
  <c r="CL110" i="5"/>
  <c r="CE110" i="5"/>
  <c r="CC110" i="5"/>
  <c r="CA110" i="5"/>
  <c r="BR110" i="5"/>
  <c r="BP110" i="5"/>
  <c r="BN110" i="5"/>
  <c r="AO110" i="5"/>
  <c r="AN110" i="5"/>
  <c r="AK110" i="5"/>
  <c r="AI110" i="5"/>
  <c r="AH110" i="5"/>
  <c r="AF110" i="5"/>
  <c r="Y110" i="5"/>
  <c r="W110" i="5"/>
  <c r="U110" i="5"/>
  <c r="S110" i="5"/>
  <c r="Q110" i="5"/>
  <c r="O110" i="5"/>
  <c r="DA98" i="5"/>
  <c r="CY98" i="5"/>
  <c r="CR98" i="5"/>
  <c r="CP98" i="5"/>
  <c r="CL98" i="5"/>
  <c r="CE98" i="5"/>
  <c r="CC98" i="5"/>
  <c r="CA98" i="5"/>
  <c r="BR98" i="5"/>
  <c r="BP98" i="5"/>
  <c r="BN98" i="5"/>
  <c r="AO98" i="5"/>
  <c r="AN98" i="5"/>
  <c r="AK98" i="5"/>
  <c r="AI98" i="5"/>
  <c r="AH98" i="5"/>
  <c r="AF98" i="5"/>
  <c r="Y98" i="5"/>
  <c r="W98" i="5"/>
  <c r="U98" i="5"/>
  <c r="S98" i="5"/>
  <c r="Q98" i="5"/>
  <c r="O98" i="5"/>
  <c r="DA85" i="5"/>
  <c r="CY85" i="5"/>
  <c r="CR85" i="5"/>
  <c r="CP85" i="5"/>
  <c r="CL85" i="5"/>
  <c r="CE85" i="5"/>
  <c r="CC85" i="5"/>
  <c r="CA85" i="5"/>
  <c r="BR85" i="5"/>
  <c r="BP85" i="5"/>
  <c r="BN85" i="5"/>
  <c r="AO85" i="5"/>
  <c r="AN85" i="5"/>
  <c r="AK85" i="5"/>
  <c r="AI85" i="5"/>
  <c r="AH85" i="5"/>
  <c r="AF85" i="5"/>
  <c r="Y85" i="5"/>
  <c r="W85" i="5"/>
  <c r="U85" i="5"/>
  <c r="S85" i="5"/>
  <c r="Q85" i="5"/>
  <c r="O85" i="5"/>
  <c r="DA72" i="5"/>
  <c r="CY72" i="5"/>
  <c r="CR72" i="5"/>
  <c r="CP72" i="5"/>
  <c r="CL72" i="5"/>
  <c r="CE72" i="5"/>
  <c r="CC72" i="5"/>
  <c r="CA72" i="5"/>
  <c r="BR72" i="5"/>
  <c r="BP72" i="5"/>
  <c r="BN72" i="5"/>
  <c r="AO72" i="5"/>
  <c r="AN72" i="5"/>
  <c r="AK72" i="5"/>
  <c r="AI72" i="5"/>
  <c r="AH72" i="5"/>
  <c r="AF72" i="5"/>
  <c r="Y72" i="5"/>
  <c r="W72" i="5"/>
  <c r="U72" i="5"/>
  <c r="S72" i="5"/>
  <c r="Q72" i="5"/>
  <c r="O72" i="5"/>
  <c r="DA73" i="5"/>
  <c r="CY73" i="5"/>
  <c r="CR73" i="5"/>
  <c r="CP73" i="5"/>
  <c r="CL73" i="5"/>
  <c r="CE73" i="5"/>
  <c r="CC73" i="5"/>
  <c r="CA73" i="5"/>
  <c r="BR73" i="5"/>
  <c r="BP73" i="5"/>
  <c r="BN73" i="5"/>
  <c r="AO73" i="5"/>
  <c r="AN73" i="5"/>
  <c r="AK73" i="5"/>
  <c r="AI73" i="5"/>
  <c r="AH73" i="5"/>
  <c r="AF73" i="5"/>
  <c r="Y73" i="5"/>
  <c r="W73" i="5"/>
  <c r="U73" i="5"/>
  <c r="S73" i="5"/>
  <c r="Q73" i="5"/>
  <c r="O73" i="5"/>
  <c r="DA92" i="5"/>
  <c r="CY92" i="5"/>
  <c r="CR92" i="5"/>
  <c r="CP92" i="5"/>
  <c r="CL92" i="5"/>
  <c r="CE92" i="5"/>
  <c r="CC92" i="5"/>
  <c r="CA92" i="5"/>
  <c r="BR92" i="5"/>
  <c r="BP92" i="5"/>
  <c r="BN92" i="5"/>
  <c r="AO92" i="5"/>
  <c r="AN92" i="5"/>
  <c r="AK92" i="5"/>
  <c r="AI92" i="5"/>
  <c r="AH92" i="5"/>
  <c r="AF92" i="5"/>
  <c r="Y92" i="5"/>
  <c r="W92" i="5"/>
  <c r="U92" i="5"/>
  <c r="S92" i="5"/>
  <c r="Q92" i="5"/>
  <c r="O92" i="5"/>
  <c r="DA106" i="5"/>
  <c r="CY106" i="5"/>
  <c r="CR106" i="5"/>
  <c r="CP106" i="5"/>
  <c r="CL106" i="5"/>
  <c r="CE106" i="5"/>
  <c r="CC106" i="5"/>
  <c r="CA106" i="5"/>
  <c r="BR106" i="5"/>
  <c r="BP106" i="5"/>
  <c r="BN106" i="5"/>
  <c r="AO106" i="5"/>
  <c r="AN106" i="5"/>
  <c r="AK106" i="5"/>
  <c r="AI106" i="5"/>
  <c r="AH106" i="5"/>
  <c r="AF106" i="5"/>
  <c r="Y106" i="5"/>
  <c r="W106" i="5"/>
  <c r="U106" i="5"/>
  <c r="S106" i="5"/>
  <c r="Q106" i="5"/>
  <c r="O106" i="5"/>
  <c r="DA76" i="5"/>
  <c r="CY76" i="5"/>
  <c r="CR76" i="5"/>
  <c r="CP76" i="5"/>
  <c r="CL76" i="5"/>
  <c r="CE76" i="5"/>
  <c r="CC76" i="5"/>
  <c r="CA76" i="5"/>
  <c r="BR76" i="5"/>
  <c r="BP76" i="5"/>
  <c r="BN76" i="5"/>
  <c r="AO76" i="5"/>
  <c r="AN76" i="5"/>
  <c r="AK76" i="5"/>
  <c r="AI76" i="5"/>
  <c r="AH76" i="5"/>
  <c r="AF76" i="5"/>
  <c r="Y76" i="5"/>
  <c r="W76" i="5"/>
  <c r="U76" i="5"/>
  <c r="S76" i="5"/>
  <c r="Q76" i="5"/>
  <c r="O76" i="5"/>
  <c r="DA93" i="5"/>
  <c r="CY93" i="5"/>
  <c r="CR93" i="5"/>
  <c r="CP93" i="5"/>
  <c r="CL93" i="5"/>
  <c r="CE93" i="5"/>
  <c r="CC93" i="5"/>
  <c r="CA93" i="5"/>
  <c r="BR93" i="5"/>
  <c r="BP93" i="5"/>
  <c r="BN93" i="5"/>
  <c r="AO93" i="5"/>
  <c r="AN93" i="5"/>
  <c r="AK93" i="5"/>
  <c r="AI93" i="5"/>
  <c r="AH93" i="5"/>
  <c r="AF93" i="5"/>
  <c r="Y93" i="5"/>
  <c r="W93" i="5"/>
  <c r="U93" i="5"/>
  <c r="S93" i="5"/>
  <c r="Q93" i="5"/>
  <c r="O93" i="5"/>
  <c r="DA79" i="5"/>
  <c r="CY79" i="5"/>
  <c r="CR79" i="5"/>
  <c r="CP79" i="5"/>
  <c r="CL79" i="5"/>
  <c r="CE79" i="5"/>
  <c r="CC79" i="5"/>
  <c r="CA79" i="5"/>
  <c r="BR79" i="5"/>
  <c r="BP79" i="5"/>
  <c r="BN79" i="5"/>
  <c r="AO79" i="5"/>
  <c r="AN79" i="5"/>
  <c r="AK79" i="5"/>
  <c r="AI79" i="5"/>
  <c r="AH79" i="5"/>
  <c r="AF79" i="5"/>
  <c r="Y79" i="5"/>
  <c r="W79" i="5"/>
  <c r="U79" i="5"/>
  <c r="S79" i="5"/>
  <c r="Q79" i="5"/>
  <c r="O79" i="5"/>
  <c r="DA61" i="5"/>
  <c r="CY61" i="5"/>
  <c r="CR61" i="5"/>
  <c r="CP61" i="5"/>
  <c r="CL61" i="5"/>
  <c r="CE61" i="5"/>
  <c r="CC61" i="5"/>
  <c r="CA61" i="5"/>
  <c r="BR61" i="5"/>
  <c r="BP61" i="5"/>
  <c r="BN61" i="5"/>
  <c r="AO61" i="5"/>
  <c r="AN61" i="5"/>
  <c r="AK61" i="5"/>
  <c r="AI61" i="5"/>
  <c r="AH61" i="5"/>
  <c r="AF61" i="5"/>
  <c r="Y61" i="5"/>
  <c r="W61" i="5"/>
  <c r="U61" i="5"/>
  <c r="S61" i="5"/>
  <c r="Q61" i="5"/>
  <c r="O61" i="5"/>
  <c r="DA88" i="5"/>
  <c r="CY88" i="5"/>
  <c r="CR88" i="5"/>
  <c r="CP88" i="5"/>
  <c r="CL88" i="5"/>
  <c r="CE88" i="5"/>
  <c r="CC88" i="5"/>
  <c r="CA88" i="5"/>
  <c r="BR88" i="5"/>
  <c r="BP88" i="5"/>
  <c r="BN88" i="5"/>
  <c r="AO88" i="5"/>
  <c r="AN88" i="5"/>
  <c r="AK88" i="5"/>
  <c r="AI88" i="5"/>
  <c r="AH88" i="5"/>
  <c r="AF88" i="5"/>
  <c r="Y88" i="5"/>
  <c r="W88" i="5"/>
  <c r="U88" i="5"/>
  <c r="S88" i="5"/>
  <c r="Q88" i="5"/>
  <c r="O88" i="5"/>
  <c r="DA71" i="5"/>
  <c r="CY71" i="5"/>
  <c r="CR71" i="5"/>
  <c r="CP71" i="5"/>
  <c r="CL71" i="5"/>
  <c r="CE71" i="5"/>
  <c r="CC71" i="5"/>
  <c r="CA71" i="5"/>
  <c r="BR71" i="5"/>
  <c r="BP71" i="5"/>
  <c r="BN71" i="5"/>
  <c r="AO71" i="5"/>
  <c r="AN71" i="5"/>
  <c r="AK71" i="5"/>
  <c r="AI71" i="5"/>
  <c r="AH71" i="5"/>
  <c r="AF71" i="5"/>
  <c r="Y71" i="5"/>
  <c r="W71" i="5"/>
  <c r="U71" i="5"/>
  <c r="S71" i="5"/>
  <c r="Q71" i="5"/>
  <c r="O71" i="5"/>
  <c r="DA86" i="5"/>
  <c r="CY86" i="5"/>
  <c r="CR86" i="5"/>
  <c r="CP86" i="5"/>
  <c r="CL86" i="5"/>
  <c r="CE86" i="5"/>
  <c r="CC86" i="5"/>
  <c r="CA86" i="5"/>
  <c r="BR86" i="5"/>
  <c r="BP86" i="5"/>
  <c r="BN86" i="5"/>
  <c r="AO86" i="5"/>
  <c r="AN86" i="5"/>
  <c r="AK86" i="5"/>
  <c r="AI86" i="5"/>
  <c r="AH86" i="5"/>
  <c r="AF86" i="5"/>
  <c r="Y86" i="5"/>
  <c r="W86" i="5"/>
  <c r="U86" i="5"/>
  <c r="S86" i="5"/>
  <c r="Q86" i="5"/>
  <c r="O86" i="5"/>
  <c r="DA101" i="5"/>
  <c r="CY101" i="5"/>
  <c r="CR101" i="5"/>
  <c r="CP101" i="5"/>
  <c r="CL101" i="5"/>
  <c r="CE101" i="5"/>
  <c r="CC101" i="5"/>
  <c r="CA101" i="5"/>
  <c r="BR101" i="5"/>
  <c r="BP101" i="5"/>
  <c r="BN101" i="5"/>
  <c r="AO101" i="5"/>
  <c r="AN101" i="5"/>
  <c r="AK101" i="5"/>
  <c r="AI101" i="5"/>
  <c r="AH101" i="5"/>
  <c r="AF101" i="5"/>
  <c r="Y101" i="5"/>
  <c r="W101" i="5"/>
  <c r="U101" i="5"/>
  <c r="S101" i="5"/>
  <c r="Q101" i="5"/>
  <c r="O101" i="5"/>
  <c r="DA81" i="5"/>
  <c r="CY81" i="5"/>
  <c r="CR81" i="5"/>
  <c r="CP81" i="5"/>
  <c r="CL81" i="5"/>
  <c r="CE81" i="5"/>
  <c r="CC81" i="5"/>
  <c r="CA81" i="5"/>
  <c r="BR81" i="5"/>
  <c r="BP81" i="5"/>
  <c r="BN81" i="5"/>
  <c r="AO81" i="5"/>
  <c r="AN81" i="5"/>
  <c r="AK81" i="5"/>
  <c r="AI81" i="5"/>
  <c r="AH81" i="5"/>
  <c r="AF81" i="5"/>
  <c r="Y81" i="5"/>
  <c r="W81" i="5"/>
  <c r="U81" i="5"/>
  <c r="S81" i="5"/>
  <c r="Q81" i="5"/>
  <c r="O81" i="5"/>
  <c r="DA102" i="5"/>
  <c r="CY102" i="5"/>
  <c r="CR102" i="5"/>
  <c r="CP102" i="5"/>
  <c r="CL102" i="5"/>
  <c r="CE102" i="5"/>
  <c r="CC102" i="5"/>
  <c r="CA102" i="5"/>
  <c r="BR102" i="5"/>
  <c r="BP102" i="5"/>
  <c r="BN102" i="5"/>
  <c r="AO102" i="5"/>
  <c r="AN102" i="5"/>
  <c r="AK102" i="5"/>
  <c r="AI102" i="5"/>
  <c r="AH102" i="5"/>
  <c r="AF102" i="5"/>
  <c r="Y102" i="5"/>
  <c r="W102" i="5"/>
  <c r="U102" i="5"/>
  <c r="S102" i="5"/>
  <c r="Q102" i="5"/>
  <c r="O102" i="5"/>
  <c r="DA91" i="5"/>
  <c r="CY91" i="5"/>
  <c r="CR91" i="5"/>
  <c r="CP91" i="5"/>
  <c r="CL91" i="5"/>
  <c r="CE91" i="5"/>
  <c r="CC91" i="5"/>
  <c r="CA91" i="5"/>
  <c r="BR91" i="5"/>
  <c r="BP91" i="5"/>
  <c r="BN91" i="5"/>
  <c r="AO91" i="5"/>
  <c r="AN91" i="5"/>
  <c r="AK91" i="5"/>
  <c r="AI91" i="5"/>
  <c r="AH91" i="5"/>
  <c r="AF91" i="5"/>
  <c r="Y91" i="5"/>
  <c r="W91" i="5"/>
  <c r="U91" i="5"/>
  <c r="S91" i="5"/>
  <c r="Q91" i="5"/>
  <c r="O91" i="5"/>
  <c r="DA54" i="5"/>
  <c r="CY54" i="5"/>
  <c r="CR54" i="5"/>
  <c r="CP54" i="5"/>
  <c r="CL54" i="5"/>
  <c r="CE54" i="5"/>
  <c r="CC54" i="5"/>
  <c r="CA54" i="5"/>
  <c r="BR54" i="5"/>
  <c r="BP54" i="5"/>
  <c r="BN54" i="5"/>
  <c r="AO54" i="5"/>
  <c r="AN54" i="5"/>
  <c r="AK54" i="5"/>
  <c r="AI54" i="5"/>
  <c r="AH54" i="5"/>
  <c r="AF54" i="5"/>
  <c r="Y54" i="5"/>
  <c r="W54" i="5"/>
  <c r="U54" i="5"/>
  <c r="S54" i="5"/>
  <c r="Q54" i="5"/>
  <c r="O54" i="5"/>
  <c r="DA68" i="5"/>
  <c r="CY68" i="5"/>
  <c r="CR68" i="5"/>
  <c r="CP68" i="5"/>
  <c r="CL68" i="5"/>
  <c r="CE68" i="5"/>
  <c r="CC68" i="5"/>
  <c r="CA68" i="5"/>
  <c r="BR68" i="5"/>
  <c r="BP68" i="5"/>
  <c r="BN68" i="5"/>
  <c r="AO68" i="5"/>
  <c r="AN68" i="5"/>
  <c r="AK68" i="5"/>
  <c r="AI68" i="5"/>
  <c r="AH68" i="5"/>
  <c r="AF68" i="5"/>
  <c r="Y68" i="5"/>
  <c r="W68" i="5"/>
  <c r="U68" i="5"/>
  <c r="S68" i="5"/>
  <c r="Q68" i="5"/>
  <c r="O68" i="5"/>
  <c r="DA44" i="5"/>
  <c r="CY44" i="5"/>
  <c r="CR44" i="5"/>
  <c r="CP44" i="5"/>
  <c r="CL44" i="5"/>
  <c r="CE44" i="5"/>
  <c r="CC44" i="5"/>
  <c r="CA44" i="5"/>
  <c r="BR44" i="5"/>
  <c r="BP44" i="5"/>
  <c r="BN44" i="5"/>
  <c r="AO44" i="5"/>
  <c r="AN44" i="5"/>
  <c r="AK44" i="5"/>
  <c r="AI44" i="5"/>
  <c r="AH44" i="5"/>
  <c r="AF44" i="5"/>
  <c r="Y44" i="5"/>
  <c r="W44" i="5"/>
  <c r="U44" i="5"/>
  <c r="S44" i="5"/>
  <c r="Q44" i="5"/>
  <c r="O44" i="5"/>
  <c r="DA56" i="5"/>
  <c r="CY56" i="5"/>
  <c r="CR56" i="5"/>
  <c r="CP56" i="5"/>
  <c r="CL56" i="5"/>
  <c r="CE56" i="5"/>
  <c r="CC56" i="5"/>
  <c r="CA56" i="5"/>
  <c r="BR56" i="5"/>
  <c r="BP56" i="5"/>
  <c r="BN56" i="5"/>
  <c r="AO56" i="5"/>
  <c r="AN56" i="5"/>
  <c r="AK56" i="5"/>
  <c r="AI56" i="5"/>
  <c r="AH56" i="5"/>
  <c r="AF56" i="5"/>
  <c r="Y56" i="5"/>
  <c r="W56" i="5"/>
  <c r="U56" i="5"/>
  <c r="S56" i="5"/>
  <c r="Q56" i="5"/>
  <c r="O56" i="5"/>
  <c r="DA64" i="5"/>
  <c r="CY64" i="5"/>
  <c r="CR64" i="5"/>
  <c r="CP64" i="5"/>
  <c r="CL64" i="5"/>
  <c r="CE64" i="5"/>
  <c r="CC64" i="5"/>
  <c r="CA64" i="5"/>
  <c r="BR64" i="5"/>
  <c r="BP64" i="5"/>
  <c r="BN64" i="5"/>
  <c r="AO64" i="5"/>
  <c r="AN64" i="5"/>
  <c r="AK64" i="5"/>
  <c r="AI64" i="5"/>
  <c r="AH64" i="5"/>
  <c r="AF64" i="5"/>
  <c r="Y64" i="5"/>
  <c r="W64" i="5"/>
  <c r="U64" i="5"/>
  <c r="S64" i="5"/>
  <c r="Q64" i="5"/>
  <c r="O64" i="5"/>
  <c r="DA63" i="5"/>
  <c r="CY63" i="5"/>
  <c r="CR63" i="5"/>
  <c r="CP63" i="5"/>
  <c r="CL63" i="5"/>
  <c r="CE63" i="5"/>
  <c r="CC63" i="5"/>
  <c r="CA63" i="5"/>
  <c r="BR63" i="5"/>
  <c r="BP63" i="5"/>
  <c r="BN63" i="5"/>
  <c r="AO63" i="5"/>
  <c r="AN63" i="5"/>
  <c r="AK63" i="5"/>
  <c r="AI63" i="5"/>
  <c r="AH63" i="5"/>
  <c r="AF63" i="5"/>
  <c r="Y63" i="5"/>
  <c r="W63" i="5"/>
  <c r="U63" i="5"/>
  <c r="S63" i="5"/>
  <c r="Q63" i="5"/>
  <c r="O63" i="5"/>
  <c r="DA69" i="5"/>
  <c r="CY69" i="5"/>
  <c r="CR69" i="5"/>
  <c r="CP69" i="5"/>
  <c r="CL69" i="5"/>
  <c r="CE69" i="5"/>
  <c r="CC69" i="5"/>
  <c r="CA69" i="5"/>
  <c r="BR69" i="5"/>
  <c r="BP69" i="5"/>
  <c r="BN69" i="5"/>
  <c r="AO69" i="5"/>
  <c r="AN69" i="5"/>
  <c r="AK69" i="5"/>
  <c r="AI69" i="5"/>
  <c r="AH69" i="5"/>
  <c r="AF69" i="5"/>
  <c r="Y69" i="5"/>
  <c r="W69" i="5"/>
  <c r="U69" i="5"/>
  <c r="S69" i="5"/>
  <c r="Q69" i="5"/>
  <c r="O69" i="5"/>
  <c r="DA40" i="5"/>
  <c r="CY40" i="5"/>
  <c r="CR40" i="5"/>
  <c r="CP40" i="5"/>
  <c r="CL40" i="5"/>
  <c r="CE40" i="5"/>
  <c r="CC40" i="5"/>
  <c r="CA40" i="5"/>
  <c r="BR40" i="5"/>
  <c r="BP40" i="5"/>
  <c r="BN40" i="5"/>
  <c r="AO40" i="5"/>
  <c r="AN40" i="5"/>
  <c r="AK40" i="5"/>
  <c r="AI40" i="5"/>
  <c r="AH40" i="5"/>
  <c r="AF40" i="5"/>
  <c r="Y40" i="5"/>
  <c r="W40" i="5"/>
  <c r="U40" i="5"/>
  <c r="S40" i="5"/>
  <c r="Q40" i="5"/>
  <c r="O40" i="5"/>
  <c r="DA46" i="5"/>
  <c r="CY46" i="5"/>
  <c r="CR46" i="5"/>
  <c r="CP46" i="5"/>
  <c r="CL46" i="5"/>
  <c r="CE46" i="5"/>
  <c r="CC46" i="5"/>
  <c r="CA46" i="5"/>
  <c r="BR46" i="5"/>
  <c r="BP46" i="5"/>
  <c r="BN46" i="5"/>
  <c r="AO46" i="5"/>
  <c r="AN46" i="5"/>
  <c r="AK46" i="5"/>
  <c r="AI46" i="5"/>
  <c r="AH46" i="5"/>
  <c r="AF46" i="5"/>
  <c r="Y46" i="5"/>
  <c r="W46" i="5"/>
  <c r="U46" i="5"/>
  <c r="S46" i="5"/>
  <c r="Q46" i="5"/>
  <c r="O46" i="5"/>
  <c r="DA66" i="5"/>
  <c r="CY66" i="5"/>
  <c r="CR66" i="5"/>
  <c r="CP66" i="5"/>
  <c r="CL66" i="5"/>
  <c r="CE66" i="5"/>
  <c r="CC66" i="5"/>
  <c r="CA66" i="5"/>
  <c r="BR66" i="5"/>
  <c r="BP66" i="5"/>
  <c r="BN66" i="5"/>
  <c r="AO66" i="5"/>
  <c r="AN66" i="5"/>
  <c r="AK66" i="5"/>
  <c r="AI66" i="5"/>
  <c r="AH66" i="5"/>
  <c r="AF66" i="5"/>
  <c r="Y66" i="5"/>
  <c r="W66" i="5"/>
  <c r="U66" i="5"/>
  <c r="S66" i="5"/>
  <c r="Q66" i="5"/>
  <c r="O66" i="5"/>
  <c r="DA42" i="5"/>
  <c r="CY42" i="5"/>
  <c r="CR42" i="5"/>
  <c r="CP42" i="5"/>
  <c r="CL42" i="5"/>
  <c r="CE42" i="5"/>
  <c r="CC42" i="5"/>
  <c r="CA42" i="5"/>
  <c r="BR42" i="5"/>
  <c r="BP42" i="5"/>
  <c r="BN42" i="5"/>
  <c r="AO42" i="5"/>
  <c r="AN42" i="5"/>
  <c r="AK42" i="5"/>
  <c r="AI42" i="5"/>
  <c r="AH42" i="5"/>
  <c r="AF42" i="5"/>
  <c r="Y42" i="5"/>
  <c r="W42" i="5"/>
  <c r="U42" i="5"/>
  <c r="S42" i="5"/>
  <c r="Q42" i="5"/>
  <c r="O42" i="5"/>
  <c r="DA59" i="5"/>
  <c r="CY59" i="5"/>
  <c r="CR59" i="5"/>
  <c r="CP59" i="5"/>
  <c r="CL59" i="5"/>
  <c r="CE59" i="5"/>
  <c r="CC59" i="5"/>
  <c r="CA59" i="5"/>
  <c r="BR59" i="5"/>
  <c r="BP59" i="5"/>
  <c r="BN59" i="5"/>
  <c r="AO59" i="5"/>
  <c r="AN59" i="5"/>
  <c r="AK59" i="5"/>
  <c r="AI59" i="5"/>
  <c r="AH59" i="5"/>
  <c r="AF59" i="5"/>
  <c r="Y59" i="5"/>
  <c r="W59" i="5"/>
  <c r="U59" i="5"/>
  <c r="S59" i="5"/>
  <c r="Q59" i="5"/>
  <c r="O59" i="5"/>
  <c r="DA37" i="5"/>
  <c r="CY37" i="5"/>
  <c r="CR37" i="5"/>
  <c r="CP37" i="5"/>
  <c r="CL37" i="5"/>
  <c r="CE37" i="5"/>
  <c r="CC37" i="5"/>
  <c r="CA37" i="5"/>
  <c r="BR37" i="5"/>
  <c r="BP37" i="5"/>
  <c r="BN37" i="5"/>
  <c r="AO37" i="5"/>
  <c r="AN37" i="5"/>
  <c r="AK37" i="5"/>
  <c r="AI37" i="5"/>
  <c r="AH37" i="5"/>
  <c r="AF37" i="5"/>
  <c r="Y37" i="5"/>
  <c r="W37" i="5"/>
  <c r="U37" i="5"/>
  <c r="S37" i="5"/>
  <c r="Q37" i="5"/>
  <c r="O37" i="5"/>
  <c r="DA58" i="5"/>
  <c r="CY58" i="5"/>
  <c r="CR58" i="5"/>
  <c r="CP58" i="5"/>
  <c r="CL58" i="5"/>
  <c r="CE58" i="5"/>
  <c r="CC58" i="5"/>
  <c r="CA58" i="5"/>
  <c r="BR58" i="5"/>
  <c r="BP58" i="5"/>
  <c r="BN58" i="5"/>
  <c r="AO58" i="5"/>
  <c r="AN58" i="5"/>
  <c r="AK58" i="5"/>
  <c r="AI58" i="5"/>
  <c r="AH58" i="5"/>
  <c r="AF58" i="5"/>
  <c r="Y58" i="5"/>
  <c r="W58" i="5"/>
  <c r="U58" i="5"/>
  <c r="S58" i="5"/>
  <c r="Q58" i="5"/>
  <c r="O58" i="5"/>
  <c r="DA47" i="5"/>
  <c r="CY47" i="5"/>
  <c r="CR47" i="5"/>
  <c r="CP47" i="5"/>
  <c r="CL47" i="5"/>
  <c r="CE47" i="5"/>
  <c r="CC47" i="5"/>
  <c r="CA47" i="5"/>
  <c r="BR47" i="5"/>
  <c r="BP47" i="5"/>
  <c r="BN47" i="5"/>
  <c r="AO47" i="5"/>
  <c r="AN47" i="5"/>
  <c r="AK47" i="5"/>
  <c r="AI47" i="5"/>
  <c r="AH47" i="5"/>
  <c r="AF47" i="5"/>
  <c r="Y47" i="5"/>
  <c r="W47" i="5"/>
  <c r="U47" i="5"/>
  <c r="S47" i="5"/>
  <c r="Q47" i="5"/>
  <c r="O47" i="5"/>
  <c r="DA57" i="5"/>
  <c r="CY57" i="5"/>
  <c r="CR57" i="5"/>
  <c r="CP57" i="5"/>
  <c r="CL57" i="5"/>
  <c r="CE57" i="5"/>
  <c r="CC57" i="5"/>
  <c r="CA57" i="5"/>
  <c r="BR57" i="5"/>
  <c r="BP57" i="5"/>
  <c r="BN57" i="5"/>
  <c r="AO57" i="5"/>
  <c r="AN57" i="5"/>
  <c r="AK57" i="5"/>
  <c r="AI57" i="5"/>
  <c r="AH57" i="5"/>
  <c r="AF57" i="5"/>
  <c r="Y57" i="5"/>
  <c r="W57" i="5"/>
  <c r="U57" i="5"/>
  <c r="S57" i="5"/>
  <c r="Q57" i="5"/>
  <c r="O57" i="5"/>
  <c r="DA67" i="5"/>
  <c r="CY67" i="5"/>
  <c r="CR67" i="5"/>
  <c r="CP67" i="5"/>
  <c r="CL67" i="5"/>
  <c r="CE67" i="5"/>
  <c r="CC67" i="5"/>
  <c r="CA67" i="5"/>
  <c r="BR67" i="5"/>
  <c r="BP67" i="5"/>
  <c r="BN67" i="5"/>
  <c r="AO67" i="5"/>
  <c r="AN67" i="5"/>
  <c r="AK67" i="5"/>
  <c r="AI67" i="5"/>
  <c r="AH67" i="5"/>
  <c r="AF67" i="5"/>
  <c r="Y67" i="5"/>
  <c r="W67" i="5"/>
  <c r="U67" i="5"/>
  <c r="S67" i="5"/>
  <c r="Q67" i="5"/>
  <c r="O67" i="5"/>
  <c r="DA62" i="5"/>
  <c r="CY62" i="5"/>
  <c r="CR62" i="5"/>
  <c r="CP62" i="5"/>
  <c r="CL62" i="5"/>
  <c r="CE62" i="5"/>
  <c r="CC62" i="5"/>
  <c r="CA62" i="5"/>
  <c r="BR62" i="5"/>
  <c r="BP62" i="5"/>
  <c r="BN62" i="5"/>
  <c r="AO62" i="5"/>
  <c r="AN62" i="5"/>
  <c r="AK62" i="5"/>
  <c r="AI62" i="5"/>
  <c r="AH62" i="5"/>
  <c r="AF62" i="5"/>
  <c r="Y62" i="5"/>
  <c r="W62" i="5"/>
  <c r="U62" i="5"/>
  <c r="S62" i="5"/>
  <c r="Q62" i="5"/>
  <c r="O62" i="5"/>
  <c r="DA74" i="5"/>
  <c r="CY74" i="5"/>
  <c r="CR74" i="5"/>
  <c r="CP74" i="5"/>
  <c r="CL74" i="5"/>
  <c r="CE74" i="5"/>
  <c r="CC74" i="5"/>
  <c r="CA74" i="5"/>
  <c r="BR74" i="5"/>
  <c r="BP74" i="5"/>
  <c r="BN74" i="5"/>
  <c r="AO74" i="5"/>
  <c r="AN74" i="5"/>
  <c r="AK74" i="5"/>
  <c r="AI74" i="5"/>
  <c r="AH74" i="5"/>
  <c r="AF74" i="5"/>
  <c r="Y74" i="5"/>
  <c r="W74" i="5"/>
  <c r="U74" i="5"/>
  <c r="S74" i="5"/>
  <c r="Q74" i="5"/>
  <c r="O74" i="5"/>
  <c r="DA43" i="5"/>
  <c r="CY43" i="5"/>
  <c r="CR43" i="5"/>
  <c r="CP43" i="5"/>
  <c r="CL43" i="5"/>
  <c r="CE43" i="5"/>
  <c r="CC43" i="5"/>
  <c r="CA43" i="5"/>
  <c r="BR43" i="5"/>
  <c r="BP43" i="5"/>
  <c r="BN43" i="5"/>
  <c r="AO43" i="5"/>
  <c r="AN43" i="5"/>
  <c r="AK43" i="5"/>
  <c r="AI43" i="5"/>
  <c r="AH43" i="5"/>
  <c r="AF43" i="5"/>
  <c r="Y43" i="5"/>
  <c r="W43" i="5"/>
  <c r="U43" i="5"/>
  <c r="S43" i="5"/>
  <c r="Q43" i="5"/>
  <c r="O43" i="5"/>
  <c r="DA53" i="5"/>
  <c r="CY53" i="5"/>
  <c r="CR53" i="5"/>
  <c r="CP53" i="5"/>
  <c r="CL53" i="5"/>
  <c r="CE53" i="5"/>
  <c r="CC53" i="5"/>
  <c r="CA53" i="5"/>
  <c r="BR53" i="5"/>
  <c r="BP53" i="5"/>
  <c r="BN53" i="5"/>
  <c r="AO53" i="5"/>
  <c r="AN53" i="5"/>
  <c r="AK53" i="5"/>
  <c r="AI53" i="5"/>
  <c r="AH53" i="5"/>
  <c r="AF53" i="5"/>
  <c r="Y53" i="5"/>
  <c r="W53" i="5"/>
  <c r="U53" i="5"/>
  <c r="S53" i="5"/>
  <c r="Q53" i="5"/>
  <c r="O53" i="5"/>
  <c r="DA29" i="5"/>
  <c r="CY29" i="5"/>
  <c r="CR29" i="5"/>
  <c r="CP29" i="5"/>
  <c r="CL29" i="5"/>
  <c r="CE29" i="5"/>
  <c r="CC29" i="5"/>
  <c r="CA29" i="5"/>
  <c r="BR29" i="5"/>
  <c r="BP29" i="5"/>
  <c r="BN29" i="5"/>
  <c r="AO29" i="5"/>
  <c r="AN29" i="5"/>
  <c r="AK29" i="5"/>
  <c r="AI29" i="5"/>
  <c r="AH29" i="5"/>
  <c r="AF29" i="5"/>
  <c r="Y29" i="5"/>
  <c r="W29" i="5"/>
  <c r="U29" i="5"/>
  <c r="S29" i="5"/>
  <c r="Q29" i="5"/>
  <c r="O29" i="5"/>
  <c r="DA52" i="5"/>
  <c r="CY52" i="5"/>
  <c r="CR52" i="5"/>
  <c r="CP52" i="5"/>
  <c r="CL52" i="5"/>
  <c r="CE52" i="5"/>
  <c r="CC52" i="5"/>
  <c r="CA52" i="5"/>
  <c r="BR52" i="5"/>
  <c r="BP52" i="5"/>
  <c r="BN52" i="5"/>
  <c r="AO52" i="5"/>
  <c r="AN52" i="5"/>
  <c r="AK52" i="5"/>
  <c r="AI52" i="5"/>
  <c r="AH52" i="5"/>
  <c r="AF52" i="5"/>
  <c r="Y52" i="5"/>
  <c r="W52" i="5"/>
  <c r="U52" i="5"/>
  <c r="S52" i="5"/>
  <c r="Q52" i="5"/>
  <c r="O52" i="5"/>
  <c r="DA23" i="5"/>
  <c r="CY23" i="5"/>
  <c r="CR23" i="5"/>
  <c r="CP23" i="5"/>
  <c r="CL23" i="5"/>
  <c r="CE23" i="5"/>
  <c r="CC23" i="5"/>
  <c r="CA23" i="5"/>
  <c r="BR23" i="5"/>
  <c r="BP23" i="5"/>
  <c r="BN23" i="5"/>
  <c r="AO23" i="5"/>
  <c r="AN23" i="5"/>
  <c r="AK23" i="5"/>
  <c r="AI23" i="5"/>
  <c r="AH23" i="5"/>
  <c r="AF23" i="5"/>
  <c r="Y23" i="5"/>
  <c r="W23" i="5"/>
  <c r="U23" i="5"/>
  <c r="S23" i="5"/>
  <c r="Q23" i="5"/>
  <c r="O23" i="5"/>
  <c r="DA27" i="5"/>
  <c r="CY27" i="5"/>
  <c r="CR27" i="5"/>
  <c r="CP27" i="5"/>
  <c r="CL27" i="5"/>
  <c r="CE27" i="5"/>
  <c r="CC27" i="5"/>
  <c r="CA27" i="5"/>
  <c r="BR27" i="5"/>
  <c r="BP27" i="5"/>
  <c r="BN27" i="5"/>
  <c r="AO27" i="5"/>
  <c r="AN27" i="5"/>
  <c r="AK27" i="5"/>
  <c r="AI27" i="5"/>
  <c r="AH27" i="5"/>
  <c r="AF27" i="5"/>
  <c r="Y27" i="5"/>
  <c r="W27" i="5"/>
  <c r="U27" i="5"/>
  <c r="S27" i="5"/>
  <c r="Q27" i="5"/>
  <c r="O27" i="5"/>
  <c r="DA41" i="5"/>
  <c r="CY41" i="5"/>
  <c r="CR41" i="5"/>
  <c r="CP41" i="5"/>
  <c r="CL41" i="5"/>
  <c r="CE41" i="5"/>
  <c r="CC41" i="5"/>
  <c r="CA41" i="5"/>
  <c r="BR41" i="5"/>
  <c r="BP41" i="5"/>
  <c r="BN41" i="5"/>
  <c r="AO41" i="5"/>
  <c r="AN41" i="5"/>
  <c r="AK41" i="5"/>
  <c r="AI41" i="5"/>
  <c r="AH41" i="5"/>
  <c r="AF41" i="5"/>
  <c r="Y41" i="5"/>
  <c r="W41" i="5"/>
  <c r="U41" i="5"/>
  <c r="S41" i="5"/>
  <c r="Q41" i="5"/>
  <c r="O41" i="5"/>
  <c r="DA77" i="5"/>
  <c r="CY77" i="5"/>
  <c r="CR77" i="5"/>
  <c r="CP77" i="5"/>
  <c r="CL77" i="5"/>
  <c r="CE77" i="5"/>
  <c r="CC77" i="5"/>
  <c r="CA77" i="5"/>
  <c r="BR77" i="5"/>
  <c r="BP77" i="5"/>
  <c r="BN77" i="5"/>
  <c r="AO77" i="5"/>
  <c r="AN77" i="5"/>
  <c r="AK77" i="5"/>
  <c r="AI77" i="5"/>
  <c r="AH77" i="5"/>
  <c r="AF77" i="5"/>
  <c r="Y77" i="5"/>
  <c r="W77" i="5"/>
  <c r="U77" i="5"/>
  <c r="S77" i="5"/>
  <c r="Q77" i="5"/>
  <c r="O77" i="5"/>
  <c r="DA34" i="5"/>
  <c r="CY34" i="5"/>
  <c r="CR34" i="5"/>
  <c r="CP34" i="5"/>
  <c r="CL34" i="5"/>
  <c r="CE34" i="5"/>
  <c r="CC34" i="5"/>
  <c r="CA34" i="5"/>
  <c r="BR34" i="5"/>
  <c r="BP34" i="5"/>
  <c r="BN34" i="5"/>
  <c r="AO34" i="5"/>
  <c r="AN34" i="5"/>
  <c r="AK34" i="5"/>
  <c r="AI34" i="5"/>
  <c r="AH34" i="5"/>
  <c r="AF34" i="5"/>
  <c r="Y34" i="5"/>
  <c r="W34" i="5"/>
  <c r="U34" i="5"/>
  <c r="S34" i="5"/>
  <c r="Q34" i="5"/>
  <c r="O34" i="5"/>
  <c r="DA28" i="5"/>
  <c r="CY28" i="5"/>
  <c r="CR28" i="5"/>
  <c r="CP28" i="5"/>
  <c r="CL28" i="5"/>
  <c r="CE28" i="5"/>
  <c r="CC28" i="5"/>
  <c r="CA28" i="5"/>
  <c r="BR28" i="5"/>
  <c r="BP28" i="5"/>
  <c r="BN28" i="5"/>
  <c r="AO28" i="5"/>
  <c r="AN28" i="5"/>
  <c r="AK28" i="5"/>
  <c r="AI28" i="5"/>
  <c r="AH28" i="5"/>
  <c r="AF28" i="5"/>
  <c r="Y28" i="5"/>
  <c r="W28" i="5"/>
  <c r="U28" i="5"/>
  <c r="S28" i="5"/>
  <c r="Q28" i="5"/>
  <c r="O28" i="5"/>
  <c r="DA50" i="5"/>
  <c r="CY50" i="5"/>
  <c r="CR50" i="5"/>
  <c r="CP50" i="5"/>
  <c r="CL50" i="5"/>
  <c r="CE50" i="5"/>
  <c r="CC50" i="5"/>
  <c r="CA50" i="5"/>
  <c r="BR50" i="5"/>
  <c r="BP50" i="5"/>
  <c r="BN50" i="5"/>
  <c r="AO50" i="5"/>
  <c r="AN50" i="5"/>
  <c r="AK50" i="5"/>
  <c r="AI50" i="5"/>
  <c r="AH50" i="5"/>
  <c r="AF50" i="5"/>
  <c r="Y50" i="5"/>
  <c r="W50" i="5"/>
  <c r="U50" i="5"/>
  <c r="S50" i="5"/>
  <c r="Q50" i="5"/>
  <c r="O50" i="5"/>
  <c r="DA48" i="5"/>
  <c r="CY48" i="5"/>
  <c r="CR48" i="5"/>
  <c r="CP48" i="5"/>
  <c r="CL48" i="5"/>
  <c r="CE48" i="5"/>
  <c r="CC48" i="5"/>
  <c r="CA48" i="5"/>
  <c r="BR48" i="5"/>
  <c r="BP48" i="5"/>
  <c r="BN48" i="5"/>
  <c r="AO48" i="5"/>
  <c r="AN48" i="5"/>
  <c r="AK48" i="5"/>
  <c r="AI48" i="5"/>
  <c r="AH48" i="5"/>
  <c r="AF48" i="5"/>
  <c r="Y48" i="5"/>
  <c r="W48" i="5"/>
  <c r="U48" i="5"/>
  <c r="S48" i="5"/>
  <c r="Q48" i="5"/>
  <c r="O48" i="5"/>
  <c r="DA51" i="5"/>
  <c r="CY51" i="5"/>
  <c r="CR51" i="5"/>
  <c r="CP51" i="5"/>
  <c r="CL51" i="5"/>
  <c r="CE51" i="5"/>
  <c r="CC51" i="5"/>
  <c r="CA51" i="5"/>
  <c r="BR51" i="5"/>
  <c r="BP51" i="5"/>
  <c r="BN51" i="5"/>
  <c r="AO51" i="5"/>
  <c r="AN51" i="5"/>
  <c r="AK51" i="5"/>
  <c r="AI51" i="5"/>
  <c r="AH51" i="5"/>
  <c r="AF51" i="5"/>
  <c r="Y51" i="5"/>
  <c r="W51" i="5"/>
  <c r="U51" i="5"/>
  <c r="S51" i="5"/>
  <c r="Q51" i="5"/>
  <c r="O51" i="5"/>
  <c r="DA31" i="5"/>
  <c r="CY31" i="5"/>
  <c r="CR31" i="5"/>
  <c r="CP31" i="5"/>
  <c r="CL31" i="5"/>
  <c r="CE31" i="5"/>
  <c r="CC31" i="5"/>
  <c r="CA31" i="5"/>
  <c r="BR31" i="5"/>
  <c r="BP31" i="5"/>
  <c r="BN31" i="5"/>
  <c r="AO31" i="5"/>
  <c r="AN31" i="5"/>
  <c r="AK31" i="5"/>
  <c r="AI31" i="5"/>
  <c r="AH31" i="5"/>
  <c r="AF31" i="5"/>
  <c r="Y31" i="5"/>
  <c r="W31" i="5"/>
  <c r="U31" i="5"/>
  <c r="S31" i="5"/>
  <c r="Q31" i="5"/>
  <c r="O31" i="5"/>
  <c r="DA60" i="5"/>
  <c r="CY60" i="5"/>
  <c r="CR60" i="5"/>
  <c r="CP60" i="5"/>
  <c r="CL60" i="5"/>
  <c r="CE60" i="5"/>
  <c r="CC60" i="5"/>
  <c r="CA60" i="5"/>
  <c r="BR60" i="5"/>
  <c r="BP60" i="5"/>
  <c r="BN60" i="5"/>
  <c r="AO60" i="5"/>
  <c r="AN60" i="5"/>
  <c r="AK60" i="5"/>
  <c r="AI60" i="5"/>
  <c r="AH60" i="5"/>
  <c r="AF60" i="5"/>
  <c r="Y60" i="5"/>
  <c r="W60" i="5"/>
  <c r="U60" i="5"/>
  <c r="S60" i="5"/>
  <c r="Q60" i="5"/>
  <c r="O60" i="5"/>
  <c r="DA55" i="5"/>
  <c r="CY55" i="5"/>
  <c r="CR55" i="5"/>
  <c r="CP55" i="5"/>
  <c r="CL55" i="5"/>
  <c r="CE55" i="5"/>
  <c r="CC55" i="5"/>
  <c r="CA55" i="5"/>
  <c r="BR55" i="5"/>
  <c r="BP55" i="5"/>
  <c r="BN55" i="5"/>
  <c r="AO55" i="5"/>
  <c r="AN55" i="5"/>
  <c r="AK55" i="5"/>
  <c r="AI55" i="5"/>
  <c r="AH55" i="5"/>
  <c r="AF55" i="5"/>
  <c r="Y55" i="5"/>
  <c r="W55" i="5"/>
  <c r="U55" i="5"/>
  <c r="S55" i="5"/>
  <c r="Q55" i="5"/>
  <c r="O55" i="5"/>
  <c r="DA65" i="5"/>
  <c r="CY65" i="5"/>
  <c r="CR65" i="5"/>
  <c r="CP65" i="5"/>
  <c r="CL65" i="5"/>
  <c r="CE65" i="5"/>
  <c r="CC65" i="5"/>
  <c r="CA65" i="5"/>
  <c r="BR65" i="5"/>
  <c r="BP65" i="5"/>
  <c r="BN65" i="5"/>
  <c r="AO65" i="5"/>
  <c r="AN65" i="5"/>
  <c r="AK65" i="5"/>
  <c r="AI65" i="5"/>
  <c r="AH65" i="5"/>
  <c r="AF65" i="5"/>
  <c r="Y65" i="5"/>
  <c r="W65" i="5"/>
  <c r="U65" i="5"/>
  <c r="S65" i="5"/>
  <c r="Q65" i="5"/>
  <c r="O65" i="5"/>
  <c r="DA36" i="5"/>
  <c r="CY36" i="5"/>
  <c r="CR36" i="5"/>
  <c r="CP36" i="5"/>
  <c r="CL36" i="5"/>
  <c r="CE36" i="5"/>
  <c r="CC36" i="5"/>
  <c r="CA36" i="5"/>
  <c r="BR36" i="5"/>
  <c r="BP36" i="5"/>
  <c r="BN36" i="5"/>
  <c r="AO36" i="5"/>
  <c r="AN36" i="5"/>
  <c r="AK36" i="5"/>
  <c r="AI36" i="5"/>
  <c r="AH36" i="5"/>
  <c r="AF36" i="5"/>
  <c r="Y36" i="5"/>
  <c r="W36" i="5"/>
  <c r="U36" i="5"/>
  <c r="S36" i="5"/>
  <c r="Q36" i="5"/>
  <c r="O36" i="5"/>
  <c r="DA22" i="5"/>
  <c r="CY22" i="5"/>
  <c r="CR22" i="5"/>
  <c r="CP22" i="5"/>
  <c r="CL22" i="5"/>
  <c r="CE22" i="5"/>
  <c r="CC22" i="5"/>
  <c r="CA22" i="5"/>
  <c r="BR22" i="5"/>
  <c r="BP22" i="5"/>
  <c r="BN22" i="5"/>
  <c r="AO22" i="5"/>
  <c r="AN22" i="5"/>
  <c r="AK22" i="5"/>
  <c r="AI22" i="5"/>
  <c r="AH22" i="5"/>
  <c r="AF22" i="5"/>
  <c r="Y22" i="5"/>
  <c r="W22" i="5"/>
  <c r="U22" i="5"/>
  <c r="S22" i="5"/>
  <c r="Q22" i="5"/>
  <c r="O22" i="5"/>
  <c r="DA39" i="5"/>
  <c r="CY39" i="5"/>
  <c r="CR39" i="5"/>
  <c r="CP39" i="5"/>
  <c r="CL39" i="5"/>
  <c r="CE39" i="5"/>
  <c r="CC39" i="5"/>
  <c r="CA39" i="5"/>
  <c r="BR39" i="5"/>
  <c r="BP39" i="5"/>
  <c r="BN39" i="5"/>
  <c r="AO39" i="5"/>
  <c r="AN39" i="5"/>
  <c r="AK39" i="5"/>
  <c r="AI39" i="5"/>
  <c r="AH39" i="5"/>
  <c r="AF39" i="5"/>
  <c r="Y39" i="5"/>
  <c r="W39" i="5"/>
  <c r="U39" i="5"/>
  <c r="S39" i="5"/>
  <c r="Q39" i="5"/>
  <c r="O39" i="5"/>
  <c r="DA45" i="5"/>
  <c r="CY45" i="5"/>
  <c r="CR45" i="5"/>
  <c r="CP45" i="5"/>
  <c r="CL45" i="5"/>
  <c r="CE45" i="5"/>
  <c r="CC45" i="5"/>
  <c r="CA45" i="5"/>
  <c r="BR45" i="5"/>
  <c r="BP45" i="5"/>
  <c r="BN45" i="5"/>
  <c r="AO45" i="5"/>
  <c r="AN45" i="5"/>
  <c r="AK45" i="5"/>
  <c r="AI45" i="5"/>
  <c r="AH45" i="5"/>
  <c r="AF45" i="5"/>
  <c r="Y45" i="5"/>
  <c r="W45" i="5"/>
  <c r="U45" i="5"/>
  <c r="S45" i="5"/>
  <c r="Q45" i="5"/>
  <c r="O45" i="5"/>
  <c r="DA18" i="5"/>
  <c r="CY18" i="5"/>
  <c r="CR18" i="5"/>
  <c r="CP18" i="5"/>
  <c r="CL18" i="5"/>
  <c r="CE18" i="5"/>
  <c r="CC18" i="5"/>
  <c r="CA18" i="5"/>
  <c r="BR18" i="5"/>
  <c r="BP18" i="5"/>
  <c r="BN18" i="5"/>
  <c r="AO18" i="5"/>
  <c r="AN18" i="5"/>
  <c r="AK18" i="5"/>
  <c r="AI18" i="5"/>
  <c r="AH18" i="5"/>
  <c r="AF18" i="5"/>
  <c r="Y18" i="5"/>
  <c r="W18" i="5"/>
  <c r="U18" i="5"/>
  <c r="S18" i="5"/>
  <c r="Q18" i="5"/>
  <c r="O18" i="5"/>
  <c r="DA38" i="5"/>
  <c r="CY38" i="5"/>
  <c r="CR38" i="5"/>
  <c r="CP38" i="5"/>
  <c r="CL38" i="5"/>
  <c r="CE38" i="5"/>
  <c r="CC38" i="5"/>
  <c r="CA38" i="5"/>
  <c r="BR38" i="5"/>
  <c r="BP38" i="5"/>
  <c r="BN38" i="5"/>
  <c r="AO38" i="5"/>
  <c r="AN38" i="5"/>
  <c r="AK38" i="5"/>
  <c r="AI38" i="5"/>
  <c r="AH38" i="5"/>
  <c r="AF38" i="5"/>
  <c r="Y38" i="5"/>
  <c r="W38" i="5"/>
  <c r="U38" i="5"/>
  <c r="S38" i="5"/>
  <c r="Q38" i="5"/>
  <c r="O38" i="5"/>
  <c r="DA49" i="5"/>
  <c r="CY49" i="5"/>
  <c r="CR49" i="5"/>
  <c r="CP49" i="5"/>
  <c r="CL49" i="5"/>
  <c r="CE49" i="5"/>
  <c r="CC49" i="5"/>
  <c r="CA49" i="5"/>
  <c r="BR49" i="5"/>
  <c r="BP49" i="5"/>
  <c r="BN49" i="5"/>
  <c r="AO49" i="5"/>
  <c r="AN49" i="5"/>
  <c r="AK49" i="5"/>
  <c r="AI49" i="5"/>
  <c r="AH49" i="5"/>
  <c r="AF49" i="5"/>
  <c r="Y49" i="5"/>
  <c r="W49" i="5"/>
  <c r="U49" i="5"/>
  <c r="S49" i="5"/>
  <c r="Q49" i="5"/>
  <c r="O49" i="5"/>
  <c r="DA25" i="5"/>
  <c r="CY25" i="5"/>
  <c r="CR25" i="5"/>
  <c r="CP25" i="5"/>
  <c r="CL25" i="5"/>
  <c r="CE25" i="5"/>
  <c r="CC25" i="5"/>
  <c r="CA25" i="5"/>
  <c r="BR25" i="5"/>
  <c r="BP25" i="5"/>
  <c r="BN25" i="5"/>
  <c r="AO25" i="5"/>
  <c r="AN25" i="5"/>
  <c r="AK25" i="5"/>
  <c r="AI25" i="5"/>
  <c r="AH25" i="5"/>
  <c r="AF25" i="5"/>
  <c r="Y25" i="5"/>
  <c r="W25" i="5"/>
  <c r="U25" i="5"/>
  <c r="S25" i="5"/>
  <c r="Q25" i="5"/>
  <c r="O25" i="5"/>
  <c r="DA30" i="5"/>
  <c r="CY30" i="5"/>
  <c r="CR30" i="5"/>
  <c r="CP30" i="5"/>
  <c r="CL30" i="5"/>
  <c r="CE30" i="5"/>
  <c r="CC30" i="5"/>
  <c r="CA30" i="5"/>
  <c r="BR30" i="5"/>
  <c r="BP30" i="5"/>
  <c r="BN30" i="5"/>
  <c r="AO30" i="5"/>
  <c r="AN30" i="5"/>
  <c r="AK30" i="5"/>
  <c r="AI30" i="5"/>
  <c r="AH30" i="5"/>
  <c r="AF30" i="5"/>
  <c r="Y30" i="5"/>
  <c r="W30" i="5"/>
  <c r="U30" i="5"/>
  <c r="S30" i="5"/>
  <c r="Q30" i="5"/>
  <c r="O30" i="5"/>
  <c r="DA32" i="5"/>
  <c r="CY32" i="5"/>
  <c r="CR32" i="5"/>
  <c r="CP32" i="5"/>
  <c r="CL32" i="5"/>
  <c r="CE32" i="5"/>
  <c r="CC32" i="5"/>
  <c r="CA32" i="5"/>
  <c r="BR32" i="5"/>
  <c r="BP32" i="5"/>
  <c r="BN32" i="5"/>
  <c r="AO32" i="5"/>
  <c r="AN32" i="5"/>
  <c r="AK32" i="5"/>
  <c r="AI32" i="5"/>
  <c r="AH32" i="5"/>
  <c r="AF32" i="5"/>
  <c r="Y32" i="5"/>
  <c r="W32" i="5"/>
  <c r="U32" i="5"/>
  <c r="S32" i="5"/>
  <c r="Q32" i="5"/>
  <c r="O32" i="5"/>
  <c r="DA26" i="5"/>
  <c r="CY26" i="5"/>
  <c r="CR26" i="5"/>
  <c r="CP26" i="5"/>
  <c r="CL26" i="5"/>
  <c r="CE26" i="5"/>
  <c r="CC26" i="5"/>
  <c r="CA26" i="5"/>
  <c r="BR26" i="5"/>
  <c r="BP26" i="5"/>
  <c r="BN26" i="5"/>
  <c r="AO26" i="5"/>
  <c r="AN26" i="5"/>
  <c r="AK26" i="5"/>
  <c r="AI26" i="5"/>
  <c r="AH26" i="5"/>
  <c r="AF26" i="5"/>
  <c r="Y26" i="5"/>
  <c r="W26" i="5"/>
  <c r="U26" i="5"/>
  <c r="S26" i="5"/>
  <c r="Q26" i="5"/>
  <c r="O26" i="5"/>
  <c r="DA35" i="5"/>
  <c r="CY35" i="5"/>
  <c r="CR35" i="5"/>
  <c r="CP35" i="5"/>
  <c r="CL35" i="5"/>
  <c r="CE35" i="5"/>
  <c r="CC35" i="5"/>
  <c r="CA35" i="5"/>
  <c r="BR35" i="5"/>
  <c r="BP35" i="5"/>
  <c r="BN35" i="5"/>
  <c r="AO35" i="5"/>
  <c r="AN35" i="5"/>
  <c r="AK35" i="5"/>
  <c r="AI35" i="5"/>
  <c r="AH35" i="5"/>
  <c r="AF35" i="5"/>
  <c r="Y35" i="5"/>
  <c r="W35" i="5"/>
  <c r="U35" i="5"/>
  <c r="S35" i="5"/>
  <c r="Q35" i="5"/>
  <c r="O35" i="5"/>
  <c r="DA15" i="5"/>
  <c r="CY15" i="5"/>
  <c r="CR15" i="5"/>
  <c r="CP15" i="5"/>
  <c r="CL15" i="5"/>
  <c r="CE15" i="5"/>
  <c r="CC15" i="5"/>
  <c r="CA15" i="5"/>
  <c r="BR15" i="5"/>
  <c r="BP15" i="5"/>
  <c r="BN15" i="5"/>
  <c r="AO15" i="5"/>
  <c r="AN15" i="5"/>
  <c r="AK15" i="5"/>
  <c r="AI15" i="5"/>
  <c r="AH15" i="5"/>
  <c r="AF15" i="5"/>
  <c r="Y15" i="5"/>
  <c r="W15" i="5"/>
  <c r="U15" i="5"/>
  <c r="S15" i="5"/>
  <c r="Q15" i="5"/>
  <c r="O15" i="5"/>
  <c r="DA33" i="5"/>
  <c r="CY33" i="5"/>
  <c r="CR33" i="5"/>
  <c r="CP33" i="5"/>
  <c r="CL33" i="5"/>
  <c r="CE33" i="5"/>
  <c r="CC33" i="5"/>
  <c r="CA33" i="5"/>
  <c r="BR33" i="5"/>
  <c r="BP33" i="5"/>
  <c r="BN33" i="5"/>
  <c r="AO33" i="5"/>
  <c r="AN33" i="5"/>
  <c r="AK33" i="5"/>
  <c r="AI33" i="5"/>
  <c r="AH33" i="5"/>
  <c r="AF33" i="5"/>
  <c r="Y33" i="5"/>
  <c r="W33" i="5"/>
  <c r="U33" i="5"/>
  <c r="S33" i="5"/>
  <c r="Q33" i="5"/>
  <c r="O33" i="5"/>
  <c r="DA13" i="5"/>
  <c r="CY13" i="5"/>
  <c r="CR13" i="5"/>
  <c r="CP13" i="5"/>
  <c r="CL13" i="5"/>
  <c r="CE13" i="5"/>
  <c r="CC13" i="5"/>
  <c r="CA13" i="5"/>
  <c r="BR13" i="5"/>
  <c r="BP13" i="5"/>
  <c r="BN13" i="5"/>
  <c r="AO13" i="5"/>
  <c r="AN13" i="5"/>
  <c r="AK13" i="5"/>
  <c r="AI13" i="5"/>
  <c r="AH13" i="5"/>
  <c r="AF13" i="5"/>
  <c r="Y13" i="5"/>
  <c r="W13" i="5"/>
  <c r="U13" i="5"/>
  <c r="S13" i="5"/>
  <c r="Q13" i="5"/>
  <c r="O13" i="5"/>
  <c r="DA16" i="5"/>
  <c r="CY16" i="5"/>
  <c r="CR16" i="5"/>
  <c r="CP16" i="5"/>
  <c r="CL16" i="5"/>
  <c r="CE16" i="5"/>
  <c r="CC16" i="5"/>
  <c r="CA16" i="5"/>
  <c r="BR16" i="5"/>
  <c r="BP16" i="5"/>
  <c r="BN16" i="5"/>
  <c r="AO16" i="5"/>
  <c r="AN16" i="5"/>
  <c r="AK16" i="5"/>
  <c r="AI16" i="5"/>
  <c r="AH16" i="5"/>
  <c r="AF16" i="5"/>
  <c r="Y16" i="5"/>
  <c r="W16" i="5"/>
  <c r="U16" i="5"/>
  <c r="S16" i="5"/>
  <c r="Q16" i="5"/>
  <c r="O16" i="5"/>
  <c r="DA20" i="5"/>
  <c r="CY20" i="5"/>
  <c r="CR20" i="5"/>
  <c r="CP20" i="5"/>
  <c r="CL20" i="5"/>
  <c r="CE20" i="5"/>
  <c r="CC20" i="5"/>
  <c r="CA20" i="5"/>
  <c r="BR20" i="5"/>
  <c r="BP20" i="5"/>
  <c r="BN20" i="5"/>
  <c r="AO20" i="5"/>
  <c r="AN20" i="5"/>
  <c r="AK20" i="5"/>
  <c r="AI20" i="5"/>
  <c r="AH20" i="5"/>
  <c r="AF20" i="5"/>
  <c r="Y20" i="5"/>
  <c r="W20" i="5"/>
  <c r="U20" i="5"/>
  <c r="S20" i="5"/>
  <c r="Q20" i="5"/>
  <c r="O20" i="5"/>
  <c r="DA21" i="5"/>
  <c r="CY21" i="5"/>
  <c r="CR21" i="5"/>
  <c r="CP21" i="5"/>
  <c r="CL21" i="5"/>
  <c r="CE21" i="5"/>
  <c r="CC21" i="5"/>
  <c r="CA21" i="5"/>
  <c r="BR21" i="5"/>
  <c r="BP21" i="5"/>
  <c r="BN21" i="5"/>
  <c r="AO21" i="5"/>
  <c r="AN21" i="5"/>
  <c r="AK21" i="5"/>
  <c r="AI21" i="5"/>
  <c r="AH21" i="5"/>
  <c r="AF21" i="5"/>
  <c r="Y21" i="5"/>
  <c r="W21" i="5"/>
  <c r="U21" i="5"/>
  <c r="S21" i="5"/>
  <c r="Q21" i="5"/>
  <c r="O21" i="5"/>
  <c r="DA24" i="5"/>
  <c r="CY24" i="5"/>
  <c r="CR24" i="5"/>
  <c r="CP24" i="5"/>
  <c r="CL24" i="5"/>
  <c r="CE24" i="5"/>
  <c r="CC24" i="5"/>
  <c r="CA24" i="5"/>
  <c r="BY24" i="5"/>
  <c r="BR24" i="5"/>
  <c r="BP24" i="5"/>
  <c r="BN24" i="5"/>
  <c r="AO24" i="5"/>
  <c r="AN24" i="5"/>
  <c r="AK24" i="5"/>
  <c r="AI24" i="5"/>
  <c r="AH24" i="5"/>
  <c r="AF24" i="5"/>
  <c r="Y24" i="5"/>
  <c r="W24" i="5"/>
  <c r="U24" i="5"/>
  <c r="S24" i="5"/>
  <c r="Q24" i="5"/>
  <c r="O24" i="5"/>
  <c r="DA14" i="5"/>
  <c r="CY14" i="5"/>
  <c r="CR14" i="5"/>
  <c r="CP14" i="5"/>
  <c r="CL14" i="5"/>
  <c r="CE14" i="5"/>
  <c r="CC14" i="5"/>
  <c r="CA14" i="5"/>
  <c r="BR14" i="5"/>
  <c r="BP14" i="5"/>
  <c r="BN14" i="5"/>
  <c r="AO14" i="5"/>
  <c r="AN14" i="5"/>
  <c r="AK14" i="5"/>
  <c r="AI14" i="5"/>
  <c r="AH14" i="5"/>
  <c r="AF14" i="5"/>
  <c r="Y14" i="5"/>
  <c r="W14" i="5"/>
  <c r="U14" i="5"/>
  <c r="S14" i="5"/>
  <c r="Q14" i="5"/>
  <c r="O14" i="5"/>
  <c r="DA19" i="5"/>
  <c r="CY19" i="5"/>
  <c r="CR19" i="5"/>
  <c r="CP19" i="5"/>
  <c r="CL19" i="5"/>
  <c r="CE19" i="5"/>
  <c r="CC19" i="5"/>
  <c r="CA19" i="5"/>
  <c r="BR19" i="5"/>
  <c r="BP19" i="5"/>
  <c r="BN19" i="5"/>
  <c r="AO19" i="5"/>
  <c r="AN19" i="5"/>
  <c r="AK19" i="5"/>
  <c r="AI19" i="5"/>
  <c r="AH19" i="5"/>
  <c r="AF19" i="5"/>
  <c r="Y19" i="5"/>
  <c r="W19" i="5"/>
  <c r="U19" i="5"/>
  <c r="S19" i="5"/>
  <c r="Q19" i="5"/>
  <c r="O19" i="5"/>
  <c r="DA17" i="5"/>
  <c r="CY17" i="5"/>
  <c r="CR17" i="5"/>
  <c r="CP17" i="5"/>
  <c r="CL17" i="5"/>
  <c r="CE17" i="5"/>
  <c r="CC17" i="5"/>
  <c r="CA17" i="5"/>
  <c r="BR17" i="5"/>
  <c r="BP17" i="5"/>
  <c r="BN17" i="5"/>
  <c r="AO17" i="5"/>
  <c r="AN17" i="5"/>
  <c r="AK17" i="5"/>
  <c r="AI17" i="5"/>
  <c r="AH17" i="5"/>
  <c r="AF17" i="5"/>
  <c r="Y17" i="5"/>
  <c r="W17" i="5"/>
  <c r="U17" i="5"/>
  <c r="S17" i="5"/>
  <c r="Q17" i="5"/>
  <c r="O17" i="5"/>
  <c r="DA11" i="5"/>
  <c r="CY11" i="5"/>
  <c r="CR11" i="5"/>
  <c r="CP11" i="5"/>
  <c r="CL11" i="5"/>
  <c r="CE11" i="5"/>
  <c r="CC11" i="5"/>
  <c r="CA11" i="5"/>
  <c r="BR11" i="5"/>
  <c r="BP11" i="5"/>
  <c r="BN11" i="5"/>
  <c r="AO11" i="5"/>
  <c r="AN11" i="5"/>
  <c r="AK11" i="5"/>
  <c r="AI11" i="5"/>
  <c r="AH11" i="5"/>
  <c r="AF11" i="5"/>
  <c r="Y11" i="5"/>
  <c r="W11" i="5"/>
  <c r="U11" i="5"/>
  <c r="S11" i="5"/>
  <c r="Q11" i="5"/>
  <c r="O11" i="5"/>
  <c r="DA12" i="5"/>
  <c r="CY12" i="5"/>
  <c r="CR12" i="5"/>
  <c r="CP12" i="5"/>
  <c r="CL12" i="5"/>
  <c r="CE12" i="5"/>
  <c r="CC12" i="5"/>
  <c r="CA12" i="5"/>
  <c r="BR12" i="5"/>
  <c r="BP12" i="5"/>
  <c r="BN12" i="5"/>
  <c r="AO12" i="5"/>
  <c r="AN12" i="5"/>
  <c r="AK12" i="5"/>
  <c r="AI12" i="5"/>
  <c r="AH12" i="5"/>
  <c r="AF12" i="5"/>
  <c r="Y12" i="5"/>
  <c r="W12" i="5"/>
  <c r="U12" i="5"/>
  <c r="S12" i="5"/>
  <c r="Q12" i="5"/>
  <c r="O12" i="5"/>
  <c r="BH260" i="1"/>
  <c r="BH255" i="1"/>
  <c r="BH258" i="1"/>
  <c r="BH250" i="1"/>
  <c r="BH263" i="1"/>
  <c r="BH251" i="1"/>
  <c r="BH253" i="1"/>
  <c r="BH256" i="1"/>
  <c r="BH271" i="1"/>
  <c r="BH265" i="1"/>
  <c r="BH273" i="1"/>
  <c r="BH276" i="1"/>
  <c r="BH262" i="1"/>
  <c r="BH270" i="1"/>
  <c r="BH259" i="1"/>
  <c r="BH254" i="1"/>
  <c r="BH261" i="1"/>
  <c r="BH257" i="1"/>
  <c r="BH280" i="1"/>
  <c r="Y269" i="1"/>
  <c r="Y290" i="1"/>
  <c r="Y293" i="1"/>
  <c r="Y268" i="1"/>
  <c r="Y275" i="1"/>
  <c r="Y282" i="1"/>
  <c r="Y292" i="1"/>
  <c r="Y230" i="1"/>
  <c r="Y267" i="1"/>
  <c r="Y291" i="1"/>
  <c r="Y272" i="1"/>
  <c r="Y287" i="1"/>
  <c r="Y294" i="1"/>
  <c r="Y281" i="1"/>
  <c r="Y264" i="1"/>
  <c r="Y276" i="1"/>
  <c r="Y283" i="1"/>
  <c r="Y278" i="1"/>
  <c r="Y286" i="1"/>
  <c r="Y274" i="1"/>
  <c r="Y279" i="1"/>
  <c r="Y280" i="1"/>
  <c r="Y229" i="1"/>
  <c r="Y266" i="1"/>
  <c r="Y285" i="1"/>
  <c r="Y284" i="1"/>
  <c r="Y289" i="1"/>
  <c r="Y273" i="1"/>
  <c r="Y277" i="1"/>
  <c r="Y288" i="1"/>
  <c r="Y33" i="1"/>
  <c r="Y89" i="1"/>
  <c r="Y17" i="1"/>
  <c r="Y91" i="1"/>
  <c r="Y201" i="1"/>
  <c r="Y221" i="1"/>
  <c r="Y137" i="1"/>
  <c r="Y142" i="1"/>
  <c r="Y220" i="1"/>
  <c r="Y233" i="1"/>
  <c r="Y87" i="1"/>
  <c r="Y243" i="1"/>
  <c r="Y246" i="1"/>
  <c r="Y261" i="1"/>
  <c r="Y163" i="1"/>
  <c r="Y111" i="1"/>
  <c r="Y216" i="1"/>
  <c r="Y55" i="1"/>
  <c r="Y119" i="1"/>
  <c r="Y259" i="1"/>
  <c r="Y204" i="1"/>
  <c r="Y173" i="1"/>
  <c r="Y255" i="1"/>
  <c r="Y12" i="1"/>
  <c r="Y102" i="1"/>
  <c r="Y143" i="1"/>
  <c r="Y127" i="1"/>
  <c r="Y160" i="1"/>
  <c r="Y168" i="1"/>
  <c r="Y120" i="1"/>
  <c r="Y36" i="1"/>
  <c r="Y84" i="1"/>
  <c r="Y251" i="1"/>
  <c r="Y45" i="1"/>
  <c r="Y199" i="1"/>
  <c r="Y94" i="1"/>
  <c r="Y153" i="1"/>
  <c r="Y150" i="1"/>
  <c r="Y147" i="1"/>
  <c r="Y144" i="1"/>
  <c r="Y38" i="1"/>
  <c r="Y140" i="1"/>
  <c r="Y244" i="1"/>
  <c r="Y49" i="1"/>
  <c r="Y59" i="1"/>
  <c r="Y263" i="1"/>
  <c r="Y65" i="1"/>
  <c r="Y186" i="1"/>
  <c r="Y96" i="1"/>
  <c r="Y13" i="1"/>
  <c r="Y27" i="1"/>
  <c r="Y77" i="1"/>
  <c r="Y69" i="1"/>
  <c r="Y151" i="1"/>
  <c r="Y47" i="1"/>
  <c r="Y214" i="1"/>
  <c r="Y145" i="1"/>
  <c r="Y257" i="1"/>
  <c r="Y206" i="1"/>
  <c r="Y167" i="1"/>
  <c r="Y248" i="1"/>
  <c r="Y224" i="1"/>
  <c r="Y207" i="1"/>
  <c r="Y253" i="1"/>
  <c r="Y203" i="1"/>
  <c r="Y62" i="1"/>
  <c r="Y232" i="1"/>
  <c r="Y217" i="1"/>
  <c r="Y68" i="1"/>
  <c r="Y240" i="1"/>
  <c r="Y97" i="1"/>
  <c r="Y32" i="1"/>
  <c r="Y256" i="1"/>
  <c r="Y205" i="1"/>
  <c r="Y105" i="1"/>
  <c r="Y85" i="1"/>
  <c r="Y100" i="1"/>
  <c r="Y154" i="1"/>
  <c r="Y53" i="1"/>
  <c r="Y183" i="1"/>
  <c r="Y228" i="1"/>
  <c r="Y190" i="1"/>
  <c r="Y40" i="1"/>
  <c r="Y223" i="1"/>
  <c r="Y75" i="1"/>
  <c r="Y195" i="1"/>
  <c r="Y73" i="1"/>
  <c r="Y46" i="1"/>
  <c r="Y165" i="1"/>
  <c r="Y187" i="1"/>
  <c r="Y146" i="1"/>
  <c r="Y178" i="1"/>
  <c r="Y159" i="1"/>
  <c r="Y74" i="1"/>
  <c r="Y270" i="1"/>
  <c r="Y64" i="1"/>
  <c r="Y179" i="1"/>
  <c r="Y192" i="1"/>
  <c r="Y176" i="1"/>
  <c r="Y51" i="1"/>
  <c r="Y249" i="1"/>
  <c r="Y80" i="1"/>
  <c r="Y54" i="1"/>
  <c r="Y170" i="1"/>
  <c r="Y109" i="1"/>
  <c r="Y194" i="1"/>
  <c r="Y20" i="1"/>
  <c r="Y196" i="1"/>
  <c r="Y132" i="1"/>
  <c r="Y66" i="1"/>
  <c r="Y43" i="1"/>
  <c r="Y22" i="1"/>
  <c r="Y138" i="1"/>
  <c r="Y182" i="1"/>
  <c r="Y82" i="1"/>
  <c r="Y23" i="1"/>
  <c r="Y250" i="1"/>
  <c r="Y26" i="1"/>
  <c r="Y198" i="1"/>
  <c r="Y156" i="1"/>
  <c r="Y152" i="1"/>
  <c r="Y21" i="1"/>
  <c r="Y86" i="1"/>
  <c r="Y39" i="1"/>
  <c r="Y93" i="1"/>
  <c r="Y14" i="1"/>
  <c r="Y184" i="1"/>
  <c r="Y114" i="1"/>
  <c r="Y226" i="1"/>
  <c r="Y131" i="1"/>
  <c r="Y50" i="1"/>
  <c r="Y135" i="1"/>
  <c r="Y16" i="1"/>
  <c r="Y149" i="1"/>
  <c r="Y225" i="1"/>
  <c r="Y83" i="1"/>
  <c r="Y236" i="1"/>
  <c r="Y222" i="1"/>
  <c r="Y24" i="1"/>
  <c r="Y92" i="1"/>
  <c r="Y25" i="1"/>
  <c r="Y241" i="1"/>
  <c r="Y227" i="1"/>
  <c r="Y124" i="1"/>
  <c r="Y172" i="1"/>
  <c r="Y185" i="1"/>
  <c r="Y234" i="1"/>
  <c r="Y110" i="1"/>
  <c r="Y106" i="1"/>
  <c r="Y169" i="1"/>
  <c r="Y60" i="1"/>
  <c r="Y210" i="1"/>
  <c r="Y67" i="1"/>
  <c r="Y52" i="1"/>
  <c r="Y166" i="1"/>
  <c r="Y11" i="1"/>
  <c r="Y218" i="1"/>
  <c r="Y125" i="1"/>
  <c r="Y58" i="1"/>
  <c r="Y31" i="1"/>
  <c r="Y148" i="1"/>
  <c r="Y247" i="1"/>
  <c r="Y208" i="1"/>
  <c r="Y29" i="1"/>
  <c r="Y177" i="1"/>
  <c r="Y262" i="1"/>
  <c r="Y128" i="1"/>
  <c r="Y19" i="1"/>
  <c r="Y239" i="1"/>
  <c r="Y103" i="1"/>
  <c r="Y104" i="1"/>
  <c r="Y237" i="1"/>
  <c r="Y193" i="1"/>
  <c r="Y212" i="1"/>
  <c r="Y70" i="1"/>
  <c r="Y213" i="1"/>
  <c r="Y76" i="1"/>
  <c r="Y57" i="1"/>
  <c r="Y191" i="1"/>
  <c r="Y134" i="1"/>
  <c r="Y180" i="1"/>
  <c r="Y99" i="1"/>
  <c r="Y118" i="1"/>
  <c r="Y56" i="1"/>
  <c r="Y121" i="1"/>
  <c r="Y164" i="1"/>
  <c r="Y258" i="1"/>
  <c r="Y108" i="1"/>
  <c r="Y44" i="1"/>
  <c r="Y48" i="1"/>
  <c r="Y101" i="1"/>
  <c r="Y238" i="1"/>
  <c r="Y113" i="1"/>
  <c r="Y189" i="1"/>
  <c r="Y37" i="1"/>
  <c r="Y175" i="1"/>
  <c r="Y162" i="1"/>
  <c r="Y209" i="1"/>
  <c r="Y116" i="1"/>
  <c r="Y260" i="1"/>
  <c r="Y188" i="1"/>
  <c r="Y30" i="1"/>
  <c r="Y157" i="1"/>
  <c r="Y107" i="1"/>
  <c r="Y174" i="1"/>
  <c r="Y200" i="1"/>
  <c r="Y95" i="1"/>
  <c r="Y71" i="1"/>
  <c r="Y117" i="1"/>
  <c r="Y112" i="1"/>
  <c r="Y90" i="1"/>
  <c r="Y42" i="1"/>
  <c r="Y78" i="1"/>
  <c r="Y115" i="1"/>
  <c r="Y252" i="1"/>
  <c r="Y245" i="1"/>
  <c r="Y35" i="1"/>
  <c r="Y215" i="1"/>
  <c r="Y254" i="1"/>
  <c r="Y139" i="1"/>
  <c r="Y158" i="1"/>
  <c r="Y242" i="1"/>
  <c r="Y141" i="1"/>
  <c r="Y136" i="1"/>
  <c r="Y98" i="1"/>
  <c r="Y130" i="1"/>
  <c r="Y181" i="1"/>
  <c r="Y211" i="1"/>
  <c r="Y61" i="1"/>
  <c r="Y265" i="1"/>
  <c r="Y88" i="1"/>
  <c r="Y18" i="1"/>
  <c r="Y41" i="1"/>
  <c r="Y171" i="1"/>
  <c r="Y34" i="1"/>
  <c r="Y28" i="1"/>
  <c r="Y161" i="1"/>
  <c r="Y235" i="1"/>
  <c r="Y271" i="1"/>
  <c r="Y231" i="1"/>
  <c r="Y79" i="1"/>
  <c r="Y202" i="1"/>
  <c r="Y72" i="1"/>
  <c r="Y15" i="1"/>
  <c r="Y122" i="1"/>
  <c r="Y81" i="1"/>
  <c r="Y123" i="1"/>
  <c r="Y129" i="1"/>
  <c r="Y219" i="1"/>
  <c r="Y155" i="1"/>
  <c r="Y197" i="1"/>
  <c r="Y63" i="1"/>
  <c r="Y126" i="1"/>
  <c r="DA19" i="3"/>
  <c r="DA12" i="3"/>
  <c r="DA18" i="3"/>
  <c r="DA17" i="3"/>
  <c r="DA15" i="3"/>
  <c r="DA16" i="3"/>
  <c r="DA13" i="3"/>
  <c r="DA14" i="3"/>
  <c r="DA10" i="3"/>
  <c r="DA9" i="3"/>
  <c r="DA11" i="3"/>
  <c r="CY19" i="3"/>
  <c r="CY12" i="3"/>
  <c r="CY18" i="3"/>
  <c r="CY17" i="3"/>
  <c r="CY15" i="3"/>
  <c r="CY16" i="3"/>
  <c r="CY13" i="3"/>
  <c r="CY14" i="3"/>
  <c r="CY10" i="3"/>
  <c r="CY9" i="3"/>
  <c r="CY11" i="3"/>
  <c r="CR19" i="3"/>
  <c r="CR12" i="3"/>
  <c r="CR18" i="3"/>
  <c r="CR17" i="3"/>
  <c r="CR15" i="3"/>
  <c r="CR16" i="3"/>
  <c r="CR13" i="3"/>
  <c r="CR14" i="3"/>
  <c r="CR10" i="3"/>
  <c r="CR9" i="3"/>
  <c r="CR11" i="3"/>
  <c r="CP19" i="3"/>
  <c r="CP12" i="3"/>
  <c r="CP18" i="3"/>
  <c r="CP17" i="3"/>
  <c r="CP15" i="3"/>
  <c r="CP16" i="3"/>
  <c r="CP13" i="3"/>
  <c r="CP14" i="3"/>
  <c r="CP10" i="3"/>
  <c r="CP9" i="3"/>
  <c r="CP11" i="3"/>
  <c r="CN19" i="3"/>
  <c r="CN12" i="3"/>
  <c r="CN18" i="3"/>
  <c r="CN17" i="3"/>
  <c r="CN15" i="3"/>
  <c r="CN16" i="3"/>
  <c r="CN13" i="3"/>
  <c r="CN14" i="3"/>
  <c r="CN10" i="3"/>
  <c r="CN9" i="3"/>
  <c r="CN11" i="3"/>
  <c r="CL19" i="3"/>
  <c r="CL12" i="3"/>
  <c r="CL18" i="3"/>
  <c r="CL17" i="3"/>
  <c r="CL15" i="3"/>
  <c r="CL16" i="3"/>
  <c r="CL13" i="3"/>
  <c r="CL14" i="3"/>
  <c r="CL10" i="3"/>
  <c r="CL9" i="3"/>
  <c r="CL11" i="3"/>
  <c r="CE19" i="3"/>
  <c r="CE12" i="3"/>
  <c r="CE18" i="3"/>
  <c r="CE17" i="3"/>
  <c r="CE15" i="3"/>
  <c r="CE16" i="3"/>
  <c r="CE13" i="3"/>
  <c r="CE14" i="3"/>
  <c r="CE10" i="3"/>
  <c r="CE9" i="3"/>
  <c r="CE11" i="3"/>
  <c r="CC19" i="3"/>
  <c r="CC12" i="3"/>
  <c r="CC18" i="3"/>
  <c r="CC17" i="3"/>
  <c r="CC15" i="3"/>
  <c r="CC16" i="3"/>
  <c r="CC13" i="3"/>
  <c r="CC14" i="3"/>
  <c r="CC10" i="3"/>
  <c r="CC9" i="3"/>
  <c r="CC11" i="3"/>
  <c r="CA19" i="3"/>
  <c r="CA12" i="3"/>
  <c r="CA18" i="3"/>
  <c r="CA17" i="3"/>
  <c r="CA15" i="3"/>
  <c r="CA16" i="3"/>
  <c r="CA13" i="3"/>
  <c r="CA14" i="3"/>
  <c r="CA10" i="3"/>
  <c r="CA9" i="3"/>
  <c r="CA11" i="3"/>
  <c r="BY19" i="3"/>
  <c r="BY12" i="3"/>
  <c r="BY18" i="3"/>
  <c r="BY17" i="3"/>
  <c r="BY15" i="3"/>
  <c r="BY16" i="3"/>
  <c r="BY13" i="3"/>
  <c r="BY14" i="3"/>
  <c r="BY10" i="3"/>
  <c r="BY9" i="3"/>
  <c r="BY11" i="3"/>
  <c r="BR19" i="3"/>
  <c r="BR12" i="3"/>
  <c r="BR18" i="3"/>
  <c r="BR17" i="3"/>
  <c r="BR15" i="3"/>
  <c r="BR16" i="3"/>
  <c r="BR13" i="3"/>
  <c r="BR14" i="3"/>
  <c r="BR10" i="3"/>
  <c r="BR9" i="3"/>
  <c r="BR11" i="3"/>
  <c r="BP19" i="3"/>
  <c r="BP12" i="3"/>
  <c r="BP18" i="3"/>
  <c r="BP17" i="3"/>
  <c r="BP15" i="3"/>
  <c r="BP16" i="3"/>
  <c r="BP13" i="3"/>
  <c r="BP14" i="3"/>
  <c r="BP10" i="3"/>
  <c r="BP9" i="3"/>
  <c r="BP11" i="3"/>
  <c r="BN19" i="3"/>
  <c r="BN12" i="3"/>
  <c r="BN18" i="3"/>
  <c r="BN17" i="3"/>
  <c r="BN15" i="3"/>
  <c r="BN16" i="3"/>
  <c r="BN13" i="3"/>
  <c r="BN14" i="3"/>
  <c r="BN10" i="3"/>
  <c r="BN9" i="3"/>
  <c r="BN11" i="3"/>
  <c r="BG19" i="3"/>
  <c r="BG12" i="3"/>
  <c r="BG18" i="3"/>
  <c r="BG17" i="3"/>
  <c r="BG15" i="3"/>
  <c r="BG16" i="3"/>
  <c r="BG13" i="3"/>
  <c r="BG14" i="3"/>
  <c r="BG10" i="3"/>
  <c r="BG9" i="3"/>
  <c r="BG11" i="3"/>
  <c r="BE19" i="3"/>
  <c r="BE12" i="3"/>
  <c r="BE18" i="3"/>
  <c r="BE17" i="3"/>
  <c r="BE15" i="3"/>
  <c r="BE16" i="3"/>
  <c r="BE13" i="3"/>
  <c r="BE14" i="3"/>
  <c r="BE10" i="3"/>
  <c r="BE9" i="3"/>
  <c r="BE11" i="3"/>
  <c r="BC19" i="3"/>
  <c r="BC12" i="3"/>
  <c r="BC18" i="3"/>
  <c r="BC17" i="3"/>
  <c r="BC15" i="3"/>
  <c r="BC16" i="3"/>
  <c r="BC13" i="3"/>
  <c r="BC14" i="3"/>
  <c r="BC10" i="3"/>
  <c r="BC9" i="3"/>
  <c r="BC11" i="3"/>
  <c r="BA19" i="3"/>
  <c r="BA12" i="3"/>
  <c r="BA18" i="3"/>
  <c r="BA17" i="3"/>
  <c r="BA15" i="3"/>
  <c r="BA16" i="3"/>
  <c r="BA13" i="3"/>
  <c r="BA14" i="3"/>
  <c r="BA10" i="3"/>
  <c r="BA9" i="3"/>
  <c r="BA11" i="3"/>
  <c r="AY19" i="3"/>
  <c r="AY12" i="3"/>
  <c r="AY18" i="3"/>
  <c r="AY17" i="3"/>
  <c r="AY15" i="3"/>
  <c r="AY16" i="3"/>
  <c r="AY13" i="3"/>
  <c r="AY14" i="3"/>
  <c r="AY10" i="3"/>
  <c r="AY9" i="3"/>
  <c r="AY11" i="3"/>
  <c r="AW19" i="3"/>
  <c r="AW12" i="3"/>
  <c r="AW18" i="3"/>
  <c r="AW17" i="3"/>
  <c r="AW15" i="3"/>
  <c r="AW16" i="3"/>
  <c r="AW13" i="3"/>
  <c r="AW14" i="3"/>
  <c r="AW10" i="3"/>
  <c r="AW9" i="3"/>
  <c r="AW11" i="3"/>
  <c r="AH19" i="3"/>
  <c r="AH12" i="3"/>
  <c r="AH18" i="3"/>
  <c r="AH17" i="3"/>
  <c r="AH15" i="3"/>
  <c r="AH16" i="3"/>
  <c r="AH13" i="3"/>
  <c r="AH14" i="3"/>
  <c r="AH10" i="3"/>
  <c r="AH9" i="3"/>
  <c r="AH11" i="3"/>
  <c r="AF19" i="3"/>
  <c r="AF12" i="3"/>
  <c r="AF18" i="3"/>
  <c r="AF17" i="3"/>
  <c r="AF15" i="3"/>
  <c r="AF16" i="3"/>
  <c r="AF13" i="3"/>
  <c r="AF14" i="3"/>
  <c r="AF10" i="3"/>
  <c r="AF9" i="3"/>
  <c r="AF11" i="3"/>
  <c r="Y19" i="3"/>
  <c r="Y12" i="3"/>
  <c r="Y18" i="3"/>
  <c r="Y17" i="3"/>
  <c r="Y15" i="3"/>
  <c r="Y16" i="3"/>
  <c r="Y13" i="3"/>
  <c r="Y14" i="3"/>
  <c r="Y10" i="3"/>
  <c r="Y9" i="3"/>
  <c r="Y11" i="3"/>
  <c r="S19" i="3"/>
  <c r="S12" i="3"/>
  <c r="S18" i="3"/>
  <c r="S17" i="3"/>
  <c r="S15" i="3"/>
  <c r="S16" i="3"/>
  <c r="S13" i="3"/>
  <c r="S14" i="3"/>
  <c r="S10" i="3"/>
  <c r="S9" i="3"/>
  <c r="S11" i="3"/>
  <c r="O9" i="3"/>
  <c r="O10" i="3"/>
  <c r="O14" i="3"/>
  <c r="O13" i="3"/>
  <c r="O16" i="3"/>
  <c r="O15" i="3"/>
  <c r="O17" i="3"/>
  <c r="O18" i="3"/>
  <c r="O12" i="3"/>
  <c r="O19" i="3"/>
  <c r="O11" i="3"/>
  <c r="DA15" i="2"/>
  <c r="DA29" i="2"/>
  <c r="DA60" i="2"/>
  <c r="DA17" i="2"/>
  <c r="DA31" i="2"/>
  <c r="DA16" i="2"/>
  <c r="DA47" i="2"/>
  <c r="DA32" i="2"/>
  <c r="DA36" i="2"/>
  <c r="DA63" i="2"/>
  <c r="DA26" i="2"/>
  <c r="DA46" i="2"/>
  <c r="DA59" i="2"/>
  <c r="DA33" i="2"/>
  <c r="DA27" i="2"/>
  <c r="DA38" i="2"/>
  <c r="DA45" i="2"/>
  <c r="DA24" i="2"/>
  <c r="DA55" i="2"/>
  <c r="DA54" i="2"/>
  <c r="DA19" i="2"/>
  <c r="DA44" i="2"/>
  <c r="DA51" i="2"/>
  <c r="DA61" i="2"/>
  <c r="DA56" i="2"/>
  <c r="DA14" i="2"/>
  <c r="DA48" i="2"/>
  <c r="DA37" i="2"/>
  <c r="DA12" i="2"/>
  <c r="DA21" i="2"/>
  <c r="DA25" i="2"/>
  <c r="DA34" i="2"/>
  <c r="DA13" i="2"/>
  <c r="DA18" i="2"/>
  <c r="DA43" i="2"/>
  <c r="DA10" i="2"/>
  <c r="DA57" i="2"/>
  <c r="DA30" i="2"/>
  <c r="DA23" i="2"/>
  <c r="DA53" i="2"/>
  <c r="DA58" i="2"/>
  <c r="DA28" i="2"/>
  <c r="DA20" i="2"/>
  <c r="DA64" i="2"/>
  <c r="DA39" i="2"/>
  <c r="DA35" i="2"/>
  <c r="DA62" i="2"/>
  <c r="DA49" i="2"/>
  <c r="DA41" i="2"/>
  <c r="DA22" i="2"/>
  <c r="DA42" i="2"/>
  <c r="DA50" i="2"/>
  <c r="DA11" i="2"/>
  <c r="DA52" i="2"/>
  <c r="DA40" i="2"/>
  <c r="CY15" i="2"/>
  <c r="CY29" i="2"/>
  <c r="CY60" i="2"/>
  <c r="CY17" i="2"/>
  <c r="CY31" i="2"/>
  <c r="CY16" i="2"/>
  <c r="CY47" i="2"/>
  <c r="CY32" i="2"/>
  <c r="CY36" i="2"/>
  <c r="CY63" i="2"/>
  <c r="CY26" i="2"/>
  <c r="CY46" i="2"/>
  <c r="CY59" i="2"/>
  <c r="CY33" i="2"/>
  <c r="CY27" i="2"/>
  <c r="CY38" i="2"/>
  <c r="CY45" i="2"/>
  <c r="CY24" i="2"/>
  <c r="CY55" i="2"/>
  <c r="CY54" i="2"/>
  <c r="CY19" i="2"/>
  <c r="CY44" i="2"/>
  <c r="CY51" i="2"/>
  <c r="CY61" i="2"/>
  <c r="CY56" i="2"/>
  <c r="CY14" i="2"/>
  <c r="CY48" i="2"/>
  <c r="CY37" i="2"/>
  <c r="CY12" i="2"/>
  <c r="CY21" i="2"/>
  <c r="CY25" i="2"/>
  <c r="CY34" i="2"/>
  <c r="CY13" i="2"/>
  <c r="CY18" i="2"/>
  <c r="CY43" i="2"/>
  <c r="CY10" i="2"/>
  <c r="CY57" i="2"/>
  <c r="CY30" i="2"/>
  <c r="CY23" i="2"/>
  <c r="CY53" i="2"/>
  <c r="CY58" i="2"/>
  <c r="CY28" i="2"/>
  <c r="CY20" i="2"/>
  <c r="CY64" i="2"/>
  <c r="CY39" i="2"/>
  <c r="CY35" i="2"/>
  <c r="CY62" i="2"/>
  <c r="CY49" i="2"/>
  <c r="CY41" i="2"/>
  <c r="CY22" i="2"/>
  <c r="CY42" i="2"/>
  <c r="CY50" i="2"/>
  <c r="CY11" i="2"/>
  <c r="CY52" i="2"/>
  <c r="CY40" i="2"/>
  <c r="CR15" i="2"/>
  <c r="CR29" i="2"/>
  <c r="CR60" i="2"/>
  <c r="CR17" i="2"/>
  <c r="CR31" i="2"/>
  <c r="CR16" i="2"/>
  <c r="CR47" i="2"/>
  <c r="CR32" i="2"/>
  <c r="CR36" i="2"/>
  <c r="CR63" i="2"/>
  <c r="CR26" i="2"/>
  <c r="CR46" i="2"/>
  <c r="CR59" i="2"/>
  <c r="CR33" i="2"/>
  <c r="CR27" i="2"/>
  <c r="CR38" i="2"/>
  <c r="CR45" i="2"/>
  <c r="CR24" i="2"/>
  <c r="CR55" i="2"/>
  <c r="CR54" i="2"/>
  <c r="CR19" i="2"/>
  <c r="CR44" i="2"/>
  <c r="CR51" i="2"/>
  <c r="CR61" i="2"/>
  <c r="CR56" i="2"/>
  <c r="CR14" i="2"/>
  <c r="CR48" i="2"/>
  <c r="CR37" i="2"/>
  <c r="CR12" i="2"/>
  <c r="CR21" i="2"/>
  <c r="CR25" i="2"/>
  <c r="CR34" i="2"/>
  <c r="CR13" i="2"/>
  <c r="CR18" i="2"/>
  <c r="CR43" i="2"/>
  <c r="CR10" i="2"/>
  <c r="CR57" i="2"/>
  <c r="CR30" i="2"/>
  <c r="CR23" i="2"/>
  <c r="CR53" i="2"/>
  <c r="CR58" i="2"/>
  <c r="CR28" i="2"/>
  <c r="CR20" i="2"/>
  <c r="CR64" i="2"/>
  <c r="CR39" i="2"/>
  <c r="CR35" i="2"/>
  <c r="CR62" i="2"/>
  <c r="CR49" i="2"/>
  <c r="CR41" i="2"/>
  <c r="CR22" i="2"/>
  <c r="CR42" i="2"/>
  <c r="CR50" i="2"/>
  <c r="CR11" i="2"/>
  <c r="CR52" i="2"/>
  <c r="CR40" i="2"/>
  <c r="CP15" i="2"/>
  <c r="CP29" i="2"/>
  <c r="CP60" i="2"/>
  <c r="CP17" i="2"/>
  <c r="CP31" i="2"/>
  <c r="CP16" i="2"/>
  <c r="CP47" i="2"/>
  <c r="CP32" i="2"/>
  <c r="CP36" i="2"/>
  <c r="CP63" i="2"/>
  <c r="CP26" i="2"/>
  <c r="CP46" i="2"/>
  <c r="CP59" i="2"/>
  <c r="CP33" i="2"/>
  <c r="CP27" i="2"/>
  <c r="CP38" i="2"/>
  <c r="CP45" i="2"/>
  <c r="CP24" i="2"/>
  <c r="CP55" i="2"/>
  <c r="CP54" i="2"/>
  <c r="CP19" i="2"/>
  <c r="CP44" i="2"/>
  <c r="CP51" i="2"/>
  <c r="CP61" i="2"/>
  <c r="CP56" i="2"/>
  <c r="CP14" i="2"/>
  <c r="CP48" i="2"/>
  <c r="CP37" i="2"/>
  <c r="CP12" i="2"/>
  <c r="CP21" i="2"/>
  <c r="CP25" i="2"/>
  <c r="CP34" i="2"/>
  <c r="CP13" i="2"/>
  <c r="CP18" i="2"/>
  <c r="CP43" i="2"/>
  <c r="CP10" i="2"/>
  <c r="CP57" i="2"/>
  <c r="CP30" i="2"/>
  <c r="CP23" i="2"/>
  <c r="CP53" i="2"/>
  <c r="CP58" i="2"/>
  <c r="CP28" i="2"/>
  <c r="CP20" i="2"/>
  <c r="CP64" i="2"/>
  <c r="CP39" i="2"/>
  <c r="CP35" i="2"/>
  <c r="CP62" i="2"/>
  <c r="CP49" i="2"/>
  <c r="CP41" i="2"/>
  <c r="CP22" i="2"/>
  <c r="CP42" i="2"/>
  <c r="CP50" i="2"/>
  <c r="CP11" i="2"/>
  <c r="CP52" i="2"/>
  <c r="CP40" i="2"/>
  <c r="CN15" i="2"/>
  <c r="CN29" i="2"/>
  <c r="CN60" i="2"/>
  <c r="CN17" i="2"/>
  <c r="CN31" i="2"/>
  <c r="CN16" i="2"/>
  <c r="CN47" i="2"/>
  <c r="CN32" i="2"/>
  <c r="CN36" i="2"/>
  <c r="CN63" i="2"/>
  <c r="CN26" i="2"/>
  <c r="CN46" i="2"/>
  <c r="CN59" i="2"/>
  <c r="CN33" i="2"/>
  <c r="CN27" i="2"/>
  <c r="CN38" i="2"/>
  <c r="CN45" i="2"/>
  <c r="CN24" i="2"/>
  <c r="CN55" i="2"/>
  <c r="CN54" i="2"/>
  <c r="CN19" i="2"/>
  <c r="CN44" i="2"/>
  <c r="CN51" i="2"/>
  <c r="CN61" i="2"/>
  <c r="CN56" i="2"/>
  <c r="CN14" i="2"/>
  <c r="CN48" i="2"/>
  <c r="CN37" i="2"/>
  <c r="CN12" i="2"/>
  <c r="CN21" i="2"/>
  <c r="CN25" i="2"/>
  <c r="CN34" i="2"/>
  <c r="CN13" i="2"/>
  <c r="CN18" i="2"/>
  <c r="CN43" i="2"/>
  <c r="CN10" i="2"/>
  <c r="CN57" i="2"/>
  <c r="CN30" i="2"/>
  <c r="CN23" i="2"/>
  <c r="CN53" i="2"/>
  <c r="CN58" i="2"/>
  <c r="CN28" i="2"/>
  <c r="CN20" i="2"/>
  <c r="CN64" i="2"/>
  <c r="CN39" i="2"/>
  <c r="CN35" i="2"/>
  <c r="CN62" i="2"/>
  <c r="CN49" i="2"/>
  <c r="CN41" i="2"/>
  <c r="CN22" i="2"/>
  <c r="CN42" i="2"/>
  <c r="CN50" i="2"/>
  <c r="CN11" i="2"/>
  <c r="CN52" i="2"/>
  <c r="CN40" i="2"/>
  <c r="CL15" i="2"/>
  <c r="CL29" i="2"/>
  <c r="CL60" i="2"/>
  <c r="CL17" i="2"/>
  <c r="CL31" i="2"/>
  <c r="CL16" i="2"/>
  <c r="CL47" i="2"/>
  <c r="CL32" i="2"/>
  <c r="CL36" i="2"/>
  <c r="CL63" i="2"/>
  <c r="CL26" i="2"/>
  <c r="CL46" i="2"/>
  <c r="CL59" i="2"/>
  <c r="CL33" i="2"/>
  <c r="CL27" i="2"/>
  <c r="CL38" i="2"/>
  <c r="CL45" i="2"/>
  <c r="CL24" i="2"/>
  <c r="CL55" i="2"/>
  <c r="CL54" i="2"/>
  <c r="CL19" i="2"/>
  <c r="CL44" i="2"/>
  <c r="CL51" i="2"/>
  <c r="CL61" i="2"/>
  <c r="CL56" i="2"/>
  <c r="CL14" i="2"/>
  <c r="CL48" i="2"/>
  <c r="CL37" i="2"/>
  <c r="CL12" i="2"/>
  <c r="CL21" i="2"/>
  <c r="CL25" i="2"/>
  <c r="CL34" i="2"/>
  <c r="CL13" i="2"/>
  <c r="CL18" i="2"/>
  <c r="CL43" i="2"/>
  <c r="CL10" i="2"/>
  <c r="CL57" i="2"/>
  <c r="CL30" i="2"/>
  <c r="CL23" i="2"/>
  <c r="CL53" i="2"/>
  <c r="CL58" i="2"/>
  <c r="CL28" i="2"/>
  <c r="CL20" i="2"/>
  <c r="CL64" i="2"/>
  <c r="CL39" i="2"/>
  <c r="CL35" i="2"/>
  <c r="CL62" i="2"/>
  <c r="CL49" i="2"/>
  <c r="CL41" i="2"/>
  <c r="CL22" i="2"/>
  <c r="CL42" i="2"/>
  <c r="CL50" i="2"/>
  <c r="CL11" i="2"/>
  <c r="CL52" i="2"/>
  <c r="CL40" i="2"/>
  <c r="CE15" i="2"/>
  <c r="CE29" i="2"/>
  <c r="CE60" i="2"/>
  <c r="CE17" i="2"/>
  <c r="CE31" i="2"/>
  <c r="CE16" i="2"/>
  <c r="CE47" i="2"/>
  <c r="CE32" i="2"/>
  <c r="CE36" i="2"/>
  <c r="CE63" i="2"/>
  <c r="CE26" i="2"/>
  <c r="CE46" i="2"/>
  <c r="CE59" i="2"/>
  <c r="CE33" i="2"/>
  <c r="CE27" i="2"/>
  <c r="CE38" i="2"/>
  <c r="CE45" i="2"/>
  <c r="CE24" i="2"/>
  <c r="CE55" i="2"/>
  <c r="CE54" i="2"/>
  <c r="CE19" i="2"/>
  <c r="CE44" i="2"/>
  <c r="CE51" i="2"/>
  <c r="CE61" i="2"/>
  <c r="CE56" i="2"/>
  <c r="CE14" i="2"/>
  <c r="CE48" i="2"/>
  <c r="CE37" i="2"/>
  <c r="CE12" i="2"/>
  <c r="CE21" i="2"/>
  <c r="CE25" i="2"/>
  <c r="CE34" i="2"/>
  <c r="CE13" i="2"/>
  <c r="CE18" i="2"/>
  <c r="CE43" i="2"/>
  <c r="CE10" i="2"/>
  <c r="CE57" i="2"/>
  <c r="CE30" i="2"/>
  <c r="CE23" i="2"/>
  <c r="CE53" i="2"/>
  <c r="CE58" i="2"/>
  <c r="CE28" i="2"/>
  <c r="CE20" i="2"/>
  <c r="CE64" i="2"/>
  <c r="CE39" i="2"/>
  <c r="CE35" i="2"/>
  <c r="CE62" i="2"/>
  <c r="CE49" i="2"/>
  <c r="CE41" i="2"/>
  <c r="CE22" i="2"/>
  <c r="CE42" i="2"/>
  <c r="CE50" i="2"/>
  <c r="CE11" i="2"/>
  <c r="CE52" i="2"/>
  <c r="CE40" i="2"/>
  <c r="CC15" i="2"/>
  <c r="CC29" i="2"/>
  <c r="CC60" i="2"/>
  <c r="CC17" i="2"/>
  <c r="CC31" i="2"/>
  <c r="CC16" i="2"/>
  <c r="CC47" i="2"/>
  <c r="CC32" i="2"/>
  <c r="CC36" i="2"/>
  <c r="CC63" i="2"/>
  <c r="CC26" i="2"/>
  <c r="CC46" i="2"/>
  <c r="CC59" i="2"/>
  <c r="CC33" i="2"/>
  <c r="CC27" i="2"/>
  <c r="CC38" i="2"/>
  <c r="CC45" i="2"/>
  <c r="CC24" i="2"/>
  <c r="CC55" i="2"/>
  <c r="CC54" i="2"/>
  <c r="CC19" i="2"/>
  <c r="CC44" i="2"/>
  <c r="CC51" i="2"/>
  <c r="CC61" i="2"/>
  <c r="CC56" i="2"/>
  <c r="CC14" i="2"/>
  <c r="CC48" i="2"/>
  <c r="CC37" i="2"/>
  <c r="CC12" i="2"/>
  <c r="CC21" i="2"/>
  <c r="CC25" i="2"/>
  <c r="CC34" i="2"/>
  <c r="CC13" i="2"/>
  <c r="CC18" i="2"/>
  <c r="CC43" i="2"/>
  <c r="CC10" i="2"/>
  <c r="CC57" i="2"/>
  <c r="CC30" i="2"/>
  <c r="CC23" i="2"/>
  <c r="CC53" i="2"/>
  <c r="CC58" i="2"/>
  <c r="CC28" i="2"/>
  <c r="CC20" i="2"/>
  <c r="CC64" i="2"/>
  <c r="CC39" i="2"/>
  <c r="CC35" i="2"/>
  <c r="CC62" i="2"/>
  <c r="CC49" i="2"/>
  <c r="CC41" i="2"/>
  <c r="CC22" i="2"/>
  <c r="CC42" i="2"/>
  <c r="CC50" i="2"/>
  <c r="CC11" i="2"/>
  <c r="CC52" i="2"/>
  <c r="CC40" i="2"/>
  <c r="CA15" i="2"/>
  <c r="CA29" i="2"/>
  <c r="CA60" i="2"/>
  <c r="CA17" i="2"/>
  <c r="CA31" i="2"/>
  <c r="CA16" i="2"/>
  <c r="CA47" i="2"/>
  <c r="CA32" i="2"/>
  <c r="CA36" i="2"/>
  <c r="CA63" i="2"/>
  <c r="CA26" i="2"/>
  <c r="CA46" i="2"/>
  <c r="CA59" i="2"/>
  <c r="CA33" i="2"/>
  <c r="CA27" i="2"/>
  <c r="CA38" i="2"/>
  <c r="CA45" i="2"/>
  <c r="CA24" i="2"/>
  <c r="CA55" i="2"/>
  <c r="CA54" i="2"/>
  <c r="CA19" i="2"/>
  <c r="CA44" i="2"/>
  <c r="CA51" i="2"/>
  <c r="CA61" i="2"/>
  <c r="CA56" i="2"/>
  <c r="CA14" i="2"/>
  <c r="CA48" i="2"/>
  <c r="CA37" i="2"/>
  <c r="CA12" i="2"/>
  <c r="CA21" i="2"/>
  <c r="CA25" i="2"/>
  <c r="CA34" i="2"/>
  <c r="CA13" i="2"/>
  <c r="CA18" i="2"/>
  <c r="CA43" i="2"/>
  <c r="CA10" i="2"/>
  <c r="CA57" i="2"/>
  <c r="CA30" i="2"/>
  <c r="CA23" i="2"/>
  <c r="CA53" i="2"/>
  <c r="CA58" i="2"/>
  <c r="CA28" i="2"/>
  <c r="CA20" i="2"/>
  <c r="CA64" i="2"/>
  <c r="CA39" i="2"/>
  <c r="CA35" i="2"/>
  <c r="CA62" i="2"/>
  <c r="CA49" i="2"/>
  <c r="CA41" i="2"/>
  <c r="CA22" i="2"/>
  <c r="CA42" i="2"/>
  <c r="CA50" i="2"/>
  <c r="CA11" i="2"/>
  <c r="CA52" i="2"/>
  <c r="CA40" i="2"/>
  <c r="BY15" i="2"/>
  <c r="BY29" i="2"/>
  <c r="BY60" i="2"/>
  <c r="BY17" i="2"/>
  <c r="BY31" i="2"/>
  <c r="BY16" i="2"/>
  <c r="BY47" i="2"/>
  <c r="BY32" i="2"/>
  <c r="BY36" i="2"/>
  <c r="BY63" i="2"/>
  <c r="BY26" i="2"/>
  <c r="BY46" i="2"/>
  <c r="BY59" i="2"/>
  <c r="BY33" i="2"/>
  <c r="BY27" i="2"/>
  <c r="BY38" i="2"/>
  <c r="BY45" i="2"/>
  <c r="BY24" i="2"/>
  <c r="BY55" i="2"/>
  <c r="BY54" i="2"/>
  <c r="BY19" i="2"/>
  <c r="BY44" i="2"/>
  <c r="BY51" i="2"/>
  <c r="BY61" i="2"/>
  <c r="BY56" i="2"/>
  <c r="BY14" i="2"/>
  <c r="BY48" i="2"/>
  <c r="BY37" i="2"/>
  <c r="BY12" i="2"/>
  <c r="BY21" i="2"/>
  <c r="BY25" i="2"/>
  <c r="BY34" i="2"/>
  <c r="BY13" i="2"/>
  <c r="BY18" i="2"/>
  <c r="BY43" i="2"/>
  <c r="BY10" i="2"/>
  <c r="BY57" i="2"/>
  <c r="BY30" i="2"/>
  <c r="BY23" i="2"/>
  <c r="BY53" i="2"/>
  <c r="BY58" i="2"/>
  <c r="BY28" i="2"/>
  <c r="BY20" i="2"/>
  <c r="BY64" i="2"/>
  <c r="BY39" i="2"/>
  <c r="BY35" i="2"/>
  <c r="BY62" i="2"/>
  <c r="BY49" i="2"/>
  <c r="BY41" i="2"/>
  <c r="BY22" i="2"/>
  <c r="BY42" i="2"/>
  <c r="BY50" i="2"/>
  <c r="BY11" i="2"/>
  <c r="BY52" i="2"/>
  <c r="BY40" i="2"/>
  <c r="BR15" i="2"/>
  <c r="BR29" i="2"/>
  <c r="BR60" i="2"/>
  <c r="BR17" i="2"/>
  <c r="BR31" i="2"/>
  <c r="BR16" i="2"/>
  <c r="BR47" i="2"/>
  <c r="BR32" i="2"/>
  <c r="BR36" i="2"/>
  <c r="BR63" i="2"/>
  <c r="BR26" i="2"/>
  <c r="BR46" i="2"/>
  <c r="BR59" i="2"/>
  <c r="BR33" i="2"/>
  <c r="BR27" i="2"/>
  <c r="BR38" i="2"/>
  <c r="BR45" i="2"/>
  <c r="BR24" i="2"/>
  <c r="BR55" i="2"/>
  <c r="BR54" i="2"/>
  <c r="BR19" i="2"/>
  <c r="BR44" i="2"/>
  <c r="BR51" i="2"/>
  <c r="BR61" i="2"/>
  <c r="BR56" i="2"/>
  <c r="BR14" i="2"/>
  <c r="BR48" i="2"/>
  <c r="BR37" i="2"/>
  <c r="BR12" i="2"/>
  <c r="BR21" i="2"/>
  <c r="BR25" i="2"/>
  <c r="BR34" i="2"/>
  <c r="BR13" i="2"/>
  <c r="BR18" i="2"/>
  <c r="BR43" i="2"/>
  <c r="BR10" i="2"/>
  <c r="BR57" i="2"/>
  <c r="BR30" i="2"/>
  <c r="BR23" i="2"/>
  <c r="BR53" i="2"/>
  <c r="BR58" i="2"/>
  <c r="BR28" i="2"/>
  <c r="BR20" i="2"/>
  <c r="BR64" i="2"/>
  <c r="BR39" i="2"/>
  <c r="BR35" i="2"/>
  <c r="BR62" i="2"/>
  <c r="BR49" i="2"/>
  <c r="BR41" i="2"/>
  <c r="BR22" i="2"/>
  <c r="BR42" i="2"/>
  <c r="BR50" i="2"/>
  <c r="BR11" i="2"/>
  <c r="BR52" i="2"/>
  <c r="BR40" i="2"/>
  <c r="BP15" i="2"/>
  <c r="BP29" i="2"/>
  <c r="BP60" i="2"/>
  <c r="BP17" i="2"/>
  <c r="BP31" i="2"/>
  <c r="BP16" i="2"/>
  <c r="BP47" i="2"/>
  <c r="BP32" i="2"/>
  <c r="BP36" i="2"/>
  <c r="BP63" i="2"/>
  <c r="BP26" i="2"/>
  <c r="BP46" i="2"/>
  <c r="BP59" i="2"/>
  <c r="BP33" i="2"/>
  <c r="BP27" i="2"/>
  <c r="BP38" i="2"/>
  <c r="BP45" i="2"/>
  <c r="BP24" i="2"/>
  <c r="BP55" i="2"/>
  <c r="BP54" i="2"/>
  <c r="BP19" i="2"/>
  <c r="BP44" i="2"/>
  <c r="BP51" i="2"/>
  <c r="BP61" i="2"/>
  <c r="BP56" i="2"/>
  <c r="BP14" i="2"/>
  <c r="BP48" i="2"/>
  <c r="BP37" i="2"/>
  <c r="BP12" i="2"/>
  <c r="BP21" i="2"/>
  <c r="BP25" i="2"/>
  <c r="BP34" i="2"/>
  <c r="BP13" i="2"/>
  <c r="BP18" i="2"/>
  <c r="BP43" i="2"/>
  <c r="BP10" i="2"/>
  <c r="BP57" i="2"/>
  <c r="BP30" i="2"/>
  <c r="BP23" i="2"/>
  <c r="BP53" i="2"/>
  <c r="BP58" i="2"/>
  <c r="BP28" i="2"/>
  <c r="BP20" i="2"/>
  <c r="BP64" i="2"/>
  <c r="BP39" i="2"/>
  <c r="BP35" i="2"/>
  <c r="BP62" i="2"/>
  <c r="BP49" i="2"/>
  <c r="BP41" i="2"/>
  <c r="BP22" i="2"/>
  <c r="BP42" i="2"/>
  <c r="BP50" i="2"/>
  <c r="BP11" i="2"/>
  <c r="BP52" i="2"/>
  <c r="BP40" i="2"/>
  <c r="BN15" i="2"/>
  <c r="BN29" i="2"/>
  <c r="BN60" i="2"/>
  <c r="BN17" i="2"/>
  <c r="BN31" i="2"/>
  <c r="BN16" i="2"/>
  <c r="BN47" i="2"/>
  <c r="BN32" i="2"/>
  <c r="BN36" i="2"/>
  <c r="BN63" i="2"/>
  <c r="BN26" i="2"/>
  <c r="BN46" i="2"/>
  <c r="BN59" i="2"/>
  <c r="BN33" i="2"/>
  <c r="BN27" i="2"/>
  <c r="BN38" i="2"/>
  <c r="BN45" i="2"/>
  <c r="BN24" i="2"/>
  <c r="BN55" i="2"/>
  <c r="BN54" i="2"/>
  <c r="BN19" i="2"/>
  <c r="BN44" i="2"/>
  <c r="BN51" i="2"/>
  <c r="BN61" i="2"/>
  <c r="BN56" i="2"/>
  <c r="BN14" i="2"/>
  <c r="BN48" i="2"/>
  <c r="BN37" i="2"/>
  <c r="BN12" i="2"/>
  <c r="BN21" i="2"/>
  <c r="BN25" i="2"/>
  <c r="BN34" i="2"/>
  <c r="BN13" i="2"/>
  <c r="BN18" i="2"/>
  <c r="BN43" i="2"/>
  <c r="BN10" i="2"/>
  <c r="BN57" i="2"/>
  <c r="BN30" i="2"/>
  <c r="BN23" i="2"/>
  <c r="BN53" i="2"/>
  <c r="BN58" i="2"/>
  <c r="BN28" i="2"/>
  <c r="BN20" i="2"/>
  <c r="BN64" i="2"/>
  <c r="BN39" i="2"/>
  <c r="BN35" i="2"/>
  <c r="BN62" i="2"/>
  <c r="BN49" i="2"/>
  <c r="BN41" i="2"/>
  <c r="BN22" i="2"/>
  <c r="BN42" i="2"/>
  <c r="BN50" i="2"/>
  <c r="BN11" i="2"/>
  <c r="BN52" i="2"/>
  <c r="BN40" i="2"/>
  <c r="BG15" i="2"/>
  <c r="BG29" i="2"/>
  <c r="BG60" i="2"/>
  <c r="BG17" i="2"/>
  <c r="BG31" i="2"/>
  <c r="BG16" i="2"/>
  <c r="BG47" i="2"/>
  <c r="BG32" i="2"/>
  <c r="BG36" i="2"/>
  <c r="BG63" i="2"/>
  <c r="BG26" i="2"/>
  <c r="BG46" i="2"/>
  <c r="BG59" i="2"/>
  <c r="BG33" i="2"/>
  <c r="BG27" i="2"/>
  <c r="BG38" i="2"/>
  <c r="BG45" i="2"/>
  <c r="BG24" i="2"/>
  <c r="BG55" i="2"/>
  <c r="BG54" i="2"/>
  <c r="BG19" i="2"/>
  <c r="BG44" i="2"/>
  <c r="BG51" i="2"/>
  <c r="BG61" i="2"/>
  <c r="BG56" i="2"/>
  <c r="BG14" i="2"/>
  <c r="BG48" i="2"/>
  <c r="BG37" i="2"/>
  <c r="BG12" i="2"/>
  <c r="BG21" i="2"/>
  <c r="BG25" i="2"/>
  <c r="BG34" i="2"/>
  <c r="BG13" i="2"/>
  <c r="BG18" i="2"/>
  <c r="BG43" i="2"/>
  <c r="BG10" i="2"/>
  <c r="BG57" i="2"/>
  <c r="BG30" i="2"/>
  <c r="BG23" i="2"/>
  <c r="BG53" i="2"/>
  <c r="BG58" i="2"/>
  <c r="BG28" i="2"/>
  <c r="BG20" i="2"/>
  <c r="BG64" i="2"/>
  <c r="BG39" i="2"/>
  <c r="BG35" i="2"/>
  <c r="BG62" i="2"/>
  <c r="BG49" i="2"/>
  <c r="BG41" i="2"/>
  <c r="BG22" i="2"/>
  <c r="BG42" i="2"/>
  <c r="BG50" i="2"/>
  <c r="BG11" i="2"/>
  <c r="BG52" i="2"/>
  <c r="BG40" i="2"/>
  <c r="BE15" i="2"/>
  <c r="BE29" i="2"/>
  <c r="BE60" i="2"/>
  <c r="BE17" i="2"/>
  <c r="BE31" i="2"/>
  <c r="BE16" i="2"/>
  <c r="BE47" i="2"/>
  <c r="BE32" i="2"/>
  <c r="BE36" i="2"/>
  <c r="BE63" i="2"/>
  <c r="BE26" i="2"/>
  <c r="BE46" i="2"/>
  <c r="BE59" i="2"/>
  <c r="BE33" i="2"/>
  <c r="BE27" i="2"/>
  <c r="BE38" i="2"/>
  <c r="BE45" i="2"/>
  <c r="BE24" i="2"/>
  <c r="BE55" i="2"/>
  <c r="BE54" i="2"/>
  <c r="BE19" i="2"/>
  <c r="BE44" i="2"/>
  <c r="BE51" i="2"/>
  <c r="BE61" i="2"/>
  <c r="BE56" i="2"/>
  <c r="BE14" i="2"/>
  <c r="BE48" i="2"/>
  <c r="BE37" i="2"/>
  <c r="BE12" i="2"/>
  <c r="BE21" i="2"/>
  <c r="BE25" i="2"/>
  <c r="BE34" i="2"/>
  <c r="BE13" i="2"/>
  <c r="BE18" i="2"/>
  <c r="BE43" i="2"/>
  <c r="BE10" i="2"/>
  <c r="BE57" i="2"/>
  <c r="BE30" i="2"/>
  <c r="BE23" i="2"/>
  <c r="BE53" i="2"/>
  <c r="BE58" i="2"/>
  <c r="BE28" i="2"/>
  <c r="BE20" i="2"/>
  <c r="BE64" i="2"/>
  <c r="BE39" i="2"/>
  <c r="BE35" i="2"/>
  <c r="BE62" i="2"/>
  <c r="BE49" i="2"/>
  <c r="BE41" i="2"/>
  <c r="BE22" i="2"/>
  <c r="BE42" i="2"/>
  <c r="BE50" i="2"/>
  <c r="BE11" i="2"/>
  <c r="BE52" i="2"/>
  <c r="BE40" i="2"/>
  <c r="BC15" i="2"/>
  <c r="BC29" i="2"/>
  <c r="BC60" i="2"/>
  <c r="BC17" i="2"/>
  <c r="BC31" i="2"/>
  <c r="BC16" i="2"/>
  <c r="BC47" i="2"/>
  <c r="BC32" i="2"/>
  <c r="BC36" i="2"/>
  <c r="BC63" i="2"/>
  <c r="BC26" i="2"/>
  <c r="BC46" i="2"/>
  <c r="BC59" i="2"/>
  <c r="BC33" i="2"/>
  <c r="BC27" i="2"/>
  <c r="BC38" i="2"/>
  <c r="BC45" i="2"/>
  <c r="BC24" i="2"/>
  <c r="BC55" i="2"/>
  <c r="BC54" i="2"/>
  <c r="BC19" i="2"/>
  <c r="BC44" i="2"/>
  <c r="BC51" i="2"/>
  <c r="BC61" i="2"/>
  <c r="BC56" i="2"/>
  <c r="BC14" i="2"/>
  <c r="BC48" i="2"/>
  <c r="BC37" i="2"/>
  <c r="BC12" i="2"/>
  <c r="BC21" i="2"/>
  <c r="BC25" i="2"/>
  <c r="BC34" i="2"/>
  <c r="BC13" i="2"/>
  <c r="BC18" i="2"/>
  <c r="BC43" i="2"/>
  <c r="BC10" i="2"/>
  <c r="BC57" i="2"/>
  <c r="BC30" i="2"/>
  <c r="BC23" i="2"/>
  <c r="BC53" i="2"/>
  <c r="BC58" i="2"/>
  <c r="BC28" i="2"/>
  <c r="BC20" i="2"/>
  <c r="BC64" i="2"/>
  <c r="BC39" i="2"/>
  <c r="BC35" i="2"/>
  <c r="BC62" i="2"/>
  <c r="BC49" i="2"/>
  <c r="BC41" i="2"/>
  <c r="BC22" i="2"/>
  <c r="BC42" i="2"/>
  <c r="BC50" i="2"/>
  <c r="BC11" i="2"/>
  <c r="BC52" i="2"/>
  <c r="BC40" i="2"/>
  <c r="BA15" i="2"/>
  <c r="BA29" i="2"/>
  <c r="BA60" i="2"/>
  <c r="BA17" i="2"/>
  <c r="BA31" i="2"/>
  <c r="BA16" i="2"/>
  <c r="BA47" i="2"/>
  <c r="BA32" i="2"/>
  <c r="BA36" i="2"/>
  <c r="BA63" i="2"/>
  <c r="BA26" i="2"/>
  <c r="BA46" i="2"/>
  <c r="BA59" i="2"/>
  <c r="BA33" i="2"/>
  <c r="BA27" i="2"/>
  <c r="BA38" i="2"/>
  <c r="BA45" i="2"/>
  <c r="BA24" i="2"/>
  <c r="BA55" i="2"/>
  <c r="BA54" i="2"/>
  <c r="BA19" i="2"/>
  <c r="BA44" i="2"/>
  <c r="BA51" i="2"/>
  <c r="BA61" i="2"/>
  <c r="BA56" i="2"/>
  <c r="BA14" i="2"/>
  <c r="BA48" i="2"/>
  <c r="BA37" i="2"/>
  <c r="BA12" i="2"/>
  <c r="BA21" i="2"/>
  <c r="BA25" i="2"/>
  <c r="BA34" i="2"/>
  <c r="BA13" i="2"/>
  <c r="BA18" i="2"/>
  <c r="BA43" i="2"/>
  <c r="BA10" i="2"/>
  <c r="BA57" i="2"/>
  <c r="BA30" i="2"/>
  <c r="BA23" i="2"/>
  <c r="BA53" i="2"/>
  <c r="BA58" i="2"/>
  <c r="BA28" i="2"/>
  <c r="BA20" i="2"/>
  <c r="BA64" i="2"/>
  <c r="BA39" i="2"/>
  <c r="BA35" i="2"/>
  <c r="BA62" i="2"/>
  <c r="BA49" i="2"/>
  <c r="BA41" i="2"/>
  <c r="BA22" i="2"/>
  <c r="BA42" i="2"/>
  <c r="BA50" i="2"/>
  <c r="BA11" i="2"/>
  <c r="BA52" i="2"/>
  <c r="BA40" i="2"/>
  <c r="AY15" i="2"/>
  <c r="AY29" i="2"/>
  <c r="AY60" i="2"/>
  <c r="AY17" i="2"/>
  <c r="AY31" i="2"/>
  <c r="AY16" i="2"/>
  <c r="AY47" i="2"/>
  <c r="AY32" i="2"/>
  <c r="AY36" i="2"/>
  <c r="AY63" i="2"/>
  <c r="AY26" i="2"/>
  <c r="AY46" i="2"/>
  <c r="AY59" i="2"/>
  <c r="AY33" i="2"/>
  <c r="AY27" i="2"/>
  <c r="AY38" i="2"/>
  <c r="AY45" i="2"/>
  <c r="AY24" i="2"/>
  <c r="AY55" i="2"/>
  <c r="AY54" i="2"/>
  <c r="AY19" i="2"/>
  <c r="AY44" i="2"/>
  <c r="AY51" i="2"/>
  <c r="AY61" i="2"/>
  <c r="AY56" i="2"/>
  <c r="AY14" i="2"/>
  <c r="AY48" i="2"/>
  <c r="AY37" i="2"/>
  <c r="AY12" i="2"/>
  <c r="AY21" i="2"/>
  <c r="AY25" i="2"/>
  <c r="AY34" i="2"/>
  <c r="AY13" i="2"/>
  <c r="AY18" i="2"/>
  <c r="AY43" i="2"/>
  <c r="AY10" i="2"/>
  <c r="AY57" i="2"/>
  <c r="AY30" i="2"/>
  <c r="AY23" i="2"/>
  <c r="AY53" i="2"/>
  <c r="AY58" i="2"/>
  <c r="AY28" i="2"/>
  <c r="AY20" i="2"/>
  <c r="AY64" i="2"/>
  <c r="AY39" i="2"/>
  <c r="AY35" i="2"/>
  <c r="AY62" i="2"/>
  <c r="AY49" i="2"/>
  <c r="AY41" i="2"/>
  <c r="AY22" i="2"/>
  <c r="AY42" i="2"/>
  <c r="AY50" i="2"/>
  <c r="AY11" i="2"/>
  <c r="AY52" i="2"/>
  <c r="AY40" i="2"/>
  <c r="AW15" i="2"/>
  <c r="AW29" i="2"/>
  <c r="AW60" i="2"/>
  <c r="AW17" i="2"/>
  <c r="AW31" i="2"/>
  <c r="AW16" i="2"/>
  <c r="AW47" i="2"/>
  <c r="AW32" i="2"/>
  <c r="AW36" i="2"/>
  <c r="AW63" i="2"/>
  <c r="AW26" i="2"/>
  <c r="AW46" i="2"/>
  <c r="AW59" i="2"/>
  <c r="AW33" i="2"/>
  <c r="AW27" i="2"/>
  <c r="AW38" i="2"/>
  <c r="AW45" i="2"/>
  <c r="AW24" i="2"/>
  <c r="AW55" i="2"/>
  <c r="AW54" i="2"/>
  <c r="AW19" i="2"/>
  <c r="AW44" i="2"/>
  <c r="AW51" i="2"/>
  <c r="AW61" i="2"/>
  <c r="AW56" i="2"/>
  <c r="AW14" i="2"/>
  <c r="AW48" i="2"/>
  <c r="AW37" i="2"/>
  <c r="AW12" i="2"/>
  <c r="AW21" i="2"/>
  <c r="AW25" i="2"/>
  <c r="AW34" i="2"/>
  <c r="AW13" i="2"/>
  <c r="AW18" i="2"/>
  <c r="AW43" i="2"/>
  <c r="AW10" i="2"/>
  <c r="AW57" i="2"/>
  <c r="AW30" i="2"/>
  <c r="AW23" i="2"/>
  <c r="AW53" i="2"/>
  <c r="AW58" i="2"/>
  <c r="AW28" i="2"/>
  <c r="AW20" i="2"/>
  <c r="AW64" i="2"/>
  <c r="AW39" i="2"/>
  <c r="AW35" i="2"/>
  <c r="AW62" i="2"/>
  <c r="AW49" i="2"/>
  <c r="AW41" i="2"/>
  <c r="AW22" i="2"/>
  <c r="AW42" i="2"/>
  <c r="AW50" i="2"/>
  <c r="AW11" i="2"/>
  <c r="AW52" i="2"/>
  <c r="AW40" i="2"/>
  <c r="AH15" i="2"/>
  <c r="AH29" i="2"/>
  <c r="AH60" i="2"/>
  <c r="AH17" i="2"/>
  <c r="AH31" i="2"/>
  <c r="AH16" i="2"/>
  <c r="AH47" i="2"/>
  <c r="AH32" i="2"/>
  <c r="AH36" i="2"/>
  <c r="AH63" i="2"/>
  <c r="AH26" i="2"/>
  <c r="AH46" i="2"/>
  <c r="AH59" i="2"/>
  <c r="AH33" i="2"/>
  <c r="AH27" i="2"/>
  <c r="AH38" i="2"/>
  <c r="AH45" i="2"/>
  <c r="AH24" i="2"/>
  <c r="AH55" i="2"/>
  <c r="AH54" i="2"/>
  <c r="AH19" i="2"/>
  <c r="AH44" i="2"/>
  <c r="AH51" i="2"/>
  <c r="AH61" i="2"/>
  <c r="AH56" i="2"/>
  <c r="AH14" i="2"/>
  <c r="AH48" i="2"/>
  <c r="AH37" i="2"/>
  <c r="AH12" i="2"/>
  <c r="AH21" i="2"/>
  <c r="AH25" i="2"/>
  <c r="AH34" i="2"/>
  <c r="AH13" i="2"/>
  <c r="AH18" i="2"/>
  <c r="AH43" i="2"/>
  <c r="AH10" i="2"/>
  <c r="AH57" i="2"/>
  <c r="AH30" i="2"/>
  <c r="AH23" i="2"/>
  <c r="AH53" i="2"/>
  <c r="AH58" i="2"/>
  <c r="AH28" i="2"/>
  <c r="AH20" i="2"/>
  <c r="AH64" i="2"/>
  <c r="AH39" i="2"/>
  <c r="AH35" i="2"/>
  <c r="AH62" i="2"/>
  <c r="AH49" i="2"/>
  <c r="AH41" i="2"/>
  <c r="AH22" i="2"/>
  <c r="AH42" i="2"/>
  <c r="AH50" i="2"/>
  <c r="AH11" i="2"/>
  <c r="AH52" i="2"/>
  <c r="AH40" i="2"/>
  <c r="AF15" i="2"/>
  <c r="AF29" i="2"/>
  <c r="AF60" i="2"/>
  <c r="AF17" i="2"/>
  <c r="AF31" i="2"/>
  <c r="AF16" i="2"/>
  <c r="AF47" i="2"/>
  <c r="AF32" i="2"/>
  <c r="AF36" i="2"/>
  <c r="AF63" i="2"/>
  <c r="AF26" i="2"/>
  <c r="AF46" i="2"/>
  <c r="AF59" i="2"/>
  <c r="AF33" i="2"/>
  <c r="AF27" i="2"/>
  <c r="AF38" i="2"/>
  <c r="AF45" i="2"/>
  <c r="AF24" i="2"/>
  <c r="AF55" i="2"/>
  <c r="AF54" i="2"/>
  <c r="AF19" i="2"/>
  <c r="AF44" i="2"/>
  <c r="AF51" i="2"/>
  <c r="AF61" i="2"/>
  <c r="AF56" i="2"/>
  <c r="AF14" i="2"/>
  <c r="AF48" i="2"/>
  <c r="AF37" i="2"/>
  <c r="AF12" i="2"/>
  <c r="AF21" i="2"/>
  <c r="AF25" i="2"/>
  <c r="AF34" i="2"/>
  <c r="AF13" i="2"/>
  <c r="AF18" i="2"/>
  <c r="AF43" i="2"/>
  <c r="AF10" i="2"/>
  <c r="AF57" i="2"/>
  <c r="AF30" i="2"/>
  <c r="AF23" i="2"/>
  <c r="AF53" i="2"/>
  <c r="AF58" i="2"/>
  <c r="AF28" i="2"/>
  <c r="AF20" i="2"/>
  <c r="AF64" i="2"/>
  <c r="AF39" i="2"/>
  <c r="AF35" i="2"/>
  <c r="AF62" i="2"/>
  <c r="AF49" i="2"/>
  <c r="AF41" i="2"/>
  <c r="AF22" i="2"/>
  <c r="AF42" i="2"/>
  <c r="AF50" i="2"/>
  <c r="AF11" i="2"/>
  <c r="AF52" i="2"/>
  <c r="AF40" i="2"/>
  <c r="Y15" i="2"/>
  <c r="Y29" i="2"/>
  <c r="Y60" i="2"/>
  <c r="Y17" i="2"/>
  <c r="Y31" i="2"/>
  <c r="Y16" i="2"/>
  <c r="Y47" i="2"/>
  <c r="Y32" i="2"/>
  <c r="Y36" i="2"/>
  <c r="Y63" i="2"/>
  <c r="Y26" i="2"/>
  <c r="Y46" i="2"/>
  <c r="Y59" i="2"/>
  <c r="Y33" i="2"/>
  <c r="Y27" i="2"/>
  <c r="Y38" i="2"/>
  <c r="Y45" i="2"/>
  <c r="Y24" i="2"/>
  <c r="Y55" i="2"/>
  <c r="Y54" i="2"/>
  <c r="Y19" i="2"/>
  <c r="Y44" i="2"/>
  <c r="Y51" i="2"/>
  <c r="Y61" i="2"/>
  <c r="Y56" i="2"/>
  <c r="Y14" i="2"/>
  <c r="Y48" i="2"/>
  <c r="Y37" i="2"/>
  <c r="Y12" i="2"/>
  <c r="Y21" i="2"/>
  <c r="Y25" i="2"/>
  <c r="Y34" i="2"/>
  <c r="Y13" i="2"/>
  <c r="Y18" i="2"/>
  <c r="Y43" i="2"/>
  <c r="Y10" i="2"/>
  <c r="Y57" i="2"/>
  <c r="Y30" i="2"/>
  <c r="Y23" i="2"/>
  <c r="Y53" i="2"/>
  <c r="Y58" i="2"/>
  <c r="Y28" i="2"/>
  <c r="Y20" i="2"/>
  <c r="Y64" i="2"/>
  <c r="Y39" i="2"/>
  <c r="Y35" i="2"/>
  <c r="Y62" i="2"/>
  <c r="Y49" i="2"/>
  <c r="Y41" i="2"/>
  <c r="Y22" i="2"/>
  <c r="Y42" i="2"/>
  <c r="Y50" i="2"/>
  <c r="Y11" i="2"/>
  <c r="Y52" i="2"/>
  <c r="Y40" i="2"/>
  <c r="W15" i="2"/>
  <c r="W29" i="2"/>
  <c r="W60" i="2"/>
  <c r="W17" i="2"/>
  <c r="W31" i="2"/>
  <c r="W16" i="2"/>
  <c r="W47" i="2"/>
  <c r="W32" i="2"/>
  <c r="W36" i="2"/>
  <c r="W63" i="2"/>
  <c r="W26" i="2"/>
  <c r="W46" i="2"/>
  <c r="W59" i="2"/>
  <c r="W33" i="2"/>
  <c r="W27" i="2"/>
  <c r="W38" i="2"/>
  <c r="W45" i="2"/>
  <c r="W24" i="2"/>
  <c r="W55" i="2"/>
  <c r="W54" i="2"/>
  <c r="W19" i="2"/>
  <c r="W44" i="2"/>
  <c r="W51" i="2"/>
  <c r="W61" i="2"/>
  <c r="W56" i="2"/>
  <c r="W14" i="2"/>
  <c r="W48" i="2"/>
  <c r="W37" i="2"/>
  <c r="W12" i="2"/>
  <c r="W21" i="2"/>
  <c r="W25" i="2"/>
  <c r="W34" i="2"/>
  <c r="W13" i="2"/>
  <c r="W18" i="2"/>
  <c r="W43" i="2"/>
  <c r="W10" i="2"/>
  <c r="W57" i="2"/>
  <c r="W30" i="2"/>
  <c r="W23" i="2"/>
  <c r="W53" i="2"/>
  <c r="W58" i="2"/>
  <c r="W28" i="2"/>
  <c r="W20" i="2"/>
  <c r="W64" i="2"/>
  <c r="W39" i="2"/>
  <c r="W35" i="2"/>
  <c r="W62" i="2"/>
  <c r="W49" i="2"/>
  <c r="W41" i="2"/>
  <c r="W22" i="2"/>
  <c r="W42" i="2"/>
  <c r="W50" i="2"/>
  <c r="W11" i="2"/>
  <c r="W52" i="2"/>
  <c r="W40" i="2"/>
  <c r="U15" i="2"/>
  <c r="U29" i="2"/>
  <c r="U60" i="2"/>
  <c r="U17" i="2"/>
  <c r="U31" i="2"/>
  <c r="U16" i="2"/>
  <c r="U47" i="2"/>
  <c r="U32" i="2"/>
  <c r="U36" i="2"/>
  <c r="U63" i="2"/>
  <c r="U26" i="2"/>
  <c r="U46" i="2"/>
  <c r="U59" i="2"/>
  <c r="U33" i="2"/>
  <c r="U27" i="2"/>
  <c r="U38" i="2"/>
  <c r="U45" i="2"/>
  <c r="U24" i="2"/>
  <c r="U55" i="2"/>
  <c r="U54" i="2"/>
  <c r="U19" i="2"/>
  <c r="U44" i="2"/>
  <c r="U51" i="2"/>
  <c r="U61" i="2"/>
  <c r="U56" i="2"/>
  <c r="U14" i="2"/>
  <c r="U48" i="2"/>
  <c r="U37" i="2"/>
  <c r="U12" i="2"/>
  <c r="U21" i="2"/>
  <c r="U25" i="2"/>
  <c r="U34" i="2"/>
  <c r="U13" i="2"/>
  <c r="U18" i="2"/>
  <c r="U43" i="2"/>
  <c r="U10" i="2"/>
  <c r="U57" i="2"/>
  <c r="U30" i="2"/>
  <c r="U23" i="2"/>
  <c r="U53" i="2"/>
  <c r="U58" i="2"/>
  <c r="U28" i="2"/>
  <c r="U20" i="2"/>
  <c r="U64" i="2"/>
  <c r="U39" i="2"/>
  <c r="U35" i="2"/>
  <c r="U62" i="2"/>
  <c r="U49" i="2"/>
  <c r="U41" i="2"/>
  <c r="U22" i="2"/>
  <c r="U42" i="2"/>
  <c r="U50" i="2"/>
  <c r="U11" i="2"/>
  <c r="U52" i="2"/>
  <c r="U40" i="2"/>
  <c r="S15" i="2"/>
  <c r="S29" i="2"/>
  <c r="S60" i="2"/>
  <c r="S17" i="2"/>
  <c r="S31" i="2"/>
  <c r="S16" i="2"/>
  <c r="S47" i="2"/>
  <c r="S32" i="2"/>
  <c r="S36" i="2"/>
  <c r="S63" i="2"/>
  <c r="S26" i="2"/>
  <c r="S46" i="2"/>
  <c r="S59" i="2"/>
  <c r="S33" i="2"/>
  <c r="S27" i="2"/>
  <c r="S38" i="2"/>
  <c r="S45" i="2"/>
  <c r="S24" i="2"/>
  <c r="S55" i="2"/>
  <c r="S54" i="2"/>
  <c r="S19" i="2"/>
  <c r="S44" i="2"/>
  <c r="S51" i="2"/>
  <c r="S61" i="2"/>
  <c r="S56" i="2"/>
  <c r="S14" i="2"/>
  <c r="S48" i="2"/>
  <c r="S37" i="2"/>
  <c r="S12" i="2"/>
  <c r="S21" i="2"/>
  <c r="S25" i="2"/>
  <c r="S34" i="2"/>
  <c r="S13" i="2"/>
  <c r="S18" i="2"/>
  <c r="S43" i="2"/>
  <c r="S10" i="2"/>
  <c r="S57" i="2"/>
  <c r="S30" i="2"/>
  <c r="S23" i="2"/>
  <c r="S53" i="2"/>
  <c r="S58" i="2"/>
  <c r="S28" i="2"/>
  <c r="S20" i="2"/>
  <c r="S64" i="2"/>
  <c r="S39" i="2"/>
  <c r="S35" i="2"/>
  <c r="S62" i="2"/>
  <c r="S49" i="2"/>
  <c r="S41" i="2"/>
  <c r="S22" i="2"/>
  <c r="S42" i="2"/>
  <c r="S50" i="2"/>
  <c r="S11" i="2"/>
  <c r="S52" i="2"/>
  <c r="S40" i="2"/>
  <c r="Q15" i="2"/>
  <c r="Q29" i="2"/>
  <c r="Q60" i="2"/>
  <c r="Q17" i="2"/>
  <c r="Q31" i="2"/>
  <c r="Q16" i="2"/>
  <c r="Q47" i="2"/>
  <c r="Q32" i="2"/>
  <c r="Q36" i="2"/>
  <c r="Q63" i="2"/>
  <c r="Q26" i="2"/>
  <c r="Q46" i="2"/>
  <c r="Q59" i="2"/>
  <c r="Q33" i="2"/>
  <c r="Q27" i="2"/>
  <c r="Q38" i="2"/>
  <c r="Q45" i="2"/>
  <c r="Q24" i="2"/>
  <c r="Q55" i="2"/>
  <c r="Q54" i="2"/>
  <c r="Q19" i="2"/>
  <c r="Q44" i="2"/>
  <c r="Q51" i="2"/>
  <c r="Q61" i="2"/>
  <c r="Q56" i="2"/>
  <c r="Q14" i="2"/>
  <c r="Q48" i="2"/>
  <c r="Q37" i="2"/>
  <c r="Q12" i="2"/>
  <c r="Q21" i="2"/>
  <c r="Q25" i="2"/>
  <c r="Q34" i="2"/>
  <c r="Q13" i="2"/>
  <c r="Q18" i="2"/>
  <c r="Q43" i="2"/>
  <c r="Q10" i="2"/>
  <c r="Q57" i="2"/>
  <c r="Q30" i="2"/>
  <c r="Q23" i="2"/>
  <c r="Q53" i="2"/>
  <c r="Q58" i="2"/>
  <c r="Q28" i="2"/>
  <c r="Q20" i="2"/>
  <c r="Q64" i="2"/>
  <c r="Q39" i="2"/>
  <c r="Q35" i="2"/>
  <c r="Q62" i="2"/>
  <c r="Q49" i="2"/>
  <c r="Q41" i="2"/>
  <c r="Q22" i="2"/>
  <c r="Q42" i="2"/>
  <c r="Q50" i="2"/>
  <c r="Q11" i="2"/>
  <c r="Q52" i="2"/>
  <c r="Q40" i="2"/>
  <c r="O52" i="2"/>
  <c r="O11" i="2"/>
  <c r="O50" i="2"/>
  <c r="O42" i="2"/>
  <c r="O22" i="2"/>
  <c r="O41" i="2"/>
  <c r="O49" i="2"/>
  <c r="O62" i="2"/>
  <c r="O35" i="2"/>
  <c r="O39" i="2"/>
  <c r="O64" i="2"/>
  <c r="O20" i="2"/>
  <c r="O28" i="2"/>
  <c r="O58" i="2"/>
  <c r="O53" i="2"/>
  <c r="O23" i="2"/>
  <c r="O30" i="2"/>
  <c r="O57" i="2"/>
  <c r="O10" i="2"/>
  <c r="O43" i="2"/>
  <c r="O18" i="2"/>
  <c r="O13" i="2"/>
  <c r="O34" i="2"/>
  <c r="O25" i="2"/>
  <c r="O21" i="2"/>
  <c r="O12" i="2"/>
  <c r="O37" i="2"/>
  <c r="O48" i="2"/>
  <c r="O14" i="2"/>
  <c r="O56" i="2"/>
  <c r="O61" i="2"/>
  <c r="O51" i="2"/>
  <c r="O44" i="2"/>
  <c r="O19" i="2"/>
  <c r="O54" i="2"/>
  <c r="O55" i="2"/>
  <c r="O24" i="2"/>
  <c r="O45" i="2"/>
  <c r="O38" i="2"/>
  <c r="O27" i="2"/>
  <c r="O33" i="2"/>
  <c r="O59" i="2"/>
  <c r="O46" i="2"/>
  <c r="O26" i="2"/>
  <c r="O63" i="2"/>
  <c r="O36" i="2"/>
  <c r="O32" i="2"/>
  <c r="O47" i="2"/>
  <c r="O16" i="2"/>
  <c r="O31" i="2"/>
  <c r="O17" i="2"/>
  <c r="O60" i="2"/>
  <c r="O29" i="2"/>
  <c r="O15" i="2"/>
  <c r="O40" i="2"/>
  <c r="DC179" i="5" l="1"/>
  <c r="DC180" i="5"/>
  <c r="DC199" i="5"/>
  <c r="DC174" i="5"/>
  <c r="DC217" i="5"/>
  <c r="DC117" i="5"/>
  <c r="DC139" i="5"/>
  <c r="DC226" i="5"/>
  <c r="DC78" i="5"/>
  <c r="DC116" i="5"/>
  <c r="DC114" i="5"/>
  <c r="DC137" i="5"/>
  <c r="DC189" i="5"/>
  <c r="DC184" i="5"/>
  <c r="DC200" i="5"/>
  <c r="DC215" i="5"/>
  <c r="DC42" i="6"/>
  <c r="DC29" i="6"/>
  <c r="DC43" i="6"/>
  <c r="DC64" i="6"/>
  <c r="DC100" i="5"/>
  <c r="DC111" i="5"/>
  <c r="DC113" i="5"/>
  <c r="DC196" i="5"/>
  <c r="DC211" i="5"/>
  <c r="DC220" i="5"/>
  <c r="DC221" i="5"/>
  <c r="DC216" i="5"/>
  <c r="DC229" i="5"/>
  <c r="DC223" i="5"/>
  <c r="DC239" i="5"/>
  <c r="DC230" i="5"/>
  <c r="DC47" i="6"/>
  <c r="DC60" i="6"/>
  <c r="DC21" i="6"/>
  <c r="DC33" i="6"/>
  <c r="DC51" i="6"/>
  <c r="DC61" i="6"/>
  <c r="DC42" i="5"/>
  <c r="DC102" i="5"/>
  <c r="DC73" i="5"/>
  <c r="DC108" i="5"/>
  <c r="DC152" i="5"/>
  <c r="DC11" i="6"/>
  <c r="DC23" i="6"/>
  <c r="DC40" i="6"/>
  <c r="DC30" i="6"/>
  <c r="DC58" i="6"/>
  <c r="DC26" i="6"/>
  <c r="DC55" i="6"/>
  <c r="DC17" i="6"/>
  <c r="DC31" i="6"/>
  <c r="DC14" i="6"/>
  <c r="DC28" i="6"/>
  <c r="DC39" i="6"/>
  <c r="DC64" i="5"/>
  <c r="DC61" i="5"/>
  <c r="DC87" i="5"/>
  <c r="DC79" i="5"/>
  <c r="DC95" i="5"/>
  <c r="DC83" i="5"/>
  <c r="DC140" i="5"/>
  <c r="DC136" i="5"/>
  <c r="DC141" i="5"/>
  <c r="DC142" i="5"/>
  <c r="DC157" i="5"/>
  <c r="DC186" i="5"/>
  <c r="DC17" i="5"/>
  <c r="DC30" i="5"/>
  <c r="DC31" i="5"/>
  <c r="DC53" i="5"/>
  <c r="DC46" i="5"/>
  <c r="DC101" i="5"/>
  <c r="DC85" i="5"/>
  <c r="DC80" i="5"/>
  <c r="DC94" i="5"/>
  <c r="DC115" i="5"/>
  <c r="DC123" i="5"/>
  <c r="DC147" i="5"/>
  <c r="DC154" i="5"/>
  <c r="DC166" i="5"/>
  <c r="DC182" i="5"/>
  <c r="DC212" i="5"/>
  <c r="DC219" i="5"/>
  <c r="DC165" i="5"/>
  <c r="DC205" i="5"/>
  <c r="DC13" i="5"/>
  <c r="DC39" i="5"/>
  <c r="DC77" i="5"/>
  <c r="DC47" i="5"/>
  <c r="DC44" i="5"/>
  <c r="DC93" i="5"/>
  <c r="DC96" i="5"/>
  <c r="DC104" i="5"/>
  <c r="DC143" i="5"/>
  <c r="DC156" i="5"/>
  <c r="DC183" i="5"/>
  <c r="DC20" i="5"/>
  <c r="DC18" i="5"/>
  <c r="DC28" i="5"/>
  <c r="DC67" i="5"/>
  <c r="DC132" i="5"/>
  <c r="DC153" i="5"/>
  <c r="DC167" i="5"/>
  <c r="DC172" i="5"/>
  <c r="DC10" i="6"/>
  <c r="DC22" i="6"/>
  <c r="DC44" i="6"/>
  <c r="DC34" i="6"/>
  <c r="DC62" i="6"/>
  <c r="DC12" i="6"/>
  <c r="DC18" i="6"/>
  <c r="DC37" i="6"/>
  <c r="DC13" i="6"/>
  <c r="DC25" i="6"/>
  <c r="DC41" i="6"/>
  <c r="DC53" i="6"/>
  <c r="DC63" i="6"/>
  <c r="DC16" i="6"/>
  <c r="DC46" i="6"/>
  <c r="DC15" i="6"/>
  <c r="DC32" i="6"/>
  <c r="DC38" i="6"/>
  <c r="DC36" i="6"/>
  <c r="DC19" i="6"/>
  <c r="DC45" i="6"/>
  <c r="DC54" i="6"/>
  <c r="DC48" i="6"/>
  <c r="DC24" i="6"/>
  <c r="DC49" i="6"/>
  <c r="DC50" i="6"/>
  <c r="DC59" i="6"/>
  <c r="DC35" i="6"/>
  <c r="DC57" i="6"/>
  <c r="DC20" i="6"/>
  <c r="DC27" i="6"/>
  <c r="DC52" i="6"/>
  <c r="DC56" i="6"/>
  <c r="DC228" i="5"/>
  <c r="DC234" i="5"/>
  <c r="DC225" i="5"/>
  <c r="DC227" i="5"/>
  <c r="DC237" i="5"/>
  <c r="DC232" i="5"/>
  <c r="DC35" i="5"/>
  <c r="DC65" i="5"/>
  <c r="DC23" i="5"/>
  <c r="DC59" i="5"/>
  <c r="DC91" i="5"/>
  <c r="DC92" i="5"/>
  <c r="DC89" i="5"/>
  <c r="DC105" i="5"/>
  <c r="DC124" i="5"/>
  <c r="DC135" i="5"/>
  <c r="DC146" i="5"/>
  <c r="DC158" i="5"/>
  <c r="DC164" i="5"/>
  <c r="DC176" i="5"/>
  <c r="DC188" i="5"/>
  <c r="DC191" i="5"/>
  <c r="DC197" i="5"/>
  <c r="DC194" i="5"/>
  <c r="DC233" i="5"/>
  <c r="DC238" i="5"/>
  <c r="DC21" i="5"/>
  <c r="DC38" i="5"/>
  <c r="DC50" i="5"/>
  <c r="DC62" i="5"/>
  <c r="DC63" i="5"/>
  <c r="DC88" i="5"/>
  <c r="DC70" i="5"/>
  <c r="DC75" i="5"/>
  <c r="DC120" i="5"/>
  <c r="DC126" i="5"/>
  <c r="DC121" i="5"/>
  <c r="DC149" i="5"/>
  <c r="DC138" i="5"/>
  <c r="DC168" i="5"/>
  <c r="DC187" i="5"/>
  <c r="DC193" i="5"/>
  <c r="DC33" i="5"/>
  <c r="DC22" i="5"/>
  <c r="DC41" i="5"/>
  <c r="DC58" i="5"/>
  <c r="DC68" i="5"/>
  <c r="DC76" i="5"/>
  <c r="DC107" i="5"/>
  <c r="DC118" i="5"/>
  <c r="DC71" i="5"/>
  <c r="DC125" i="5"/>
  <c r="DC119" i="5"/>
  <c r="DC129" i="5"/>
  <c r="DC144" i="5"/>
  <c r="DC161" i="5"/>
  <c r="DC185" i="5"/>
  <c r="DC181" i="5"/>
  <c r="DC206" i="5"/>
  <c r="DC202" i="5"/>
  <c r="DC203" i="5"/>
  <c r="DC209" i="5"/>
  <c r="DC210" i="5"/>
  <c r="DC204" i="5"/>
  <c r="DC69" i="5"/>
  <c r="DC19" i="5"/>
  <c r="DC25" i="5"/>
  <c r="DC51" i="5"/>
  <c r="DC43" i="5"/>
  <c r="DC40" i="5"/>
  <c r="DC86" i="5"/>
  <c r="DC98" i="5"/>
  <c r="DC109" i="5"/>
  <c r="DC99" i="5"/>
  <c r="DC112" i="5"/>
  <c r="DC133" i="5"/>
  <c r="DC151" i="5"/>
  <c r="DC170" i="5"/>
  <c r="DC173" i="5"/>
  <c r="DC192" i="5"/>
  <c r="DC14" i="5"/>
  <c r="DC48" i="5"/>
  <c r="DC11" i="5"/>
  <c r="DC32" i="5"/>
  <c r="DC60" i="5"/>
  <c r="DC29" i="5"/>
  <c r="DC66" i="5"/>
  <c r="DC81" i="5"/>
  <c r="DC72" i="5"/>
  <c r="DC82" i="5"/>
  <c r="DC103" i="5"/>
  <c r="DC128" i="5"/>
  <c r="DC134" i="5"/>
  <c r="DC160" i="5"/>
  <c r="DC148" i="5"/>
  <c r="DC175" i="5"/>
  <c r="DC169" i="5"/>
  <c r="DC198" i="5"/>
  <c r="DC201" i="5"/>
  <c r="DC224" i="5"/>
  <c r="DC12" i="5"/>
  <c r="DC26" i="5"/>
  <c r="DC55" i="5"/>
  <c r="DC52" i="5"/>
  <c r="DC49" i="5"/>
  <c r="DC15" i="5"/>
  <c r="DC36" i="5"/>
  <c r="DC27" i="5"/>
  <c r="DC37" i="5"/>
  <c r="DC54" i="5"/>
  <c r="DC106" i="5"/>
  <c r="DC90" i="5"/>
  <c r="DC97" i="5"/>
  <c r="DC127" i="5"/>
  <c r="DC131" i="5"/>
  <c r="DC145" i="5"/>
  <c r="DC159" i="5"/>
  <c r="DC171" i="5"/>
  <c r="DC177" i="5"/>
  <c r="DC190" i="5"/>
  <c r="DC222" i="5"/>
  <c r="DC231" i="5"/>
  <c r="DC235" i="5"/>
  <c r="DC236" i="5"/>
  <c r="DC74" i="5"/>
  <c r="DC110" i="5"/>
  <c r="DC130" i="5"/>
  <c r="DC122" i="5"/>
  <c r="DC150" i="5"/>
  <c r="DC155" i="5"/>
  <c r="DC162" i="5"/>
  <c r="DC163" i="5"/>
  <c r="DC178" i="5"/>
  <c r="DC195" i="5"/>
  <c r="DC207" i="5"/>
  <c r="DC218" i="5"/>
  <c r="DC24" i="5"/>
  <c r="DC84" i="5"/>
  <c r="DC16" i="5"/>
  <c r="DC45" i="5"/>
  <c r="DC34" i="5"/>
  <c r="DC57" i="5"/>
  <c r="DC56" i="5"/>
  <c r="DC213" i="5"/>
  <c r="DC208" i="5"/>
  <c r="DC214" i="5"/>
  <c r="DF16" i="3"/>
  <c r="DE16" i="3"/>
  <c r="DF15" i="3"/>
  <c r="DE15" i="3"/>
  <c r="DF17" i="3"/>
  <c r="DE17" i="3"/>
  <c r="DF18" i="3"/>
  <c r="DE18" i="3"/>
  <c r="DF12" i="3"/>
  <c r="DE12" i="3"/>
  <c r="DF19" i="3"/>
  <c r="DE19" i="3"/>
  <c r="DF11" i="3"/>
  <c r="DE11" i="3"/>
  <c r="DF9" i="3"/>
  <c r="DE9" i="3"/>
  <c r="DE10" i="3"/>
  <c r="DF10" i="3"/>
  <c r="DF14" i="3"/>
  <c r="DE14" i="3"/>
  <c r="DE13" i="3"/>
  <c r="DF13" i="3"/>
  <c r="DC15" i="3"/>
  <c r="DC17" i="3"/>
  <c r="DC18" i="3"/>
  <c r="DC12" i="3"/>
  <c r="DC19" i="3"/>
  <c r="DC11" i="3"/>
  <c r="DC9" i="3"/>
  <c r="DC10" i="3"/>
  <c r="DC14" i="3"/>
  <c r="DC13" i="3"/>
  <c r="DC16" i="3"/>
  <c r="BU12" i="3"/>
  <c r="BU16" i="3"/>
  <c r="BU19" i="3"/>
  <c r="BU18" i="3"/>
  <c r="BU13" i="3"/>
  <c r="BU15" i="3"/>
  <c r="BU17" i="3"/>
  <c r="BU9" i="3"/>
  <c r="BU14" i="3"/>
  <c r="BU11" i="3"/>
  <c r="BU10" i="3"/>
  <c r="AP199" i="5"/>
  <c r="AP203" i="5"/>
  <c r="AP201" i="5"/>
  <c r="AP207" i="5"/>
  <c r="AP205" i="5"/>
  <c r="AP101" i="5"/>
  <c r="AP86" i="5"/>
  <c r="AP71" i="5"/>
  <c r="AP88" i="5"/>
  <c r="AP61" i="5"/>
  <c r="AP79" i="5"/>
  <c r="AP93" i="5"/>
  <c r="AP76" i="5"/>
  <c r="AP106" i="5"/>
  <c r="AP92" i="5"/>
  <c r="AP73" i="5"/>
  <c r="AP72" i="5"/>
  <c r="AP85" i="5"/>
  <c r="AP98" i="5"/>
  <c r="AP110" i="5"/>
  <c r="AP70" i="5"/>
  <c r="AP87" i="5"/>
  <c r="AP95" i="5"/>
  <c r="AP96" i="5"/>
  <c r="AP107" i="5"/>
  <c r="AP90" i="5"/>
  <c r="AP89" i="5"/>
  <c r="AP78" i="5"/>
  <c r="AP82" i="5"/>
  <c r="AP80" i="5"/>
  <c r="AP109" i="5"/>
  <c r="AP84" i="5"/>
  <c r="AP75" i="5"/>
  <c r="AP100" i="5"/>
  <c r="AP83" i="5"/>
  <c r="AP104" i="5"/>
  <c r="AP118" i="5"/>
  <c r="AP97" i="5"/>
  <c r="AP105" i="5"/>
  <c r="AP116" i="5"/>
  <c r="AP103" i="5"/>
  <c r="AP12" i="5"/>
  <c r="AP11" i="5"/>
  <c r="AP17" i="5"/>
  <c r="AP19" i="5"/>
  <c r="AP14" i="5"/>
  <c r="AP24" i="5"/>
  <c r="AP21" i="5"/>
  <c r="AP20" i="5"/>
  <c r="AP16" i="5"/>
  <c r="AP13" i="5"/>
  <c r="AP33" i="5"/>
  <c r="AP15" i="5"/>
  <c r="AP35" i="5"/>
  <c r="AP26" i="5"/>
  <c r="AP32" i="5"/>
  <c r="AP30" i="5"/>
  <c r="AP25" i="5"/>
  <c r="AP49" i="5"/>
  <c r="AP38" i="5"/>
  <c r="AP18" i="5"/>
  <c r="AP45" i="5"/>
  <c r="AP39" i="5"/>
  <c r="AP22" i="5"/>
  <c r="AP36" i="5"/>
  <c r="AP65" i="5"/>
  <c r="AP55" i="5"/>
  <c r="AP60" i="5"/>
  <c r="AP31" i="5"/>
  <c r="AP51" i="5"/>
  <c r="AP48" i="5"/>
  <c r="AP50" i="5"/>
  <c r="AP28" i="5"/>
  <c r="AP34" i="5"/>
  <c r="AP77" i="5"/>
  <c r="AP41" i="5"/>
  <c r="AP27" i="5"/>
  <c r="AP23" i="5"/>
  <c r="AP52" i="5"/>
  <c r="AP29" i="5"/>
  <c r="AP53" i="5"/>
  <c r="AP43" i="5"/>
  <c r="AP74" i="5"/>
  <c r="AP62" i="5"/>
  <c r="AP57" i="5"/>
  <c r="AP47" i="5"/>
  <c r="AP58" i="5"/>
  <c r="AP37" i="5"/>
  <c r="AP59" i="5"/>
  <c r="AP215" i="5"/>
  <c r="AP229" i="5"/>
  <c r="AP42" i="5"/>
  <c r="AP217" i="5"/>
  <c r="AP233" i="5"/>
  <c r="AP230" i="5"/>
  <c r="AP224" i="5"/>
  <c r="AP227" i="5"/>
  <c r="AP211" i="5"/>
  <c r="AP212" i="5"/>
  <c r="AP234" i="5"/>
  <c r="AP236" i="5"/>
  <c r="AP206" i="5"/>
  <c r="AP219" i="5"/>
  <c r="AP235" i="5"/>
  <c r="AP220" i="5"/>
  <c r="AP228" i="5"/>
  <c r="AP223" i="5"/>
  <c r="AP225" i="5"/>
  <c r="AP216" i="5"/>
  <c r="AP237" i="5"/>
  <c r="AP231" i="5"/>
  <c r="AP238" i="5"/>
  <c r="AP226" i="5"/>
  <c r="AP239" i="5"/>
  <c r="AP210" i="5"/>
  <c r="AP209" i="5"/>
  <c r="AP232" i="5"/>
  <c r="AP221" i="5"/>
  <c r="AP66" i="5"/>
  <c r="AP46" i="5"/>
  <c r="AP40" i="5"/>
  <c r="AP69" i="5"/>
  <c r="AP63" i="5"/>
  <c r="AP64" i="5"/>
  <c r="AP56" i="5"/>
  <c r="AP44" i="5"/>
  <c r="AP68" i="5"/>
  <c r="AP54" i="5"/>
  <c r="AP91" i="5"/>
  <c r="AP102" i="5"/>
  <c r="AP81" i="5"/>
  <c r="AP195" i="5"/>
  <c r="AP191" i="5"/>
  <c r="AP193" i="5"/>
  <c r="AP197" i="5"/>
  <c r="AP204" i="5"/>
  <c r="AP94" i="5"/>
  <c r="AP99" i="5"/>
  <c r="AP125" i="5"/>
  <c r="AP120" i="5"/>
  <c r="AP111" i="5"/>
  <c r="AP140" i="5"/>
  <c r="AP143" i="5"/>
  <c r="AP130" i="5"/>
  <c r="AP127" i="5"/>
  <c r="AP124" i="5"/>
  <c r="AP108" i="5"/>
  <c r="AP128" i="5"/>
  <c r="AP115" i="5"/>
  <c r="AP112" i="5"/>
  <c r="AP119" i="5"/>
  <c r="AP126" i="5"/>
  <c r="AP113" i="5"/>
  <c r="AP136" i="5"/>
  <c r="AP117" i="5"/>
  <c r="AP122" i="5"/>
  <c r="AP131" i="5"/>
  <c r="AP135" i="5"/>
  <c r="AP114" i="5"/>
  <c r="AP134" i="5"/>
  <c r="AP123" i="5"/>
  <c r="AP133" i="5"/>
  <c r="AP129" i="5"/>
  <c r="AP121" i="5"/>
  <c r="AP132" i="5"/>
  <c r="AP141" i="5"/>
  <c r="AP139" i="5"/>
  <c r="AP150" i="5"/>
  <c r="AP145" i="5"/>
  <c r="AP146" i="5"/>
  <c r="AP152" i="5"/>
  <c r="AP160" i="5"/>
  <c r="AP147" i="5"/>
  <c r="AP151" i="5"/>
  <c r="AP144" i="5"/>
  <c r="AP149" i="5"/>
  <c r="AP153" i="5"/>
  <c r="AP142" i="5"/>
  <c r="AP156" i="5"/>
  <c r="AP155" i="5"/>
  <c r="AP159" i="5"/>
  <c r="AP158" i="5"/>
  <c r="AP137" i="5"/>
  <c r="AP148" i="5"/>
  <c r="AP154" i="5"/>
  <c r="AP170" i="5"/>
  <c r="AP161" i="5"/>
  <c r="AP138" i="5"/>
  <c r="AP167" i="5"/>
  <c r="AP157" i="5"/>
  <c r="AP174" i="5"/>
  <c r="AP162" i="5"/>
  <c r="AP171" i="5"/>
  <c r="AP164" i="5"/>
  <c r="AP165" i="5"/>
  <c r="AP175" i="5"/>
  <c r="AP166" i="5"/>
  <c r="AP173" i="5"/>
  <c r="AP185" i="5"/>
  <c r="AP168" i="5"/>
  <c r="AP172" i="5"/>
  <c r="AP183" i="5"/>
  <c r="AP179" i="5"/>
  <c r="AP163" i="5"/>
  <c r="AP177" i="5"/>
  <c r="AP176" i="5"/>
  <c r="AP189" i="5"/>
  <c r="AP169" i="5"/>
  <c r="AP182" i="5"/>
  <c r="AP192" i="5"/>
  <c r="AP181" i="5"/>
  <c r="AP187" i="5"/>
  <c r="AP196" i="5"/>
  <c r="AP186" i="5"/>
  <c r="AP180" i="5"/>
  <c r="AP178" i="5"/>
  <c r="AP190" i="5"/>
  <c r="AP188" i="5"/>
  <c r="AP184" i="5"/>
  <c r="AP213" i="5"/>
  <c r="AP222" i="5"/>
  <c r="AP202" i="5"/>
  <c r="AP194" i="5"/>
  <c r="AP214" i="5"/>
  <c r="AP198" i="5"/>
  <c r="AP208" i="5"/>
  <c r="AP200" i="5"/>
  <c r="AP218" i="5"/>
  <c r="AL236" i="5"/>
  <c r="AL239" i="5"/>
  <c r="AL219" i="5"/>
  <c r="AL237" i="5"/>
  <c r="AL238" i="5"/>
  <c r="AL223" i="5"/>
  <c r="AL227" i="5"/>
  <c r="AL233" i="5"/>
  <c r="AL220" i="5"/>
  <c r="AJ12" i="5"/>
  <c r="AL229" i="5"/>
  <c r="AL225" i="5"/>
  <c r="AL235" i="5"/>
  <c r="AL224" i="5"/>
  <c r="AL216" i="5"/>
  <c r="AL230" i="5"/>
  <c r="AL234" i="5"/>
  <c r="AL232" i="5"/>
  <c r="AL231" i="5"/>
  <c r="AJ101" i="5"/>
  <c r="AJ86" i="5"/>
  <c r="AJ71" i="5"/>
  <c r="AJ88" i="5"/>
  <c r="AJ61" i="5"/>
  <c r="AJ79" i="5"/>
  <c r="AJ93" i="5"/>
  <c r="AJ76" i="5"/>
  <c r="AJ106" i="5"/>
  <c r="AJ92" i="5"/>
  <c r="AJ73" i="5"/>
  <c r="AJ72" i="5"/>
  <c r="AJ85" i="5"/>
  <c r="AJ98" i="5"/>
  <c r="AJ110" i="5"/>
  <c r="AJ70" i="5"/>
  <c r="AJ87" i="5"/>
  <c r="AJ95" i="5"/>
  <c r="AJ96" i="5"/>
  <c r="AJ107" i="5"/>
  <c r="AJ90" i="5"/>
  <c r="AJ89" i="5"/>
  <c r="AJ78" i="5"/>
  <c r="AJ207" i="5"/>
  <c r="AJ229" i="5"/>
  <c r="AJ213" i="5"/>
  <c r="AJ233" i="5"/>
  <c r="AJ82" i="5"/>
  <c r="AJ197" i="5"/>
  <c r="AJ224" i="5"/>
  <c r="AJ227" i="5"/>
  <c r="AJ194" i="5"/>
  <c r="AJ234" i="5"/>
  <c r="AJ201" i="5"/>
  <c r="AJ219" i="5"/>
  <c r="AJ235" i="5"/>
  <c r="AJ218" i="5"/>
  <c r="AJ223" i="5"/>
  <c r="AJ199" i="5"/>
  <c r="AJ214" i="5"/>
  <c r="AJ216" i="5"/>
  <c r="AJ237" i="5"/>
  <c r="AJ203" i="5"/>
  <c r="AJ222" i="5"/>
  <c r="AJ231" i="5"/>
  <c r="AJ238" i="5"/>
  <c r="AT238" i="5" s="1"/>
  <c r="AJ208" i="5"/>
  <c r="AJ204" i="5"/>
  <c r="AJ239" i="5"/>
  <c r="AJ200" i="5"/>
  <c r="AJ205" i="5"/>
  <c r="AJ232" i="5"/>
  <c r="AJ211" i="5"/>
  <c r="AJ206" i="5"/>
  <c r="AJ198" i="5"/>
  <c r="AJ236" i="5"/>
  <c r="AJ202" i="5"/>
  <c r="AJ220" i="5"/>
  <c r="AJ225" i="5"/>
  <c r="AJ230" i="5"/>
  <c r="AJ80" i="5"/>
  <c r="AJ109" i="5"/>
  <c r="AJ84" i="5"/>
  <c r="AJ75" i="5"/>
  <c r="AJ100" i="5"/>
  <c r="AJ83" i="5"/>
  <c r="AJ104" i="5"/>
  <c r="AJ118" i="5"/>
  <c r="AJ97" i="5"/>
  <c r="AJ105" i="5"/>
  <c r="AJ116" i="5"/>
  <c r="AJ11" i="5"/>
  <c r="AJ17" i="5"/>
  <c r="AJ19" i="5"/>
  <c r="AJ24" i="5"/>
  <c r="AJ21" i="5"/>
  <c r="AJ20" i="5"/>
  <c r="AJ16" i="5"/>
  <c r="AJ13" i="5"/>
  <c r="AJ33" i="5"/>
  <c r="AJ15" i="5"/>
  <c r="AJ35" i="5"/>
  <c r="AJ26" i="5"/>
  <c r="AJ32" i="5"/>
  <c r="AJ30" i="5"/>
  <c r="AJ25" i="5"/>
  <c r="AJ49" i="5"/>
  <c r="AJ38" i="5"/>
  <c r="AJ18" i="5"/>
  <c r="AJ45" i="5"/>
  <c r="AJ39" i="5"/>
  <c r="AJ22" i="5"/>
  <c r="AJ36" i="5"/>
  <c r="AJ65" i="5"/>
  <c r="AJ55" i="5"/>
  <c r="AJ60" i="5"/>
  <c r="AJ31" i="5"/>
  <c r="AJ51" i="5"/>
  <c r="AJ48" i="5"/>
  <c r="AJ50" i="5"/>
  <c r="AJ28" i="5"/>
  <c r="AJ34" i="5"/>
  <c r="AJ77" i="5"/>
  <c r="AJ41" i="5"/>
  <c r="AJ27" i="5"/>
  <c r="AJ23" i="5"/>
  <c r="AJ52" i="5"/>
  <c r="AJ29" i="5"/>
  <c r="AJ53" i="5"/>
  <c r="AJ43" i="5"/>
  <c r="AJ74" i="5"/>
  <c r="AJ62" i="5"/>
  <c r="AJ67" i="5"/>
  <c r="AJ57" i="5"/>
  <c r="AJ47" i="5"/>
  <c r="AJ58" i="5"/>
  <c r="AJ37" i="5"/>
  <c r="AJ59" i="5"/>
  <c r="AJ42" i="5"/>
  <c r="AJ66" i="5"/>
  <c r="AJ46" i="5"/>
  <c r="AJ40" i="5"/>
  <c r="AJ69" i="5"/>
  <c r="AJ63" i="5"/>
  <c r="AJ64" i="5"/>
  <c r="AJ56" i="5"/>
  <c r="AJ44" i="5"/>
  <c r="AJ68" i="5"/>
  <c r="AJ54" i="5"/>
  <c r="AJ91" i="5"/>
  <c r="AJ102" i="5"/>
  <c r="AJ81" i="5"/>
  <c r="AJ228" i="5"/>
  <c r="AJ195" i="5"/>
  <c r="AJ191" i="5"/>
  <c r="AJ193" i="5"/>
  <c r="AJ226" i="5"/>
  <c r="AJ103" i="5"/>
  <c r="AJ94" i="5"/>
  <c r="AJ99" i="5"/>
  <c r="AJ125" i="5"/>
  <c r="AJ120" i="5"/>
  <c r="AJ111" i="5"/>
  <c r="AJ140" i="5"/>
  <c r="AJ143" i="5"/>
  <c r="AJ130" i="5"/>
  <c r="AJ127" i="5"/>
  <c r="AJ124" i="5"/>
  <c r="AJ108" i="5"/>
  <c r="AJ128" i="5"/>
  <c r="AJ115" i="5"/>
  <c r="AJ112" i="5"/>
  <c r="AJ119" i="5"/>
  <c r="AJ126" i="5"/>
  <c r="AJ113" i="5"/>
  <c r="AJ136" i="5"/>
  <c r="AJ117" i="5"/>
  <c r="AJ122" i="5"/>
  <c r="AJ131" i="5"/>
  <c r="AJ135" i="5"/>
  <c r="AJ114" i="5"/>
  <c r="AJ134" i="5"/>
  <c r="AJ123" i="5"/>
  <c r="AJ133" i="5"/>
  <c r="AJ129" i="5"/>
  <c r="AJ121" i="5"/>
  <c r="AJ132" i="5"/>
  <c r="AJ141" i="5"/>
  <c r="AJ139" i="5"/>
  <c r="AJ150" i="5"/>
  <c r="AJ145" i="5"/>
  <c r="AJ146" i="5"/>
  <c r="AJ152" i="5"/>
  <c r="AJ160" i="5"/>
  <c r="AJ147" i="5"/>
  <c r="AJ151" i="5"/>
  <c r="AJ144" i="5"/>
  <c r="AJ149" i="5"/>
  <c r="AJ153" i="5"/>
  <c r="AJ142" i="5"/>
  <c r="AJ156" i="5"/>
  <c r="AJ155" i="5"/>
  <c r="AJ159" i="5"/>
  <c r="AJ158" i="5"/>
  <c r="AJ137" i="5"/>
  <c r="AJ148" i="5"/>
  <c r="AJ154" i="5"/>
  <c r="AJ170" i="5"/>
  <c r="AJ161" i="5"/>
  <c r="AJ138" i="5"/>
  <c r="AJ167" i="5"/>
  <c r="AJ157" i="5"/>
  <c r="AJ174" i="5"/>
  <c r="AJ162" i="5"/>
  <c r="AJ171" i="5"/>
  <c r="AJ164" i="5"/>
  <c r="AJ165" i="5"/>
  <c r="AJ175" i="5"/>
  <c r="AJ166" i="5"/>
  <c r="AJ173" i="5"/>
  <c r="AJ185" i="5"/>
  <c r="AJ168" i="5"/>
  <c r="AJ172" i="5"/>
  <c r="AJ183" i="5"/>
  <c r="AJ179" i="5"/>
  <c r="AJ163" i="5"/>
  <c r="AJ177" i="5"/>
  <c r="AJ176" i="5"/>
  <c r="AJ189" i="5"/>
  <c r="AJ169" i="5"/>
  <c r="AJ182" i="5"/>
  <c r="AJ192" i="5"/>
  <c r="AJ181" i="5"/>
  <c r="AJ187" i="5"/>
  <c r="AJ196" i="5"/>
  <c r="AJ186" i="5"/>
  <c r="AJ180" i="5"/>
  <c r="AJ178" i="5"/>
  <c r="AJ190" i="5"/>
  <c r="AJ188" i="5"/>
  <c r="AJ184" i="5"/>
  <c r="AJ210" i="5"/>
  <c r="AJ212" i="5"/>
  <c r="AJ215" i="5"/>
  <c r="AJ217" i="5"/>
  <c r="AJ209" i="5"/>
  <c r="AJ221" i="5"/>
  <c r="BJ63" i="6"/>
  <c r="AC25" i="2"/>
  <c r="AB25" i="2"/>
  <c r="AC54" i="2"/>
  <c r="AB54" i="2"/>
  <c r="AB36" i="2"/>
  <c r="AC36" i="2"/>
  <c r="AB19" i="2"/>
  <c r="AC19" i="2"/>
  <c r="AC13" i="2"/>
  <c r="AB13" i="2"/>
  <c r="AC39" i="2"/>
  <c r="AB39" i="2"/>
  <c r="BK52" i="2"/>
  <c r="BJ52" i="2"/>
  <c r="BK28" i="2"/>
  <c r="BJ28" i="2"/>
  <c r="BK21" i="2"/>
  <c r="BJ21" i="2"/>
  <c r="BJ24" i="2"/>
  <c r="BK24" i="2"/>
  <c r="BK16" i="2"/>
  <c r="BJ16" i="2"/>
  <c r="BU49" i="2"/>
  <c r="BV49" i="2"/>
  <c r="BU10" i="2"/>
  <c r="BV10" i="2"/>
  <c r="BU61" i="2"/>
  <c r="BV61" i="2"/>
  <c r="BU46" i="2"/>
  <c r="BV46" i="2"/>
  <c r="CH39" i="2"/>
  <c r="CI39" i="2"/>
  <c r="CH13" i="2"/>
  <c r="CI13" i="2"/>
  <c r="CI19" i="2"/>
  <c r="CH19" i="2"/>
  <c r="CI36" i="2"/>
  <c r="CH36" i="2"/>
  <c r="CU41" i="2"/>
  <c r="CV41" i="2"/>
  <c r="CU57" i="2"/>
  <c r="CV57" i="2"/>
  <c r="CU56" i="2"/>
  <c r="CV56" i="2"/>
  <c r="CU59" i="2"/>
  <c r="CV59" i="2"/>
  <c r="CU15" i="2"/>
  <c r="CV15" i="2"/>
  <c r="DE11" i="2"/>
  <c r="DF11" i="2"/>
  <c r="DE58" i="2"/>
  <c r="DF58" i="2"/>
  <c r="DE12" i="2"/>
  <c r="DF12" i="2"/>
  <c r="DE45" i="2"/>
  <c r="DF45" i="2"/>
  <c r="DF31" i="2"/>
  <c r="DE31" i="2"/>
  <c r="AB63" i="2"/>
  <c r="AC63" i="2"/>
  <c r="AC44" i="2"/>
  <c r="AB44" i="2"/>
  <c r="AC18" i="2"/>
  <c r="AB18" i="2"/>
  <c r="AC35" i="2"/>
  <c r="AB35" i="2"/>
  <c r="BK11" i="2"/>
  <c r="BJ11" i="2"/>
  <c r="BK58" i="2"/>
  <c r="BJ58" i="2"/>
  <c r="BJ12" i="2"/>
  <c r="BK12" i="2"/>
  <c r="BK45" i="2"/>
  <c r="BJ45" i="2"/>
  <c r="BJ31" i="2"/>
  <c r="BK31" i="2"/>
  <c r="BU62" i="2"/>
  <c r="BV62" i="2"/>
  <c r="BU43" i="2"/>
  <c r="BV43" i="2"/>
  <c r="BU51" i="2"/>
  <c r="BV51" i="2"/>
  <c r="BU26" i="2"/>
  <c r="BV26" i="2"/>
  <c r="CH64" i="2"/>
  <c r="CI64" i="2"/>
  <c r="CH34" i="2"/>
  <c r="CI34" i="2"/>
  <c r="CH54" i="2"/>
  <c r="CI54" i="2"/>
  <c r="CH32" i="2"/>
  <c r="CI32" i="2"/>
  <c r="CU49" i="2"/>
  <c r="CV49" i="2"/>
  <c r="CV10" i="2"/>
  <c r="CU10" i="2"/>
  <c r="CV61" i="2"/>
  <c r="CU61" i="2"/>
  <c r="CU46" i="2"/>
  <c r="CV46" i="2"/>
  <c r="DF50" i="2"/>
  <c r="DE50" i="2"/>
  <c r="DE53" i="2"/>
  <c r="DF53" i="2"/>
  <c r="DE37" i="2"/>
  <c r="DF37" i="2"/>
  <c r="DF38" i="2"/>
  <c r="DE38" i="2"/>
  <c r="DE17" i="2"/>
  <c r="DF17" i="2"/>
  <c r="AC17" i="2"/>
  <c r="AB17" i="2"/>
  <c r="AB51" i="2"/>
  <c r="AC51" i="2"/>
  <c r="AC43" i="2"/>
  <c r="AB43" i="2"/>
  <c r="AC62" i="2"/>
  <c r="AB62" i="2"/>
  <c r="BJ50" i="2"/>
  <c r="BK50" i="2"/>
  <c r="BJ53" i="2"/>
  <c r="BK53" i="2"/>
  <c r="BJ37" i="2"/>
  <c r="BK37" i="2"/>
  <c r="BJ38" i="2"/>
  <c r="BK38" i="2"/>
  <c r="BK17" i="2"/>
  <c r="BJ17" i="2"/>
  <c r="BU35" i="2"/>
  <c r="BV35" i="2"/>
  <c r="BU18" i="2"/>
  <c r="BV18" i="2"/>
  <c r="BU44" i="2"/>
  <c r="BV44" i="2"/>
  <c r="BU63" i="2"/>
  <c r="BV63" i="2"/>
  <c r="CH40" i="2"/>
  <c r="CI40" i="2"/>
  <c r="CH20" i="2"/>
  <c r="CI20" i="2"/>
  <c r="CH25" i="2"/>
  <c r="CI25" i="2"/>
  <c r="CH55" i="2"/>
  <c r="CI55" i="2"/>
  <c r="CI47" i="2"/>
  <c r="CH47" i="2"/>
  <c r="CU62" i="2"/>
  <c r="CV62" i="2"/>
  <c r="CV43" i="2"/>
  <c r="CU43" i="2"/>
  <c r="CU51" i="2"/>
  <c r="CV51" i="2"/>
  <c r="CU26" i="2"/>
  <c r="CV26" i="2"/>
  <c r="DE42" i="2"/>
  <c r="DF42" i="2"/>
  <c r="DE23" i="2"/>
  <c r="DF23" i="2"/>
  <c r="DE48" i="2"/>
  <c r="DF48" i="2"/>
  <c r="DE27" i="2"/>
  <c r="DF27" i="2"/>
  <c r="DE60" i="2"/>
  <c r="DF60" i="2"/>
  <c r="AC26" i="2"/>
  <c r="AB26" i="2"/>
  <c r="AB40" i="2"/>
  <c r="AC40" i="2"/>
  <c r="AC46" i="2"/>
  <c r="AB46" i="2"/>
  <c r="AC61" i="2"/>
  <c r="AB61" i="2"/>
  <c r="AB10" i="2"/>
  <c r="AC10" i="2"/>
  <c r="AB49" i="2"/>
  <c r="AC49" i="2"/>
  <c r="BJ42" i="2"/>
  <c r="BK42" i="2"/>
  <c r="BJ23" i="2"/>
  <c r="BK23" i="2"/>
  <c r="BJ48" i="2"/>
  <c r="BK48" i="2"/>
  <c r="BK27" i="2"/>
  <c r="BJ27" i="2"/>
  <c r="BJ60" i="2"/>
  <c r="BK60" i="2"/>
  <c r="BU39" i="2"/>
  <c r="BV39" i="2"/>
  <c r="BU13" i="2"/>
  <c r="BV13" i="2"/>
  <c r="BU19" i="2"/>
  <c r="BV19" i="2"/>
  <c r="BV36" i="2"/>
  <c r="BU36" i="2"/>
  <c r="CH52" i="2"/>
  <c r="CI52" i="2"/>
  <c r="CH28" i="2"/>
  <c r="CI28" i="2"/>
  <c r="CH21" i="2"/>
  <c r="CI21" i="2"/>
  <c r="CI24" i="2"/>
  <c r="CH24" i="2"/>
  <c r="CH16" i="2"/>
  <c r="CI16" i="2"/>
  <c r="CU35" i="2"/>
  <c r="CV35" i="2"/>
  <c r="CV18" i="2"/>
  <c r="CU18" i="2"/>
  <c r="CU44" i="2"/>
  <c r="CV44" i="2"/>
  <c r="CU63" i="2"/>
  <c r="CV63" i="2"/>
  <c r="DE22" i="2"/>
  <c r="DF22" i="2"/>
  <c r="DE30" i="2"/>
  <c r="DF30" i="2"/>
  <c r="DF14" i="2"/>
  <c r="DE14" i="2"/>
  <c r="DE33" i="2"/>
  <c r="DF33" i="2"/>
  <c r="DE29" i="2"/>
  <c r="DF29" i="2"/>
  <c r="AC59" i="2"/>
  <c r="AB59" i="2"/>
  <c r="AB57" i="2"/>
  <c r="AC57" i="2"/>
  <c r="AC41" i="2"/>
  <c r="AB41" i="2"/>
  <c r="BJ22" i="2"/>
  <c r="BK22" i="2"/>
  <c r="BJ30" i="2"/>
  <c r="BK30" i="2"/>
  <c r="BJ14" i="2"/>
  <c r="BK14" i="2"/>
  <c r="BK33" i="2"/>
  <c r="BJ33" i="2"/>
  <c r="BJ29" i="2"/>
  <c r="BK29" i="2"/>
  <c r="BU64" i="2"/>
  <c r="BV64" i="2"/>
  <c r="BU34" i="2"/>
  <c r="BV34" i="2"/>
  <c r="BU54" i="2"/>
  <c r="BV54" i="2"/>
  <c r="BV32" i="2"/>
  <c r="BU32" i="2"/>
  <c r="CH11" i="2"/>
  <c r="CI11" i="2"/>
  <c r="CH58" i="2"/>
  <c r="CI58" i="2"/>
  <c r="CI12" i="2"/>
  <c r="CH12" i="2"/>
  <c r="CH45" i="2"/>
  <c r="CI45" i="2"/>
  <c r="CH31" i="2"/>
  <c r="CI31" i="2"/>
  <c r="CU39" i="2"/>
  <c r="CV39" i="2"/>
  <c r="CV13" i="2"/>
  <c r="CU13" i="2"/>
  <c r="CU19" i="2"/>
  <c r="CV19" i="2"/>
  <c r="CU36" i="2"/>
  <c r="CV36" i="2"/>
  <c r="DE41" i="2"/>
  <c r="DF41" i="2"/>
  <c r="DE57" i="2"/>
  <c r="DF57" i="2"/>
  <c r="DF56" i="2"/>
  <c r="DE56" i="2"/>
  <c r="DE59" i="2"/>
  <c r="DF59" i="2"/>
  <c r="DE15" i="2"/>
  <c r="DF15" i="2"/>
  <c r="AB15" i="2"/>
  <c r="AC15" i="2"/>
  <c r="AC29" i="2"/>
  <c r="AB29" i="2"/>
  <c r="AB14" i="2"/>
  <c r="AC14" i="2"/>
  <c r="AB30" i="2"/>
  <c r="AC30" i="2"/>
  <c r="AB22" i="2"/>
  <c r="AC22" i="2"/>
  <c r="BJ41" i="2"/>
  <c r="BK41" i="2"/>
  <c r="BK57" i="2"/>
  <c r="BJ57" i="2"/>
  <c r="BJ56" i="2"/>
  <c r="BK56" i="2"/>
  <c r="BJ59" i="2"/>
  <c r="BK59" i="2"/>
  <c r="BJ15" i="2"/>
  <c r="BK15" i="2"/>
  <c r="BU40" i="2"/>
  <c r="BV40" i="2"/>
  <c r="BU20" i="2"/>
  <c r="BV20" i="2"/>
  <c r="BU25" i="2"/>
  <c r="BV25" i="2"/>
  <c r="BV55" i="2"/>
  <c r="BU55" i="2"/>
  <c r="BU47" i="2"/>
  <c r="BV47" i="2"/>
  <c r="CH50" i="2"/>
  <c r="CI50" i="2"/>
  <c r="CI53" i="2"/>
  <c r="CH53" i="2"/>
  <c r="CH37" i="2"/>
  <c r="CI37" i="2"/>
  <c r="CH38" i="2"/>
  <c r="CI38" i="2"/>
  <c r="CH17" i="2"/>
  <c r="CI17" i="2"/>
  <c r="CU64" i="2"/>
  <c r="CV64" i="2"/>
  <c r="CV34" i="2"/>
  <c r="CU34" i="2"/>
  <c r="CV54" i="2"/>
  <c r="CU54" i="2"/>
  <c r="CU32" i="2"/>
  <c r="CV32" i="2"/>
  <c r="DE49" i="2"/>
  <c r="DF49" i="2"/>
  <c r="DF10" i="2"/>
  <c r="DE10" i="2"/>
  <c r="DE61" i="2"/>
  <c r="DF61" i="2"/>
  <c r="DF46" i="2"/>
  <c r="DE46" i="2"/>
  <c r="AB56" i="2"/>
  <c r="AC56" i="2"/>
  <c r="AB33" i="2"/>
  <c r="AC33" i="2"/>
  <c r="AB60" i="2"/>
  <c r="AC60" i="2"/>
  <c r="AC27" i="2"/>
  <c r="AB27" i="2"/>
  <c r="AC48" i="2"/>
  <c r="AB48" i="2"/>
  <c r="AC23" i="2"/>
  <c r="AB23" i="2"/>
  <c r="AC42" i="2"/>
  <c r="AB42" i="2"/>
  <c r="BK49" i="2"/>
  <c r="BJ49" i="2"/>
  <c r="BK10" i="2"/>
  <c r="BJ10" i="2"/>
  <c r="BJ61" i="2"/>
  <c r="BK61" i="2"/>
  <c r="BJ46" i="2"/>
  <c r="BK46" i="2"/>
  <c r="BU52" i="2"/>
  <c r="BV52" i="2"/>
  <c r="BU28" i="2"/>
  <c r="BV28" i="2"/>
  <c r="BU21" i="2"/>
  <c r="BV21" i="2"/>
  <c r="BU24" i="2"/>
  <c r="BV24" i="2"/>
  <c r="BU16" i="2"/>
  <c r="BV16" i="2"/>
  <c r="CH42" i="2"/>
  <c r="CI42" i="2"/>
  <c r="CH23" i="2"/>
  <c r="CI23" i="2"/>
  <c r="CH48" i="2"/>
  <c r="CI48" i="2"/>
  <c r="CH27" i="2"/>
  <c r="CI27" i="2"/>
  <c r="CI60" i="2"/>
  <c r="CH60" i="2"/>
  <c r="CU40" i="2"/>
  <c r="CV40" i="2"/>
  <c r="CU20" i="2"/>
  <c r="CV20" i="2"/>
  <c r="CV25" i="2"/>
  <c r="CU25" i="2"/>
  <c r="CU55" i="2"/>
  <c r="CV55" i="2"/>
  <c r="CU47" i="2"/>
  <c r="CV47" i="2"/>
  <c r="DF62" i="2"/>
  <c r="DE62" i="2"/>
  <c r="DE43" i="2"/>
  <c r="DF43" i="2"/>
  <c r="DE51" i="2"/>
  <c r="DF51" i="2"/>
  <c r="DF26" i="2"/>
  <c r="DE26" i="2"/>
  <c r="AB38" i="2"/>
  <c r="AC38" i="2"/>
  <c r="AC37" i="2"/>
  <c r="AB37" i="2"/>
  <c r="AB53" i="2"/>
  <c r="AC53" i="2"/>
  <c r="AC50" i="2"/>
  <c r="AB50" i="2"/>
  <c r="BJ62" i="2"/>
  <c r="BK62" i="2"/>
  <c r="BJ43" i="2"/>
  <c r="BK43" i="2"/>
  <c r="BJ51" i="2"/>
  <c r="BK51" i="2"/>
  <c r="BJ26" i="2"/>
  <c r="BK26" i="2"/>
  <c r="BV11" i="2"/>
  <c r="BU11" i="2"/>
  <c r="BU58" i="2"/>
  <c r="BV58" i="2"/>
  <c r="BU12" i="2"/>
  <c r="BV12" i="2"/>
  <c r="BU45" i="2"/>
  <c r="BV45" i="2"/>
  <c r="BU31" i="2"/>
  <c r="BV31" i="2"/>
  <c r="CH22" i="2"/>
  <c r="CI22" i="2"/>
  <c r="CI30" i="2"/>
  <c r="CH30" i="2"/>
  <c r="CH14" i="2"/>
  <c r="CI14" i="2"/>
  <c r="CH33" i="2"/>
  <c r="CI33" i="2"/>
  <c r="CH29" i="2"/>
  <c r="CI29" i="2"/>
  <c r="CU52" i="2"/>
  <c r="CV52" i="2"/>
  <c r="CU28" i="2"/>
  <c r="CV28" i="2"/>
  <c r="CU21" i="2"/>
  <c r="CV21" i="2"/>
  <c r="CU24" i="2"/>
  <c r="CV24" i="2"/>
  <c r="CU16" i="2"/>
  <c r="CV16" i="2"/>
  <c r="DE35" i="2"/>
  <c r="DF35" i="2"/>
  <c r="DE18" i="2"/>
  <c r="DF18" i="2"/>
  <c r="DE44" i="2"/>
  <c r="DF44" i="2"/>
  <c r="DE63" i="2"/>
  <c r="DF63" i="2"/>
  <c r="AB45" i="2"/>
  <c r="AC45" i="2"/>
  <c r="AB12" i="2"/>
  <c r="AC12" i="2"/>
  <c r="AC58" i="2"/>
  <c r="AB58" i="2"/>
  <c r="AB11" i="2"/>
  <c r="AC11" i="2"/>
  <c r="BK35" i="2"/>
  <c r="BJ35" i="2"/>
  <c r="BJ18" i="2"/>
  <c r="BK18" i="2"/>
  <c r="BK44" i="2"/>
  <c r="BJ44" i="2"/>
  <c r="BK63" i="2"/>
  <c r="BJ63" i="2"/>
  <c r="BU50" i="2"/>
  <c r="BV50" i="2"/>
  <c r="BU53" i="2"/>
  <c r="BV53" i="2"/>
  <c r="BU37" i="2"/>
  <c r="BV37" i="2"/>
  <c r="BU38" i="2"/>
  <c r="BV38" i="2"/>
  <c r="BV17" i="2"/>
  <c r="BU17" i="2"/>
  <c r="CH41" i="2"/>
  <c r="CI41" i="2"/>
  <c r="CH57" i="2"/>
  <c r="CI57" i="2"/>
  <c r="CH56" i="2"/>
  <c r="CI56" i="2"/>
  <c r="CH59" i="2"/>
  <c r="CI59" i="2"/>
  <c r="CH15" i="2"/>
  <c r="CI15" i="2"/>
  <c r="CU11" i="2"/>
  <c r="CV11" i="2"/>
  <c r="CU58" i="2"/>
  <c r="CV58" i="2"/>
  <c r="CU12" i="2"/>
  <c r="CV12" i="2"/>
  <c r="CU45" i="2"/>
  <c r="CV45" i="2"/>
  <c r="CU31" i="2"/>
  <c r="CV31" i="2"/>
  <c r="DE39" i="2"/>
  <c r="DF39" i="2"/>
  <c r="DE13" i="2"/>
  <c r="DF13" i="2"/>
  <c r="DE19" i="2"/>
  <c r="DF19" i="2"/>
  <c r="DE36" i="2"/>
  <c r="DF36" i="2"/>
  <c r="AC31" i="2"/>
  <c r="AB31" i="2"/>
  <c r="AC16" i="2"/>
  <c r="AB16" i="2"/>
  <c r="AB24" i="2"/>
  <c r="AC24" i="2"/>
  <c r="AC21" i="2"/>
  <c r="AB21" i="2"/>
  <c r="AB28" i="2"/>
  <c r="AC28" i="2"/>
  <c r="AC52" i="2"/>
  <c r="AB52" i="2"/>
  <c r="BK39" i="2"/>
  <c r="BJ39" i="2"/>
  <c r="BJ13" i="2"/>
  <c r="BK13" i="2"/>
  <c r="BJ19" i="2"/>
  <c r="BK19" i="2"/>
  <c r="BJ36" i="2"/>
  <c r="BK36" i="2"/>
  <c r="BV42" i="2"/>
  <c r="BU42" i="2"/>
  <c r="BV23" i="2"/>
  <c r="BU23" i="2"/>
  <c r="BU48" i="2"/>
  <c r="BV48" i="2"/>
  <c r="BU27" i="2"/>
  <c r="BV27" i="2"/>
  <c r="BU60" i="2"/>
  <c r="BV60" i="2"/>
  <c r="CH49" i="2"/>
  <c r="CI49" i="2"/>
  <c r="CI10" i="2"/>
  <c r="CH10" i="2"/>
  <c r="CH61" i="2"/>
  <c r="CI61" i="2"/>
  <c r="CH46" i="2"/>
  <c r="CI46" i="2"/>
  <c r="CU50" i="2"/>
  <c r="CV50" i="2"/>
  <c r="CU53" i="2"/>
  <c r="CV53" i="2"/>
  <c r="CV37" i="2"/>
  <c r="CU37" i="2"/>
  <c r="CU38" i="2"/>
  <c r="CV38" i="2"/>
  <c r="CU17" i="2"/>
  <c r="CV17" i="2"/>
  <c r="DE64" i="2"/>
  <c r="DF64" i="2"/>
  <c r="DE34" i="2"/>
  <c r="DF34" i="2"/>
  <c r="DE54" i="2"/>
  <c r="DF54" i="2"/>
  <c r="DE32" i="2"/>
  <c r="DF32" i="2"/>
  <c r="AC55" i="2"/>
  <c r="AB55" i="2"/>
  <c r="AC20" i="2"/>
  <c r="AB20" i="2"/>
  <c r="BK64" i="2"/>
  <c r="BJ64" i="2"/>
  <c r="BJ34" i="2"/>
  <c r="BK34" i="2"/>
  <c r="BJ54" i="2"/>
  <c r="BK54" i="2"/>
  <c r="BJ32" i="2"/>
  <c r="BK32" i="2"/>
  <c r="BU22" i="2"/>
  <c r="BV22" i="2"/>
  <c r="BV30" i="2"/>
  <c r="BU30" i="2"/>
  <c r="BU14" i="2"/>
  <c r="BV14" i="2"/>
  <c r="BU33" i="2"/>
  <c r="BV33" i="2"/>
  <c r="BV29" i="2"/>
  <c r="BU29" i="2"/>
  <c r="CH62" i="2"/>
  <c r="CI62" i="2"/>
  <c r="CH43" i="2"/>
  <c r="CI43" i="2"/>
  <c r="CI51" i="2"/>
  <c r="CH51" i="2"/>
  <c r="CH26" i="2"/>
  <c r="CI26" i="2"/>
  <c r="CU42" i="2"/>
  <c r="CV42" i="2"/>
  <c r="CU23" i="2"/>
  <c r="CV23" i="2"/>
  <c r="CV48" i="2"/>
  <c r="CU48" i="2"/>
  <c r="CU27" i="2"/>
  <c r="CV27" i="2"/>
  <c r="CU60" i="2"/>
  <c r="CV60" i="2"/>
  <c r="DE40" i="2"/>
  <c r="DF40" i="2"/>
  <c r="DF20" i="2"/>
  <c r="DE20" i="2"/>
  <c r="DE25" i="2"/>
  <c r="DF25" i="2"/>
  <c r="DE55" i="2"/>
  <c r="DF55" i="2"/>
  <c r="DE47" i="2"/>
  <c r="DF47" i="2"/>
  <c r="AB47" i="2"/>
  <c r="AC47" i="2"/>
  <c r="AC32" i="2"/>
  <c r="AB32" i="2"/>
  <c r="AC34" i="2"/>
  <c r="AB34" i="2"/>
  <c r="AC64" i="2"/>
  <c r="AB64" i="2"/>
  <c r="BK40" i="2"/>
  <c r="BJ40" i="2"/>
  <c r="BJ20" i="2"/>
  <c r="BK20" i="2"/>
  <c r="BJ25" i="2"/>
  <c r="BK25" i="2"/>
  <c r="BJ55" i="2"/>
  <c r="BK55" i="2"/>
  <c r="BJ47" i="2"/>
  <c r="BK47" i="2"/>
  <c r="BV41" i="2"/>
  <c r="BU41" i="2"/>
  <c r="BU57" i="2"/>
  <c r="BV57" i="2"/>
  <c r="BU56" i="2"/>
  <c r="BV56" i="2"/>
  <c r="BV59" i="2"/>
  <c r="BU59" i="2"/>
  <c r="BU15" i="2"/>
  <c r="BV15" i="2"/>
  <c r="CH35" i="2"/>
  <c r="CI35" i="2"/>
  <c r="CH18" i="2"/>
  <c r="CI18" i="2"/>
  <c r="CH44" i="2"/>
  <c r="CI44" i="2"/>
  <c r="CH63" i="2"/>
  <c r="CI63" i="2"/>
  <c r="CU22" i="2"/>
  <c r="CV22" i="2"/>
  <c r="CU30" i="2"/>
  <c r="CV30" i="2"/>
  <c r="CU14" i="2"/>
  <c r="CV14" i="2"/>
  <c r="CU33" i="2"/>
  <c r="CV33" i="2"/>
  <c r="CU29" i="2"/>
  <c r="CV29" i="2"/>
  <c r="DE52" i="2"/>
  <c r="DF52" i="2"/>
  <c r="DE28" i="2"/>
  <c r="DF28" i="2"/>
  <c r="DE21" i="2"/>
  <c r="DF21" i="2"/>
  <c r="DE24" i="2"/>
  <c r="DF24" i="2"/>
  <c r="DE16" i="2"/>
  <c r="DF16" i="2"/>
  <c r="BU11" i="6"/>
  <c r="BV11" i="6"/>
  <c r="AB10" i="6"/>
  <c r="AC10" i="6"/>
  <c r="DE12" i="6"/>
  <c r="DF12" i="6"/>
  <c r="CV14" i="6"/>
  <c r="CU14" i="6"/>
  <c r="CH24" i="6"/>
  <c r="CI24" i="6"/>
  <c r="BU23" i="6"/>
  <c r="BV23" i="6"/>
  <c r="AC22" i="6"/>
  <c r="AB22" i="6"/>
  <c r="DE18" i="6"/>
  <c r="DF18" i="6"/>
  <c r="CU28" i="6"/>
  <c r="CV28" i="6"/>
  <c r="CH49" i="6"/>
  <c r="CI49" i="6"/>
  <c r="BU40" i="6"/>
  <c r="BV40" i="6"/>
  <c r="AB44" i="6"/>
  <c r="AC44" i="6"/>
  <c r="DE37" i="6"/>
  <c r="DF37" i="6"/>
  <c r="CU42" i="6"/>
  <c r="CV42" i="6"/>
  <c r="CU29" i="6"/>
  <c r="CV29" i="6"/>
  <c r="CH50" i="6"/>
  <c r="CI50" i="6"/>
  <c r="BU30" i="6"/>
  <c r="BV30" i="6"/>
  <c r="AC34" i="6"/>
  <c r="AB34" i="6"/>
  <c r="DE47" i="6"/>
  <c r="DF47" i="6"/>
  <c r="CU43" i="6"/>
  <c r="CV43" i="6"/>
  <c r="CH59" i="6"/>
  <c r="CI59" i="6"/>
  <c r="BU58" i="6"/>
  <c r="BV58" i="6"/>
  <c r="AB62" i="6"/>
  <c r="AC62" i="6"/>
  <c r="DE60" i="6"/>
  <c r="DF60" i="6"/>
  <c r="CU64" i="6"/>
  <c r="CV64" i="6"/>
  <c r="BK50" i="6"/>
  <c r="BK48" i="6"/>
  <c r="BK16" i="6"/>
  <c r="BK40" i="6"/>
  <c r="BK11" i="6"/>
  <c r="BK52" i="6"/>
  <c r="BK43" i="6"/>
  <c r="BK22" i="6"/>
  <c r="BK49" i="6"/>
  <c r="BU10" i="6"/>
  <c r="BV10" i="6"/>
  <c r="AC12" i="6"/>
  <c r="AB12" i="6"/>
  <c r="DE13" i="6"/>
  <c r="DF13" i="6"/>
  <c r="CU15" i="6"/>
  <c r="CV15" i="6"/>
  <c r="CH17" i="6"/>
  <c r="CI17" i="6"/>
  <c r="BU22" i="6"/>
  <c r="BV22" i="6"/>
  <c r="AC18" i="6"/>
  <c r="AB18" i="6"/>
  <c r="DE25" i="6"/>
  <c r="DF25" i="6"/>
  <c r="CU32" i="6"/>
  <c r="CV32" i="6"/>
  <c r="CH39" i="6"/>
  <c r="CI39" i="6"/>
  <c r="BU44" i="6"/>
  <c r="BV44" i="6"/>
  <c r="AC37" i="6"/>
  <c r="AB37" i="6"/>
  <c r="DE41" i="6"/>
  <c r="DF41" i="6"/>
  <c r="CU38" i="6"/>
  <c r="CV38" i="6"/>
  <c r="CH35" i="6"/>
  <c r="CI35" i="6"/>
  <c r="BU34" i="6"/>
  <c r="BV34" i="6"/>
  <c r="AB47" i="6"/>
  <c r="AC47" i="6"/>
  <c r="DE53" i="6"/>
  <c r="DF53" i="6"/>
  <c r="CU36" i="6"/>
  <c r="CV36" i="6"/>
  <c r="CH57" i="6"/>
  <c r="CI57" i="6"/>
  <c r="BU62" i="6"/>
  <c r="BV62" i="6"/>
  <c r="AC60" i="6"/>
  <c r="AB60" i="6"/>
  <c r="DE63" i="6"/>
  <c r="DF63" i="6"/>
  <c r="BU12" i="6"/>
  <c r="BV12" i="6"/>
  <c r="AB13" i="6"/>
  <c r="AC13" i="6"/>
  <c r="DE16" i="6"/>
  <c r="DF16" i="6"/>
  <c r="CU19" i="6"/>
  <c r="CV19" i="6"/>
  <c r="CH20" i="6"/>
  <c r="CI20" i="6"/>
  <c r="BU18" i="6"/>
  <c r="BV18" i="6"/>
  <c r="AB25" i="6"/>
  <c r="AC25" i="6"/>
  <c r="DE26" i="6"/>
  <c r="DF26" i="6"/>
  <c r="CU45" i="6"/>
  <c r="CV45" i="6"/>
  <c r="CH27" i="6"/>
  <c r="CI27" i="6"/>
  <c r="BU37" i="6"/>
  <c r="BV37" i="6"/>
  <c r="AC41" i="6"/>
  <c r="AB41" i="6"/>
  <c r="DE31" i="6"/>
  <c r="DF31" i="6"/>
  <c r="CU54" i="6"/>
  <c r="CV54" i="6"/>
  <c r="CH52" i="6"/>
  <c r="CI52" i="6"/>
  <c r="BU47" i="6"/>
  <c r="BV47" i="6"/>
  <c r="AB53" i="6"/>
  <c r="AC53" i="6"/>
  <c r="DE46" i="6"/>
  <c r="DF46" i="6"/>
  <c r="CU48" i="6"/>
  <c r="CV48" i="6"/>
  <c r="CH56" i="6"/>
  <c r="CI56" i="6"/>
  <c r="BU60" i="6"/>
  <c r="BV60" i="6"/>
  <c r="AB63" i="6"/>
  <c r="AC63" i="6"/>
  <c r="DE61" i="6"/>
  <c r="DF61" i="6"/>
  <c r="BK55" i="6"/>
  <c r="BK27" i="6"/>
  <c r="BK59" i="6"/>
  <c r="BK36" i="6"/>
  <c r="BK21" i="6"/>
  <c r="BK41" i="6"/>
  <c r="BK62" i="6"/>
  <c r="BK37" i="6"/>
  <c r="CH11" i="6"/>
  <c r="CI11" i="6"/>
  <c r="BU13" i="6"/>
  <c r="BV13" i="6"/>
  <c r="AB16" i="6"/>
  <c r="AC16" i="6"/>
  <c r="DF14" i="6"/>
  <c r="DE14" i="6"/>
  <c r="CU21" i="6"/>
  <c r="CV21" i="6"/>
  <c r="CH23" i="6"/>
  <c r="CI23" i="6"/>
  <c r="BU25" i="6"/>
  <c r="BV25" i="6"/>
  <c r="AB26" i="6"/>
  <c r="AC26" i="6"/>
  <c r="DE28" i="6"/>
  <c r="DF28" i="6"/>
  <c r="CU33" i="6"/>
  <c r="CV33" i="6"/>
  <c r="CH40" i="6"/>
  <c r="CI40" i="6"/>
  <c r="BU41" i="6"/>
  <c r="BV41" i="6"/>
  <c r="AB31" i="6"/>
  <c r="AC31" i="6"/>
  <c r="DE42" i="6"/>
  <c r="DF42" i="6"/>
  <c r="DE29" i="6"/>
  <c r="DF29" i="6"/>
  <c r="CU51" i="6"/>
  <c r="CV51" i="6"/>
  <c r="CH30" i="6"/>
  <c r="CI30" i="6"/>
  <c r="BU53" i="6"/>
  <c r="BV53" i="6"/>
  <c r="AC46" i="6"/>
  <c r="AB46" i="6"/>
  <c r="DE43" i="6"/>
  <c r="DF43" i="6"/>
  <c r="CU55" i="6"/>
  <c r="CV55" i="6"/>
  <c r="CH58" i="6"/>
  <c r="CI58" i="6"/>
  <c r="BU63" i="6"/>
  <c r="BV63" i="6"/>
  <c r="AC61" i="6"/>
  <c r="AB61" i="6"/>
  <c r="DE64" i="6"/>
  <c r="DF64" i="6"/>
  <c r="CH10" i="6"/>
  <c r="CI10" i="6"/>
  <c r="BU16" i="6"/>
  <c r="BV16" i="6"/>
  <c r="AB14" i="6"/>
  <c r="AC14" i="6"/>
  <c r="DE15" i="6"/>
  <c r="DF15" i="6"/>
  <c r="CU24" i="6"/>
  <c r="CV24" i="6"/>
  <c r="CH22" i="6"/>
  <c r="CI22" i="6"/>
  <c r="BU26" i="6"/>
  <c r="BV26" i="6"/>
  <c r="AC28" i="6"/>
  <c r="AB28" i="6"/>
  <c r="DE32" i="6"/>
  <c r="DF32" i="6"/>
  <c r="CU49" i="6"/>
  <c r="CV49" i="6"/>
  <c r="CH44" i="6"/>
  <c r="CI44" i="6"/>
  <c r="BU31" i="6"/>
  <c r="BV31" i="6"/>
  <c r="AB42" i="6"/>
  <c r="AC42" i="6"/>
  <c r="DE38" i="6"/>
  <c r="DF38" i="6"/>
  <c r="CU50" i="6"/>
  <c r="CV50" i="6"/>
  <c r="CH34" i="6"/>
  <c r="CI34" i="6"/>
  <c r="BU46" i="6"/>
  <c r="BV46" i="6"/>
  <c r="AC43" i="6"/>
  <c r="AB43" i="6"/>
  <c r="DE36" i="6"/>
  <c r="DF36" i="6"/>
  <c r="CU59" i="6"/>
  <c r="CV59" i="6"/>
  <c r="CH62" i="6"/>
  <c r="CI62" i="6"/>
  <c r="BU61" i="6"/>
  <c r="BV61" i="6"/>
  <c r="AB64" i="6"/>
  <c r="AC64" i="6"/>
  <c r="BK45" i="6"/>
  <c r="BK19" i="6"/>
  <c r="BK23" i="6"/>
  <c r="BK31" i="6"/>
  <c r="BK47" i="6"/>
  <c r="BK24" i="6"/>
  <c r="BK54" i="6"/>
  <c r="BK17" i="6"/>
  <c r="BK57" i="6"/>
  <c r="CH12" i="6"/>
  <c r="CI12" i="6"/>
  <c r="BV14" i="6"/>
  <c r="BU14" i="6"/>
  <c r="AB15" i="6"/>
  <c r="AC15" i="6"/>
  <c r="DE19" i="6"/>
  <c r="DF19" i="6"/>
  <c r="CU17" i="6"/>
  <c r="CV17" i="6"/>
  <c r="CH18" i="6"/>
  <c r="CI18" i="6"/>
  <c r="BU28" i="6"/>
  <c r="BV28" i="6"/>
  <c r="AB32" i="6"/>
  <c r="AC32" i="6"/>
  <c r="DE45" i="6"/>
  <c r="DF45" i="6"/>
  <c r="CU39" i="6"/>
  <c r="CV39" i="6"/>
  <c r="CH37" i="6"/>
  <c r="CI37" i="6"/>
  <c r="BU42" i="6"/>
  <c r="BV42" i="6"/>
  <c r="AC29" i="6"/>
  <c r="AB29" i="6"/>
  <c r="BU29" i="6"/>
  <c r="BV29" i="6"/>
  <c r="AB38" i="6"/>
  <c r="AC38" i="6"/>
  <c r="DE54" i="6"/>
  <c r="DF54" i="6"/>
  <c r="CU35" i="6"/>
  <c r="CV35" i="6"/>
  <c r="CH47" i="6"/>
  <c r="CI47" i="6"/>
  <c r="BU43" i="6"/>
  <c r="BV43" i="6"/>
  <c r="AC36" i="6"/>
  <c r="AB36" i="6"/>
  <c r="DE48" i="6"/>
  <c r="DF48" i="6"/>
  <c r="CU57" i="6"/>
  <c r="CV57" i="6"/>
  <c r="CH60" i="6"/>
  <c r="CI60" i="6"/>
  <c r="BU64" i="6"/>
  <c r="BV64" i="6"/>
  <c r="CH13" i="6"/>
  <c r="CI13" i="6"/>
  <c r="BU15" i="6"/>
  <c r="BV15" i="6"/>
  <c r="AC19" i="6"/>
  <c r="AB19" i="6"/>
  <c r="DE21" i="6"/>
  <c r="DF21" i="6"/>
  <c r="CU20" i="6"/>
  <c r="CV20" i="6"/>
  <c r="CH25" i="6"/>
  <c r="CI25" i="6"/>
  <c r="BU32" i="6"/>
  <c r="BV32" i="6"/>
  <c r="AC45" i="6"/>
  <c r="AB45" i="6"/>
  <c r="DE33" i="6"/>
  <c r="DF33" i="6"/>
  <c r="CU27" i="6"/>
  <c r="CV27" i="6"/>
  <c r="CH41" i="6"/>
  <c r="CI41" i="6"/>
  <c r="BU38" i="6"/>
  <c r="BV38" i="6"/>
  <c r="AB54" i="6"/>
  <c r="AC54" i="6"/>
  <c r="DE51" i="6"/>
  <c r="DF51" i="6"/>
  <c r="CU52" i="6"/>
  <c r="CV52" i="6"/>
  <c r="CH53" i="6"/>
  <c r="CI53" i="6"/>
  <c r="BU36" i="6"/>
  <c r="BV36" i="6"/>
  <c r="AB48" i="6"/>
  <c r="AC48" i="6"/>
  <c r="DE55" i="6"/>
  <c r="DF55" i="6"/>
  <c r="CU56" i="6"/>
  <c r="CV56" i="6"/>
  <c r="CH63" i="6"/>
  <c r="CI63" i="6"/>
  <c r="BK13" i="6"/>
  <c r="BK56" i="6"/>
  <c r="BK61" i="6"/>
  <c r="BK30" i="6"/>
  <c r="BK39" i="6"/>
  <c r="BK60" i="6"/>
  <c r="BK25" i="6"/>
  <c r="BK35" i="6"/>
  <c r="BK53" i="6"/>
  <c r="CU11" i="6"/>
  <c r="CV11" i="6"/>
  <c r="CH16" i="6"/>
  <c r="CI16" i="6"/>
  <c r="BU19" i="6"/>
  <c r="BV19" i="6"/>
  <c r="AC21" i="6"/>
  <c r="AB21" i="6"/>
  <c r="DE24" i="6"/>
  <c r="DF24" i="6"/>
  <c r="CU23" i="6"/>
  <c r="CV23" i="6"/>
  <c r="CH26" i="6"/>
  <c r="CI26" i="6"/>
  <c r="BU45" i="6"/>
  <c r="BV45" i="6"/>
  <c r="AC33" i="6"/>
  <c r="AB33" i="6"/>
  <c r="DE49" i="6"/>
  <c r="DF49" i="6"/>
  <c r="CU40" i="6"/>
  <c r="CV40" i="6"/>
  <c r="CH31" i="6"/>
  <c r="CI31" i="6"/>
  <c r="BU54" i="6"/>
  <c r="BV54" i="6"/>
  <c r="AC51" i="6"/>
  <c r="AB51" i="6"/>
  <c r="DE50" i="6"/>
  <c r="DF50" i="6"/>
  <c r="CU30" i="6"/>
  <c r="CV30" i="6"/>
  <c r="CH46" i="6"/>
  <c r="CI46" i="6"/>
  <c r="BU48" i="6"/>
  <c r="BV48" i="6"/>
  <c r="AC55" i="6"/>
  <c r="AB55" i="6"/>
  <c r="DE59" i="6"/>
  <c r="DF59" i="6"/>
  <c r="CU58" i="6"/>
  <c r="CV58" i="6"/>
  <c r="CH61" i="6"/>
  <c r="CI61" i="6"/>
  <c r="CU10" i="6"/>
  <c r="CV10" i="6"/>
  <c r="CI14" i="6"/>
  <c r="CH14" i="6"/>
  <c r="BU21" i="6"/>
  <c r="BV21" i="6"/>
  <c r="AC24" i="6"/>
  <c r="AB24" i="6"/>
  <c r="DE17" i="6"/>
  <c r="DF17" i="6"/>
  <c r="CU22" i="6"/>
  <c r="CV22" i="6"/>
  <c r="CH28" i="6"/>
  <c r="CI28" i="6"/>
  <c r="BU33" i="6"/>
  <c r="BV33" i="6"/>
  <c r="AB49" i="6"/>
  <c r="AC49" i="6"/>
  <c r="DE39" i="6"/>
  <c r="DF39" i="6"/>
  <c r="CU44" i="6"/>
  <c r="CV44" i="6"/>
  <c r="CH42" i="6"/>
  <c r="CI42" i="6"/>
  <c r="CH29" i="6"/>
  <c r="CI29" i="6"/>
  <c r="BU51" i="6"/>
  <c r="BV51" i="6"/>
  <c r="AB50" i="6"/>
  <c r="AC50" i="6"/>
  <c r="DE35" i="6"/>
  <c r="DF35" i="6"/>
  <c r="CU34" i="6"/>
  <c r="CV34" i="6"/>
  <c r="CH43" i="6"/>
  <c r="CI43" i="6"/>
  <c r="BU55" i="6"/>
  <c r="BV55" i="6"/>
  <c r="AB59" i="6"/>
  <c r="AC59" i="6"/>
  <c r="DE57" i="6"/>
  <c r="DF57" i="6"/>
  <c r="CU62" i="6"/>
  <c r="CV62" i="6"/>
  <c r="CH64" i="6"/>
  <c r="CI64" i="6"/>
  <c r="BK10" i="6"/>
  <c r="BK18" i="6"/>
  <c r="BK12" i="6"/>
  <c r="BK42" i="6"/>
  <c r="BK15" i="6"/>
  <c r="BK58" i="6"/>
  <c r="BK32" i="6"/>
  <c r="BK46" i="6"/>
  <c r="CU12" i="6"/>
  <c r="CV12" i="6"/>
  <c r="CH15" i="6"/>
  <c r="CI15" i="6"/>
  <c r="BU24" i="6"/>
  <c r="BV24" i="6"/>
  <c r="AB17" i="6"/>
  <c r="AC17" i="6"/>
  <c r="DE20" i="6"/>
  <c r="DF20" i="6"/>
  <c r="CU18" i="6"/>
  <c r="CV18" i="6"/>
  <c r="CH32" i="6"/>
  <c r="CI32" i="6"/>
  <c r="BU49" i="6"/>
  <c r="BV49" i="6"/>
  <c r="AB39" i="6"/>
  <c r="AC39" i="6"/>
  <c r="DE27" i="6"/>
  <c r="DF27" i="6"/>
  <c r="CU37" i="6"/>
  <c r="CV37" i="6"/>
  <c r="CH38" i="6"/>
  <c r="CI38" i="6"/>
  <c r="BU50" i="6"/>
  <c r="BV50" i="6"/>
  <c r="AB35" i="6"/>
  <c r="AC35" i="6"/>
  <c r="DE52" i="6"/>
  <c r="DF52" i="6"/>
  <c r="CU47" i="6"/>
  <c r="CV47" i="6"/>
  <c r="CH36" i="6"/>
  <c r="CI36" i="6"/>
  <c r="BU59" i="6"/>
  <c r="BV59" i="6"/>
  <c r="AB57" i="6"/>
  <c r="AC57" i="6"/>
  <c r="DE56" i="6"/>
  <c r="DF56" i="6"/>
  <c r="CU60" i="6"/>
  <c r="CV60" i="6"/>
  <c r="DE11" i="6"/>
  <c r="DF11" i="6"/>
  <c r="CU13" i="6"/>
  <c r="CV13" i="6"/>
  <c r="CH19" i="6"/>
  <c r="CI19" i="6"/>
  <c r="BU17" i="6"/>
  <c r="BV17" i="6"/>
  <c r="AB20" i="6"/>
  <c r="AC20" i="6"/>
  <c r="DE23" i="6"/>
  <c r="DF23" i="6"/>
  <c r="CU25" i="6"/>
  <c r="CV25" i="6"/>
  <c r="CH45" i="6"/>
  <c r="CI45" i="6"/>
  <c r="BU39" i="6"/>
  <c r="BV39" i="6"/>
  <c r="AB27" i="6"/>
  <c r="AC27" i="6"/>
  <c r="DE40" i="6"/>
  <c r="DF40" i="6"/>
  <c r="CU41" i="6"/>
  <c r="CV41" i="6"/>
  <c r="CH54" i="6"/>
  <c r="CI54" i="6"/>
  <c r="BU35" i="6"/>
  <c r="BV35" i="6"/>
  <c r="AC52" i="6"/>
  <c r="AB52" i="6"/>
  <c r="DE30" i="6"/>
  <c r="DF30" i="6"/>
  <c r="CU53" i="6"/>
  <c r="CV53" i="6"/>
  <c r="CH48" i="6"/>
  <c r="CI48" i="6"/>
  <c r="BU57" i="6"/>
  <c r="BV57" i="6"/>
  <c r="AB56" i="6"/>
  <c r="AC56" i="6"/>
  <c r="DE58" i="6"/>
  <c r="DF58" i="6"/>
  <c r="CU63" i="6"/>
  <c r="CV63" i="6"/>
  <c r="BK38" i="6"/>
  <c r="BK33" i="6"/>
  <c r="BK64" i="6"/>
  <c r="BK20" i="6"/>
  <c r="BK51" i="6"/>
  <c r="BJ14" i="6"/>
  <c r="BK34" i="6"/>
  <c r="BK26" i="6"/>
  <c r="BK28" i="6"/>
  <c r="BK44" i="6"/>
  <c r="AB11" i="6"/>
  <c r="AC11" i="6"/>
  <c r="DE10" i="6"/>
  <c r="DF10" i="6"/>
  <c r="CU16" i="6"/>
  <c r="CV16" i="6"/>
  <c r="CH21" i="6"/>
  <c r="CI21" i="6"/>
  <c r="BU20" i="6"/>
  <c r="BV20" i="6"/>
  <c r="AC23" i="6"/>
  <c r="AB23" i="6"/>
  <c r="DE22" i="6"/>
  <c r="DF22" i="6"/>
  <c r="CU26" i="6"/>
  <c r="CV26" i="6"/>
  <c r="CH33" i="6"/>
  <c r="CI33" i="6"/>
  <c r="BU27" i="6"/>
  <c r="BV27" i="6"/>
  <c r="AB40" i="6"/>
  <c r="AC40" i="6"/>
  <c r="DE44" i="6"/>
  <c r="DF44" i="6"/>
  <c r="CU31" i="6"/>
  <c r="CV31" i="6"/>
  <c r="CH51" i="6"/>
  <c r="CI51" i="6"/>
  <c r="BU52" i="6"/>
  <c r="BV52" i="6"/>
  <c r="AB30" i="6"/>
  <c r="AC30" i="6"/>
  <c r="DE34" i="6"/>
  <c r="DF34" i="6"/>
  <c r="CU46" i="6"/>
  <c r="CV46" i="6"/>
  <c r="CH55" i="6"/>
  <c r="CI55" i="6"/>
  <c r="BU56" i="6"/>
  <c r="BV56" i="6"/>
  <c r="AC58" i="6"/>
  <c r="AB58" i="6"/>
  <c r="DE62" i="6"/>
  <c r="DF62" i="6"/>
  <c r="CU61" i="6"/>
  <c r="CV61" i="6"/>
  <c r="BV17" i="5"/>
  <c r="BU17" i="5"/>
  <c r="BU30" i="5"/>
  <c r="BV30" i="5"/>
  <c r="BU39" i="5"/>
  <c r="BV39" i="5"/>
  <c r="BU50" i="5"/>
  <c r="BV50" i="5"/>
  <c r="CH11" i="5"/>
  <c r="CI11" i="5"/>
  <c r="CH24" i="5"/>
  <c r="CI24" i="5"/>
  <c r="CH13" i="5"/>
  <c r="CI13" i="5"/>
  <c r="CH49" i="5"/>
  <c r="CI49" i="5"/>
  <c r="BU12" i="5"/>
  <c r="BV12" i="5"/>
  <c r="BU26" i="5"/>
  <c r="BV26" i="5"/>
  <c r="BU55" i="5"/>
  <c r="BV55" i="5"/>
  <c r="AC11" i="5"/>
  <c r="AB11" i="5"/>
  <c r="AC21" i="5"/>
  <c r="AB21" i="5"/>
  <c r="AC35" i="5"/>
  <c r="AB35" i="5"/>
  <c r="AB18" i="5"/>
  <c r="AC18" i="5"/>
  <c r="AC31" i="5"/>
  <c r="AB31" i="5"/>
  <c r="CH25" i="5"/>
  <c r="CI25" i="5"/>
  <c r="BU20" i="5"/>
  <c r="BV20" i="5"/>
  <c r="BU60" i="5"/>
  <c r="BV60" i="5"/>
  <c r="AC65" i="5"/>
  <c r="AB65" i="5"/>
  <c r="CH19" i="5"/>
  <c r="CI19" i="5"/>
  <c r="CH20" i="5"/>
  <c r="CI20" i="5"/>
  <c r="CH65" i="5"/>
  <c r="CI65" i="5"/>
  <c r="BU16" i="5"/>
  <c r="BV16" i="5"/>
  <c r="BU22" i="5"/>
  <c r="BV22" i="5"/>
  <c r="AC15" i="5"/>
  <c r="AB15" i="5"/>
  <c r="AC25" i="5"/>
  <c r="AB25" i="5"/>
  <c r="AC22" i="5"/>
  <c r="AB22" i="5"/>
  <c r="CH22" i="5"/>
  <c r="CI22" i="5"/>
  <c r="BU19" i="5"/>
  <c r="BV19" i="5"/>
  <c r="BU13" i="5"/>
  <c r="BV13" i="5"/>
  <c r="BU32" i="5"/>
  <c r="BV32" i="5"/>
  <c r="BU31" i="5"/>
  <c r="BV31" i="5"/>
  <c r="AC19" i="5"/>
  <c r="AB19" i="5"/>
  <c r="AC16" i="5"/>
  <c r="AB16" i="5"/>
  <c r="AC30" i="5"/>
  <c r="AB30" i="5"/>
  <c r="AC45" i="5"/>
  <c r="AB45" i="5"/>
  <c r="BU101" i="5"/>
  <c r="BV101" i="5"/>
  <c r="BU86" i="5"/>
  <c r="BV86" i="5"/>
  <c r="BU71" i="5"/>
  <c r="BV71" i="5"/>
  <c r="BU33" i="5"/>
  <c r="BV33" i="5"/>
  <c r="BU65" i="5"/>
  <c r="BV65" i="5"/>
  <c r="BU28" i="5"/>
  <c r="BV28" i="5"/>
  <c r="BU34" i="5"/>
  <c r="BV34" i="5"/>
  <c r="BU77" i="5"/>
  <c r="BV77" i="5"/>
  <c r="BU41" i="5"/>
  <c r="BV41" i="5"/>
  <c r="BU27" i="5"/>
  <c r="BV27" i="5"/>
  <c r="BU23" i="5"/>
  <c r="BV23" i="5"/>
  <c r="BU52" i="5"/>
  <c r="BV52" i="5"/>
  <c r="BU29" i="5"/>
  <c r="BV29" i="5"/>
  <c r="BU53" i="5"/>
  <c r="BV53" i="5"/>
  <c r="BU43" i="5"/>
  <c r="BV43" i="5"/>
  <c r="BU74" i="5"/>
  <c r="BV74" i="5"/>
  <c r="BU62" i="5"/>
  <c r="BV62" i="5"/>
  <c r="BU67" i="5"/>
  <c r="BV67" i="5"/>
  <c r="BU57" i="5"/>
  <c r="BV57" i="5"/>
  <c r="BU47" i="5"/>
  <c r="BV47" i="5"/>
  <c r="BU58" i="5"/>
  <c r="BV58" i="5"/>
  <c r="BU37" i="5"/>
  <c r="BV37" i="5"/>
  <c r="BU59" i="5"/>
  <c r="BV59" i="5"/>
  <c r="BU42" i="5"/>
  <c r="BV42" i="5"/>
  <c r="BU66" i="5"/>
  <c r="BV66" i="5"/>
  <c r="BU46" i="5"/>
  <c r="BV46" i="5"/>
  <c r="BU40" i="5"/>
  <c r="BV40" i="5"/>
  <c r="BU69" i="5"/>
  <c r="BV69" i="5"/>
  <c r="BU63" i="5"/>
  <c r="BV63" i="5"/>
  <c r="BU64" i="5"/>
  <c r="BV64" i="5"/>
  <c r="BU56" i="5"/>
  <c r="BV56" i="5"/>
  <c r="BU44" i="5"/>
  <c r="BV44" i="5"/>
  <c r="BU68" i="5"/>
  <c r="BV68" i="5"/>
  <c r="BU54" i="5"/>
  <c r="BV54" i="5"/>
  <c r="BU91" i="5"/>
  <c r="BV91" i="5"/>
  <c r="BU102" i="5"/>
  <c r="BV102" i="5"/>
  <c r="BU81" i="5"/>
  <c r="BV81" i="5"/>
  <c r="AC101" i="5"/>
  <c r="AB101" i="5"/>
  <c r="AB86" i="5"/>
  <c r="AC86" i="5"/>
  <c r="AC71" i="5"/>
  <c r="AB71" i="5"/>
  <c r="AB88" i="5"/>
  <c r="AC88" i="5"/>
  <c r="AC61" i="5"/>
  <c r="AB61" i="5"/>
  <c r="AC79" i="5"/>
  <c r="AB79" i="5"/>
  <c r="AC93" i="5"/>
  <c r="AB93" i="5"/>
  <c r="AC76" i="5"/>
  <c r="AB76" i="5"/>
  <c r="AC106" i="5"/>
  <c r="AB106" i="5"/>
  <c r="BU14" i="5"/>
  <c r="BV14" i="5"/>
  <c r="BU25" i="5"/>
  <c r="BV25" i="5"/>
  <c r="BU36" i="5"/>
  <c r="BV36" i="5"/>
  <c r="AC14" i="5"/>
  <c r="AB14" i="5"/>
  <c r="AC13" i="5"/>
  <c r="AB13" i="5"/>
  <c r="AC26" i="5"/>
  <c r="AB26" i="5"/>
  <c r="AC49" i="5"/>
  <c r="AB49" i="5"/>
  <c r="AC39" i="5"/>
  <c r="AB39" i="5"/>
  <c r="AC60" i="5"/>
  <c r="AB60" i="5"/>
  <c r="AC51" i="5"/>
  <c r="AB51" i="5"/>
  <c r="AC48" i="5"/>
  <c r="AB48" i="5"/>
  <c r="AC50" i="5"/>
  <c r="AB50" i="5"/>
  <c r="AB28" i="5"/>
  <c r="AC28" i="5"/>
  <c r="AC34" i="5"/>
  <c r="AB34" i="5"/>
  <c r="AC77" i="5"/>
  <c r="AB77" i="5"/>
  <c r="AC41" i="5"/>
  <c r="AB41" i="5"/>
  <c r="AC27" i="5"/>
  <c r="AB27" i="5"/>
  <c r="AC23" i="5"/>
  <c r="AB23" i="5"/>
  <c r="AC52" i="5"/>
  <c r="AB52" i="5"/>
  <c r="AC29" i="5"/>
  <c r="AB29" i="5"/>
  <c r="AC53" i="5"/>
  <c r="AB53" i="5"/>
  <c r="AB43" i="5"/>
  <c r="AC43" i="5"/>
  <c r="AC74" i="5"/>
  <c r="AB74" i="5"/>
  <c r="AC62" i="5"/>
  <c r="AB62" i="5"/>
  <c r="AC67" i="5"/>
  <c r="AB67" i="5"/>
  <c r="AB57" i="5"/>
  <c r="AC57" i="5"/>
  <c r="AC47" i="5"/>
  <c r="AB47" i="5"/>
  <c r="AC58" i="5"/>
  <c r="AB58" i="5"/>
  <c r="AC37" i="5"/>
  <c r="AB37" i="5"/>
  <c r="AC59" i="5"/>
  <c r="AB59" i="5"/>
  <c r="AC42" i="5"/>
  <c r="AB42" i="5"/>
  <c r="AC66" i="5"/>
  <c r="AB66" i="5"/>
  <c r="AB46" i="5"/>
  <c r="AC46" i="5"/>
  <c r="AC40" i="5"/>
  <c r="AB40" i="5"/>
  <c r="AC69" i="5"/>
  <c r="AB69" i="5"/>
  <c r="AC63" i="5"/>
  <c r="AB63" i="5"/>
  <c r="AC64" i="5"/>
  <c r="AB64" i="5"/>
  <c r="AC56" i="5"/>
  <c r="AB56" i="5"/>
  <c r="AC44" i="5"/>
  <c r="AB44" i="5"/>
  <c r="AC68" i="5"/>
  <c r="AB68" i="5"/>
  <c r="AC54" i="5"/>
  <c r="AB54" i="5"/>
  <c r="AC91" i="5"/>
  <c r="AB91" i="5"/>
  <c r="AC102" i="5"/>
  <c r="AB102" i="5"/>
  <c r="AB81" i="5"/>
  <c r="AC81" i="5"/>
  <c r="BU21" i="5"/>
  <c r="BV21" i="5"/>
  <c r="BU38" i="5"/>
  <c r="BV38" i="5"/>
  <c r="AC12" i="5"/>
  <c r="AB12" i="5"/>
  <c r="BU51" i="5"/>
  <c r="BV51" i="5"/>
  <c r="AC32" i="5"/>
  <c r="AB32" i="5"/>
  <c r="CH26" i="5"/>
  <c r="CI26" i="5"/>
  <c r="CH45" i="5"/>
  <c r="CI45" i="5"/>
  <c r="CH55" i="5"/>
  <c r="CI55" i="5"/>
  <c r="CH60" i="5"/>
  <c r="CI60" i="5"/>
  <c r="CH31" i="5"/>
  <c r="CI31" i="5"/>
  <c r="CH51" i="5"/>
  <c r="CI51" i="5"/>
  <c r="CH48" i="5"/>
  <c r="CI48" i="5"/>
  <c r="CH50" i="5"/>
  <c r="CI50" i="5"/>
  <c r="CH28" i="5"/>
  <c r="CI28" i="5"/>
  <c r="CH34" i="5"/>
  <c r="CI34" i="5"/>
  <c r="CH77" i="5"/>
  <c r="CI77" i="5"/>
  <c r="CH41" i="5"/>
  <c r="CI41" i="5"/>
  <c r="CH27" i="5"/>
  <c r="CI27" i="5"/>
  <c r="CH23" i="5"/>
  <c r="CI23" i="5"/>
  <c r="CH52" i="5"/>
  <c r="CI52" i="5"/>
  <c r="CH29" i="5"/>
  <c r="CI29" i="5"/>
  <c r="CH53" i="5"/>
  <c r="CI53" i="5"/>
  <c r="CH43" i="5"/>
  <c r="CI43" i="5"/>
  <c r="CH74" i="5"/>
  <c r="CI74" i="5"/>
  <c r="CH62" i="5"/>
  <c r="CI62" i="5"/>
  <c r="CH67" i="5"/>
  <c r="CI67" i="5"/>
  <c r="CH57" i="5"/>
  <c r="CI57" i="5"/>
  <c r="CH47" i="5"/>
  <c r="CI47" i="5"/>
  <c r="CH58" i="5"/>
  <c r="CI58" i="5"/>
  <c r="CH37" i="5"/>
  <c r="CI37" i="5"/>
  <c r="CH59" i="5"/>
  <c r="CI59" i="5"/>
  <c r="CH42" i="5"/>
  <c r="CI42" i="5"/>
  <c r="CH66" i="5"/>
  <c r="CI66" i="5"/>
  <c r="CH46" i="5"/>
  <c r="CI46" i="5"/>
  <c r="CH40" i="5"/>
  <c r="CI40" i="5"/>
  <c r="BU45" i="5"/>
  <c r="BV45" i="5"/>
  <c r="AB20" i="5"/>
  <c r="AC20" i="5"/>
  <c r="AC38" i="5"/>
  <c r="AB38" i="5"/>
  <c r="CI17" i="5"/>
  <c r="CH17" i="5"/>
  <c r="CH15" i="5"/>
  <c r="CI15" i="5"/>
  <c r="CH30" i="5"/>
  <c r="CI30" i="5"/>
  <c r="CH18" i="5"/>
  <c r="CI18" i="5"/>
  <c r="BU11" i="5"/>
  <c r="BV11" i="5"/>
  <c r="BU35" i="5"/>
  <c r="BV35" i="5"/>
  <c r="BU18" i="5"/>
  <c r="BV18" i="5"/>
  <c r="AC17" i="5"/>
  <c r="AB17" i="5"/>
  <c r="AC55" i="5"/>
  <c r="AB55" i="5"/>
  <c r="CH21" i="5"/>
  <c r="CI21" i="5"/>
  <c r="CH33" i="5"/>
  <c r="CI33" i="5"/>
  <c r="CH32" i="5"/>
  <c r="CI32" i="5"/>
  <c r="CH38" i="5"/>
  <c r="CI38" i="5"/>
  <c r="CH36" i="5"/>
  <c r="CI36" i="5"/>
  <c r="BU24" i="5"/>
  <c r="BV24" i="5"/>
  <c r="BU15" i="5"/>
  <c r="BV15" i="5"/>
  <c r="BU49" i="5"/>
  <c r="BV49" i="5"/>
  <c r="BU48" i="5"/>
  <c r="BV48" i="5"/>
  <c r="AC24" i="5"/>
  <c r="AB24" i="5"/>
  <c r="AC33" i="5"/>
  <c r="AB33" i="5"/>
  <c r="AC36" i="5"/>
  <c r="AB36" i="5"/>
  <c r="CH12" i="5"/>
  <c r="CI12" i="5"/>
  <c r="CH14" i="5"/>
  <c r="CI14" i="5"/>
  <c r="CH16" i="5"/>
  <c r="CI16" i="5"/>
  <c r="CH35" i="5"/>
  <c r="CI35" i="5"/>
  <c r="CH39" i="5"/>
  <c r="CI39" i="5"/>
  <c r="CU71" i="5"/>
  <c r="CV71" i="5"/>
  <c r="DF81" i="5"/>
  <c r="DE81" i="5"/>
  <c r="DE101" i="5"/>
  <c r="DF101" i="5"/>
  <c r="DF86" i="5"/>
  <c r="DE86" i="5"/>
  <c r="DE71" i="5"/>
  <c r="DF71" i="5"/>
  <c r="DF88" i="5"/>
  <c r="DE88" i="5"/>
  <c r="DE61" i="5"/>
  <c r="DF61" i="5"/>
  <c r="DE79" i="5"/>
  <c r="DF79" i="5"/>
  <c r="DE93" i="5"/>
  <c r="DF93" i="5"/>
  <c r="DE76" i="5"/>
  <c r="DF76" i="5"/>
  <c r="DE106" i="5"/>
  <c r="DF106" i="5"/>
  <c r="DE92" i="5"/>
  <c r="DF92" i="5"/>
  <c r="DE73" i="5"/>
  <c r="DF73" i="5"/>
  <c r="DF72" i="5"/>
  <c r="DE72" i="5"/>
  <c r="DE85" i="5"/>
  <c r="DF85" i="5"/>
  <c r="DE98" i="5"/>
  <c r="DF98" i="5"/>
  <c r="DE110" i="5"/>
  <c r="DF110" i="5"/>
  <c r="DE70" i="5"/>
  <c r="DF70" i="5"/>
  <c r="DE87" i="5"/>
  <c r="DF87" i="5"/>
  <c r="DE95" i="5"/>
  <c r="DF95" i="5"/>
  <c r="DE96" i="5"/>
  <c r="DF96" i="5"/>
  <c r="DE107" i="5"/>
  <c r="DF107" i="5"/>
  <c r="DE90" i="5"/>
  <c r="DF90" i="5"/>
  <c r="DE89" i="5"/>
  <c r="DF89" i="5"/>
  <c r="DF78" i="5"/>
  <c r="DE78" i="5"/>
  <c r="DF82" i="5"/>
  <c r="DE82" i="5"/>
  <c r="DE80" i="5"/>
  <c r="DF80" i="5"/>
  <c r="DE109" i="5"/>
  <c r="DF109" i="5"/>
  <c r="DE84" i="5"/>
  <c r="DF84" i="5"/>
  <c r="DE75" i="5"/>
  <c r="DF75" i="5"/>
  <c r="DE100" i="5"/>
  <c r="DF100" i="5"/>
  <c r="DE83" i="5"/>
  <c r="DF83" i="5"/>
  <c r="DE104" i="5"/>
  <c r="DF104" i="5"/>
  <c r="DE118" i="5"/>
  <c r="DF118" i="5"/>
  <c r="DE97" i="5"/>
  <c r="DF97" i="5"/>
  <c r="DE105" i="5"/>
  <c r="DF105" i="5"/>
  <c r="DE116" i="5"/>
  <c r="DF116" i="5"/>
  <c r="DE103" i="5"/>
  <c r="DF103" i="5"/>
  <c r="DE94" i="5"/>
  <c r="DF94" i="5"/>
  <c r="DE99" i="5"/>
  <c r="DF99" i="5"/>
  <c r="DF125" i="5"/>
  <c r="DE125" i="5"/>
  <c r="DE120" i="5"/>
  <c r="DF120" i="5"/>
  <c r="DE111" i="5"/>
  <c r="DF111" i="5"/>
  <c r="DE140" i="5"/>
  <c r="DF140" i="5"/>
  <c r="DE143" i="5"/>
  <c r="DF143" i="5"/>
  <c r="DE130" i="5"/>
  <c r="DF130" i="5"/>
  <c r="DE127" i="5"/>
  <c r="DF127" i="5"/>
  <c r="DE124" i="5"/>
  <c r="DF124" i="5"/>
  <c r="DE108" i="5"/>
  <c r="DF108" i="5"/>
  <c r="DF128" i="5"/>
  <c r="DE128" i="5"/>
  <c r="DE115" i="5"/>
  <c r="DF115" i="5"/>
  <c r="DE112" i="5"/>
  <c r="DF112" i="5"/>
  <c r="DE119" i="5"/>
  <c r="DF119" i="5"/>
  <c r="DE126" i="5"/>
  <c r="DF126" i="5"/>
  <c r="DE113" i="5"/>
  <c r="DF113" i="5"/>
  <c r="DE136" i="5"/>
  <c r="DF136" i="5"/>
  <c r="DE117" i="5"/>
  <c r="DF117" i="5"/>
  <c r="DE122" i="5"/>
  <c r="DF122" i="5"/>
  <c r="DF131" i="5"/>
  <c r="DE131" i="5"/>
  <c r="DF135" i="5"/>
  <c r="DE135" i="5"/>
  <c r="DE114" i="5"/>
  <c r="DF114" i="5"/>
  <c r="DE134" i="5"/>
  <c r="DF134" i="5"/>
  <c r="DF123" i="5"/>
  <c r="DE123" i="5"/>
  <c r="DE133" i="5"/>
  <c r="DF133" i="5"/>
  <c r="DE129" i="5"/>
  <c r="DF129" i="5"/>
  <c r="DE121" i="5"/>
  <c r="DF121" i="5"/>
  <c r="DE132" i="5"/>
  <c r="DF132" i="5"/>
  <c r="DF141" i="5"/>
  <c r="DE141" i="5"/>
  <c r="DE139" i="5"/>
  <c r="DF139" i="5"/>
  <c r="DF150" i="5"/>
  <c r="DE150" i="5"/>
  <c r="DE145" i="5"/>
  <c r="DF145" i="5"/>
  <c r="DE146" i="5"/>
  <c r="DF146" i="5"/>
  <c r="DE152" i="5"/>
  <c r="DF152" i="5"/>
  <c r="DE160" i="5"/>
  <c r="DF160" i="5"/>
  <c r="DE147" i="5"/>
  <c r="DF147" i="5"/>
  <c r="DE151" i="5"/>
  <c r="DF151" i="5"/>
  <c r="DE144" i="5"/>
  <c r="DF144" i="5"/>
  <c r="DE149" i="5"/>
  <c r="DF149" i="5"/>
  <c r="DE153" i="5"/>
  <c r="DF153" i="5"/>
  <c r="DE142" i="5"/>
  <c r="DF142" i="5"/>
  <c r="DF156" i="5"/>
  <c r="DE156" i="5"/>
  <c r="DE155" i="5"/>
  <c r="DF155" i="5"/>
  <c r="DE159" i="5"/>
  <c r="DF159" i="5"/>
  <c r="DE158" i="5"/>
  <c r="DF158" i="5"/>
  <c r="DE137" i="5"/>
  <c r="DF137" i="5"/>
  <c r="DE148" i="5"/>
  <c r="DF148" i="5"/>
  <c r="DE154" i="5"/>
  <c r="DF154" i="5"/>
  <c r="DE170" i="5"/>
  <c r="DF170" i="5"/>
  <c r="DE161" i="5"/>
  <c r="DF161" i="5"/>
  <c r="DE138" i="5"/>
  <c r="DF138" i="5"/>
  <c r="DE167" i="5"/>
  <c r="DF167" i="5"/>
  <c r="DE157" i="5"/>
  <c r="DF157" i="5"/>
  <c r="DE174" i="5"/>
  <c r="DF174" i="5"/>
  <c r="DE162" i="5"/>
  <c r="DF162" i="5"/>
  <c r="DF171" i="5"/>
  <c r="DE171" i="5"/>
  <c r="DE164" i="5"/>
  <c r="DF164" i="5"/>
  <c r="DE165" i="5"/>
  <c r="DF165" i="5"/>
  <c r="DE175" i="5"/>
  <c r="DF175" i="5"/>
  <c r="DE166" i="5"/>
  <c r="DF166" i="5"/>
  <c r="DE173" i="5"/>
  <c r="DF173" i="5"/>
  <c r="DE185" i="5"/>
  <c r="DF185" i="5"/>
  <c r="DE168" i="5"/>
  <c r="DF168" i="5"/>
  <c r="DE172" i="5"/>
  <c r="DF172" i="5"/>
  <c r="DE183" i="5"/>
  <c r="DF183" i="5"/>
  <c r="DE179" i="5"/>
  <c r="DF179" i="5"/>
  <c r="DE163" i="5"/>
  <c r="DF163" i="5"/>
  <c r="DF177" i="5"/>
  <c r="DE177" i="5"/>
  <c r="DE176" i="5"/>
  <c r="DF176" i="5"/>
  <c r="DE189" i="5"/>
  <c r="DF189" i="5"/>
  <c r="DF169" i="5"/>
  <c r="DE169" i="5"/>
  <c r="DE182" i="5"/>
  <c r="DF182" i="5"/>
  <c r="DE192" i="5"/>
  <c r="DF192" i="5"/>
  <c r="DE181" i="5"/>
  <c r="DF181" i="5"/>
  <c r="DF187" i="5"/>
  <c r="DE187" i="5"/>
  <c r="DE196" i="5"/>
  <c r="DF196" i="5"/>
  <c r="DE186" i="5"/>
  <c r="DF186" i="5"/>
  <c r="DE180" i="5"/>
  <c r="DF180" i="5"/>
  <c r="DF178" i="5"/>
  <c r="DE178" i="5"/>
  <c r="DE190" i="5"/>
  <c r="DF190" i="5"/>
  <c r="DF188" i="5"/>
  <c r="DE188" i="5"/>
  <c r="DF184" i="5"/>
  <c r="DE184" i="5"/>
  <c r="BU199" i="5"/>
  <c r="BV199" i="5"/>
  <c r="BU195" i="5"/>
  <c r="BV195" i="5"/>
  <c r="BU191" i="5"/>
  <c r="BV191" i="5"/>
  <c r="AC202" i="5"/>
  <c r="AB202" i="5"/>
  <c r="CH213" i="5"/>
  <c r="CI213" i="5"/>
  <c r="CU208" i="5"/>
  <c r="CV208" i="5"/>
  <c r="DF212" i="5"/>
  <c r="DE212" i="5"/>
  <c r="BU207" i="5"/>
  <c r="BV207" i="5"/>
  <c r="AC209" i="5"/>
  <c r="AB209" i="5"/>
  <c r="CH209" i="5"/>
  <c r="CI209" i="5"/>
  <c r="CU215" i="5"/>
  <c r="CV215" i="5"/>
  <c r="DE214" i="5"/>
  <c r="DF214" i="5"/>
  <c r="BU219" i="5"/>
  <c r="BV219" i="5"/>
  <c r="AC218" i="5"/>
  <c r="AB218" i="5"/>
  <c r="CH224" i="5"/>
  <c r="CI224" i="5"/>
  <c r="CU205" i="5"/>
  <c r="CV205" i="5"/>
  <c r="DE221" i="5"/>
  <c r="DF221" i="5"/>
  <c r="BU234" i="5"/>
  <c r="BV234" i="5"/>
  <c r="AC235" i="5"/>
  <c r="AB235" i="5"/>
  <c r="CH225" i="5"/>
  <c r="CI225" i="5"/>
  <c r="CU223" i="5"/>
  <c r="CV223" i="5"/>
  <c r="DE239" i="5"/>
  <c r="DF239" i="5"/>
  <c r="BV232" i="5"/>
  <c r="BU232" i="5"/>
  <c r="DE12" i="5"/>
  <c r="DF12" i="5"/>
  <c r="DE11" i="5"/>
  <c r="DF11" i="5"/>
  <c r="DF17" i="5"/>
  <c r="DE17" i="5"/>
  <c r="DE19" i="5"/>
  <c r="DF19" i="5"/>
  <c r="DF14" i="5"/>
  <c r="DE14" i="5"/>
  <c r="DE24" i="5"/>
  <c r="DF24" i="5"/>
  <c r="DE21" i="5"/>
  <c r="DF21" i="5"/>
  <c r="DE20" i="5"/>
  <c r="DF20" i="5"/>
  <c r="DE16" i="5"/>
  <c r="DF16" i="5"/>
  <c r="DF13" i="5"/>
  <c r="DE13" i="5"/>
  <c r="DE33" i="5"/>
  <c r="DF33" i="5"/>
  <c r="DE15" i="5"/>
  <c r="DF15" i="5"/>
  <c r="DE35" i="5"/>
  <c r="DF35" i="5"/>
  <c r="DE26" i="5"/>
  <c r="DF26" i="5"/>
  <c r="DE32" i="5"/>
  <c r="DF32" i="5"/>
  <c r="DE30" i="5"/>
  <c r="DF30" i="5"/>
  <c r="DE25" i="5"/>
  <c r="DF25" i="5"/>
  <c r="DE49" i="5"/>
  <c r="DF49" i="5"/>
  <c r="DE38" i="5"/>
  <c r="DF38" i="5"/>
  <c r="DF18" i="5"/>
  <c r="DE18" i="5"/>
  <c r="DE45" i="5"/>
  <c r="DF45" i="5"/>
  <c r="DE39" i="5"/>
  <c r="DF39" i="5"/>
  <c r="DE22" i="5"/>
  <c r="DF22" i="5"/>
  <c r="DE36" i="5"/>
  <c r="DF36" i="5"/>
  <c r="DE65" i="5"/>
  <c r="DF65" i="5"/>
  <c r="DE55" i="5"/>
  <c r="DF55" i="5"/>
  <c r="DE60" i="5"/>
  <c r="DF60" i="5"/>
  <c r="DE31" i="5"/>
  <c r="DF31" i="5"/>
  <c r="DE51" i="5"/>
  <c r="DF51" i="5"/>
  <c r="DE48" i="5"/>
  <c r="DF48" i="5"/>
  <c r="DE50" i="5"/>
  <c r="DF50" i="5"/>
  <c r="DE28" i="5"/>
  <c r="DF28" i="5"/>
  <c r="DE34" i="5"/>
  <c r="DF34" i="5"/>
  <c r="DE77" i="5"/>
  <c r="DF77" i="5"/>
  <c r="DE41" i="5"/>
  <c r="DF41" i="5"/>
  <c r="DE27" i="5"/>
  <c r="DF27" i="5"/>
  <c r="DF23" i="5"/>
  <c r="DE23" i="5"/>
  <c r="DE52" i="5"/>
  <c r="DF52" i="5"/>
  <c r="DE29" i="5"/>
  <c r="DF29" i="5"/>
  <c r="DE53" i="5"/>
  <c r="DF53" i="5"/>
  <c r="DE43" i="5"/>
  <c r="DF43" i="5"/>
  <c r="DE74" i="5"/>
  <c r="DF74" i="5"/>
  <c r="DE62" i="5"/>
  <c r="DF62" i="5"/>
  <c r="DE67" i="5"/>
  <c r="DF67" i="5"/>
  <c r="DE57" i="5"/>
  <c r="DF57" i="5"/>
  <c r="DE47" i="5"/>
  <c r="DF47" i="5"/>
  <c r="DF58" i="5"/>
  <c r="DE58" i="5"/>
  <c r="DF37" i="5"/>
  <c r="DE37" i="5"/>
  <c r="DF59" i="5"/>
  <c r="DE59" i="5"/>
  <c r="DE42" i="5"/>
  <c r="DF42" i="5"/>
  <c r="DE66" i="5"/>
  <c r="DF66" i="5"/>
  <c r="DF46" i="5"/>
  <c r="DE46" i="5"/>
  <c r="DE40" i="5"/>
  <c r="DF40" i="5"/>
  <c r="DE69" i="5"/>
  <c r="DF69" i="5"/>
  <c r="DE63" i="5"/>
  <c r="DF63" i="5"/>
  <c r="DE64" i="5"/>
  <c r="DF64" i="5"/>
  <c r="DF56" i="5"/>
  <c r="DE56" i="5"/>
  <c r="DE44" i="5"/>
  <c r="DF44" i="5"/>
  <c r="DF68" i="5"/>
  <c r="DE68" i="5"/>
  <c r="DE54" i="5"/>
  <c r="DF54" i="5"/>
  <c r="DE91" i="5"/>
  <c r="DF91" i="5"/>
  <c r="DE102" i="5"/>
  <c r="DF102" i="5"/>
  <c r="BU206" i="5"/>
  <c r="BV206" i="5"/>
  <c r="BU193" i="5"/>
  <c r="BV193" i="5"/>
  <c r="AC195" i="5"/>
  <c r="AB195" i="5"/>
  <c r="AC191" i="5"/>
  <c r="AB191" i="5"/>
  <c r="AC198" i="5"/>
  <c r="AB198" i="5"/>
  <c r="CH202" i="5"/>
  <c r="CI202" i="5"/>
  <c r="CU203" i="5"/>
  <c r="CV203" i="5"/>
  <c r="BV211" i="5"/>
  <c r="BU211" i="5"/>
  <c r="AC200" i="5"/>
  <c r="AB200" i="5"/>
  <c r="DE210" i="5"/>
  <c r="DF210" i="5"/>
  <c r="BU222" i="5"/>
  <c r="BV222" i="5"/>
  <c r="AB220" i="5"/>
  <c r="AC220" i="5"/>
  <c r="CH218" i="5"/>
  <c r="CI218" i="5"/>
  <c r="CU226" i="5"/>
  <c r="CV226" i="5"/>
  <c r="BU231" i="5"/>
  <c r="BV231" i="5"/>
  <c r="AC216" i="5"/>
  <c r="AB216" i="5"/>
  <c r="CH235" i="5"/>
  <c r="CI235" i="5"/>
  <c r="CU227" i="5"/>
  <c r="CV227" i="5"/>
  <c r="DE237" i="5"/>
  <c r="DF237" i="5"/>
  <c r="BU236" i="5"/>
  <c r="BV236" i="5"/>
  <c r="AC230" i="5"/>
  <c r="AB230" i="5"/>
  <c r="BU88" i="5"/>
  <c r="BV88" i="5"/>
  <c r="BU61" i="5"/>
  <c r="BV61" i="5"/>
  <c r="BU79" i="5"/>
  <c r="BV79" i="5"/>
  <c r="BU93" i="5"/>
  <c r="BV93" i="5"/>
  <c r="BU76" i="5"/>
  <c r="BV76" i="5"/>
  <c r="BU106" i="5"/>
  <c r="BV106" i="5"/>
  <c r="BU92" i="5"/>
  <c r="BV92" i="5"/>
  <c r="BU73" i="5"/>
  <c r="BV73" i="5"/>
  <c r="BU72" i="5"/>
  <c r="BV72" i="5"/>
  <c r="BU85" i="5"/>
  <c r="BV85" i="5"/>
  <c r="BU98" i="5"/>
  <c r="BV98" i="5"/>
  <c r="BU110" i="5"/>
  <c r="BV110" i="5"/>
  <c r="BU70" i="5"/>
  <c r="BV70" i="5"/>
  <c r="BU87" i="5"/>
  <c r="BV87" i="5"/>
  <c r="BU95" i="5"/>
  <c r="BV95" i="5"/>
  <c r="BU96" i="5"/>
  <c r="BV96" i="5"/>
  <c r="BU107" i="5"/>
  <c r="BV107" i="5"/>
  <c r="BU90" i="5"/>
  <c r="BV90" i="5"/>
  <c r="BU89" i="5"/>
  <c r="BV89" i="5"/>
  <c r="BU78" i="5"/>
  <c r="BV78" i="5"/>
  <c r="BU82" i="5"/>
  <c r="BV82" i="5"/>
  <c r="BU80" i="5"/>
  <c r="BV80" i="5"/>
  <c r="BU109" i="5"/>
  <c r="BV109" i="5"/>
  <c r="BU84" i="5"/>
  <c r="BV84" i="5"/>
  <c r="BU75" i="5"/>
  <c r="BV75" i="5"/>
  <c r="BU100" i="5"/>
  <c r="BV100" i="5"/>
  <c r="BU83" i="5"/>
  <c r="BV83" i="5"/>
  <c r="BU104" i="5"/>
  <c r="BV104" i="5"/>
  <c r="BU118" i="5"/>
  <c r="BV118" i="5"/>
  <c r="BU97" i="5"/>
  <c r="BV97" i="5"/>
  <c r="BU105" i="5"/>
  <c r="BV105" i="5"/>
  <c r="BV116" i="5"/>
  <c r="BU116" i="5"/>
  <c r="BU103" i="5"/>
  <c r="BV103" i="5"/>
  <c r="BU94" i="5"/>
  <c r="BV94" i="5"/>
  <c r="BU99" i="5"/>
  <c r="BV99" i="5"/>
  <c r="BU125" i="5"/>
  <c r="BV125" i="5"/>
  <c r="BU120" i="5"/>
  <c r="BV120" i="5"/>
  <c r="BU111" i="5"/>
  <c r="BV111" i="5"/>
  <c r="BU140" i="5"/>
  <c r="BV140" i="5"/>
  <c r="BU143" i="5"/>
  <c r="BV143" i="5"/>
  <c r="BU130" i="5"/>
  <c r="BV130" i="5"/>
  <c r="BU127" i="5"/>
  <c r="BV127" i="5"/>
  <c r="BU124" i="5"/>
  <c r="BV124" i="5"/>
  <c r="BU108" i="5"/>
  <c r="BV108" i="5"/>
  <c r="BU128" i="5"/>
  <c r="BV128" i="5"/>
  <c r="BU115" i="5"/>
  <c r="BV115" i="5"/>
  <c r="BU112" i="5"/>
  <c r="BV112" i="5"/>
  <c r="BU119" i="5"/>
  <c r="BV119" i="5"/>
  <c r="BU126" i="5"/>
  <c r="BV126" i="5"/>
  <c r="BU113" i="5"/>
  <c r="BV113" i="5"/>
  <c r="BU136" i="5"/>
  <c r="BV136" i="5"/>
  <c r="BU117" i="5"/>
  <c r="BV117" i="5"/>
  <c r="BU122" i="5"/>
  <c r="BV122" i="5"/>
  <c r="BU131" i="5"/>
  <c r="BV131" i="5"/>
  <c r="BU135" i="5"/>
  <c r="BV135" i="5"/>
  <c r="BU114" i="5"/>
  <c r="BV114" i="5"/>
  <c r="BU134" i="5"/>
  <c r="BV134" i="5"/>
  <c r="BU123" i="5"/>
  <c r="BV123" i="5"/>
  <c r="BU133" i="5"/>
  <c r="BV133" i="5"/>
  <c r="BU129" i="5"/>
  <c r="BV129" i="5"/>
  <c r="BU121" i="5"/>
  <c r="BV121" i="5"/>
  <c r="BV132" i="5"/>
  <c r="BU132" i="5"/>
  <c r="BU141" i="5"/>
  <c r="BV141" i="5"/>
  <c r="BU139" i="5"/>
  <c r="BV139" i="5"/>
  <c r="BU150" i="5"/>
  <c r="BV150" i="5"/>
  <c r="BU145" i="5"/>
  <c r="BV145" i="5"/>
  <c r="BU146" i="5"/>
  <c r="BV146" i="5"/>
  <c r="BU152" i="5"/>
  <c r="BV152" i="5"/>
  <c r="BU160" i="5"/>
  <c r="BV160" i="5"/>
  <c r="BU147" i="5"/>
  <c r="BV147" i="5"/>
  <c r="BU151" i="5"/>
  <c r="BV151" i="5"/>
  <c r="BU144" i="5"/>
  <c r="BV144" i="5"/>
  <c r="BU149" i="5"/>
  <c r="BV149" i="5"/>
  <c r="BU153" i="5"/>
  <c r="BV153" i="5"/>
  <c r="BU142" i="5"/>
  <c r="BV142" i="5"/>
  <c r="BU156" i="5"/>
  <c r="BV156" i="5"/>
  <c r="BV155" i="5"/>
  <c r="BU155" i="5"/>
  <c r="BU159" i="5"/>
  <c r="BV159" i="5"/>
  <c r="BU158" i="5"/>
  <c r="BV158" i="5"/>
  <c r="BU137" i="5"/>
  <c r="BV137" i="5"/>
  <c r="BU148" i="5"/>
  <c r="BV148" i="5"/>
  <c r="BU154" i="5"/>
  <c r="BV154" i="5"/>
  <c r="BU170" i="5"/>
  <c r="BV170" i="5"/>
  <c r="BU161" i="5"/>
  <c r="BV161" i="5"/>
  <c r="BU138" i="5"/>
  <c r="BV138" i="5"/>
  <c r="BU167" i="5"/>
  <c r="BV167" i="5"/>
  <c r="BU157" i="5"/>
  <c r="BV157" i="5"/>
  <c r="BV174" i="5"/>
  <c r="BU174" i="5"/>
  <c r="BU162" i="5"/>
  <c r="BV162" i="5"/>
  <c r="BU171" i="5"/>
  <c r="BV171" i="5"/>
  <c r="BV164" i="5"/>
  <c r="BU164" i="5"/>
  <c r="BU165" i="5"/>
  <c r="BV165" i="5"/>
  <c r="BU175" i="5"/>
  <c r="BV175" i="5"/>
  <c r="BV166" i="5"/>
  <c r="BU166" i="5"/>
  <c r="BU173" i="5"/>
  <c r="BV173" i="5"/>
  <c r="BU185" i="5"/>
  <c r="BV185" i="5"/>
  <c r="BU168" i="5"/>
  <c r="BV168" i="5"/>
  <c r="BU172" i="5"/>
  <c r="BV172" i="5"/>
  <c r="BU183" i="5"/>
  <c r="BV183" i="5"/>
  <c r="BU179" i="5"/>
  <c r="BV179" i="5"/>
  <c r="BU163" i="5"/>
  <c r="BV163" i="5"/>
  <c r="BU177" i="5"/>
  <c r="BV177" i="5"/>
  <c r="BU176" i="5"/>
  <c r="BV176" i="5"/>
  <c r="BV189" i="5"/>
  <c r="BU189" i="5"/>
  <c r="BU169" i="5"/>
  <c r="BV169" i="5"/>
  <c r="BU182" i="5"/>
  <c r="BV182" i="5"/>
  <c r="BU192" i="5"/>
  <c r="BV192" i="5"/>
  <c r="BU181" i="5"/>
  <c r="BV181" i="5"/>
  <c r="BU187" i="5"/>
  <c r="BV187" i="5"/>
  <c r="BU196" i="5"/>
  <c r="BV196" i="5"/>
  <c r="BU186" i="5"/>
  <c r="BV186" i="5"/>
  <c r="BU180" i="5"/>
  <c r="BV180" i="5"/>
  <c r="BU178" i="5"/>
  <c r="BV178" i="5"/>
  <c r="BU190" i="5"/>
  <c r="BV190" i="5"/>
  <c r="BU188" i="5"/>
  <c r="BV188" i="5"/>
  <c r="BU184" i="5"/>
  <c r="BV184" i="5"/>
  <c r="AB193" i="5"/>
  <c r="AC193" i="5"/>
  <c r="AC199" i="5"/>
  <c r="AB199" i="5"/>
  <c r="CH198" i="5"/>
  <c r="CI198" i="5"/>
  <c r="CU201" i="5"/>
  <c r="CV201" i="5"/>
  <c r="DE194" i="5"/>
  <c r="DF194" i="5"/>
  <c r="BU212" i="5"/>
  <c r="BV212" i="5"/>
  <c r="AB207" i="5"/>
  <c r="AC207" i="5"/>
  <c r="CH200" i="5"/>
  <c r="CI200" i="5"/>
  <c r="CU217" i="5"/>
  <c r="CV217" i="5"/>
  <c r="BU214" i="5"/>
  <c r="BV214" i="5"/>
  <c r="AC219" i="5"/>
  <c r="AB219" i="5"/>
  <c r="CH220" i="5"/>
  <c r="CI220" i="5"/>
  <c r="DE228" i="5"/>
  <c r="DF228" i="5"/>
  <c r="BU221" i="5"/>
  <c r="BV221" i="5"/>
  <c r="AC234" i="5"/>
  <c r="AB234" i="5"/>
  <c r="CH216" i="5"/>
  <c r="CI216" i="5"/>
  <c r="CU233" i="5"/>
  <c r="CV233" i="5"/>
  <c r="DE238" i="5"/>
  <c r="DF238" i="5"/>
  <c r="BU239" i="5"/>
  <c r="BV239" i="5"/>
  <c r="AC232" i="5"/>
  <c r="AB232" i="5"/>
  <c r="CH230" i="5"/>
  <c r="CI230" i="5"/>
  <c r="AC92" i="5"/>
  <c r="AB92" i="5"/>
  <c r="AC73" i="5"/>
  <c r="AB73" i="5"/>
  <c r="AB72" i="5"/>
  <c r="AC72" i="5"/>
  <c r="AC85" i="5"/>
  <c r="AB85" i="5"/>
  <c r="AC98" i="5"/>
  <c r="AB98" i="5"/>
  <c r="AC110" i="5"/>
  <c r="AB110" i="5"/>
  <c r="AC70" i="5"/>
  <c r="AB70" i="5"/>
  <c r="AC87" i="5"/>
  <c r="AB87" i="5"/>
  <c r="AC95" i="5"/>
  <c r="AB95" i="5"/>
  <c r="AC96" i="5"/>
  <c r="AB96" i="5"/>
  <c r="AC107" i="5"/>
  <c r="AB107" i="5"/>
  <c r="AC90" i="5"/>
  <c r="AB90" i="5"/>
  <c r="AB89" i="5"/>
  <c r="AC89" i="5"/>
  <c r="AC78" i="5"/>
  <c r="AB78" i="5"/>
  <c r="AB82" i="5"/>
  <c r="AC82" i="5"/>
  <c r="AB80" i="5"/>
  <c r="AC80" i="5"/>
  <c r="AC109" i="5"/>
  <c r="AB109" i="5"/>
  <c r="AC84" i="5"/>
  <c r="AB84" i="5"/>
  <c r="AC75" i="5"/>
  <c r="AB75" i="5"/>
  <c r="AB100" i="5"/>
  <c r="AC100" i="5"/>
  <c r="AC83" i="5"/>
  <c r="AB83" i="5"/>
  <c r="AB104" i="5"/>
  <c r="AC104" i="5"/>
  <c r="AC118" i="5"/>
  <c r="AB118" i="5"/>
  <c r="AC97" i="5"/>
  <c r="AB97" i="5"/>
  <c r="AB105" i="5"/>
  <c r="AC105" i="5"/>
  <c r="AC116" i="5"/>
  <c r="AB116" i="5"/>
  <c r="AC103" i="5"/>
  <c r="AB103" i="5"/>
  <c r="AC94" i="5"/>
  <c r="AB94" i="5"/>
  <c r="AB99" i="5"/>
  <c r="AC99" i="5"/>
  <c r="AC125" i="5"/>
  <c r="AB125" i="5"/>
  <c r="AB120" i="5"/>
  <c r="AC120" i="5"/>
  <c r="AB111" i="5"/>
  <c r="AC111" i="5"/>
  <c r="AC140" i="5"/>
  <c r="AB140" i="5"/>
  <c r="AC143" i="5"/>
  <c r="AB143" i="5"/>
  <c r="AB130" i="5"/>
  <c r="AC130" i="5"/>
  <c r="AC127" i="5"/>
  <c r="AB127" i="5"/>
  <c r="AC124" i="5"/>
  <c r="AB124" i="5"/>
  <c r="AC108" i="5"/>
  <c r="AB108" i="5"/>
  <c r="AC128" i="5"/>
  <c r="AB128" i="5"/>
  <c r="AC115" i="5"/>
  <c r="AB115" i="5"/>
  <c r="AB112" i="5"/>
  <c r="AC112" i="5"/>
  <c r="AC119" i="5"/>
  <c r="AB119" i="5"/>
  <c r="AC126" i="5"/>
  <c r="AB126" i="5"/>
  <c r="AC113" i="5"/>
  <c r="AB113" i="5"/>
  <c r="AC136" i="5"/>
  <c r="AB136" i="5"/>
  <c r="AC117" i="5"/>
  <c r="AB117" i="5"/>
  <c r="AC122" i="5"/>
  <c r="AB122" i="5"/>
  <c r="AB131" i="5"/>
  <c r="AC131" i="5"/>
  <c r="AB135" i="5"/>
  <c r="AC135" i="5"/>
  <c r="AC114" i="5"/>
  <c r="AB114" i="5"/>
  <c r="AC134" i="5"/>
  <c r="AB134" i="5"/>
  <c r="AB123" i="5"/>
  <c r="AC123" i="5"/>
  <c r="AC133" i="5"/>
  <c r="AB133" i="5"/>
  <c r="AC129" i="5"/>
  <c r="AB129" i="5"/>
  <c r="AC121" i="5"/>
  <c r="AB121" i="5"/>
  <c r="AC132" i="5"/>
  <c r="AB132" i="5"/>
  <c r="AC141" i="5"/>
  <c r="AB141" i="5"/>
  <c r="AC139" i="5"/>
  <c r="AB139" i="5"/>
  <c r="AB150" i="5"/>
  <c r="AC150" i="5"/>
  <c r="AC145" i="5"/>
  <c r="AB145" i="5"/>
  <c r="AC146" i="5"/>
  <c r="AB146" i="5"/>
  <c r="AB152" i="5"/>
  <c r="AC152" i="5"/>
  <c r="AB160" i="5"/>
  <c r="AC160" i="5"/>
  <c r="AB147" i="5"/>
  <c r="AC147" i="5"/>
  <c r="AC151" i="5"/>
  <c r="AB151" i="5"/>
  <c r="AC144" i="5"/>
  <c r="AB144" i="5"/>
  <c r="AC149" i="5"/>
  <c r="AB149" i="5"/>
  <c r="AC153" i="5"/>
  <c r="AB153" i="5"/>
  <c r="AC142" i="5"/>
  <c r="AB142" i="5"/>
  <c r="AB156" i="5"/>
  <c r="AC156" i="5"/>
  <c r="AC155" i="5"/>
  <c r="AB155" i="5"/>
  <c r="AC159" i="5"/>
  <c r="AB159" i="5"/>
  <c r="AC158" i="5"/>
  <c r="AB158" i="5"/>
  <c r="AB137" i="5"/>
  <c r="AC137" i="5"/>
  <c r="AB148" i="5"/>
  <c r="AC148" i="5"/>
  <c r="AC154" i="5"/>
  <c r="AB154" i="5"/>
  <c r="AC170" i="5"/>
  <c r="AB170" i="5"/>
  <c r="AC161" i="5"/>
  <c r="AB161" i="5"/>
  <c r="AC138" i="5"/>
  <c r="AB138" i="5"/>
  <c r="AC167" i="5"/>
  <c r="AB167" i="5"/>
  <c r="AC157" i="5"/>
  <c r="AB157" i="5"/>
  <c r="AC174" i="5"/>
  <c r="AB174" i="5"/>
  <c r="AC162" i="5"/>
  <c r="AB162" i="5"/>
  <c r="AC171" i="5"/>
  <c r="AB171" i="5"/>
  <c r="AC164" i="5"/>
  <c r="AB164" i="5"/>
  <c r="AB165" i="5"/>
  <c r="AC165" i="5"/>
  <c r="AC175" i="5"/>
  <c r="AB175" i="5"/>
  <c r="AC166" i="5"/>
  <c r="AB166" i="5"/>
  <c r="AC173" i="5"/>
  <c r="AB173" i="5"/>
  <c r="AC185" i="5"/>
  <c r="AB185" i="5"/>
  <c r="AC168" i="5"/>
  <c r="AB168" i="5"/>
  <c r="AC172" i="5"/>
  <c r="AB172" i="5"/>
  <c r="AC183" i="5"/>
  <c r="AB183" i="5"/>
  <c r="AC179" i="5"/>
  <c r="AB179" i="5"/>
  <c r="AC163" i="5"/>
  <c r="AB163" i="5"/>
  <c r="AC177" i="5"/>
  <c r="AB177" i="5"/>
  <c r="AB176" i="5"/>
  <c r="AC176" i="5"/>
  <c r="AC189" i="5"/>
  <c r="AB189" i="5"/>
  <c r="AC169" i="5"/>
  <c r="AB169" i="5"/>
  <c r="AB182" i="5"/>
  <c r="AC182" i="5"/>
  <c r="AB192" i="5"/>
  <c r="AC192" i="5"/>
  <c r="AC181" i="5"/>
  <c r="AB181" i="5"/>
  <c r="AC187" i="5"/>
  <c r="AB187" i="5"/>
  <c r="AC196" i="5"/>
  <c r="AB196" i="5"/>
  <c r="AB186" i="5"/>
  <c r="AC186" i="5"/>
  <c r="AC180" i="5"/>
  <c r="AB180" i="5"/>
  <c r="AC178" i="5"/>
  <c r="AB178" i="5"/>
  <c r="AC190" i="5"/>
  <c r="AB190" i="5"/>
  <c r="AC188" i="5"/>
  <c r="AB188" i="5"/>
  <c r="AB184" i="5"/>
  <c r="AC184" i="5"/>
  <c r="AC206" i="5"/>
  <c r="AB206" i="5"/>
  <c r="CH199" i="5"/>
  <c r="CI199" i="5"/>
  <c r="CH195" i="5"/>
  <c r="CI195" i="5"/>
  <c r="CH191" i="5"/>
  <c r="CI191" i="5"/>
  <c r="CU197" i="5"/>
  <c r="CV197" i="5"/>
  <c r="DE208" i="5"/>
  <c r="DF208" i="5"/>
  <c r="AC211" i="5"/>
  <c r="AB211" i="5"/>
  <c r="CH207" i="5"/>
  <c r="CI207" i="5"/>
  <c r="DE215" i="5"/>
  <c r="DF215" i="5"/>
  <c r="BU210" i="5"/>
  <c r="BV210" i="5"/>
  <c r="AC222" i="5"/>
  <c r="AB222" i="5"/>
  <c r="CH219" i="5"/>
  <c r="CI219" i="5"/>
  <c r="CU204" i="5"/>
  <c r="CV204" i="5"/>
  <c r="DE205" i="5"/>
  <c r="DF205" i="5"/>
  <c r="AC231" i="5"/>
  <c r="AB231" i="5"/>
  <c r="CH234" i="5"/>
  <c r="CI234" i="5"/>
  <c r="CV229" i="5"/>
  <c r="CU229" i="5"/>
  <c r="DE223" i="5"/>
  <c r="DF223" i="5"/>
  <c r="BU237" i="5"/>
  <c r="BV237" i="5"/>
  <c r="AC236" i="5"/>
  <c r="AB236" i="5"/>
  <c r="CH232" i="5"/>
  <c r="CI232" i="5"/>
  <c r="CH206" i="5"/>
  <c r="CI206" i="5"/>
  <c r="CH193" i="5"/>
  <c r="CI193" i="5"/>
  <c r="CU213" i="5"/>
  <c r="CV213" i="5"/>
  <c r="DF203" i="5"/>
  <c r="DE203" i="5"/>
  <c r="BU194" i="5"/>
  <c r="BV194" i="5"/>
  <c r="CH211" i="5"/>
  <c r="CI211" i="5"/>
  <c r="CV209" i="5"/>
  <c r="CU209" i="5"/>
  <c r="AC214" i="5"/>
  <c r="AB214" i="5"/>
  <c r="CH222" i="5"/>
  <c r="CI222" i="5"/>
  <c r="CU224" i="5"/>
  <c r="CV224" i="5"/>
  <c r="DE226" i="5"/>
  <c r="DF226" i="5"/>
  <c r="BU228" i="5"/>
  <c r="BV228" i="5"/>
  <c r="CH231" i="5"/>
  <c r="CI231" i="5"/>
  <c r="CU225" i="5"/>
  <c r="CV225" i="5"/>
  <c r="DE227" i="5"/>
  <c r="DF227" i="5"/>
  <c r="BV238" i="5"/>
  <c r="BU238" i="5"/>
  <c r="AC239" i="5"/>
  <c r="AB239" i="5"/>
  <c r="CH236" i="5"/>
  <c r="CI236" i="5"/>
  <c r="CH101" i="5"/>
  <c r="CI101" i="5"/>
  <c r="CH86" i="5"/>
  <c r="CI86" i="5"/>
  <c r="CH71" i="5"/>
  <c r="CI71" i="5"/>
  <c r="CH88" i="5"/>
  <c r="CI88" i="5"/>
  <c r="CH61" i="5"/>
  <c r="CI61" i="5"/>
  <c r="CH79" i="5"/>
  <c r="CI79" i="5"/>
  <c r="CH93" i="5"/>
  <c r="CI93" i="5"/>
  <c r="CH76" i="5"/>
  <c r="CI76" i="5"/>
  <c r="CH106" i="5"/>
  <c r="CI106" i="5"/>
  <c r="CH92" i="5"/>
  <c r="CI92" i="5"/>
  <c r="CH73" i="5"/>
  <c r="CI73" i="5"/>
  <c r="CH72" i="5"/>
  <c r="CI72" i="5"/>
  <c r="CH85" i="5"/>
  <c r="CI85" i="5"/>
  <c r="CH98" i="5"/>
  <c r="CI98" i="5"/>
  <c r="CH110" i="5"/>
  <c r="CI110" i="5"/>
  <c r="CH70" i="5"/>
  <c r="CI70" i="5"/>
  <c r="CH87" i="5"/>
  <c r="CI87" i="5"/>
  <c r="CH95" i="5"/>
  <c r="CI95" i="5"/>
  <c r="CH96" i="5"/>
  <c r="CI96" i="5"/>
  <c r="CH107" i="5"/>
  <c r="CI107" i="5"/>
  <c r="CH90" i="5"/>
  <c r="CI90" i="5"/>
  <c r="CH89" i="5"/>
  <c r="CI89" i="5"/>
  <c r="CH78" i="5"/>
  <c r="CI78" i="5"/>
  <c r="CH82" i="5"/>
  <c r="CI82" i="5"/>
  <c r="CH80" i="5"/>
  <c r="CI80" i="5"/>
  <c r="CH109" i="5"/>
  <c r="CI109" i="5"/>
  <c r="CH84" i="5"/>
  <c r="CI84" i="5"/>
  <c r="CH75" i="5"/>
  <c r="CI75" i="5"/>
  <c r="CH100" i="5"/>
  <c r="CI100" i="5"/>
  <c r="CH83" i="5"/>
  <c r="CI83" i="5"/>
  <c r="CH104" i="5"/>
  <c r="CI104" i="5"/>
  <c r="CH118" i="5"/>
  <c r="CI118" i="5"/>
  <c r="CH97" i="5"/>
  <c r="CI97" i="5"/>
  <c r="CH105" i="5"/>
  <c r="CI105" i="5"/>
  <c r="CH116" i="5"/>
  <c r="CI116" i="5"/>
  <c r="CH103" i="5"/>
  <c r="CI103" i="5"/>
  <c r="CH94" i="5"/>
  <c r="CI94" i="5"/>
  <c r="CH99" i="5"/>
  <c r="CI99" i="5"/>
  <c r="CH125" i="5"/>
  <c r="CI125" i="5"/>
  <c r="CH120" i="5"/>
  <c r="CI120" i="5"/>
  <c r="CH111" i="5"/>
  <c r="CI111" i="5"/>
  <c r="CH140" i="5"/>
  <c r="CI140" i="5"/>
  <c r="CH143" i="5"/>
  <c r="CI143" i="5"/>
  <c r="CH130" i="5"/>
  <c r="CI130" i="5"/>
  <c r="CH127" i="5"/>
  <c r="CI127" i="5"/>
  <c r="CH124" i="5"/>
  <c r="CI124" i="5"/>
  <c r="CH108" i="5"/>
  <c r="CI108" i="5"/>
  <c r="CH128" i="5"/>
  <c r="CI128" i="5"/>
  <c r="CH115" i="5"/>
  <c r="CI115" i="5"/>
  <c r="CH112" i="5"/>
  <c r="CI112" i="5"/>
  <c r="CH119" i="5"/>
  <c r="CI119" i="5"/>
  <c r="CH126" i="5"/>
  <c r="CI126" i="5"/>
  <c r="CH113" i="5"/>
  <c r="CI113" i="5"/>
  <c r="CH136" i="5"/>
  <c r="CI136" i="5"/>
  <c r="CH117" i="5"/>
  <c r="CI117" i="5"/>
  <c r="CH122" i="5"/>
  <c r="CI122" i="5"/>
  <c r="CH131" i="5"/>
  <c r="CI131" i="5"/>
  <c r="CH135" i="5"/>
  <c r="CI135" i="5"/>
  <c r="CH114" i="5"/>
  <c r="CI114" i="5"/>
  <c r="CH134" i="5"/>
  <c r="CI134" i="5"/>
  <c r="CH123" i="5"/>
  <c r="CI123" i="5"/>
  <c r="CH133" i="5"/>
  <c r="CI133" i="5"/>
  <c r="CH129" i="5"/>
  <c r="CI129" i="5"/>
  <c r="CH121" i="5"/>
  <c r="CI121" i="5"/>
  <c r="CH132" i="5"/>
  <c r="CI132" i="5"/>
  <c r="CH141" i="5"/>
  <c r="CI141" i="5"/>
  <c r="CH139" i="5"/>
  <c r="CI139" i="5"/>
  <c r="CH150" i="5"/>
  <c r="CI150" i="5"/>
  <c r="CH145" i="5"/>
  <c r="CI145" i="5"/>
  <c r="CH146" i="5"/>
  <c r="CI146" i="5"/>
  <c r="CH152" i="5"/>
  <c r="CI152" i="5"/>
  <c r="CH160" i="5"/>
  <c r="CI160" i="5"/>
  <c r="CH147" i="5"/>
  <c r="CI147" i="5"/>
  <c r="CH151" i="5"/>
  <c r="CI151" i="5"/>
  <c r="CH144" i="5"/>
  <c r="CI144" i="5"/>
  <c r="CH149" i="5"/>
  <c r="CI149" i="5"/>
  <c r="CH153" i="5"/>
  <c r="CI153" i="5"/>
  <c r="CH142" i="5"/>
  <c r="CI142" i="5"/>
  <c r="CH156" i="5"/>
  <c r="CI156" i="5"/>
  <c r="CH155" i="5"/>
  <c r="CI155" i="5"/>
  <c r="CH159" i="5"/>
  <c r="CI159" i="5"/>
  <c r="CH158" i="5"/>
  <c r="CI158" i="5"/>
  <c r="CH137" i="5"/>
  <c r="CI137" i="5"/>
  <c r="CH148" i="5"/>
  <c r="CI148" i="5"/>
  <c r="CH154" i="5"/>
  <c r="CI154" i="5"/>
  <c r="CH170" i="5"/>
  <c r="CI170" i="5"/>
  <c r="CH161" i="5"/>
  <c r="CI161" i="5"/>
  <c r="CH138" i="5"/>
  <c r="CI138" i="5"/>
  <c r="CH167" i="5"/>
  <c r="CI167" i="5"/>
  <c r="CH157" i="5"/>
  <c r="CI157" i="5"/>
  <c r="CH174" i="5"/>
  <c r="CI174" i="5"/>
  <c r="CH162" i="5"/>
  <c r="CI162" i="5"/>
  <c r="CH171" i="5"/>
  <c r="CI171" i="5"/>
  <c r="CH164" i="5"/>
  <c r="CI164" i="5"/>
  <c r="CH165" i="5"/>
  <c r="CI165" i="5"/>
  <c r="CH175" i="5"/>
  <c r="CI175" i="5"/>
  <c r="CH166" i="5"/>
  <c r="CI166" i="5"/>
  <c r="CH173" i="5"/>
  <c r="CI173" i="5"/>
  <c r="CH185" i="5"/>
  <c r="CI185" i="5"/>
  <c r="CH168" i="5"/>
  <c r="CI168" i="5"/>
  <c r="CH172" i="5"/>
  <c r="CI172" i="5"/>
  <c r="CH183" i="5"/>
  <c r="CI183" i="5"/>
  <c r="CH179" i="5"/>
  <c r="CI179" i="5"/>
  <c r="CH163" i="5"/>
  <c r="CI163" i="5"/>
  <c r="CH177" i="5"/>
  <c r="CI177" i="5"/>
  <c r="CH176" i="5"/>
  <c r="CI176" i="5"/>
  <c r="CH189" i="5"/>
  <c r="CI189" i="5"/>
  <c r="CH169" i="5"/>
  <c r="CI169" i="5"/>
  <c r="CH182" i="5"/>
  <c r="CI182" i="5"/>
  <c r="CH192" i="5"/>
  <c r="CI192" i="5"/>
  <c r="CH181" i="5"/>
  <c r="CI181" i="5"/>
  <c r="CH187" i="5"/>
  <c r="CI187" i="5"/>
  <c r="CH196" i="5"/>
  <c r="CI196" i="5"/>
  <c r="CH186" i="5"/>
  <c r="CI186" i="5"/>
  <c r="CH180" i="5"/>
  <c r="CI180" i="5"/>
  <c r="CH178" i="5"/>
  <c r="CI178" i="5"/>
  <c r="CH190" i="5"/>
  <c r="CI190" i="5"/>
  <c r="CH188" i="5"/>
  <c r="CI188" i="5"/>
  <c r="CH184" i="5"/>
  <c r="CI184" i="5"/>
  <c r="CU202" i="5"/>
  <c r="CV202" i="5"/>
  <c r="DE201" i="5"/>
  <c r="DF201" i="5"/>
  <c r="BV208" i="5"/>
  <c r="BU208" i="5"/>
  <c r="AC212" i="5"/>
  <c r="AB212" i="5"/>
  <c r="CH212" i="5"/>
  <c r="CI212" i="5"/>
  <c r="DE217" i="5"/>
  <c r="DF217" i="5"/>
  <c r="BU215" i="5"/>
  <c r="BV215" i="5"/>
  <c r="CH214" i="5"/>
  <c r="CI214" i="5"/>
  <c r="CU218" i="5"/>
  <c r="CV218" i="5"/>
  <c r="BU205" i="5"/>
  <c r="BV205" i="5"/>
  <c r="AC221" i="5"/>
  <c r="AB221" i="5"/>
  <c r="CH221" i="5"/>
  <c r="CI221" i="5"/>
  <c r="CV235" i="5"/>
  <c r="CU235" i="5"/>
  <c r="DE233" i="5"/>
  <c r="DF233" i="5"/>
  <c r="BV223" i="5"/>
  <c r="BU223" i="5"/>
  <c r="AC237" i="5"/>
  <c r="AB237" i="5"/>
  <c r="CH239" i="5"/>
  <c r="CI239" i="5"/>
  <c r="CH69" i="5"/>
  <c r="CI69" i="5"/>
  <c r="CH63" i="5"/>
  <c r="CI63" i="5"/>
  <c r="CH64" i="5"/>
  <c r="CI64" i="5"/>
  <c r="CH56" i="5"/>
  <c r="CI56" i="5"/>
  <c r="CH44" i="5"/>
  <c r="CI44" i="5"/>
  <c r="CH68" i="5"/>
  <c r="CI68" i="5"/>
  <c r="CH54" i="5"/>
  <c r="CI54" i="5"/>
  <c r="CH91" i="5"/>
  <c r="CI91" i="5"/>
  <c r="CH102" i="5"/>
  <c r="CI102" i="5"/>
  <c r="CU198" i="5"/>
  <c r="CV198" i="5"/>
  <c r="DE197" i="5"/>
  <c r="DF197" i="5"/>
  <c r="BU203" i="5"/>
  <c r="BV203" i="5"/>
  <c r="AC194" i="5"/>
  <c r="AB194" i="5"/>
  <c r="CU200" i="5"/>
  <c r="CV200" i="5"/>
  <c r="AB210" i="5"/>
  <c r="AC210" i="5"/>
  <c r="CH210" i="5"/>
  <c r="CI210" i="5"/>
  <c r="CU220" i="5"/>
  <c r="CV220" i="5"/>
  <c r="DE204" i="5"/>
  <c r="DF204" i="5"/>
  <c r="BV226" i="5"/>
  <c r="BU226" i="5"/>
  <c r="AB228" i="5"/>
  <c r="AC228" i="5"/>
  <c r="CU216" i="5"/>
  <c r="CV216" i="5"/>
  <c r="DE229" i="5"/>
  <c r="DF229" i="5"/>
  <c r="BU227" i="5"/>
  <c r="BV227" i="5"/>
  <c r="AC238" i="5"/>
  <c r="AB238" i="5"/>
  <c r="CH237" i="5"/>
  <c r="CI237" i="5"/>
  <c r="CU230" i="5"/>
  <c r="CV230" i="5"/>
  <c r="CH81" i="5"/>
  <c r="CI81" i="5"/>
  <c r="CU199" i="5"/>
  <c r="CV199" i="5"/>
  <c r="CU195" i="5"/>
  <c r="CV195" i="5"/>
  <c r="CU191" i="5"/>
  <c r="CV191" i="5"/>
  <c r="DE213" i="5"/>
  <c r="DF213" i="5"/>
  <c r="BU201" i="5"/>
  <c r="BV201" i="5"/>
  <c r="AC208" i="5"/>
  <c r="AB208" i="5"/>
  <c r="CH194" i="5"/>
  <c r="CI194" i="5"/>
  <c r="CV207" i="5"/>
  <c r="CU207" i="5"/>
  <c r="DE209" i="5"/>
  <c r="DF209" i="5"/>
  <c r="BV217" i="5"/>
  <c r="BU217" i="5"/>
  <c r="CU219" i="5"/>
  <c r="CV219" i="5"/>
  <c r="DE224" i="5"/>
  <c r="DF224" i="5"/>
  <c r="AB205" i="5"/>
  <c r="AC205" i="5"/>
  <c r="CH228" i="5"/>
  <c r="CI228" i="5"/>
  <c r="CU234" i="5"/>
  <c r="CV234" i="5"/>
  <c r="DE225" i="5"/>
  <c r="DF225" i="5"/>
  <c r="BU233" i="5"/>
  <c r="BV233" i="5"/>
  <c r="AC223" i="5"/>
  <c r="AB223" i="5"/>
  <c r="CH238" i="5"/>
  <c r="CI238" i="5"/>
  <c r="CU232" i="5"/>
  <c r="CV232" i="5"/>
  <c r="CU206" i="5"/>
  <c r="CV206" i="5"/>
  <c r="CV193" i="5"/>
  <c r="CU193" i="5"/>
  <c r="DE202" i="5"/>
  <c r="DF202" i="5"/>
  <c r="BU197" i="5"/>
  <c r="BV197" i="5"/>
  <c r="AC203" i="5"/>
  <c r="AB203" i="5"/>
  <c r="CH208" i="5"/>
  <c r="CI208" i="5"/>
  <c r="CU211" i="5"/>
  <c r="CV211" i="5"/>
  <c r="AC215" i="5"/>
  <c r="AB215" i="5"/>
  <c r="CH215" i="5"/>
  <c r="CI215" i="5"/>
  <c r="CU222" i="5"/>
  <c r="CV222" i="5"/>
  <c r="DF218" i="5"/>
  <c r="DE218" i="5"/>
  <c r="BU204" i="5"/>
  <c r="BV204" i="5"/>
  <c r="CH205" i="5"/>
  <c r="CI205" i="5"/>
  <c r="CU231" i="5"/>
  <c r="CV231" i="5"/>
  <c r="DE235" i="5"/>
  <c r="DF235" i="5"/>
  <c r="BU229" i="5"/>
  <c r="BV229" i="5"/>
  <c r="AC227" i="5"/>
  <c r="AB227" i="5"/>
  <c r="CH223" i="5"/>
  <c r="CI223" i="5"/>
  <c r="CU236" i="5"/>
  <c r="CV236" i="5"/>
  <c r="CU86" i="5"/>
  <c r="CV86" i="5"/>
  <c r="CU88" i="5"/>
  <c r="CV88" i="5"/>
  <c r="CU79" i="5"/>
  <c r="CV79" i="5"/>
  <c r="CU93" i="5"/>
  <c r="CV93" i="5"/>
  <c r="CU76" i="5"/>
  <c r="CV76" i="5"/>
  <c r="CV106" i="5"/>
  <c r="CU106" i="5"/>
  <c r="CU92" i="5"/>
  <c r="CV92" i="5"/>
  <c r="CU73" i="5"/>
  <c r="CV73" i="5"/>
  <c r="CU72" i="5"/>
  <c r="CV72" i="5"/>
  <c r="CV85" i="5"/>
  <c r="CU85" i="5"/>
  <c r="CU98" i="5"/>
  <c r="CV98" i="5"/>
  <c r="CU110" i="5"/>
  <c r="CV110" i="5"/>
  <c r="CV70" i="5"/>
  <c r="CU70" i="5"/>
  <c r="CU87" i="5"/>
  <c r="CV87" i="5"/>
  <c r="CU95" i="5"/>
  <c r="CV95" i="5"/>
  <c r="CU96" i="5"/>
  <c r="CV96" i="5"/>
  <c r="CU107" i="5"/>
  <c r="CV107" i="5"/>
  <c r="CU90" i="5"/>
  <c r="CV90" i="5"/>
  <c r="CV89" i="5"/>
  <c r="CU89" i="5"/>
  <c r="CU78" i="5"/>
  <c r="CV78" i="5"/>
  <c r="CU82" i="5"/>
  <c r="CV82" i="5"/>
  <c r="CU80" i="5"/>
  <c r="CV80" i="5"/>
  <c r="CU109" i="5"/>
  <c r="CV109" i="5"/>
  <c r="CU84" i="5"/>
  <c r="CV84" i="5"/>
  <c r="CV75" i="5"/>
  <c r="CU75" i="5"/>
  <c r="CU100" i="5"/>
  <c r="CV100" i="5"/>
  <c r="CU83" i="5"/>
  <c r="CV83" i="5"/>
  <c r="CV104" i="5"/>
  <c r="CU104" i="5"/>
  <c r="CU118" i="5"/>
  <c r="CV118" i="5"/>
  <c r="CU97" i="5"/>
  <c r="CV97" i="5"/>
  <c r="CV105" i="5"/>
  <c r="CU105" i="5"/>
  <c r="CU116" i="5"/>
  <c r="CV116" i="5"/>
  <c r="CV103" i="5"/>
  <c r="CU103" i="5"/>
  <c r="CU94" i="5"/>
  <c r="CV94" i="5"/>
  <c r="CV99" i="5"/>
  <c r="CU99" i="5"/>
  <c r="CU125" i="5"/>
  <c r="CV125" i="5"/>
  <c r="CV120" i="5"/>
  <c r="CU120" i="5"/>
  <c r="CV111" i="5"/>
  <c r="CU111" i="5"/>
  <c r="CU140" i="5"/>
  <c r="CV140" i="5"/>
  <c r="CU143" i="5"/>
  <c r="CV143" i="5"/>
  <c r="CV130" i="5"/>
  <c r="CU130" i="5"/>
  <c r="CU127" i="5"/>
  <c r="CV127" i="5"/>
  <c r="CU124" i="5"/>
  <c r="CV124" i="5"/>
  <c r="CV108" i="5"/>
  <c r="CU108" i="5"/>
  <c r="CU128" i="5"/>
  <c r="CV128" i="5"/>
  <c r="CU115" i="5"/>
  <c r="CV115" i="5"/>
  <c r="CU112" i="5"/>
  <c r="CV112" i="5"/>
  <c r="CU119" i="5"/>
  <c r="CV119" i="5"/>
  <c r="CU126" i="5"/>
  <c r="CV126" i="5"/>
  <c r="CU113" i="5"/>
  <c r="CV113" i="5"/>
  <c r="CU136" i="5"/>
  <c r="CV136" i="5"/>
  <c r="CU117" i="5"/>
  <c r="CV117" i="5"/>
  <c r="CV122" i="5"/>
  <c r="CU122" i="5"/>
  <c r="CU131" i="5"/>
  <c r="CV131" i="5"/>
  <c r="CU135" i="5"/>
  <c r="CV135" i="5"/>
  <c r="CU114" i="5"/>
  <c r="CV114" i="5"/>
  <c r="CU134" i="5"/>
  <c r="CV134" i="5"/>
  <c r="CU123" i="5"/>
  <c r="CV123" i="5"/>
  <c r="CV133" i="5"/>
  <c r="CU133" i="5"/>
  <c r="CU129" i="5"/>
  <c r="CV129" i="5"/>
  <c r="CU121" i="5"/>
  <c r="CV121" i="5"/>
  <c r="CU132" i="5"/>
  <c r="CV132" i="5"/>
  <c r="CU141" i="5"/>
  <c r="CV141" i="5"/>
  <c r="CU139" i="5"/>
  <c r="CV139" i="5"/>
  <c r="CU150" i="5"/>
  <c r="CV150" i="5"/>
  <c r="CU145" i="5"/>
  <c r="CV145" i="5"/>
  <c r="CU146" i="5"/>
  <c r="CV146" i="5"/>
  <c r="CV152" i="5"/>
  <c r="CU152" i="5"/>
  <c r="CU160" i="5"/>
  <c r="CV160" i="5"/>
  <c r="CU147" i="5"/>
  <c r="CV147" i="5"/>
  <c r="CU151" i="5"/>
  <c r="CV151" i="5"/>
  <c r="CU144" i="5"/>
  <c r="CV144" i="5"/>
  <c r="CU149" i="5"/>
  <c r="CV149" i="5"/>
  <c r="CU153" i="5"/>
  <c r="CV153" i="5"/>
  <c r="CU142" i="5"/>
  <c r="CV142" i="5"/>
  <c r="CU156" i="5"/>
  <c r="CV156" i="5"/>
  <c r="CU155" i="5"/>
  <c r="CV155" i="5"/>
  <c r="CU159" i="5"/>
  <c r="CV159" i="5"/>
  <c r="CU158" i="5"/>
  <c r="CV158" i="5"/>
  <c r="CU137" i="5"/>
  <c r="CV137" i="5"/>
  <c r="CV148" i="5"/>
  <c r="CU148" i="5"/>
  <c r="CV154" i="5"/>
  <c r="CU154" i="5"/>
  <c r="CU170" i="5"/>
  <c r="CV170" i="5"/>
  <c r="CU161" i="5"/>
  <c r="CV161" i="5"/>
  <c r="CU138" i="5"/>
  <c r="CV138" i="5"/>
  <c r="CU167" i="5"/>
  <c r="CV167" i="5"/>
  <c r="CV157" i="5"/>
  <c r="CU157" i="5"/>
  <c r="CU174" i="5"/>
  <c r="CV174" i="5"/>
  <c r="CU162" i="5"/>
  <c r="CV162" i="5"/>
  <c r="CU171" i="5"/>
  <c r="CV171" i="5"/>
  <c r="CU164" i="5"/>
  <c r="CV164" i="5"/>
  <c r="CV165" i="5"/>
  <c r="CU165" i="5"/>
  <c r="CU175" i="5"/>
  <c r="CV175" i="5"/>
  <c r="CU166" i="5"/>
  <c r="CV166" i="5"/>
  <c r="CU173" i="5"/>
  <c r="CV173" i="5"/>
  <c r="CU185" i="5"/>
  <c r="CV185" i="5"/>
  <c r="CU168" i="5"/>
  <c r="CV168" i="5"/>
  <c r="CU172" i="5"/>
  <c r="CV172" i="5"/>
  <c r="CU183" i="5"/>
  <c r="CV183" i="5"/>
  <c r="CU179" i="5"/>
  <c r="CV179" i="5"/>
  <c r="CU163" i="5"/>
  <c r="CV163" i="5"/>
  <c r="CU177" i="5"/>
  <c r="CV177" i="5"/>
  <c r="CV176" i="5"/>
  <c r="CU176" i="5"/>
  <c r="CU189" i="5"/>
  <c r="CV189" i="5"/>
  <c r="CU169" i="5"/>
  <c r="CV169" i="5"/>
  <c r="CU182" i="5"/>
  <c r="CV182" i="5"/>
  <c r="CV192" i="5"/>
  <c r="CU192" i="5"/>
  <c r="CU181" i="5"/>
  <c r="CV181" i="5"/>
  <c r="CU187" i="5"/>
  <c r="CV187" i="5"/>
  <c r="CU196" i="5"/>
  <c r="CV196" i="5"/>
  <c r="CV186" i="5"/>
  <c r="CU186" i="5"/>
  <c r="CU180" i="5"/>
  <c r="CV180" i="5"/>
  <c r="CU178" i="5"/>
  <c r="CV178" i="5"/>
  <c r="CU190" i="5"/>
  <c r="CV190" i="5"/>
  <c r="CU188" i="5"/>
  <c r="CV188" i="5"/>
  <c r="CU184" i="5"/>
  <c r="CV184" i="5"/>
  <c r="DE198" i="5"/>
  <c r="DF198" i="5"/>
  <c r="BV213" i="5"/>
  <c r="BU213" i="5"/>
  <c r="AB201" i="5"/>
  <c r="AC201" i="5"/>
  <c r="CH203" i="5"/>
  <c r="CI203" i="5"/>
  <c r="CU212" i="5"/>
  <c r="CV212" i="5"/>
  <c r="DE200" i="5"/>
  <c r="DF200" i="5"/>
  <c r="BU209" i="5"/>
  <c r="BV209" i="5"/>
  <c r="CU214" i="5"/>
  <c r="CV214" i="5"/>
  <c r="DE220" i="5"/>
  <c r="DF220" i="5"/>
  <c r="BV224" i="5"/>
  <c r="BU224" i="5"/>
  <c r="AC226" i="5"/>
  <c r="AB226" i="5"/>
  <c r="CH226" i="5"/>
  <c r="CI226" i="5"/>
  <c r="CU221" i="5"/>
  <c r="CV221" i="5"/>
  <c r="DE216" i="5"/>
  <c r="DF216" i="5"/>
  <c r="BU225" i="5"/>
  <c r="BV225" i="5"/>
  <c r="AC233" i="5"/>
  <c r="AB233" i="5"/>
  <c r="CH227" i="5"/>
  <c r="CI227" i="5"/>
  <c r="CU239" i="5"/>
  <c r="CV239" i="5"/>
  <c r="DE230" i="5"/>
  <c r="DF230" i="5"/>
  <c r="CU81" i="5"/>
  <c r="CV81" i="5"/>
  <c r="CU101" i="5"/>
  <c r="CV101" i="5"/>
  <c r="CU61" i="5"/>
  <c r="CV61" i="5"/>
  <c r="CU18" i="5"/>
  <c r="CV18" i="5"/>
  <c r="CV45" i="5"/>
  <c r="CU45" i="5"/>
  <c r="CU39" i="5"/>
  <c r="CV39" i="5"/>
  <c r="CU22" i="5"/>
  <c r="CV22" i="5"/>
  <c r="CU36" i="5"/>
  <c r="CV36" i="5"/>
  <c r="CU65" i="5"/>
  <c r="CV65" i="5"/>
  <c r="CU55" i="5"/>
  <c r="CV55" i="5"/>
  <c r="CV60" i="5"/>
  <c r="CU60" i="5"/>
  <c r="CU31" i="5"/>
  <c r="CV31" i="5"/>
  <c r="CU51" i="5"/>
  <c r="CV51" i="5"/>
  <c r="CV48" i="5"/>
  <c r="CU48" i="5"/>
  <c r="CV50" i="5"/>
  <c r="CU50" i="5"/>
  <c r="CV28" i="5"/>
  <c r="CU28" i="5"/>
  <c r="CU34" i="5"/>
  <c r="CV34" i="5"/>
  <c r="CU77" i="5"/>
  <c r="CV77" i="5"/>
  <c r="CU41" i="5"/>
  <c r="CV41" i="5"/>
  <c r="CV27" i="5"/>
  <c r="CU27" i="5"/>
  <c r="CU23" i="5"/>
  <c r="CV23" i="5"/>
  <c r="CU52" i="5"/>
  <c r="CV52" i="5"/>
  <c r="CU29" i="5"/>
  <c r="CV29" i="5"/>
  <c r="CU53" i="5"/>
  <c r="CV53" i="5"/>
  <c r="CU43" i="5"/>
  <c r="CV43" i="5"/>
  <c r="CU74" i="5"/>
  <c r="CV74" i="5"/>
  <c r="CU62" i="5"/>
  <c r="CV62" i="5"/>
  <c r="CU67" i="5"/>
  <c r="CV67" i="5"/>
  <c r="CV57" i="5"/>
  <c r="CU57" i="5"/>
  <c r="CU47" i="5"/>
  <c r="CV47" i="5"/>
  <c r="CU58" i="5"/>
  <c r="CV58" i="5"/>
  <c r="CU37" i="5"/>
  <c r="CV37" i="5"/>
  <c r="CU59" i="5"/>
  <c r="CV59" i="5"/>
  <c r="CU42" i="5"/>
  <c r="CV42" i="5"/>
  <c r="CU66" i="5"/>
  <c r="CV66" i="5"/>
  <c r="CU46" i="5"/>
  <c r="CV46" i="5"/>
  <c r="CU40" i="5"/>
  <c r="CV40" i="5"/>
  <c r="CV69" i="5"/>
  <c r="CU69" i="5"/>
  <c r="CU63" i="5"/>
  <c r="CV63" i="5"/>
  <c r="CV64" i="5"/>
  <c r="CU64" i="5"/>
  <c r="CU56" i="5"/>
  <c r="CV56" i="5"/>
  <c r="CU44" i="5"/>
  <c r="CV44" i="5"/>
  <c r="CU68" i="5"/>
  <c r="CV68" i="5"/>
  <c r="CU54" i="5"/>
  <c r="CV54" i="5"/>
  <c r="CU91" i="5"/>
  <c r="CV91" i="5"/>
  <c r="CU102" i="5"/>
  <c r="CV102" i="5"/>
  <c r="DE199" i="5"/>
  <c r="DF199" i="5"/>
  <c r="DE195" i="5"/>
  <c r="DF195" i="5"/>
  <c r="DF191" i="5"/>
  <c r="DE191" i="5"/>
  <c r="BU202" i="5"/>
  <c r="BV202" i="5"/>
  <c r="AC197" i="5"/>
  <c r="AB197" i="5"/>
  <c r="CH201" i="5"/>
  <c r="CI201" i="5"/>
  <c r="DE207" i="5"/>
  <c r="DF207" i="5"/>
  <c r="AC217" i="5"/>
  <c r="AB217" i="5"/>
  <c r="CH217" i="5"/>
  <c r="CI217" i="5"/>
  <c r="CU210" i="5"/>
  <c r="CV210" i="5"/>
  <c r="DE219" i="5"/>
  <c r="DF219" i="5"/>
  <c r="BU218" i="5"/>
  <c r="BV218" i="5"/>
  <c r="AC204" i="5"/>
  <c r="AB204" i="5"/>
  <c r="DF234" i="5"/>
  <c r="DE234" i="5"/>
  <c r="BU235" i="5"/>
  <c r="BV235" i="5"/>
  <c r="AB229" i="5"/>
  <c r="AC229" i="5"/>
  <c r="CH233" i="5"/>
  <c r="CI233" i="5"/>
  <c r="CU237" i="5"/>
  <c r="CV237" i="5"/>
  <c r="DE232" i="5"/>
  <c r="DF232" i="5"/>
  <c r="CV12" i="5"/>
  <c r="CU12" i="5"/>
  <c r="CU11" i="5"/>
  <c r="CV11" i="5"/>
  <c r="CV17" i="5"/>
  <c r="CU17" i="5"/>
  <c r="CU19" i="5"/>
  <c r="CV19" i="5"/>
  <c r="CU14" i="5"/>
  <c r="CV14" i="5"/>
  <c r="CU24" i="5"/>
  <c r="CV24" i="5"/>
  <c r="CU21" i="5"/>
  <c r="CV21" i="5"/>
  <c r="CU20" i="5"/>
  <c r="CV20" i="5"/>
  <c r="CU16" i="5"/>
  <c r="CV16" i="5"/>
  <c r="CU13" i="5"/>
  <c r="CV13" i="5"/>
  <c r="CU33" i="5"/>
  <c r="CV33" i="5"/>
  <c r="CU15" i="5"/>
  <c r="CV15" i="5"/>
  <c r="CU35" i="5"/>
  <c r="CV35" i="5"/>
  <c r="CU26" i="5"/>
  <c r="CV26" i="5"/>
  <c r="CU32" i="5"/>
  <c r="CV32" i="5"/>
  <c r="CU30" i="5"/>
  <c r="CV30" i="5"/>
  <c r="CU25" i="5"/>
  <c r="CV25" i="5"/>
  <c r="CV49" i="5"/>
  <c r="CU49" i="5"/>
  <c r="CV38" i="5"/>
  <c r="CU38" i="5"/>
  <c r="DE206" i="5"/>
  <c r="DF206" i="5"/>
  <c r="DE193" i="5"/>
  <c r="DF193" i="5"/>
  <c r="BU198" i="5"/>
  <c r="BV198" i="5"/>
  <c r="AC213" i="5"/>
  <c r="AB213" i="5"/>
  <c r="CH197" i="5"/>
  <c r="CI197" i="5"/>
  <c r="CU194" i="5"/>
  <c r="CV194" i="5"/>
  <c r="DF211" i="5"/>
  <c r="DE211" i="5"/>
  <c r="BU200" i="5"/>
  <c r="BV200" i="5"/>
  <c r="DE222" i="5"/>
  <c r="DF222" i="5"/>
  <c r="BU220" i="5"/>
  <c r="BV220" i="5"/>
  <c r="AC224" i="5"/>
  <c r="AB224" i="5"/>
  <c r="CH204" i="5"/>
  <c r="CI204" i="5"/>
  <c r="CV228" i="5"/>
  <c r="CU228" i="5"/>
  <c r="DE231" i="5"/>
  <c r="DF231" i="5"/>
  <c r="BU216" i="5"/>
  <c r="BV216" i="5"/>
  <c r="AC225" i="5"/>
  <c r="AB225" i="5"/>
  <c r="CH229" i="5"/>
  <c r="CI229" i="5"/>
  <c r="CU238" i="5"/>
  <c r="CV238" i="5"/>
  <c r="DE236" i="5"/>
  <c r="DF236" i="5"/>
  <c r="BU230" i="5"/>
  <c r="BV230" i="5"/>
  <c r="CU11" i="3"/>
  <c r="CV11" i="3"/>
  <c r="CU9" i="3"/>
  <c r="CV9" i="3"/>
  <c r="CV10" i="3"/>
  <c r="CU10" i="3"/>
  <c r="CU14" i="3"/>
  <c r="CV14" i="3"/>
  <c r="CU13" i="3"/>
  <c r="CV13" i="3"/>
  <c r="CU16" i="3"/>
  <c r="CV16" i="3"/>
  <c r="CU15" i="3"/>
  <c r="CV15" i="3"/>
  <c r="CU17" i="3"/>
  <c r="CV17" i="3"/>
  <c r="CU18" i="3"/>
  <c r="CV18" i="3"/>
  <c r="CU12" i="3"/>
  <c r="CV12" i="3"/>
  <c r="CU19" i="3"/>
  <c r="CV19" i="3"/>
  <c r="AB18" i="3"/>
  <c r="AC18" i="3"/>
  <c r="BV10" i="3"/>
  <c r="AB17" i="3"/>
  <c r="AC17" i="3"/>
  <c r="BJ12" i="3"/>
  <c r="BK12" i="3"/>
  <c r="BV14" i="3"/>
  <c r="CH15" i="3"/>
  <c r="CI15" i="3"/>
  <c r="AC15" i="3"/>
  <c r="AB15" i="3"/>
  <c r="BJ19" i="3"/>
  <c r="BK19" i="3"/>
  <c r="BV13" i="3"/>
  <c r="CH17" i="3"/>
  <c r="CI17" i="3"/>
  <c r="AB16" i="3"/>
  <c r="AC16" i="3"/>
  <c r="BV16" i="3"/>
  <c r="CH18" i="3"/>
  <c r="CI18" i="3"/>
  <c r="AB13" i="3"/>
  <c r="AC13" i="3"/>
  <c r="BJ11" i="3"/>
  <c r="BK11" i="3"/>
  <c r="BV15" i="3"/>
  <c r="CH12" i="3"/>
  <c r="CI12" i="3"/>
  <c r="AB14" i="3"/>
  <c r="AC14" i="3"/>
  <c r="BK9" i="3"/>
  <c r="BJ9" i="3"/>
  <c r="BV17" i="3"/>
  <c r="CH19" i="3"/>
  <c r="CI19" i="3"/>
  <c r="AB10" i="3"/>
  <c r="AC10" i="3"/>
  <c r="BK10" i="3"/>
  <c r="BJ10" i="3"/>
  <c r="BV18" i="3"/>
  <c r="AB9" i="3"/>
  <c r="AC9" i="3"/>
  <c r="BJ14" i="3"/>
  <c r="BK14" i="3"/>
  <c r="BV12" i="3"/>
  <c r="CH11" i="3"/>
  <c r="CI11" i="3"/>
  <c r="BK13" i="3"/>
  <c r="BJ13" i="3"/>
  <c r="BV19" i="3"/>
  <c r="CH9" i="3"/>
  <c r="CI9" i="3"/>
  <c r="AB11" i="3"/>
  <c r="AC11" i="3"/>
  <c r="BJ16" i="3"/>
  <c r="BK16" i="3"/>
  <c r="CH10" i="3"/>
  <c r="CI10" i="3"/>
  <c r="BJ18" i="3"/>
  <c r="BK18" i="3"/>
  <c r="AB19" i="3"/>
  <c r="AC19" i="3"/>
  <c r="BJ15" i="3"/>
  <c r="BK15" i="3"/>
  <c r="BV11" i="3"/>
  <c r="CH14" i="3"/>
  <c r="CI14" i="3"/>
  <c r="CH16" i="3"/>
  <c r="CI16" i="3"/>
  <c r="AB12" i="3"/>
  <c r="AC12" i="3"/>
  <c r="BJ17" i="3"/>
  <c r="BK17" i="3"/>
  <c r="BV9" i="3"/>
  <c r="CH13" i="3"/>
  <c r="CI13" i="3"/>
  <c r="BH196" i="5"/>
  <c r="BH193" i="5"/>
  <c r="BH181" i="5"/>
  <c r="BH162" i="5"/>
  <c r="BH148" i="5"/>
  <c r="BH121" i="5"/>
  <c r="BH97" i="5"/>
  <c r="BH90" i="5"/>
  <c r="BH57" i="5"/>
  <c r="BH27" i="5"/>
  <c r="BH24" i="5"/>
  <c r="BH12" i="5"/>
  <c r="BH187" i="5"/>
  <c r="BH179" i="5"/>
  <c r="BH173" i="5"/>
  <c r="BH145" i="5"/>
  <c r="BH131" i="5"/>
  <c r="BH104" i="5"/>
  <c r="BH106" i="5"/>
  <c r="BH53" i="5"/>
  <c r="BH55" i="5"/>
  <c r="BH11" i="5"/>
  <c r="BH184" i="5"/>
  <c r="BH172" i="5"/>
  <c r="BH170" i="5"/>
  <c r="BH149" i="5"/>
  <c r="BH141" i="5"/>
  <c r="BH126" i="5"/>
  <c r="BH107" i="5"/>
  <c r="BH79" i="5"/>
  <c r="BH102" i="5"/>
  <c r="BH23" i="5"/>
  <c r="BH49" i="5"/>
  <c r="BH16" i="5"/>
  <c r="BH188" i="5"/>
  <c r="BH189" i="5"/>
  <c r="BH157" i="5"/>
  <c r="BH114" i="5"/>
  <c r="BH124" i="5"/>
  <c r="BC110" i="5"/>
  <c r="BH88" i="5"/>
  <c r="BH54" i="5"/>
  <c r="BH37" i="5"/>
  <c r="BH51" i="5"/>
  <c r="BH33" i="5"/>
  <c r="CS10" i="3"/>
  <c r="CS14" i="3"/>
  <c r="CS13" i="3"/>
  <c r="CS16" i="3"/>
  <c r="CS15" i="3"/>
  <c r="CS17" i="3"/>
  <c r="CS18" i="3"/>
  <c r="CS12" i="3"/>
  <c r="CS19" i="3"/>
  <c r="CS11" i="3"/>
  <c r="CS9" i="3"/>
  <c r="CF12" i="3"/>
  <c r="CF19" i="3"/>
  <c r="CF11" i="3"/>
  <c r="CF9" i="3"/>
  <c r="CF10" i="3"/>
  <c r="CF14" i="3"/>
  <c r="CF13" i="3"/>
  <c r="CF16" i="3"/>
  <c r="CF15" i="3"/>
  <c r="CF17" i="3"/>
  <c r="CF18" i="3"/>
  <c r="BS15" i="3"/>
  <c r="BS17" i="3"/>
  <c r="BS18" i="3"/>
  <c r="BS12" i="3"/>
  <c r="BS19" i="3"/>
  <c r="BS11" i="3"/>
  <c r="BS9" i="3"/>
  <c r="BS10" i="3"/>
  <c r="BS14" i="3"/>
  <c r="BS13" i="3"/>
  <c r="BS16" i="3"/>
  <c r="BH14" i="3"/>
  <c r="BH13" i="3"/>
  <c r="BH16" i="3"/>
  <c r="BH15" i="3"/>
  <c r="BH17" i="3"/>
  <c r="BH18" i="3"/>
  <c r="BH12" i="3"/>
  <c r="BH19" i="3"/>
  <c r="BH11" i="3"/>
  <c r="BH9" i="3"/>
  <c r="BH10" i="3"/>
  <c r="Z15" i="3"/>
  <c r="Z18" i="3"/>
  <c r="Z17" i="3"/>
  <c r="Z12" i="3"/>
  <c r="Z19" i="3"/>
  <c r="Z11" i="3"/>
  <c r="Z9" i="3"/>
  <c r="Z10" i="3"/>
  <c r="Z14" i="3"/>
  <c r="Z13" i="3"/>
  <c r="Z16" i="3"/>
  <c r="DC50" i="2"/>
  <c r="DC53" i="2"/>
  <c r="DC37" i="2"/>
  <c r="DC38" i="2"/>
  <c r="DC17" i="2"/>
  <c r="DC35" i="2"/>
  <c r="DC18" i="2"/>
  <c r="DC44" i="2"/>
  <c r="DC63" i="2"/>
  <c r="DC42" i="2"/>
  <c r="DC23" i="2"/>
  <c r="DC48" i="2"/>
  <c r="DC27" i="2"/>
  <c r="DC60" i="2"/>
  <c r="DC22" i="2"/>
  <c r="DC30" i="2"/>
  <c r="DC14" i="2"/>
  <c r="DC33" i="2"/>
  <c r="DC29" i="2"/>
  <c r="DC41" i="2"/>
  <c r="DC57" i="2"/>
  <c r="DC56" i="2"/>
  <c r="DC59" i="2"/>
  <c r="DC15" i="2"/>
  <c r="DC49" i="2"/>
  <c r="DC10" i="2"/>
  <c r="DC61" i="2"/>
  <c r="DC46" i="2"/>
  <c r="DC62" i="2"/>
  <c r="DC43" i="2"/>
  <c r="DC51" i="2"/>
  <c r="DC26" i="2"/>
  <c r="DC39" i="2"/>
  <c r="DC13" i="2"/>
  <c r="DC19" i="2"/>
  <c r="DC36" i="2"/>
  <c r="DC64" i="2"/>
  <c r="DC34" i="2"/>
  <c r="DC54" i="2"/>
  <c r="DC32" i="2"/>
  <c r="DC40" i="2"/>
  <c r="DC20" i="2"/>
  <c r="DC25" i="2"/>
  <c r="DC55" i="2"/>
  <c r="DC47" i="2"/>
  <c r="DC52" i="2"/>
  <c r="DC28" i="2"/>
  <c r="DC21" i="2"/>
  <c r="DC24" i="2"/>
  <c r="DC16" i="2"/>
  <c r="DC11" i="2"/>
  <c r="DC58" i="2"/>
  <c r="DC12" i="2"/>
  <c r="DC45" i="2"/>
  <c r="DC31" i="2"/>
  <c r="CS22" i="2"/>
  <c r="CS30" i="2"/>
  <c r="CS14" i="2"/>
  <c r="CS33" i="2"/>
  <c r="CS29" i="2"/>
  <c r="Z13" i="6"/>
  <c r="CS41" i="2"/>
  <c r="CS57" i="2"/>
  <c r="CS56" i="2"/>
  <c r="CS59" i="2"/>
  <c r="CS15" i="2"/>
  <c r="CS49" i="2"/>
  <c r="CS10" i="2"/>
  <c r="CS61" i="2"/>
  <c r="CS46" i="2"/>
  <c r="CS62" i="2"/>
  <c r="CS43" i="2"/>
  <c r="CS51" i="2"/>
  <c r="CS26" i="2"/>
  <c r="CS35" i="2"/>
  <c r="CS18" i="2"/>
  <c r="CS44" i="2"/>
  <c r="CS63" i="2"/>
  <c r="CS39" i="2"/>
  <c r="CS13" i="2"/>
  <c r="CS19" i="2"/>
  <c r="CS36" i="2"/>
  <c r="CS64" i="2"/>
  <c r="CS34" i="2"/>
  <c r="CS54" i="2"/>
  <c r="CS32" i="2"/>
  <c r="CS40" i="2"/>
  <c r="CS20" i="2"/>
  <c r="CS25" i="2"/>
  <c r="CS55" i="2"/>
  <c r="CS47" i="2"/>
  <c r="CS52" i="2"/>
  <c r="CS28" i="2"/>
  <c r="CS21" i="2"/>
  <c r="CS24" i="2"/>
  <c r="CS16" i="2"/>
  <c r="CS11" i="2"/>
  <c r="CS58" i="2"/>
  <c r="CS12" i="2"/>
  <c r="CS45" i="2"/>
  <c r="CS31" i="2"/>
  <c r="CS50" i="2"/>
  <c r="CS53" i="2"/>
  <c r="CS37" i="2"/>
  <c r="CS38" i="2"/>
  <c r="CS17" i="2"/>
  <c r="CS42" i="2"/>
  <c r="CS23" i="2"/>
  <c r="CS48" i="2"/>
  <c r="CS27" i="2"/>
  <c r="CS60" i="2"/>
  <c r="CF42" i="2"/>
  <c r="CF23" i="2"/>
  <c r="CF48" i="2"/>
  <c r="CF27" i="2"/>
  <c r="CF60" i="2"/>
  <c r="CF62" i="2"/>
  <c r="CF43" i="2"/>
  <c r="CF51" i="2"/>
  <c r="CF26" i="2"/>
  <c r="CF22" i="2"/>
  <c r="CF30" i="2"/>
  <c r="CF14" i="2"/>
  <c r="CF33" i="2"/>
  <c r="CF29" i="2"/>
  <c r="CF41" i="2"/>
  <c r="CF57" i="2"/>
  <c r="CF56" i="2"/>
  <c r="CF59" i="2"/>
  <c r="CF15" i="2"/>
  <c r="CF49" i="2"/>
  <c r="CF10" i="2"/>
  <c r="CF61" i="2"/>
  <c r="CF46" i="2"/>
  <c r="CF35" i="2"/>
  <c r="CF18" i="2"/>
  <c r="CF44" i="2"/>
  <c r="CF63" i="2"/>
  <c r="CF39" i="2"/>
  <c r="CF13" i="2"/>
  <c r="CF19" i="2"/>
  <c r="CF36" i="2"/>
  <c r="CF64" i="2"/>
  <c r="CF34" i="2"/>
  <c r="CF54" i="2"/>
  <c r="CF32" i="2"/>
  <c r="CF40" i="2"/>
  <c r="CF20" i="2"/>
  <c r="CF25" i="2"/>
  <c r="CF55" i="2"/>
  <c r="CF47" i="2"/>
  <c r="CF52" i="2"/>
  <c r="CF28" i="2"/>
  <c r="CF21" i="2"/>
  <c r="CF24" i="2"/>
  <c r="CF16" i="2"/>
  <c r="CF11" i="2"/>
  <c r="CF58" i="2"/>
  <c r="CF12" i="2"/>
  <c r="CF45" i="2"/>
  <c r="CF31" i="2"/>
  <c r="CF50" i="2"/>
  <c r="CF53" i="2"/>
  <c r="CF37" i="2"/>
  <c r="CF38" i="2"/>
  <c r="CF17" i="2"/>
  <c r="BS52" i="2"/>
  <c r="BS28" i="2"/>
  <c r="BS21" i="2"/>
  <c r="BS24" i="2"/>
  <c r="BS16" i="2"/>
  <c r="BS22" i="2"/>
  <c r="BS30" i="2"/>
  <c r="BS14" i="2"/>
  <c r="BS33" i="2"/>
  <c r="BS29" i="2"/>
  <c r="BS41" i="2"/>
  <c r="BS57" i="2"/>
  <c r="BS56" i="2"/>
  <c r="BS59" i="2"/>
  <c r="BS15" i="2"/>
  <c r="BS40" i="2"/>
  <c r="BS20" i="2"/>
  <c r="BS25" i="2"/>
  <c r="BS55" i="2"/>
  <c r="BS47" i="2"/>
  <c r="BS11" i="2"/>
  <c r="BS58" i="2"/>
  <c r="BS12" i="2"/>
  <c r="BS45" i="2"/>
  <c r="BS31" i="2"/>
  <c r="BS50" i="2"/>
  <c r="BS53" i="2"/>
  <c r="BS37" i="2"/>
  <c r="BS38" i="2"/>
  <c r="BS17" i="2"/>
  <c r="BS42" i="2"/>
  <c r="BS23" i="2"/>
  <c r="BS48" i="2"/>
  <c r="BS27" i="2"/>
  <c r="BS60" i="2"/>
  <c r="BS49" i="2"/>
  <c r="BS10" i="2"/>
  <c r="BS61" i="2"/>
  <c r="BS46" i="2"/>
  <c r="BS62" i="2"/>
  <c r="BS43" i="2"/>
  <c r="BS51" i="2"/>
  <c r="BS26" i="2"/>
  <c r="BS35" i="2"/>
  <c r="BS18" i="2"/>
  <c r="BS44" i="2"/>
  <c r="BS63" i="2"/>
  <c r="BS39" i="2"/>
  <c r="BS13" i="2"/>
  <c r="BS19" i="2"/>
  <c r="BS36" i="2"/>
  <c r="BS64" i="2"/>
  <c r="BS34" i="2"/>
  <c r="BS54" i="2"/>
  <c r="BS32" i="2"/>
  <c r="BH39" i="2"/>
  <c r="BH13" i="2"/>
  <c r="BH19" i="2"/>
  <c r="BH36" i="2"/>
  <c r="BH64" i="2"/>
  <c r="BH34" i="2"/>
  <c r="BH54" i="2"/>
  <c r="BH32" i="2"/>
  <c r="BH40" i="2"/>
  <c r="BH20" i="2"/>
  <c r="BH25" i="2"/>
  <c r="BH55" i="2"/>
  <c r="BH47" i="2"/>
  <c r="BH52" i="2"/>
  <c r="BH28" i="2"/>
  <c r="BH21" i="2"/>
  <c r="BH24" i="2"/>
  <c r="BH16" i="2"/>
  <c r="BH11" i="2"/>
  <c r="BH58" i="2"/>
  <c r="BH12" i="2"/>
  <c r="BH45" i="2"/>
  <c r="BH31" i="2"/>
  <c r="BH50" i="2"/>
  <c r="BH53" i="2"/>
  <c r="BH37" i="2"/>
  <c r="BH38" i="2"/>
  <c r="BH17" i="2"/>
  <c r="BH42" i="2"/>
  <c r="BH23" i="2"/>
  <c r="BH48" i="2"/>
  <c r="BH27" i="2"/>
  <c r="BH60" i="2"/>
  <c r="BH22" i="2"/>
  <c r="BH30" i="2"/>
  <c r="BH14" i="2"/>
  <c r="BH33" i="2"/>
  <c r="BH29" i="2"/>
  <c r="BH41" i="2"/>
  <c r="BH57" i="2"/>
  <c r="BH56" i="2"/>
  <c r="BH59" i="2"/>
  <c r="BH15" i="2"/>
  <c r="BH49" i="2"/>
  <c r="BH10" i="2"/>
  <c r="BH61" i="2"/>
  <c r="BH46" i="2"/>
  <c r="BH62" i="2"/>
  <c r="BH43" i="2"/>
  <c r="BH51" i="2"/>
  <c r="BH26" i="2"/>
  <c r="BH35" i="2"/>
  <c r="BH18" i="2"/>
  <c r="BH44" i="2"/>
  <c r="BH63" i="2"/>
  <c r="Z52" i="2"/>
  <c r="Z28" i="2"/>
  <c r="Z21" i="2"/>
  <c r="Z24" i="2"/>
  <c r="Z16" i="2"/>
  <c r="Z11" i="2"/>
  <c r="Z58" i="2"/>
  <c r="Z12" i="2"/>
  <c r="Z45" i="2"/>
  <c r="Z31" i="2"/>
  <c r="Z50" i="2"/>
  <c r="Z53" i="2"/>
  <c r="Z37" i="2"/>
  <c r="Z38" i="2"/>
  <c r="Z17" i="2"/>
  <c r="Z42" i="2"/>
  <c r="Z23" i="2"/>
  <c r="Z48" i="2"/>
  <c r="Z27" i="2"/>
  <c r="Z60" i="2"/>
  <c r="Z22" i="2"/>
  <c r="Z30" i="2"/>
  <c r="Z14" i="2"/>
  <c r="Z33" i="2"/>
  <c r="Z29" i="2"/>
  <c r="Z41" i="2"/>
  <c r="Z57" i="2"/>
  <c r="Z56" i="2"/>
  <c r="Z59" i="2"/>
  <c r="Z15" i="2"/>
  <c r="Z49" i="2"/>
  <c r="Z10" i="2"/>
  <c r="Z61" i="2"/>
  <c r="Z46" i="2"/>
  <c r="Z62" i="2"/>
  <c r="Z43" i="2"/>
  <c r="Z51" i="2"/>
  <c r="Z26" i="2"/>
  <c r="Z35" i="2"/>
  <c r="Z18" i="2"/>
  <c r="Z44" i="2"/>
  <c r="Z63" i="2"/>
  <c r="Z39" i="2"/>
  <c r="Z13" i="2"/>
  <c r="Z19" i="2"/>
  <c r="Z36" i="2"/>
  <c r="Z64" i="2"/>
  <c r="Z34" i="2"/>
  <c r="Z54" i="2"/>
  <c r="Z32" i="2"/>
  <c r="Z40" i="2"/>
  <c r="Z20" i="2"/>
  <c r="Z25" i="2"/>
  <c r="Z55" i="2"/>
  <c r="Z47" i="2"/>
  <c r="Z16" i="6"/>
  <c r="Z17" i="6"/>
  <c r="Z26" i="6"/>
  <c r="Z39" i="6"/>
  <c r="Z31" i="6"/>
  <c r="Z24" i="6"/>
  <c r="Z25" i="6"/>
  <c r="Z49" i="6"/>
  <c r="Z41" i="6"/>
  <c r="Z14" i="6"/>
  <c r="Z20" i="6"/>
  <c r="Z28" i="6"/>
  <c r="Z27" i="6"/>
  <c r="Z42" i="6"/>
  <c r="Z35" i="6"/>
  <c r="Z46" i="6"/>
  <c r="Z57" i="6"/>
  <c r="Z61" i="6"/>
  <c r="Z52" i="6"/>
  <c r="Z43" i="6"/>
  <c r="Z56" i="6"/>
  <c r="Z64" i="6"/>
  <c r="Z11" i="6"/>
  <c r="Z15" i="6"/>
  <c r="Z23" i="6"/>
  <c r="Z32" i="6"/>
  <c r="Z40" i="6"/>
  <c r="Z29" i="6"/>
  <c r="Z38" i="6"/>
  <c r="Z30" i="6"/>
  <c r="Z36" i="6"/>
  <c r="Z58" i="6"/>
  <c r="Z10" i="6"/>
  <c r="Z19" i="6"/>
  <c r="Z22" i="6"/>
  <c r="Z45" i="6"/>
  <c r="Z44" i="6"/>
  <c r="Z54" i="6"/>
  <c r="Z34" i="6"/>
  <c r="Z48" i="6"/>
  <c r="Z62" i="6"/>
  <c r="Z12" i="6"/>
  <c r="Z21" i="6"/>
  <c r="Z18" i="6"/>
  <c r="Z33" i="6"/>
  <c r="Z37" i="6"/>
  <c r="Z51" i="6"/>
  <c r="Z47" i="6"/>
  <c r="Z55" i="6"/>
  <c r="Z60" i="6"/>
  <c r="Z50" i="6"/>
  <c r="Z53" i="6"/>
  <c r="Z59" i="6"/>
  <c r="Z63" i="6"/>
  <c r="AJ14" i="5"/>
  <c r="CF28" i="6"/>
  <c r="CF33" i="6"/>
  <c r="BS10" i="6"/>
  <c r="BS58" i="6"/>
  <c r="BS43" i="6"/>
  <c r="CF18" i="6"/>
  <c r="CF35" i="6"/>
  <c r="CF27" i="6"/>
  <c r="CF25" i="6"/>
  <c r="CF56" i="6"/>
  <c r="BS20" i="6"/>
  <c r="BS18" i="6"/>
  <c r="BS37" i="6"/>
  <c r="BS42" i="6"/>
  <c r="BS34" i="6"/>
  <c r="BS61" i="6"/>
  <c r="CF19" i="6"/>
  <c r="CF17" i="6"/>
  <c r="CF26" i="6"/>
  <c r="CF39" i="6"/>
  <c r="CS34" i="6"/>
  <c r="CF53" i="6"/>
  <c r="CS46" i="6"/>
  <c r="BS25" i="6"/>
  <c r="BS32" i="6"/>
  <c r="BS49" i="6"/>
  <c r="CF21" i="6"/>
  <c r="CF46" i="6"/>
  <c r="BS12" i="6"/>
  <c r="BS55" i="6"/>
  <c r="CF24" i="6"/>
  <c r="BS33" i="6"/>
  <c r="CF60" i="6"/>
  <c r="CS59" i="6"/>
  <c r="BS57" i="6"/>
  <c r="CF20" i="6"/>
  <c r="CF57" i="6"/>
  <c r="BS26" i="6"/>
  <c r="CS56" i="6"/>
  <c r="CF61" i="6"/>
  <c r="BS52" i="6"/>
  <c r="BS11" i="6"/>
  <c r="BS15" i="6"/>
  <c r="CS32" i="6"/>
  <c r="CF15" i="6"/>
  <c r="CF22" i="6"/>
  <c r="CF45" i="6"/>
  <c r="BS44" i="6"/>
  <c r="CS41" i="6"/>
  <c r="BS31" i="6"/>
  <c r="CS29" i="6"/>
  <c r="BS50" i="6"/>
  <c r="BH53" i="6"/>
  <c r="BS23" i="6"/>
  <c r="CF50" i="6"/>
  <c r="CF34" i="6"/>
  <c r="CF48" i="6"/>
  <c r="CS63" i="6"/>
  <c r="AL15" i="6"/>
  <c r="CS61" i="6"/>
  <c r="CF64" i="6"/>
  <c r="CS52" i="6"/>
  <c r="CF12" i="6"/>
  <c r="CS28" i="6"/>
  <c r="CS27" i="6"/>
  <c r="CS13" i="6"/>
  <c r="CF23" i="6"/>
  <c r="BS40" i="6"/>
  <c r="BS41" i="6"/>
  <c r="CS42" i="6"/>
  <c r="BS29" i="6"/>
  <c r="BS51" i="6"/>
  <c r="CS17" i="6"/>
  <c r="BH22" i="6"/>
  <c r="CF49" i="6"/>
  <c r="CS48" i="6"/>
  <c r="CF16" i="6"/>
  <c r="BS27" i="6"/>
  <c r="CF40" i="6"/>
  <c r="CS50" i="6"/>
  <c r="CF47" i="6"/>
  <c r="CF43" i="6"/>
  <c r="BS56" i="6"/>
  <c r="BS13" i="6"/>
  <c r="CS24" i="6"/>
  <c r="BH39" i="6"/>
  <c r="CF11" i="6"/>
  <c r="BH24" i="6"/>
  <c r="BH31" i="6"/>
  <c r="CF42" i="6"/>
  <c r="CS30" i="6"/>
  <c r="AP12" i="6"/>
  <c r="BH16" i="6"/>
  <c r="BH21" i="6"/>
  <c r="BH45" i="6"/>
  <c r="CS45" i="6"/>
  <c r="CF41" i="6"/>
  <c r="CF52" i="6"/>
  <c r="AP11" i="6"/>
  <c r="BH27" i="6"/>
  <c r="CF44" i="6"/>
  <c r="CF37" i="6"/>
  <c r="CF54" i="6"/>
  <c r="AP58" i="6"/>
  <c r="CF14" i="6"/>
  <c r="BH19" i="6"/>
  <c r="AL24" i="6"/>
  <c r="BS22" i="6"/>
  <c r="CS25" i="6"/>
  <c r="BS38" i="6"/>
  <c r="CS10" i="6"/>
  <c r="BH13" i="6"/>
  <c r="AL16" i="6"/>
  <c r="BS16" i="6"/>
  <c r="CS19" i="6"/>
  <c r="AL21" i="6"/>
  <c r="BS21" i="6"/>
  <c r="BH26" i="6"/>
  <c r="CS26" i="6"/>
  <c r="BS45" i="6"/>
  <c r="CF38" i="6"/>
  <c r="BH51" i="6"/>
  <c r="BH10" i="6"/>
  <c r="BH28" i="6"/>
  <c r="CS15" i="6"/>
  <c r="CS20" i="6"/>
  <c r="BH50" i="6"/>
  <c r="AJ10" i="6"/>
  <c r="CS12" i="6"/>
  <c r="BH15" i="6"/>
  <c r="BS19" i="6"/>
  <c r="BH23" i="6"/>
  <c r="CS23" i="6"/>
  <c r="BH44" i="6"/>
  <c r="CS37" i="6"/>
  <c r="CF29" i="6"/>
  <c r="BH54" i="6"/>
  <c r="AP31" i="6"/>
  <c r="CS11" i="6"/>
  <c r="BH12" i="6"/>
  <c r="AL23" i="6"/>
  <c r="BH14" i="6"/>
  <c r="CS14" i="6"/>
  <c r="BS28" i="6"/>
  <c r="BH49" i="6"/>
  <c r="BH11" i="6"/>
  <c r="CF13" i="6"/>
  <c r="BH17" i="6"/>
  <c r="CF51" i="6"/>
  <c r="AP10" i="6"/>
  <c r="CF10" i="6"/>
  <c r="BH33" i="6"/>
  <c r="CF31" i="6"/>
  <c r="CS40" i="6"/>
  <c r="CS51" i="6"/>
  <c r="BH30" i="6"/>
  <c r="BH34" i="6"/>
  <c r="CF55" i="6"/>
  <c r="BH46" i="6"/>
  <c r="BS48" i="6"/>
  <c r="CF58" i="6"/>
  <c r="BS60" i="6"/>
  <c r="BH57" i="6"/>
  <c r="BH56" i="6"/>
  <c r="BS30" i="6"/>
  <c r="CF59" i="6"/>
  <c r="CS58" i="6"/>
  <c r="BH62" i="6"/>
  <c r="BH64" i="6"/>
  <c r="BH36" i="6"/>
  <c r="BS47" i="6"/>
  <c r="BH58" i="6"/>
  <c r="BH52" i="6"/>
  <c r="CF30" i="6"/>
  <c r="BS62" i="6"/>
  <c r="BS36" i="6"/>
  <c r="BS63" i="6"/>
  <c r="BH61" i="6"/>
  <c r="CS43" i="6"/>
  <c r="CF36" i="6"/>
  <c r="BH55" i="6"/>
  <c r="CF63" i="6"/>
  <c r="BS46" i="6"/>
  <c r="CF62" i="6"/>
  <c r="BH47" i="6"/>
  <c r="BH60" i="6"/>
  <c r="AJ16" i="6"/>
  <c r="AL17" i="6"/>
  <c r="AL11" i="6"/>
  <c r="AL13" i="6"/>
  <c r="BH20" i="6"/>
  <c r="AJ14" i="6"/>
  <c r="AJ64" i="6"/>
  <c r="AJ62" i="6"/>
  <c r="AJ57" i="6"/>
  <c r="AJ56" i="6"/>
  <c r="AJ36" i="6"/>
  <c r="AJ34" i="6"/>
  <c r="AJ37" i="6"/>
  <c r="AJ29" i="6"/>
  <c r="AJ30" i="6"/>
  <c r="AJ44" i="6"/>
  <c r="AJ54" i="6"/>
  <c r="AJ32" i="6"/>
  <c r="AJ18" i="6"/>
  <c r="AJ21" i="6"/>
  <c r="AP24" i="6"/>
  <c r="BS24" i="6"/>
  <c r="AP17" i="6"/>
  <c r="BS17" i="6"/>
  <c r="AJ11" i="6"/>
  <c r="AL14" i="6"/>
  <c r="AJ26" i="6"/>
  <c r="CF32" i="6"/>
  <c r="AJ40" i="6"/>
  <c r="AL56" i="6"/>
  <c r="AL57" i="6"/>
  <c r="AL36" i="6"/>
  <c r="AL59" i="6"/>
  <c r="AL48" i="6"/>
  <c r="AL43" i="6"/>
  <c r="AL51" i="6"/>
  <c r="AL31" i="6"/>
  <c r="AL35" i="6"/>
  <c r="AL41" i="6"/>
  <c r="AL54" i="6"/>
  <c r="AL33" i="6"/>
  <c r="AL26" i="6"/>
  <c r="AL32" i="6"/>
  <c r="AL40" i="6"/>
  <c r="AL27" i="6"/>
  <c r="AP15" i="6"/>
  <c r="AJ27" i="6"/>
  <c r="AP13" i="6"/>
  <c r="AJ19" i="6"/>
  <c r="AJ20" i="6"/>
  <c r="BH25" i="6"/>
  <c r="AJ39" i="6"/>
  <c r="AP14" i="6"/>
  <c r="BS14" i="6"/>
  <c r="AJ25" i="6"/>
  <c r="AJ28" i="6"/>
  <c r="AJ45" i="6"/>
  <c r="CS33" i="6"/>
  <c r="CS49" i="6"/>
  <c r="AP63" i="6"/>
  <c r="AP60" i="6"/>
  <c r="AP64" i="6"/>
  <c r="AP56" i="6"/>
  <c r="AP57" i="6"/>
  <c r="AP59" i="6"/>
  <c r="AP48" i="6"/>
  <c r="AP55" i="6"/>
  <c r="AP43" i="6"/>
  <c r="AP46" i="6"/>
  <c r="AP52" i="6"/>
  <c r="AP50" i="6"/>
  <c r="AP30" i="6"/>
  <c r="AP53" i="6"/>
  <c r="AP36" i="6"/>
  <c r="AP29" i="6"/>
  <c r="AP35" i="6"/>
  <c r="AP38" i="6"/>
  <c r="AP40" i="6"/>
  <c r="AP54" i="6"/>
  <c r="AP51" i="6"/>
  <c r="AP47" i="6"/>
  <c r="AP26" i="6"/>
  <c r="AP32" i="6"/>
  <c r="AP18" i="6"/>
  <c r="AP23" i="6"/>
  <c r="AP27" i="6"/>
  <c r="AP22" i="6"/>
  <c r="AJ12" i="6"/>
  <c r="AP16" i="6"/>
  <c r="CS16" i="6"/>
  <c r="AL19" i="6"/>
  <c r="AP21" i="6"/>
  <c r="CS21" i="6"/>
  <c r="AL20" i="6"/>
  <c r="BH18" i="6"/>
  <c r="CS18" i="6"/>
  <c r="BH32" i="6"/>
  <c r="AL39" i="6"/>
  <c r="CS22" i="6"/>
  <c r="AL25" i="6"/>
  <c r="AL28" i="6"/>
  <c r="AL45" i="6"/>
  <c r="AJ33" i="6"/>
  <c r="AL49" i="6"/>
  <c r="AL10" i="6"/>
  <c r="AL12" i="6"/>
  <c r="AJ24" i="6"/>
  <c r="AJ17" i="6"/>
  <c r="AJ22" i="6"/>
  <c r="AP39" i="6"/>
  <c r="AP19" i="6"/>
  <c r="AP20" i="6"/>
  <c r="AL18" i="6"/>
  <c r="AP25" i="6"/>
  <c r="AP28" i="6"/>
  <c r="AP45" i="6"/>
  <c r="AP49" i="6"/>
  <c r="AJ15" i="6"/>
  <c r="AJ23" i="6"/>
  <c r="AL22" i="6"/>
  <c r="AJ13" i="6"/>
  <c r="AP33" i="6"/>
  <c r="BH40" i="6"/>
  <c r="CS39" i="6"/>
  <c r="BS39" i="6"/>
  <c r="CS44" i="6"/>
  <c r="BH37" i="6"/>
  <c r="AL44" i="6"/>
  <c r="BH41" i="6"/>
  <c r="BH42" i="6"/>
  <c r="BH29" i="6"/>
  <c r="AL50" i="6"/>
  <c r="AL37" i="6"/>
  <c r="AL38" i="6"/>
  <c r="AP44" i="6"/>
  <c r="AJ41" i="6"/>
  <c r="AL29" i="6"/>
  <c r="AJ49" i="6"/>
  <c r="AP37" i="6"/>
  <c r="AJ31" i="6"/>
  <c r="CS31" i="6"/>
  <c r="AJ42" i="6"/>
  <c r="AL52" i="6"/>
  <c r="AL42" i="6"/>
  <c r="AP41" i="6"/>
  <c r="AL53" i="6"/>
  <c r="AP42" i="6"/>
  <c r="AL34" i="6"/>
  <c r="BH43" i="6"/>
  <c r="AL30" i="6"/>
  <c r="AP34" i="6"/>
  <c r="AJ38" i="6"/>
  <c r="CS54" i="6"/>
  <c r="AJ35" i="6"/>
  <c r="BH35" i="6"/>
  <c r="BH38" i="6"/>
  <c r="BS54" i="6"/>
  <c r="CS35" i="6"/>
  <c r="CS38" i="6"/>
  <c r="CS47" i="6"/>
  <c r="BS35" i="6"/>
  <c r="AJ51" i="6"/>
  <c r="AL47" i="6"/>
  <c r="AJ50" i="6"/>
  <c r="AJ52" i="6"/>
  <c r="AL46" i="6"/>
  <c r="AJ55" i="6"/>
  <c r="AL60" i="6"/>
  <c r="CS53" i="6"/>
  <c r="AL55" i="6"/>
  <c r="BS53" i="6"/>
  <c r="AJ43" i="6"/>
  <c r="AJ46" i="6"/>
  <c r="AJ47" i="6"/>
  <c r="BH48" i="6"/>
  <c r="CS36" i="6"/>
  <c r="AJ48" i="6"/>
  <c r="AJ53" i="6"/>
  <c r="CS55" i="6"/>
  <c r="CS57" i="6"/>
  <c r="AJ59" i="6"/>
  <c r="BH59" i="6"/>
  <c r="AL62" i="6"/>
  <c r="BS59" i="6"/>
  <c r="AJ58" i="6"/>
  <c r="AP62" i="6"/>
  <c r="AL58" i="6"/>
  <c r="CS64" i="6"/>
  <c r="AJ60" i="6"/>
  <c r="AJ61" i="6"/>
  <c r="CS62" i="6"/>
  <c r="AL61" i="6"/>
  <c r="AL64" i="6"/>
  <c r="BS64" i="6"/>
  <c r="BH63" i="6"/>
  <c r="AP61" i="6"/>
  <c r="CS60" i="6"/>
  <c r="AJ63" i="6"/>
  <c r="AL63" i="6"/>
  <c r="BH215" i="5"/>
  <c r="Z71" i="5"/>
  <c r="Z79" i="5"/>
  <c r="Z106" i="5"/>
  <c r="Z72" i="5"/>
  <c r="Z110" i="5"/>
  <c r="Z95" i="5"/>
  <c r="Z90" i="5"/>
  <c r="Z82" i="5"/>
  <c r="Z83" i="5"/>
  <c r="Z97" i="5"/>
  <c r="Z103" i="5"/>
  <c r="Z138" i="5"/>
  <c r="Z56" i="5"/>
  <c r="Z81" i="5"/>
  <c r="Z131" i="5"/>
  <c r="Z129" i="5"/>
  <c r="Z141" i="5"/>
  <c r="Z145" i="5"/>
  <c r="Z160" i="5"/>
  <c r="Z144" i="5"/>
  <c r="Z142" i="5"/>
  <c r="Z159" i="5"/>
  <c r="Z148" i="5"/>
  <c r="Z161" i="5"/>
  <c r="Z157" i="5"/>
  <c r="Z171" i="5"/>
  <c r="Z175" i="5"/>
  <c r="Z185" i="5"/>
  <c r="Z183" i="5"/>
  <c r="Z177" i="5"/>
  <c r="Z169" i="5"/>
  <c r="Z181" i="5"/>
  <c r="Z186" i="5"/>
  <c r="Z190" i="5"/>
  <c r="Z206" i="5"/>
  <c r="Z195" i="5"/>
  <c r="Z201" i="5"/>
  <c r="Z215" i="5"/>
  <c r="Z203" i="5"/>
  <c r="Z233" i="5"/>
  <c r="Z61" i="5"/>
  <c r="Z165" i="5"/>
  <c r="Z209" i="5"/>
  <c r="Z224" i="5"/>
  <c r="CF234" i="5"/>
  <c r="Z214" i="5"/>
  <c r="Z239" i="5"/>
  <c r="Z62" i="5"/>
  <c r="Z88" i="5"/>
  <c r="Z121" i="5"/>
  <c r="Z147" i="5"/>
  <c r="Z154" i="5"/>
  <c r="Z182" i="5"/>
  <c r="Z187" i="5"/>
  <c r="Z125" i="5"/>
  <c r="Z140" i="5"/>
  <c r="Z127" i="5"/>
  <c r="Z128" i="5"/>
  <c r="Z119" i="5"/>
  <c r="Z136" i="5"/>
  <c r="Z24" i="5"/>
  <c r="Z29" i="5"/>
  <c r="Z54" i="5"/>
  <c r="Z207" i="5"/>
  <c r="Z204" i="5"/>
  <c r="Z32" i="5"/>
  <c r="Z45" i="5"/>
  <c r="Z193" i="5"/>
  <c r="Z48" i="5"/>
  <c r="Z27" i="5"/>
  <c r="Z57" i="5"/>
  <c r="Z200" i="5"/>
  <c r="Z210" i="5"/>
  <c r="Z218" i="5"/>
  <c r="Z226" i="5"/>
  <c r="Z231" i="5"/>
  <c r="Z235" i="5"/>
  <c r="Z238" i="5"/>
  <c r="Z236" i="5"/>
  <c r="Z49" i="5"/>
  <c r="Z66" i="5"/>
  <c r="Z11" i="5"/>
  <c r="Z14" i="5"/>
  <c r="Z20" i="5"/>
  <c r="Z33" i="5"/>
  <c r="Z26" i="5"/>
  <c r="Z25" i="5"/>
  <c r="Z18" i="5"/>
  <c r="Z22" i="5"/>
  <c r="Z55" i="5"/>
  <c r="Z51" i="5"/>
  <c r="Z28" i="5"/>
  <c r="Z41" i="5"/>
  <c r="Z52" i="5"/>
  <c r="Z43" i="5"/>
  <c r="Z67" i="5"/>
  <c r="Z58" i="5"/>
  <c r="Z42" i="5"/>
  <c r="Z40" i="5"/>
  <c r="Z64" i="5"/>
  <c r="Z68" i="5"/>
  <c r="Z102" i="5"/>
  <c r="Z86" i="5"/>
  <c r="Z76" i="5"/>
  <c r="Z73" i="5"/>
  <c r="Z98" i="5"/>
  <c r="Z87" i="5"/>
  <c r="Z107" i="5"/>
  <c r="Z78" i="5"/>
  <c r="Z109" i="5"/>
  <c r="Z100" i="5"/>
  <c r="Z118" i="5"/>
  <c r="Z116" i="5"/>
  <c r="Z99" i="5"/>
  <c r="Z111" i="5"/>
  <c r="Z130" i="5"/>
  <c r="Z108" i="5"/>
  <c r="Z112" i="5"/>
  <c r="Z113" i="5"/>
  <c r="Z122" i="5"/>
  <c r="Z114" i="5"/>
  <c r="Z133" i="5"/>
  <c r="Z132" i="5"/>
  <c r="Z150" i="5"/>
  <c r="Z152" i="5"/>
  <c r="Z151" i="5"/>
  <c r="Z153" i="5"/>
  <c r="Z155" i="5"/>
  <c r="Z137" i="5"/>
  <c r="Z170" i="5"/>
  <c r="Z167" i="5"/>
  <c r="Z162" i="5"/>
  <c r="Z173" i="5"/>
  <c r="Z172" i="5"/>
  <c r="Z163" i="5"/>
  <c r="Z189" i="5"/>
  <c r="Z192" i="5"/>
  <c r="Z196" i="5"/>
  <c r="Z178" i="5"/>
  <c r="Z184" i="5"/>
  <c r="Z198" i="5"/>
  <c r="Z208" i="5"/>
  <c r="Z16" i="5"/>
  <c r="Z60" i="5"/>
  <c r="Z37" i="5"/>
  <c r="Z17" i="5"/>
  <c r="Z202" i="5"/>
  <c r="Z194" i="5"/>
  <c r="Z74" i="5"/>
  <c r="Z220" i="5"/>
  <c r="Z205" i="5"/>
  <c r="Z216" i="5"/>
  <c r="Z229" i="5"/>
  <c r="Z223" i="5"/>
  <c r="Z230" i="5"/>
  <c r="Z36" i="5"/>
  <c r="Z34" i="5"/>
  <c r="Z69" i="5"/>
  <c r="Z12" i="5"/>
  <c r="Z19" i="5"/>
  <c r="Z21" i="5"/>
  <c r="Z13" i="5"/>
  <c r="Z35" i="5"/>
  <c r="Z30" i="5"/>
  <c r="Z38" i="5"/>
  <c r="Z39" i="5"/>
  <c r="Z65" i="5"/>
  <c r="Z31" i="5"/>
  <c r="Z50" i="5"/>
  <c r="Z77" i="5"/>
  <c r="Z23" i="5"/>
  <c r="Z53" i="5"/>
  <c r="Z47" i="5"/>
  <c r="Z59" i="5"/>
  <c r="Z46" i="5"/>
  <c r="Z63" i="5"/>
  <c r="Z44" i="5"/>
  <c r="Z91" i="5"/>
  <c r="Z101" i="5"/>
  <c r="Z93" i="5"/>
  <c r="Z92" i="5"/>
  <c r="Z85" i="5"/>
  <c r="Z70" i="5"/>
  <c r="Z96" i="5"/>
  <c r="Z89" i="5"/>
  <c r="Z80" i="5"/>
  <c r="Z75" i="5"/>
  <c r="Z104" i="5"/>
  <c r="Z105" i="5"/>
  <c r="Z94" i="5"/>
  <c r="Z120" i="5"/>
  <c r="Z143" i="5"/>
  <c r="Z124" i="5"/>
  <c r="Z115" i="5"/>
  <c r="Z126" i="5"/>
  <c r="Z117" i="5"/>
  <c r="Z135" i="5"/>
  <c r="Z123" i="5"/>
  <c r="Z139" i="5"/>
  <c r="Z146" i="5"/>
  <c r="Z149" i="5"/>
  <c r="Z156" i="5"/>
  <c r="Z158" i="5"/>
  <c r="Z174" i="5"/>
  <c r="Z164" i="5"/>
  <c r="Z166" i="5"/>
  <c r="Z168" i="5"/>
  <c r="Z179" i="5"/>
  <c r="Z176" i="5"/>
  <c r="Z180" i="5"/>
  <c r="Z188" i="5"/>
  <c r="Z191" i="5"/>
  <c r="Z213" i="5"/>
  <c r="Z212" i="5"/>
  <c r="Z217" i="5"/>
  <c r="Z15" i="5"/>
  <c r="Z222" i="5"/>
  <c r="Z228" i="5"/>
  <c r="BS46" i="5"/>
  <c r="Z199" i="5"/>
  <c r="Z197" i="5"/>
  <c r="BS204" i="5"/>
  <c r="Z84" i="5"/>
  <c r="Z134" i="5"/>
  <c r="Z211" i="5"/>
  <c r="Z219" i="5"/>
  <c r="Z221" i="5"/>
  <c r="Z234" i="5"/>
  <c r="Z225" i="5"/>
  <c r="Z227" i="5"/>
  <c r="Z237" i="5"/>
  <c r="Z232" i="5"/>
  <c r="BS202" i="5"/>
  <c r="BS54" i="5"/>
  <c r="BS103" i="5"/>
  <c r="CF167" i="5"/>
  <c r="CF172" i="5"/>
  <c r="CF178" i="5"/>
  <c r="CF125" i="5"/>
  <c r="CF140" i="5"/>
  <c r="CF183" i="5"/>
  <c r="CF169" i="5"/>
  <c r="CF190" i="5"/>
  <c r="CF202" i="5"/>
  <c r="CF25" i="5"/>
  <c r="BS198" i="5"/>
  <c r="CF223" i="5"/>
  <c r="CF29" i="5"/>
  <c r="CF66" i="5"/>
  <c r="CF79" i="5"/>
  <c r="BS236" i="5"/>
  <c r="CF233" i="5"/>
  <c r="CF52" i="5"/>
  <c r="CF67" i="5"/>
  <c r="CF42" i="5"/>
  <c r="CF76" i="5"/>
  <c r="BS50" i="5"/>
  <c r="BS77" i="5"/>
  <c r="CF47" i="5"/>
  <c r="CF63" i="5"/>
  <c r="CF44" i="5"/>
  <c r="CF90" i="5"/>
  <c r="CF97" i="5"/>
  <c r="CF41" i="5"/>
  <c r="CF87" i="5"/>
  <c r="CF78" i="5"/>
  <c r="CF109" i="5"/>
  <c r="CF100" i="5"/>
  <c r="BS23" i="5"/>
  <c r="BS220" i="5"/>
  <c r="CF228" i="5"/>
  <c r="BS239" i="5"/>
  <c r="CF12" i="5"/>
  <c r="CF13" i="5"/>
  <c r="CF50" i="5"/>
  <c r="CF77" i="5"/>
  <c r="CF92" i="5"/>
  <c r="CF85" i="5"/>
  <c r="CF96" i="5"/>
  <c r="BS135" i="5"/>
  <c r="BS123" i="5"/>
  <c r="BS179" i="5"/>
  <c r="BS180" i="5"/>
  <c r="BS188" i="5"/>
  <c r="CF199" i="5"/>
  <c r="CF197" i="5"/>
  <c r="CF224" i="5"/>
  <c r="CF239" i="5"/>
  <c r="CF156" i="5"/>
  <c r="CF158" i="5"/>
  <c r="CF138" i="5"/>
  <c r="CF174" i="5"/>
  <c r="CF164" i="5"/>
  <c r="CF166" i="5"/>
  <c r="CF179" i="5"/>
  <c r="BS237" i="5"/>
  <c r="BS232" i="5"/>
  <c r="CF32" i="5"/>
  <c r="BS125" i="5"/>
  <c r="BS141" i="5"/>
  <c r="BS145" i="5"/>
  <c r="CF198" i="5"/>
  <c r="CS63" i="5"/>
  <c r="BS18" i="5"/>
  <c r="BS22" i="5"/>
  <c r="CF141" i="5"/>
  <c r="CF148" i="5"/>
  <c r="BS58" i="5"/>
  <c r="BS40" i="5"/>
  <c r="BS68" i="5"/>
  <c r="BS102" i="5"/>
  <c r="BS86" i="5"/>
  <c r="BS61" i="5"/>
  <c r="BS109" i="5"/>
  <c r="CF127" i="5"/>
  <c r="CF128" i="5"/>
  <c r="CF129" i="5"/>
  <c r="CF142" i="5"/>
  <c r="CF159" i="5"/>
  <c r="BS175" i="5"/>
  <c r="CF187" i="5"/>
  <c r="BS208" i="5"/>
  <c r="CS212" i="5"/>
  <c r="CF215" i="5"/>
  <c r="CF216" i="5"/>
  <c r="CF229" i="5"/>
  <c r="CS232" i="5"/>
  <c r="CF40" i="5"/>
  <c r="CF64" i="5"/>
  <c r="CF61" i="5"/>
  <c r="BS113" i="5"/>
  <c r="BS177" i="5"/>
  <c r="BS195" i="5"/>
  <c r="CF18" i="5"/>
  <c r="AL12" i="5"/>
  <c r="CF200" i="5"/>
  <c r="BS214" i="5"/>
  <c r="CF221" i="5"/>
  <c r="CF230" i="5"/>
  <c r="BS96" i="5"/>
  <c r="CF111" i="5"/>
  <c r="CS154" i="5"/>
  <c r="CF181" i="5"/>
  <c r="BS213" i="5"/>
  <c r="CF19" i="5"/>
  <c r="CF21" i="5"/>
  <c r="CF35" i="5"/>
  <c r="CF30" i="5"/>
  <c r="BS117" i="5"/>
  <c r="CS229" i="5"/>
  <c r="CS26" i="5"/>
  <c r="BS32" i="5"/>
  <c r="BS60" i="5"/>
  <c r="CF133" i="5"/>
  <c r="CF150" i="5"/>
  <c r="CS145" i="5"/>
  <c r="CF155" i="5"/>
  <c r="CF137" i="5"/>
  <c r="CF193" i="5"/>
  <c r="BS199" i="5"/>
  <c r="CF209" i="5"/>
  <c r="CS102" i="5"/>
  <c r="CF89" i="5"/>
  <c r="CF104" i="5"/>
  <c r="CF105" i="5"/>
  <c r="BS128" i="5"/>
  <c r="CS112" i="5"/>
  <c r="BS131" i="5"/>
  <c r="CF135" i="5"/>
  <c r="BS139" i="5"/>
  <c r="BS146" i="5"/>
  <c r="BS147" i="5"/>
  <c r="CS204" i="5"/>
  <c r="CF226" i="5"/>
  <c r="CS221" i="5"/>
  <c r="BS231" i="5"/>
  <c r="BS233" i="5"/>
  <c r="CF74" i="5"/>
  <c r="CF57" i="5"/>
  <c r="BS72" i="5"/>
  <c r="BS90" i="5"/>
  <c r="CF120" i="5"/>
  <c r="CF143" i="5"/>
  <c r="CF124" i="5"/>
  <c r="BS134" i="5"/>
  <c r="CF139" i="5"/>
  <c r="CF147" i="5"/>
  <c r="BS201" i="5"/>
  <c r="CF212" i="5"/>
  <c r="BS211" i="5"/>
  <c r="BS207" i="5"/>
  <c r="BS224" i="5"/>
  <c r="CF17" i="5"/>
  <c r="CF16" i="5"/>
  <c r="CF15" i="5"/>
  <c r="CF49" i="5"/>
  <c r="CF60" i="5"/>
  <c r="CF48" i="5"/>
  <c r="CF72" i="5"/>
  <c r="CF84" i="5"/>
  <c r="BS216" i="5"/>
  <c r="CS237" i="5"/>
  <c r="CS140" i="5"/>
  <c r="CS126" i="5"/>
  <c r="CS193" i="5"/>
  <c r="CS202" i="5"/>
  <c r="CS219" i="5"/>
  <c r="CS218" i="5"/>
  <c r="BH221" i="5"/>
  <c r="CS238" i="5"/>
  <c r="CF14" i="5"/>
  <c r="BS20" i="5"/>
  <c r="CF110" i="5"/>
  <c r="BS83" i="5"/>
  <c r="BS94" i="5"/>
  <c r="BS120" i="5"/>
  <c r="CF162" i="5"/>
  <c r="BS165" i="5"/>
  <c r="BS181" i="5"/>
  <c r="CF180" i="5"/>
  <c r="CF188" i="5"/>
  <c r="CF205" i="5"/>
  <c r="BS235" i="5"/>
  <c r="CF39" i="5"/>
  <c r="CS22" i="5"/>
  <c r="CF31" i="5"/>
  <c r="CF53" i="5"/>
  <c r="BS63" i="5"/>
  <c r="CS54" i="5"/>
  <c r="BS98" i="5"/>
  <c r="CS96" i="5"/>
  <c r="BS133" i="5"/>
  <c r="BS132" i="5"/>
  <c r="BS164" i="5"/>
  <c r="CF177" i="5"/>
  <c r="CS196" i="5"/>
  <c r="BS186" i="5"/>
  <c r="CS206" i="5"/>
  <c r="BS193" i="5"/>
  <c r="CS213" i="5"/>
  <c r="CF201" i="5"/>
  <c r="CF211" i="5"/>
  <c r="CF207" i="5"/>
  <c r="CS226" i="5"/>
  <c r="CS27" i="5"/>
  <c r="CS35" i="5"/>
  <c r="BS57" i="5"/>
  <c r="CF102" i="5"/>
  <c r="CF107" i="5"/>
  <c r="CS89" i="5"/>
  <c r="BS78" i="5"/>
  <c r="CS128" i="5"/>
  <c r="CF112" i="5"/>
  <c r="CF146" i="5"/>
  <c r="CF149" i="5"/>
  <c r="CF34" i="5"/>
  <c r="CS52" i="5"/>
  <c r="BS37" i="5"/>
  <c r="CS56" i="5"/>
  <c r="CS105" i="5"/>
  <c r="BS140" i="5"/>
  <c r="CS136" i="5"/>
  <c r="CS187" i="5"/>
  <c r="BS184" i="5"/>
  <c r="BS209" i="5"/>
  <c r="CS217" i="5"/>
  <c r="CS225" i="5"/>
  <c r="BS13" i="5"/>
  <c r="CS30" i="5"/>
  <c r="BS25" i="5"/>
  <c r="CF27" i="5"/>
  <c r="CS67" i="5"/>
  <c r="BS127" i="5"/>
  <c r="CS139" i="5"/>
  <c r="BS192" i="5"/>
  <c r="BS194" i="5"/>
  <c r="BS219" i="5"/>
  <c r="BS218" i="5"/>
  <c r="BH225" i="5"/>
  <c r="CS239" i="5"/>
  <c r="CF26" i="5"/>
  <c r="CF45" i="5"/>
  <c r="CF36" i="5"/>
  <c r="CS40" i="5"/>
  <c r="CS39" i="5"/>
  <c r="CS82" i="5"/>
  <c r="CF103" i="5"/>
  <c r="CF115" i="5"/>
  <c r="CF117" i="5"/>
  <c r="CF160" i="5"/>
  <c r="CS147" i="5"/>
  <c r="CF144" i="5"/>
  <c r="BS157" i="5"/>
  <c r="CS177" i="5"/>
  <c r="BS176" i="5"/>
  <c r="BS24" i="5"/>
  <c r="BS30" i="5"/>
  <c r="CF22" i="5"/>
  <c r="CF51" i="5"/>
  <c r="BS69" i="5"/>
  <c r="BS81" i="5"/>
  <c r="CS129" i="5"/>
  <c r="BS121" i="5"/>
  <c r="BS152" i="5"/>
  <c r="CS162" i="5"/>
  <c r="BS171" i="5"/>
  <c r="BS212" i="5"/>
  <c r="CF218" i="5"/>
  <c r="CS231" i="5"/>
  <c r="BS234" i="5"/>
  <c r="CS227" i="5"/>
  <c r="CF24" i="5"/>
  <c r="CS53" i="5"/>
  <c r="BS43" i="5"/>
  <c r="BS67" i="5"/>
  <c r="CF37" i="5"/>
  <c r="CF56" i="5"/>
  <c r="CF80" i="5"/>
  <c r="BS104" i="5"/>
  <c r="BS99" i="5"/>
  <c r="BS111" i="5"/>
  <c r="CF119" i="5"/>
  <c r="BS129" i="5"/>
  <c r="CF121" i="5"/>
  <c r="CF151" i="5"/>
  <c r="CF153" i="5"/>
  <c r="CF171" i="5"/>
  <c r="CS165" i="5"/>
  <c r="CF168" i="5"/>
  <c r="BS182" i="5"/>
  <c r="BS206" i="5"/>
  <c r="BS197" i="5"/>
  <c r="BH230" i="5"/>
  <c r="CF106" i="5"/>
  <c r="CF99" i="5"/>
  <c r="BS112" i="5"/>
  <c r="CS117" i="5"/>
  <c r="CS135" i="5"/>
  <c r="CF134" i="5"/>
  <c r="CS141" i="5"/>
  <c r="CF175" i="5"/>
  <c r="CF182" i="5"/>
  <c r="CS190" i="5"/>
  <c r="CS200" i="5"/>
  <c r="BS217" i="5"/>
  <c r="BS222" i="5"/>
  <c r="CS220" i="5"/>
  <c r="BH235" i="5"/>
  <c r="BS227" i="5"/>
  <c r="AL11" i="5"/>
  <c r="CS49" i="5"/>
  <c r="AL19" i="5"/>
  <c r="AL16" i="5"/>
  <c r="BS35" i="5"/>
  <c r="BS38" i="5"/>
  <c r="BS39" i="5"/>
  <c r="CS50" i="5"/>
  <c r="BS28" i="5"/>
  <c r="CS77" i="5"/>
  <c r="BS41" i="5"/>
  <c r="CF11" i="5"/>
  <c r="BS19" i="5"/>
  <c r="BS16" i="5"/>
  <c r="CS32" i="5"/>
  <c r="CF38" i="5"/>
  <c r="CS60" i="5"/>
  <c r="CF28" i="5"/>
  <c r="BS52" i="5"/>
  <c r="CS21" i="5"/>
  <c r="CS33" i="5"/>
  <c r="BS15" i="5"/>
  <c r="BS49" i="5"/>
  <c r="CS45" i="5"/>
  <c r="AL21" i="5"/>
  <c r="CS25" i="5"/>
  <c r="CF20" i="5"/>
  <c r="CS18" i="5"/>
  <c r="CF65" i="5"/>
  <c r="CS17" i="5"/>
  <c r="CS13" i="5"/>
  <c r="BS33" i="5"/>
  <c r="BS26" i="5"/>
  <c r="BS45" i="5"/>
  <c r="CF23" i="5"/>
  <c r="CS69" i="5"/>
  <c r="CF33" i="5"/>
  <c r="BS48" i="5"/>
  <c r="CF58" i="5"/>
  <c r="AL24" i="5"/>
  <c r="CS11" i="5"/>
  <c r="AL17" i="5"/>
  <c r="CS38" i="5"/>
  <c r="CS36" i="5"/>
  <c r="CF55" i="5"/>
  <c r="CS41" i="5"/>
  <c r="BS27" i="5"/>
  <c r="CF43" i="5"/>
  <c r="CF62" i="5"/>
  <c r="CF59" i="5"/>
  <c r="CS66" i="5"/>
  <c r="CF98" i="5"/>
  <c r="CS110" i="5"/>
  <c r="BS116" i="5"/>
  <c r="BS115" i="5"/>
  <c r="CF113" i="5"/>
  <c r="CS122" i="5"/>
  <c r="CF123" i="5"/>
  <c r="CF152" i="5"/>
  <c r="CS159" i="5"/>
  <c r="CF170" i="5"/>
  <c r="BS167" i="5"/>
  <c r="CS174" i="5"/>
  <c r="CF185" i="5"/>
  <c r="BS183" i="5"/>
  <c r="CF176" i="5"/>
  <c r="CF206" i="5"/>
  <c r="BS191" i="5"/>
  <c r="CS198" i="5"/>
  <c r="CS215" i="5"/>
  <c r="CF219" i="5"/>
  <c r="BS225" i="5"/>
  <c r="CS223" i="5"/>
  <c r="BH232" i="5"/>
  <c r="CS68" i="5"/>
  <c r="BS101" i="5"/>
  <c r="CS86" i="5"/>
  <c r="BS71" i="5"/>
  <c r="BS80" i="5"/>
  <c r="CF83" i="5"/>
  <c r="CS125" i="5"/>
  <c r="CS119" i="5"/>
  <c r="BS126" i="5"/>
  <c r="CS114" i="5"/>
  <c r="CS150" i="5"/>
  <c r="BS162" i="5"/>
  <c r="CS169" i="5"/>
  <c r="CF192" i="5"/>
  <c r="BS196" i="5"/>
  <c r="CF186" i="5"/>
  <c r="CS195" i="5"/>
  <c r="CF210" i="5"/>
  <c r="BH226" i="5"/>
  <c r="CS216" i="5"/>
  <c r="BH227" i="5"/>
  <c r="BH223" i="5"/>
  <c r="BS238" i="5"/>
  <c r="CF237" i="5"/>
  <c r="CF54" i="5"/>
  <c r="CS91" i="5"/>
  <c r="CS100" i="5"/>
  <c r="CS163" i="5"/>
  <c r="CS180" i="5"/>
  <c r="CS23" i="5"/>
  <c r="CS29" i="5"/>
  <c r="BS53" i="5"/>
  <c r="CS42" i="5"/>
  <c r="CF46" i="5"/>
  <c r="BS56" i="5"/>
  <c r="BS76" i="5"/>
  <c r="BS110" i="5"/>
  <c r="CS90" i="5"/>
  <c r="BS89" i="5"/>
  <c r="CS78" i="5"/>
  <c r="CF118" i="5"/>
  <c r="CS108" i="5"/>
  <c r="CS133" i="5"/>
  <c r="CF132" i="5"/>
  <c r="CS148" i="5"/>
  <c r="CS161" i="5"/>
  <c r="CS181" i="5"/>
  <c r="CF213" i="5"/>
  <c r="CS203" i="5"/>
  <c r="CF208" i="5"/>
  <c r="BS200" i="5"/>
  <c r="CS205" i="5"/>
  <c r="BS221" i="5"/>
  <c r="CF231" i="5"/>
  <c r="BH216" i="5"/>
  <c r="CF225" i="5"/>
  <c r="CS236" i="5"/>
  <c r="CF101" i="5"/>
  <c r="BS88" i="5"/>
  <c r="CS70" i="5"/>
  <c r="BS87" i="5"/>
  <c r="BS82" i="5"/>
  <c r="CF126" i="5"/>
  <c r="CF136" i="5"/>
  <c r="BS150" i="5"/>
  <c r="CS155" i="5"/>
  <c r="CF154" i="5"/>
  <c r="CS157" i="5"/>
  <c r="BS174" i="5"/>
  <c r="CF173" i="5"/>
  <c r="BS169" i="5"/>
  <c r="BS187" i="5"/>
  <c r="CF196" i="5"/>
  <c r="BH212" i="5"/>
  <c r="CF214" i="5"/>
  <c r="CF222" i="5"/>
  <c r="BH220" i="5"/>
  <c r="CF204" i="5"/>
  <c r="BH233" i="5"/>
  <c r="CS233" i="5"/>
  <c r="BS223" i="5"/>
  <c r="BH236" i="5"/>
  <c r="CS59" i="5"/>
  <c r="CS44" i="5"/>
  <c r="CF88" i="5"/>
  <c r="CF73" i="5"/>
  <c r="CS95" i="5"/>
  <c r="CS107" i="5"/>
  <c r="CF82" i="5"/>
  <c r="CS109" i="5"/>
  <c r="BS100" i="5"/>
  <c r="CS83" i="5"/>
  <c r="CS97" i="5"/>
  <c r="BS105" i="5"/>
  <c r="CF116" i="5"/>
  <c r="CF94" i="5"/>
  <c r="CF130" i="5"/>
  <c r="CS113" i="5"/>
  <c r="CS171" i="5"/>
  <c r="CF165" i="5"/>
  <c r="CS199" i="5"/>
  <c r="CF191" i="5"/>
  <c r="CF194" i="5"/>
  <c r="BH209" i="5"/>
  <c r="BS215" i="5"/>
  <c r="CS210" i="5"/>
  <c r="CS224" i="5"/>
  <c r="BS226" i="5"/>
  <c r="BH231" i="5"/>
  <c r="BH234" i="5"/>
  <c r="CF235" i="5"/>
  <c r="BH239" i="5"/>
  <c r="BS29" i="5"/>
  <c r="CS58" i="5"/>
  <c r="BS42" i="5"/>
  <c r="CS46" i="5"/>
  <c r="BS91" i="5"/>
  <c r="CF81" i="5"/>
  <c r="CS92" i="5"/>
  <c r="CS131" i="5"/>
  <c r="CS175" i="5"/>
  <c r="CS179" i="5"/>
  <c r="CS192" i="5"/>
  <c r="CS186" i="5"/>
  <c r="BS205" i="5"/>
  <c r="CF232" i="5"/>
  <c r="CS43" i="5"/>
  <c r="CS118" i="5"/>
  <c r="CS103" i="5"/>
  <c r="CF122" i="5"/>
  <c r="CS132" i="5"/>
  <c r="CF145" i="5"/>
  <c r="CS152" i="5"/>
  <c r="BS161" i="5"/>
  <c r="BS168" i="5"/>
  <c r="CF163" i="5"/>
  <c r="CS176" i="5"/>
  <c r="BS189" i="5"/>
  <c r="CF195" i="5"/>
  <c r="CS208" i="5"/>
  <c r="BH217" i="5"/>
  <c r="CF68" i="5"/>
  <c r="CS61" i="5"/>
  <c r="CF93" i="5"/>
  <c r="BS70" i="5"/>
  <c r="BS107" i="5"/>
  <c r="BS97" i="5"/>
  <c r="CF108" i="5"/>
  <c r="CF114" i="5"/>
  <c r="CS134" i="5"/>
  <c r="CS146" i="5"/>
  <c r="CF161" i="5"/>
  <c r="CS167" i="5"/>
  <c r="CF189" i="5"/>
  <c r="BS190" i="5"/>
  <c r="CF184" i="5"/>
  <c r="BS203" i="5"/>
  <c r="CS207" i="5"/>
  <c r="BS210" i="5"/>
  <c r="BS62" i="5"/>
  <c r="BS47" i="5"/>
  <c r="CS37" i="5"/>
  <c r="BS59" i="5"/>
  <c r="CF69" i="5"/>
  <c r="CF91" i="5"/>
  <c r="CS101" i="5"/>
  <c r="BS79" i="5"/>
  <c r="BS92" i="5"/>
  <c r="CF70" i="5"/>
  <c r="BS95" i="5"/>
  <c r="CS80" i="5"/>
  <c r="BS75" i="5"/>
  <c r="CS116" i="5"/>
  <c r="CS94" i="5"/>
  <c r="CS121" i="5"/>
  <c r="CF157" i="5"/>
  <c r="CS194" i="5"/>
  <c r="CF220" i="5"/>
  <c r="BS228" i="5"/>
  <c r="BS229" i="5"/>
  <c r="CF95" i="5"/>
  <c r="CF75" i="5"/>
  <c r="BS118" i="5"/>
  <c r="CS182" i="5"/>
  <c r="CS197" i="5"/>
  <c r="CS222" i="5"/>
  <c r="CF236" i="5"/>
  <c r="AL221" i="5"/>
  <c r="AL226" i="5"/>
  <c r="AL222" i="5"/>
  <c r="AL217" i="5"/>
  <c r="AL203" i="5"/>
  <c r="AL218" i="5"/>
  <c r="AL212" i="5"/>
  <c r="AL202" i="5"/>
  <c r="AL211" i="5"/>
  <c r="AL195" i="5"/>
  <c r="AL214" i="5"/>
  <c r="AL207" i="5"/>
  <c r="AL187" i="5"/>
  <c r="AL182" i="5"/>
  <c r="AL176" i="5"/>
  <c r="AL178" i="5"/>
  <c r="AL169" i="5"/>
  <c r="AL198" i="5"/>
  <c r="AL189" i="5"/>
  <c r="AL163" i="5"/>
  <c r="AL138" i="5"/>
  <c r="AL177" i="5"/>
  <c r="AL179" i="5"/>
  <c r="AL166" i="5"/>
  <c r="AL156" i="5"/>
  <c r="AL149" i="5"/>
  <c r="AL165" i="5"/>
  <c r="AL137" i="5"/>
  <c r="AL145" i="5"/>
  <c r="AL141" i="5"/>
  <c r="AL129" i="5"/>
  <c r="AL155" i="5"/>
  <c r="AL153" i="5"/>
  <c r="AL147" i="5"/>
  <c r="AL158" i="5"/>
  <c r="AL150" i="5"/>
  <c r="AL132" i="5"/>
  <c r="AL133" i="5"/>
  <c r="AL122" i="5"/>
  <c r="AL142" i="5"/>
  <c r="AL134" i="5"/>
  <c r="AL113" i="5"/>
  <c r="AL144" i="5"/>
  <c r="AL117" i="5"/>
  <c r="AL104" i="5"/>
  <c r="AL127" i="5"/>
  <c r="AL99" i="5"/>
  <c r="AL94" i="5"/>
  <c r="AL118" i="5"/>
  <c r="AL83" i="5"/>
  <c r="AL114" i="5"/>
  <c r="AL130" i="5"/>
  <c r="AL105" i="5"/>
  <c r="AL87" i="5"/>
  <c r="AL82" i="5"/>
  <c r="AL107" i="5"/>
  <c r="AL95" i="5"/>
  <c r="AL70" i="5"/>
  <c r="AL75" i="5"/>
  <c r="AL93" i="5"/>
  <c r="AL81" i="5"/>
  <c r="AL76" i="5"/>
  <c r="AL72" i="5"/>
  <c r="AL85" i="5"/>
  <c r="AL63" i="5"/>
  <c r="AL37" i="5"/>
  <c r="AL58" i="5"/>
  <c r="AL69" i="5"/>
  <c r="AL54" i="5"/>
  <c r="AL91" i="5"/>
  <c r="AL66" i="5"/>
  <c r="AL102" i="5"/>
  <c r="AL88" i="5"/>
  <c r="AL68" i="5"/>
  <c r="AL59" i="5"/>
  <c r="AL64" i="5"/>
  <c r="AL53" i="5"/>
  <c r="AL27" i="5"/>
  <c r="AL42" i="5"/>
  <c r="AL29" i="5"/>
  <c r="AL48" i="5"/>
  <c r="AL45" i="5"/>
  <c r="AL49" i="5"/>
  <c r="AL30" i="5"/>
  <c r="AL26" i="5"/>
  <c r="AL52" i="5"/>
  <c r="AL28" i="5"/>
  <c r="AL65" i="5"/>
  <c r="AL41" i="5"/>
  <c r="AL55" i="5"/>
  <c r="AL22" i="5"/>
  <c r="AL38" i="5"/>
  <c r="AL25" i="5"/>
  <c r="AL32" i="5"/>
  <c r="AL60" i="5"/>
  <c r="BS11" i="5"/>
  <c r="CS14" i="5"/>
  <c r="CS24" i="5"/>
  <c r="AL20" i="5"/>
  <c r="AL18" i="5"/>
  <c r="AL34" i="5"/>
  <c r="BS14" i="5"/>
  <c r="CS20" i="5"/>
  <c r="AL13" i="5"/>
  <c r="CS15" i="5"/>
  <c r="AL51" i="5"/>
  <c r="CS12" i="5"/>
  <c r="CS16" i="5"/>
  <c r="AL35" i="5"/>
  <c r="BS12" i="5"/>
  <c r="AL33" i="5"/>
  <c r="AL15" i="5"/>
  <c r="CS19" i="5"/>
  <c r="AL31" i="5"/>
  <c r="AL39" i="5"/>
  <c r="BS17" i="5"/>
  <c r="BS21" i="5"/>
  <c r="AL50" i="5"/>
  <c r="AL14" i="5"/>
  <c r="AL36" i="5"/>
  <c r="AL67" i="5"/>
  <c r="CS28" i="5"/>
  <c r="CS55" i="5"/>
  <c r="CS51" i="5"/>
  <c r="CS34" i="5"/>
  <c r="AL43" i="5"/>
  <c r="BS55" i="5"/>
  <c r="BS51" i="5"/>
  <c r="AL62" i="5"/>
  <c r="CS65" i="5"/>
  <c r="AL77" i="5"/>
  <c r="AL47" i="5"/>
  <c r="BS65" i="5"/>
  <c r="BS34" i="5"/>
  <c r="CS48" i="5"/>
  <c r="AL23" i="5"/>
  <c r="AL74" i="5"/>
  <c r="AL57" i="5"/>
  <c r="CS31" i="5"/>
  <c r="AP67" i="5"/>
  <c r="BS36" i="5"/>
  <c r="BS31" i="5"/>
  <c r="CS74" i="5"/>
  <c r="BS74" i="5"/>
  <c r="AL56" i="5"/>
  <c r="CS47" i="5"/>
  <c r="AL40" i="5"/>
  <c r="CS62" i="5"/>
  <c r="AL44" i="5"/>
  <c r="AL46" i="5"/>
  <c r="CS57" i="5"/>
  <c r="AL101" i="5"/>
  <c r="CF86" i="5"/>
  <c r="AL106" i="5"/>
  <c r="CS64" i="5"/>
  <c r="AL96" i="5"/>
  <c r="BS64" i="5"/>
  <c r="AL98" i="5"/>
  <c r="AL79" i="5"/>
  <c r="AL71" i="5"/>
  <c r="AL73" i="5"/>
  <c r="BS66" i="5"/>
  <c r="BS44" i="5"/>
  <c r="AL86" i="5"/>
  <c r="CS81" i="5"/>
  <c r="AL61" i="5"/>
  <c r="AL92" i="5"/>
  <c r="AL110" i="5"/>
  <c r="CS93" i="5"/>
  <c r="BS93" i="5"/>
  <c r="AL80" i="5"/>
  <c r="AL84" i="5"/>
  <c r="CS88" i="5"/>
  <c r="CS79" i="5"/>
  <c r="CS85" i="5"/>
  <c r="AL89" i="5"/>
  <c r="CS98" i="5"/>
  <c r="CF71" i="5"/>
  <c r="AL100" i="5"/>
  <c r="CS106" i="5"/>
  <c r="CS73" i="5"/>
  <c r="BS85" i="5"/>
  <c r="CS87" i="5"/>
  <c r="AL90" i="5"/>
  <c r="BS106" i="5"/>
  <c r="BS73" i="5"/>
  <c r="CS72" i="5"/>
  <c r="AL78" i="5"/>
  <c r="AL109" i="5"/>
  <c r="CS71" i="5"/>
  <c r="CS76" i="5"/>
  <c r="AL111" i="5"/>
  <c r="CS104" i="5"/>
  <c r="CS75" i="5"/>
  <c r="AL116" i="5"/>
  <c r="AL120" i="5"/>
  <c r="AL125" i="5"/>
  <c r="AL143" i="5"/>
  <c r="CS84" i="5"/>
  <c r="AL97" i="5"/>
  <c r="AL140" i="5"/>
  <c r="BS84" i="5"/>
  <c r="AL124" i="5"/>
  <c r="AL103" i="5"/>
  <c r="BS143" i="5"/>
  <c r="BS108" i="5"/>
  <c r="CS99" i="5"/>
  <c r="CS115" i="5"/>
  <c r="AL115" i="5"/>
  <c r="CS111" i="5"/>
  <c r="AL112" i="5"/>
  <c r="AL126" i="5"/>
  <c r="AL135" i="5"/>
  <c r="CS130" i="5"/>
  <c r="CS124" i="5"/>
  <c r="AL136" i="5"/>
  <c r="BS130" i="5"/>
  <c r="AL119" i="5"/>
  <c r="CS120" i="5"/>
  <c r="BS124" i="5"/>
  <c r="BS119" i="5"/>
  <c r="AL131" i="5"/>
  <c r="AL108" i="5"/>
  <c r="CS143" i="5"/>
  <c r="CS127" i="5"/>
  <c r="AL128" i="5"/>
  <c r="CF131" i="5"/>
  <c r="AL152" i="5"/>
  <c r="BS122" i="5"/>
  <c r="BS114" i="5"/>
  <c r="AL146" i="5"/>
  <c r="AL159" i="5"/>
  <c r="AL154" i="5"/>
  <c r="CS123" i="5"/>
  <c r="AL139" i="5"/>
  <c r="AL148" i="5"/>
  <c r="AL121" i="5"/>
  <c r="AL151" i="5"/>
  <c r="AL161" i="5"/>
  <c r="AL123" i="5"/>
  <c r="BS136" i="5"/>
  <c r="AL160" i="5"/>
  <c r="CS158" i="5"/>
  <c r="AL162" i="5"/>
  <c r="AL172" i="5"/>
  <c r="CS144" i="5"/>
  <c r="CS142" i="5"/>
  <c r="BS154" i="5"/>
  <c r="AL170" i="5"/>
  <c r="BS144" i="5"/>
  <c r="BS142" i="5"/>
  <c r="BS158" i="5"/>
  <c r="BS170" i="5"/>
  <c r="AL174" i="5"/>
  <c r="AL168" i="5"/>
  <c r="AL157" i="5"/>
  <c r="AL175" i="5"/>
  <c r="CS160" i="5"/>
  <c r="CS151" i="5"/>
  <c r="CS153" i="5"/>
  <c r="BS155" i="5"/>
  <c r="CS137" i="5"/>
  <c r="AL180" i="5"/>
  <c r="BS160" i="5"/>
  <c r="BS151" i="5"/>
  <c r="BS153" i="5"/>
  <c r="AL185" i="5"/>
  <c r="BS137" i="5"/>
  <c r="CS138" i="5"/>
  <c r="AL167" i="5"/>
  <c r="AL164" i="5"/>
  <c r="CS149" i="5"/>
  <c r="CS156" i="5"/>
  <c r="BS159" i="5"/>
  <c r="AL171" i="5"/>
  <c r="AL183" i="5"/>
  <c r="AL192" i="5"/>
  <c r="BS149" i="5"/>
  <c r="BS156" i="5"/>
  <c r="BS148" i="5"/>
  <c r="CS170" i="5"/>
  <c r="BS138" i="5"/>
  <c r="AL173" i="5"/>
  <c r="CS173" i="5"/>
  <c r="CS164" i="5"/>
  <c r="BS173" i="5"/>
  <c r="CS183" i="5"/>
  <c r="CS189" i="5"/>
  <c r="AL186" i="5"/>
  <c r="CS166" i="5"/>
  <c r="CS168" i="5"/>
  <c r="CS178" i="5"/>
  <c r="BS166" i="5"/>
  <c r="AL196" i="5"/>
  <c r="CS185" i="5"/>
  <c r="CS172" i="5"/>
  <c r="AL181" i="5"/>
  <c r="BS178" i="5"/>
  <c r="BS185" i="5"/>
  <c r="BS163" i="5"/>
  <c r="BS172" i="5"/>
  <c r="AL193" i="5"/>
  <c r="BH229" i="5"/>
  <c r="BS230" i="5"/>
  <c r="CS188" i="5"/>
  <c r="AL199" i="5"/>
  <c r="CS191" i="5"/>
  <c r="AL213" i="5"/>
  <c r="AL208" i="5"/>
  <c r="AL200" i="5"/>
  <c r="BH210" i="5"/>
  <c r="BH219" i="5"/>
  <c r="CS235" i="5"/>
  <c r="CF238" i="5"/>
  <c r="AL205" i="5"/>
  <c r="AL188" i="5"/>
  <c r="AL215" i="5"/>
  <c r="BH237" i="5"/>
  <c r="AL197" i="5"/>
  <c r="CS214" i="5"/>
  <c r="AL191" i="5"/>
  <c r="BH224" i="5"/>
  <c r="CF227" i="5"/>
  <c r="AL184" i="5"/>
  <c r="CS184" i="5"/>
  <c r="AL228" i="5"/>
  <c r="AL206" i="5"/>
  <c r="AL194" i="5"/>
  <c r="AL209" i="5"/>
  <c r="AL204" i="5"/>
  <c r="CS234" i="5"/>
  <c r="BH238" i="5"/>
  <c r="AL190" i="5"/>
  <c r="AL201" i="5"/>
  <c r="CF203" i="5"/>
  <c r="CS211" i="5"/>
  <c r="AL210" i="5"/>
  <c r="CS228" i="5"/>
  <c r="CS230" i="5"/>
  <c r="CS201" i="5"/>
  <c r="CS209" i="5"/>
  <c r="CF217" i="5"/>
  <c r="AQ238" i="5" l="1"/>
  <c r="AQ220" i="5"/>
  <c r="DJ231" i="5"/>
  <c r="AT231" i="5"/>
  <c r="AQ231" i="5"/>
  <c r="AS231" i="5"/>
  <c r="AS230" i="5"/>
  <c r="DM230" i="5" s="1"/>
  <c r="DJ219" i="5"/>
  <c r="AT219" i="5"/>
  <c r="DN219" i="5" s="1"/>
  <c r="AS219" i="5"/>
  <c r="DM219" i="5" s="1"/>
  <c r="AQ219" i="5"/>
  <c r="AS59" i="6"/>
  <c r="DM59" i="6" s="1"/>
  <c r="AS48" i="6"/>
  <c r="DM48" i="6" s="1"/>
  <c r="DJ234" i="5"/>
  <c r="DJ238" i="5"/>
  <c r="AT234" i="5"/>
  <c r="AS234" i="5"/>
  <c r="AS238" i="5"/>
  <c r="AQ234" i="5"/>
  <c r="AT223" i="5"/>
  <c r="DJ220" i="5"/>
  <c r="DJ223" i="5"/>
  <c r="AS216" i="5"/>
  <c r="DM216" i="5" s="1"/>
  <c r="AQ225" i="5"/>
  <c r="AQ223" i="5"/>
  <c r="AS220" i="5"/>
  <c r="DM220" i="5" s="1"/>
  <c r="AT220" i="5"/>
  <c r="DN220" i="5" s="1"/>
  <c r="AS223" i="5"/>
  <c r="AQ229" i="5"/>
  <c r="DJ239" i="5"/>
  <c r="AQ233" i="5"/>
  <c r="AQ237" i="5"/>
  <c r="AT236" i="5"/>
  <c r="AT232" i="5"/>
  <c r="AS233" i="5"/>
  <c r="DM233" i="5" s="1"/>
  <c r="AT233" i="5"/>
  <c r="AT227" i="5"/>
  <c r="DJ233" i="5"/>
  <c r="AQ239" i="5"/>
  <c r="AQ227" i="5"/>
  <c r="AS236" i="5"/>
  <c r="DM236" i="5" s="1"/>
  <c r="AT225" i="5"/>
  <c r="DN225" i="5" s="1"/>
  <c r="DJ229" i="5"/>
  <c r="AS229" i="5"/>
  <c r="DM229" i="5" s="1"/>
  <c r="AS225" i="5"/>
  <c r="DM225" i="5" s="1"/>
  <c r="DJ236" i="5"/>
  <c r="DJ216" i="5"/>
  <c r="AQ236" i="5"/>
  <c r="DJ225" i="5"/>
  <c r="AT229" i="5"/>
  <c r="DN229" i="5" s="1"/>
  <c r="DJ235" i="5"/>
  <c r="AQ216" i="5"/>
  <c r="DJ232" i="5"/>
  <c r="AT216" i="5"/>
  <c r="AS232" i="5"/>
  <c r="DM232" i="5" s="1"/>
  <c r="AQ232" i="5"/>
  <c r="DJ224" i="5"/>
  <c r="AS227" i="5"/>
  <c r="DM227" i="5" s="1"/>
  <c r="DJ227" i="5"/>
  <c r="AT230" i="5"/>
  <c r="AQ224" i="5"/>
  <c r="AS224" i="5"/>
  <c r="DM224" i="5" s="1"/>
  <c r="AT224" i="5"/>
  <c r="AQ235" i="5"/>
  <c r="AS235" i="5"/>
  <c r="DM235" i="5" s="1"/>
  <c r="AQ230" i="5"/>
  <c r="AT235" i="5"/>
  <c r="DN235" i="5" s="1"/>
  <c r="DJ230" i="5"/>
  <c r="AT239" i="5"/>
  <c r="AS239" i="5"/>
  <c r="DM239" i="5" s="1"/>
  <c r="AT237" i="5"/>
  <c r="DN237" i="5" s="1"/>
  <c r="AS237" i="5"/>
  <c r="DM237" i="5" s="1"/>
  <c r="DJ237" i="5"/>
  <c r="AS15" i="6"/>
  <c r="DM15" i="6" s="1"/>
  <c r="AS24" i="6"/>
  <c r="DM24" i="6" s="1"/>
  <c r="AS51" i="6"/>
  <c r="DM51" i="6" s="1"/>
  <c r="AQ22" i="6"/>
  <c r="AS43" i="6"/>
  <c r="DM43" i="6" s="1"/>
  <c r="AS49" i="6"/>
  <c r="DM49" i="6" s="1"/>
  <c r="AT11" i="6"/>
  <c r="DN11" i="6" s="1"/>
  <c r="AS60" i="6"/>
  <c r="DM60" i="6" s="1"/>
  <c r="AS38" i="6"/>
  <c r="DM38" i="6" s="1"/>
  <c r="AS33" i="6"/>
  <c r="DM33" i="6" s="1"/>
  <c r="AS31" i="6"/>
  <c r="DM31" i="6" s="1"/>
  <c r="AS17" i="6"/>
  <c r="DM17" i="6" s="1"/>
  <c r="AS47" i="6"/>
  <c r="DM47" i="6" s="1"/>
  <c r="AS50" i="6"/>
  <c r="DM50" i="6" s="1"/>
  <c r="AS35" i="6"/>
  <c r="DM35" i="6" s="1"/>
  <c r="AS63" i="6"/>
  <c r="DM63" i="6" s="1"/>
  <c r="AS53" i="6"/>
  <c r="DM53" i="6" s="1"/>
  <c r="AT52" i="6"/>
  <c r="DN52" i="6" s="1"/>
  <c r="AT41" i="6"/>
  <c r="DN41" i="6" s="1"/>
  <c r="AS46" i="6"/>
  <c r="DM46" i="6" s="1"/>
  <c r="AS21" i="6"/>
  <c r="DM21" i="6" s="1"/>
  <c r="AT13" i="6"/>
  <c r="DN13" i="6" s="1"/>
  <c r="AS23" i="6"/>
  <c r="DM23" i="6" s="1"/>
  <c r="AT20" i="6"/>
  <c r="DN20" i="6" s="1"/>
  <c r="AS26" i="6"/>
  <c r="DM26" i="6" s="1"/>
  <c r="AS58" i="6"/>
  <c r="DM58" i="6" s="1"/>
  <c r="AS55" i="6"/>
  <c r="DM55" i="6" s="1"/>
  <c r="AS61" i="6"/>
  <c r="DM61" i="6" s="1"/>
  <c r="AS42" i="6"/>
  <c r="DM42" i="6" s="1"/>
  <c r="AS12" i="6"/>
  <c r="DM12" i="6" s="1"/>
  <c r="AS39" i="6"/>
  <c r="DM39" i="6" s="1"/>
  <c r="AS40" i="6"/>
  <c r="DM40" i="6" s="1"/>
  <c r="AT54" i="6"/>
  <c r="DN54" i="6" s="1"/>
  <c r="AS22" i="6"/>
  <c r="DM22" i="6" s="1"/>
  <c r="AT44" i="6"/>
  <c r="DN44" i="6" s="1"/>
  <c r="AS30" i="6"/>
  <c r="DM30" i="6" s="1"/>
  <c r="AS19" i="6"/>
  <c r="DM19" i="6" s="1"/>
  <c r="AS29" i="6"/>
  <c r="DM29" i="6" s="1"/>
  <c r="AS37" i="6"/>
  <c r="DM37" i="6" s="1"/>
  <c r="AT27" i="6"/>
  <c r="DN27" i="6" s="1"/>
  <c r="AS34" i="6"/>
  <c r="DM34" i="6" s="1"/>
  <c r="AS16" i="6"/>
  <c r="DM16" i="6" s="1"/>
  <c r="AS36" i="6"/>
  <c r="DM36" i="6" s="1"/>
  <c r="AS10" i="6"/>
  <c r="DM10" i="6" s="1"/>
  <c r="AS45" i="6"/>
  <c r="DM45" i="6" s="1"/>
  <c r="AS56" i="6"/>
  <c r="DM56" i="6" s="1"/>
  <c r="AS28" i="6"/>
  <c r="DM28" i="6" s="1"/>
  <c r="AS57" i="6"/>
  <c r="DM57" i="6" s="1"/>
  <c r="AT25" i="6"/>
  <c r="DN25" i="6" s="1"/>
  <c r="AS62" i="6"/>
  <c r="DM62" i="6" s="1"/>
  <c r="AS18" i="6"/>
  <c r="DM18" i="6" s="1"/>
  <c r="AS64" i="6"/>
  <c r="DM64" i="6" s="1"/>
  <c r="AT32" i="6"/>
  <c r="DN32" i="6" s="1"/>
  <c r="AS14" i="6"/>
  <c r="DM14" i="6" s="1"/>
  <c r="AQ124" i="5"/>
  <c r="AQ196" i="5"/>
  <c r="AS41" i="6"/>
  <c r="DM41" i="6" s="1"/>
  <c r="AS25" i="6"/>
  <c r="DM25" i="6" s="1"/>
  <c r="AS13" i="6"/>
  <c r="DM13" i="6" s="1"/>
  <c r="AT56" i="6"/>
  <c r="DN56" i="6" s="1"/>
  <c r="AS52" i="6"/>
  <c r="DM52" i="6" s="1"/>
  <c r="AS27" i="6"/>
  <c r="DM27" i="6" s="1"/>
  <c r="AS20" i="6"/>
  <c r="DM20" i="6" s="1"/>
  <c r="AT48" i="6"/>
  <c r="DN48" i="6" s="1"/>
  <c r="AS54" i="6"/>
  <c r="DM54" i="6" s="1"/>
  <c r="AT64" i="6"/>
  <c r="DN64" i="6" s="1"/>
  <c r="AT43" i="6"/>
  <c r="DN43" i="6" s="1"/>
  <c r="AT42" i="6"/>
  <c r="DN42" i="6" s="1"/>
  <c r="AT28" i="6"/>
  <c r="DN28" i="6" s="1"/>
  <c r="AT14" i="6"/>
  <c r="DN14" i="6" s="1"/>
  <c r="AT59" i="6"/>
  <c r="DN59" i="6" s="1"/>
  <c r="AT50" i="6"/>
  <c r="DN50" i="6" s="1"/>
  <c r="AT49" i="6"/>
  <c r="DN49" i="6" s="1"/>
  <c r="AT24" i="6"/>
  <c r="DN24" i="6" s="1"/>
  <c r="AT58" i="6"/>
  <c r="DN58" i="6" s="1"/>
  <c r="AT30" i="6"/>
  <c r="DN30" i="6" s="1"/>
  <c r="AT45" i="6"/>
  <c r="DN45" i="6" s="1"/>
  <c r="AT19" i="6"/>
  <c r="DN19" i="6" s="1"/>
  <c r="AT36" i="6"/>
  <c r="DN36" i="6" s="1"/>
  <c r="AT38" i="6"/>
  <c r="DN38" i="6" s="1"/>
  <c r="AT60" i="6"/>
  <c r="DN60" i="6" s="1"/>
  <c r="AT47" i="6"/>
  <c r="DN47" i="6" s="1"/>
  <c r="AT37" i="6"/>
  <c r="DN37" i="6" s="1"/>
  <c r="AT18" i="6"/>
  <c r="DN18" i="6" s="1"/>
  <c r="AT12" i="6"/>
  <c r="DN12" i="6" s="1"/>
  <c r="AT40" i="6"/>
  <c r="DN40" i="6" s="1"/>
  <c r="AT23" i="6"/>
  <c r="DN23" i="6" s="1"/>
  <c r="AS11" i="6"/>
  <c r="DM11" i="6" s="1"/>
  <c r="AT29" i="6"/>
  <c r="DN29" i="6" s="1"/>
  <c r="AS32" i="6"/>
  <c r="DM32" i="6" s="1"/>
  <c r="AT15" i="6"/>
  <c r="DN15" i="6" s="1"/>
  <c r="AT61" i="6"/>
  <c r="DN61" i="6" s="1"/>
  <c r="AT46" i="6"/>
  <c r="DN46" i="6" s="1"/>
  <c r="AT31" i="6"/>
  <c r="DN31" i="6" s="1"/>
  <c r="AT26" i="6"/>
  <c r="DN26" i="6" s="1"/>
  <c r="AT16" i="6"/>
  <c r="DN16" i="6" s="1"/>
  <c r="AT57" i="6"/>
  <c r="DN57" i="6" s="1"/>
  <c r="AT35" i="6"/>
  <c r="DN35" i="6" s="1"/>
  <c r="AT55" i="6"/>
  <c r="DN55" i="6" s="1"/>
  <c r="AT51" i="6"/>
  <c r="DN51" i="6" s="1"/>
  <c r="AT33" i="6"/>
  <c r="DN33" i="6" s="1"/>
  <c r="AT21" i="6"/>
  <c r="DN21" i="6" s="1"/>
  <c r="AT62" i="6"/>
  <c r="DN62" i="6" s="1"/>
  <c r="AT34" i="6"/>
  <c r="DN34" i="6" s="1"/>
  <c r="AS44" i="6"/>
  <c r="DM44" i="6" s="1"/>
  <c r="AT22" i="6"/>
  <c r="DN22" i="6" s="1"/>
  <c r="AT10" i="6"/>
  <c r="DN10" i="6" s="1"/>
  <c r="AT63" i="6"/>
  <c r="DN63" i="6" s="1"/>
  <c r="AT53" i="6"/>
  <c r="DN53" i="6" s="1"/>
  <c r="AT39" i="6"/>
  <c r="DN39" i="6" s="1"/>
  <c r="AT17" i="6"/>
  <c r="DN17" i="6" s="1"/>
  <c r="AQ30" i="5"/>
  <c r="AQ93" i="5"/>
  <c r="AQ166" i="5"/>
  <c r="AS125" i="5"/>
  <c r="AT192" i="5"/>
  <c r="AS76" i="5"/>
  <c r="AS53" i="5"/>
  <c r="AS128" i="5"/>
  <c r="AS184" i="5"/>
  <c r="AS52" i="5"/>
  <c r="AS146" i="5"/>
  <c r="AT190" i="5"/>
  <c r="AT27" i="5"/>
  <c r="AT104" i="5"/>
  <c r="AT157" i="5"/>
  <c r="AS16" i="5"/>
  <c r="AT64" i="5"/>
  <c r="AT120" i="5"/>
  <c r="AS84" i="5"/>
  <c r="AS173" i="5"/>
  <c r="AT182" i="5"/>
  <c r="AS31" i="5"/>
  <c r="AS103" i="5"/>
  <c r="AT189" i="5"/>
  <c r="AS55" i="5"/>
  <c r="AS135" i="5"/>
  <c r="AS177" i="5"/>
  <c r="AS36" i="5"/>
  <c r="AT96" i="5"/>
  <c r="AS142" i="5"/>
  <c r="AS195" i="5"/>
  <c r="AT67" i="5"/>
  <c r="AT75" i="5"/>
  <c r="AT110" i="5"/>
  <c r="AS170" i="5"/>
  <c r="AS166" i="5"/>
  <c r="AS30" i="5"/>
  <c r="AS82" i="5"/>
  <c r="AT165" i="5"/>
  <c r="AT26" i="5"/>
  <c r="AS124" i="5"/>
  <c r="AS171" i="5"/>
  <c r="AT15" i="5"/>
  <c r="AS93" i="5"/>
  <c r="AS141" i="5"/>
  <c r="AT196" i="5"/>
  <c r="AT28" i="5"/>
  <c r="AS70" i="5"/>
  <c r="AT71" i="5"/>
  <c r="AS151" i="5"/>
  <c r="AT154" i="5"/>
  <c r="AT19" i="5"/>
  <c r="AS72" i="5"/>
  <c r="AT137" i="5"/>
  <c r="AS11" i="5"/>
  <c r="AT105" i="5"/>
  <c r="AS159" i="5"/>
  <c r="AT163" i="5"/>
  <c r="AT44" i="5"/>
  <c r="AT136" i="5"/>
  <c r="AS172" i="5"/>
  <c r="AS18" i="5"/>
  <c r="AS88" i="5"/>
  <c r="AT69" i="5"/>
  <c r="AT133" i="5"/>
  <c r="AT147" i="5"/>
  <c r="AS162" i="5"/>
  <c r="AS81" i="5"/>
  <c r="AT152" i="5"/>
  <c r="AS178" i="5"/>
  <c r="AT89" i="5"/>
  <c r="AS145" i="5"/>
  <c r="AT118" i="5"/>
  <c r="AT47" i="5"/>
  <c r="AT140" i="5"/>
  <c r="AT167" i="5"/>
  <c r="AT20" i="5"/>
  <c r="AS63" i="5"/>
  <c r="AT74" i="5"/>
  <c r="AT112" i="5"/>
  <c r="AS123" i="5"/>
  <c r="AS150" i="5"/>
  <c r="AS66" i="5"/>
  <c r="AT114" i="5"/>
  <c r="AS68" i="5"/>
  <c r="AT92" i="5"/>
  <c r="AS131" i="5"/>
  <c r="AS180" i="5"/>
  <c r="AT77" i="5"/>
  <c r="AS83" i="5"/>
  <c r="AT153" i="5"/>
  <c r="AT51" i="5"/>
  <c r="AT62" i="5"/>
  <c r="AS181" i="5"/>
  <c r="AS48" i="5"/>
  <c r="AT99" i="5"/>
  <c r="AS115" i="5"/>
  <c r="AT122" i="5"/>
  <c r="AT29" i="5"/>
  <c r="AT108" i="5"/>
  <c r="AS58" i="5"/>
  <c r="AS91" i="5"/>
  <c r="AT127" i="5"/>
  <c r="AS179" i="5"/>
  <c r="AT39" i="5"/>
  <c r="AS95" i="5"/>
  <c r="AS132" i="5"/>
  <c r="AS187" i="5"/>
  <c r="AS50" i="5"/>
  <c r="AT185" i="5"/>
  <c r="AT49" i="5"/>
  <c r="AS109" i="5"/>
  <c r="AS94" i="5"/>
  <c r="AS169" i="5"/>
  <c r="AS60" i="5"/>
  <c r="AT116" i="5"/>
  <c r="AS22" i="5"/>
  <c r="AS59" i="5"/>
  <c r="AT97" i="5"/>
  <c r="AT174" i="5"/>
  <c r="AS13" i="5"/>
  <c r="AT79" i="5"/>
  <c r="AS113" i="5"/>
  <c r="AT168" i="5"/>
  <c r="AS38" i="5"/>
  <c r="AS161" i="5"/>
  <c r="AS24" i="5"/>
  <c r="AS98" i="5"/>
  <c r="AT80" i="5"/>
  <c r="AS175" i="5"/>
  <c r="AT32" i="5"/>
  <c r="AS78" i="5"/>
  <c r="AS188" i="5"/>
  <c r="AS23" i="5"/>
  <c r="AT90" i="5"/>
  <c r="AS156" i="5"/>
  <c r="AT41" i="5"/>
  <c r="AS56" i="5"/>
  <c r="AT111" i="5"/>
  <c r="AS138" i="5"/>
  <c r="AT21" i="5"/>
  <c r="AT144" i="5"/>
  <c r="AS86" i="5"/>
  <c r="AT43" i="5"/>
  <c r="AT85" i="5"/>
  <c r="AT148" i="5"/>
  <c r="AT17" i="5"/>
  <c r="AT73" i="5"/>
  <c r="AT176" i="5"/>
  <c r="AT65" i="5"/>
  <c r="AT106" i="5"/>
  <c r="AS139" i="5"/>
  <c r="AS191" i="5"/>
  <c r="AT57" i="5"/>
  <c r="AT100" i="5"/>
  <c r="AT149" i="5"/>
  <c r="AS14" i="5"/>
  <c r="AT129" i="5"/>
  <c r="AS40" i="5"/>
  <c r="AS25" i="5"/>
  <c r="AT101" i="5"/>
  <c r="AT160" i="5"/>
  <c r="AT155" i="5"/>
  <c r="AT102" i="5"/>
  <c r="AT164" i="5"/>
  <c r="AS35" i="5"/>
  <c r="AT54" i="5"/>
  <c r="AS117" i="5"/>
  <c r="AT186" i="5"/>
  <c r="AS34" i="5"/>
  <c r="AT87" i="5"/>
  <c r="AS121" i="5"/>
  <c r="AS33" i="5"/>
  <c r="AS119" i="5"/>
  <c r="AT193" i="5"/>
  <c r="AT130" i="5"/>
  <c r="AS46" i="5"/>
  <c r="AS134" i="5"/>
  <c r="AT107" i="5"/>
  <c r="AT42" i="5"/>
  <c r="AT158" i="5"/>
  <c r="AS12" i="5"/>
  <c r="AS37" i="5"/>
  <c r="AT143" i="5"/>
  <c r="AS183" i="5"/>
  <c r="AS45" i="5"/>
  <c r="AS61" i="5"/>
  <c r="AT126" i="5"/>
  <c r="AT213" i="5"/>
  <c r="DN213" i="5" s="1"/>
  <c r="AS213" i="5"/>
  <c r="DM213" i="5" s="1"/>
  <c r="AT197" i="5"/>
  <c r="DN197" i="5" s="1"/>
  <c r="AS197" i="5"/>
  <c r="DM197" i="5" s="1"/>
  <c r="AS214" i="5"/>
  <c r="DM214" i="5" s="1"/>
  <c r="AT214" i="5"/>
  <c r="DN214" i="5" s="1"/>
  <c r="BH18" i="5"/>
  <c r="BJ18" i="5"/>
  <c r="BK18" i="5"/>
  <c r="BH93" i="5"/>
  <c r="BJ93" i="5"/>
  <c r="BK93" i="5"/>
  <c r="BH113" i="5"/>
  <c r="BJ113" i="5"/>
  <c r="BK113" i="5"/>
  <c r="BH185" i="5"/>
  <c r="BJ185" i="5"/>
  <c r="BK185" i="5"/>
  <c r="BH28" i="5"/>
  <c r="BJ28" i="5"/>
  <c r="BK28" i="5"/>
  <c r="BH72" i="5"/>
  <c r="BJ72" i="5"/>
  <c r="BK72" i="5"/>
  <c r="BH146" i="5"/>
  <c r="BJ146" i="5"/>
  <c r="BK146" i="5"/>
  <c r="BH192" i="5"/>
  <c r="BJ192" i="5"/>
  <c r="BK192" i="5"/>
  <c r="BH77" i="5"/>
  <c r="BJ77" i="5"/>
  <c r="BK77" i="5"/>
  <c r="BH96" i="5"/>
  <c r="BJ96" i="5"/>
  <c r="BK96" i="5"/>
  <c r="BH139" i="5"/>
  <c r="BJ139" i="5"/>
  <c r="BK139" i="5"/>
  <c r="BJ187" i="5"/>
  <c r="BK187" i="5"/>
  <c r="BH67" i="5"/>
  <c r="BJ67" i="5"/>
  <c r="BK67" i="5"/>
  <c r="BH84" i="5"/>
  <c r="BJ84" i="5"/>
  <c r="BK84" i="5"/>
  <c r="BH142" i="5"/>
  <c r="BJ142" i="5"/>
  <c r="BK142" i="5"/>
  <c r="BJ196" i="5"/>
  <c r="BK196" i="5"/>
  <c r="AS29" i="5"/>
  <c r="AS74" i="5"/>
  <c r="AS54" i="5"/>
  <c r="AS47" i="5"/>
  <c r="AT184" i="5"/>
  <c r="AS196" i="5"/>
  <c r="AS189" i="5"/>
  <c r="AT172" i="5"/>
  <c r="AS165" i="5"/>
  <c r="AS167" i="5"/>
  <c r="AS137" i="5"/>
  <c r="AS153" i="5"/>
  <c r="AS152" i="5"/>
  <c r="AT132" i="5"/>
  <c r="AS114" i="5"/>
  <c r="AT113" i="5"/>
  <c r="AS108" i="5"/>
  <c r="AS111" i="5"/>
  <c r="AS116" i="5"/>
  <c r="AS100" i="5"/>
  <c r="AT78" i="5"/>
  <c r="AS87" i="5"/>
  <c r="AS73" i="5"/>
  <c r="AT61" i="5"/>
  <c r="AT63" i="5"/>
  <c r="AS51" i="5"/>
  <c r="AT53" i="5"/>
  <c r="AT36" i="5"/>
  <c r="AT11" i="5"/>
  <c r="AT12" i="5"/>
  <c r="AT13" i="5"/>
  <c r="AT199" i="5"/>
  <c r="DN199" i="5" s="1"/>
  <c r="AS199" i="5"/>
  <c r="DM199" i="5" s="1"/>
  <c r="AT209" i="5"/>
  <c r="AS209" i="5"/>
  <c r="DM209" i="5" s="1"/>
  <c r="AT194" i="5"/>
  <c r="DN194" i="5" s="1"/>
  <c r="AS194" i="5"/>
  <c r="DM194" i="5" s="1"/>
  <c r="BH22" i="5"/>
  <c r="BK22" i="5"/>
  <c r="BJ22" i="5"/>
  <c r="BH92" i="5"/>
  <c r="BJ92" i="5"/>
  <c r="BK92" i="5"/>
  <c r="BH117" i="5"/>
  <c r="BJ117" i="5"/>
  <c r="BK117" i="5"/>
  <c r="BH177" i="5"/>
  <c r="BJ177" i="5"/>
  <c r="BK177" i="5"/>
  <c r="BH48" i="5"/>
  <c r="BJ48" i="5"/>
  <c r="BK48" i="5"/>
  <c r="BH87" i="5"/>
  <c r="BJ87" i="5"/>
  <c r="BK87" i="5"/>
  <c r="BH123" i="5"/>
  <c r="BJ123" i="5"/>
  <c r="BK123" i="5"/>
  <c r="BH180" i="5"/>
  <c r="BJ180" i="5"/>
  <c r="BK180" i="5"/>
  <c r="BH50" i="5"/>
  <c r="BJ50" i="5"/>
  <c r="BK50" i="5"/>
  <c r="BH78" i="5"/>
  <c r="BJ78" i="5"/>
  <c r="BK78" i="5"/>
  <c r="BH133" i="5"/>
  <c r="BJ133" i="5"/>
  <c r="BK133" i="5"/>
  <c r="BH186" i="5"/>
  <c r="BJ186" i="5"/>
  <c r="BK186" i="5"/>
  <c r="BH47" i="5"/>
  <c r="BJ47" i="5"/>
  <c r="BK47" i="5"/>
  <c r="BH75" i="5"/>
  <c r="BJ75" i="5"/>
  <c r="BK75" i="5"/>
  <c r="BH155" i="5"/>
  <c r="BJ155" i="5"/>
  <c r="BK155" i="5"/>
  <c r="AS211" i="5"/>
  <c r="DM211" i="5" s="1"/>
  <c r="AT211" i="5"/>
  <c r="BJ51" i="5"/>
  <c r="BK51" i="5"/>
  <c r="BJ88" i="5"/>
  <c r="BK88" i="5"/>
  <c r="BJ114" i="5"/>
  <c r="BK114" i="5"/>
  <c r="BJ189" i="5"/>
  <c r="BK189" i="5"/>
  <c r="BJ23" i="5"/>
  <c r="BK23" i="5"/>
  <c r="BJ107" i="5"/>
  <c r="BK107" i="5"/>
  <c r="BJ141" i="5"/>
  <c r="BK141" i="5"/>
  <c r="BJ184" i="5"/>
  <c r="BK184" i="5"/>
  <c r="BJ53" i="5"/>
  <c r="BK53" i="5"/>
  <c r="BJ104" i="5"/>
  <c r="BK104" i="5"/>
  <c r="BJ145" i="5"/>
  <c r="BK145" i="5"/>
  <c r="BJ12" i="5"/>
  <c r="BK12" i="5"/>
  <c r="BJ57" i="5"/>
  <c r="BK57" i="5"/>
  <c r="BJ97" i="5"/>
  <c r="BK97" i="5"/>
  <c r="BJ148" i="5"/>
  <c r="BK148" i="5"/>
  <c r="AT52" i="5"/>
  <c r="AT48" i="5"/>
  <c r="AS44" i="5"/>
  <c r="AS67" i="5"/>
  <c r="AT188" i="5"/>
  <c r="AT187" i="5"/>
  <c r="AS176" i="5"/>
  <c r="AS168" i="5"/>
  <c r="AS164" i="5"/>
  <c r="AT138" i="5"/>
  <c r="AS158" i="5"/>
  <c r="AS149" i="5"/>
  <c r="AT146" i="5"/>
  <c r="AT121" i="5"/>
  <c r="AT135" i="5"/>
  <c r="AS126" i="5"/>
  <c r="AT124" i="5"/>
  <c r="AS120" i="5"/>
  <c r="AS105" i="5"/>
  <c r="AS75" i="5"/>
  <c r="AS89" i="5"/>
  <c r="AT70" i="5"/>
  <c r="AS92" i="5"/>
  <c r="AT88" i="5"/>
  <c r="AT59" i="5"/>
  <c r="AS41" i="5"/>
  <c r="AT22" i="5"/>
  <c r="AT55" i="5"/>
  <c r="AT30" i="5"/>
  <c r="AS20" i="5"/>
  <c r="AT18" i="5"/>
  <c r="AS202" i="5"/>
  <c r="DM202" i="5" s="1"/>
  <c r="AT202" i="5"/>
  <c r="DN202" i="5" s="1"/>
  <c r="BH52" i="5"/>
  <c r="BJ52" i="5"/>
  <c r="BK52" i="5"/>
  <c r="BH110" i="5"/>
  <c r="BJ110" i="5"/>
  <c r="BK110" i="5"/>
  <c r="BH147" i="5"/>
  <c r="BJ147" i="5"/>
  <c r="BK147" i="5"/>
  <c r="BH190" i="5"/>
  <c r="BJ190" i="5"/>
  <c r="BK190" i="5"/>
  <c r="BH43" i="5"/>
  <c r="BJ43" i="5"/>
  <c r="BK43" i="5"/>
  <c r="BH82" i="5"/>
  <c r="BJ82" i="5"/>
  <c r="BK82" i="5"/>
  <c r="BH151" i="5"/>
  <c r="BJ151" i="5"/>
  <c r="BK151" i="5"/>
  <c r="BH191" i="5"/>
  <c r="BJ191" i="5"/>
  <c r="BK191" i="5"/>
  <c r="BH74" i="5"/>
  <c r="BJ74" i="5"/>
  <c r="BK74" i="5"/>
  <c r="BH118" i="5"/>
  <c r="BJ118" i="5"/>
  <c r="BK118" i="5"/>
  <c r="BH159" i="5"/>
  <c r="BJ159" i="5"/>
  <c r="BK159" i="5"/>
  <c r="BJ24" i="5"/>
  <c r="BK24" i="5"/>
  <c r="BH63" i="5"/>
  <c r="BJ63" i="5"/>
  <c r="BK63" i="5"/>
  <c r="BH130" i="5"/>
  <c r="BJ130" i="5"/>
  <c r="BK130" i="5"/>
  <c r="BH167" i="5"/>
  <c r="BJ167" i="5"/>
  <c r="BK167" i="5"/>
  <c r="AT228" i="5"/>
  <c r="AS228" i="5"/>
  <c r="DM228" i="5" s="1"/>
  <c r="AS200" i="5"/>
  <c r="DM200" i="5" s="1"/>
  <c r="AT200" i="5"/>
  <c r="DN200" i="5" s="1"/>
  <c r="AS212" i="5"/>
  <c r="DM212" i="5" s="1"/>
  <c r="AT212" i="5"/>
  <c r="BH29" i="5"/>
  <c r="BK29" i="5"/>
  <c r="BJ29" i="5"/>
  <c r="BH95" i="5"/>
  <c r="BJ95" i="5"/>
  <c r="BK95" i="5"/>
  <c r="BH132" i="5"/>
  <c r="BJ132" i="5"/>
  <c r="BK132" i="5"/>
  <c r="BJ188" i="5"/>
  <c r="BK188" i="5"/>
  <c r="BH62" i="5"/>
  <c r="BJ62" i="5"/>
  <c r="BK62" i="5"/>
  <c r="BH100" i="5"/>
  <c r="BJ100" i="5"/>
  <c r="BK100" i="5"/>
  <c r="BJ149" i="5"/>
  <c r="BK149" i="5"/>
  <c r="BJ11" i="5"/>
  <c r="BK11" i="5"/>
  <c r="BH42" i="5"/>
  <c r="BJ42" i="5"/>
  <c r="BK42" i="5"/>
  <c r="BH105" i="5"/>
  <c r="BJ105" i="5"/>
  <c r="BK105" i="5"/>
  <c r="BH137" i="5"/>
  <c r="BJ137" i="5"/>
  <c r="BK137" i="5"/>
  <c r="BH13" i="5"/>
  <c r="BJ13" i="5"/>
  <c r="BK13" i="5"/>
  <c r="BH91" i="5"/>
  <c r="BJ91" i="5"/>
  <c r="BK91" i="5"/>
  <c r="BH125" i="5"/>
  <c r="BJ125" i="5"/>
  <c r="BK125" i="5"/>
  <c r="BJ162" i="5"/>
  <c r="BK162" i="5"/>
  <c r="AT23" i="5"/>
  <c r="AS64" i="5"/>
  <c r="AT34" i="5"/>
  <c r="AS190" i="5"/>
  <c r="AT181" i="5"/>
  <c r="AT177" i="5"/>
  <c r="AS185" i="5"/>
  <c r="AT171" i="5"/>
  <c r="AT161" i="5"/>
  <c r="AT159" i="5"/>
  <c r="AS144" i="5"/>
  <c r="AT145" i="5"/>
  <c r="DN145" i="5" s="1"/>
  <c r="AS129" i="5"/>
  <c r="AT131" i="5"/>
  <c r="AT119" i="5"/>
  <c r="AS127" i="5"/>
  <c r="AT125" i="5"/>
  <c r="AS97" i="5"/>
  <c r="AT84" i="5"/>
  <c r="AS90" i="5"/>
  <c r="AS110" i="5"/>
  <c r="AS106" i="5"/>
  <c r="AS71" i="5"/>
  <c r="AT191" i="5"/>
  <c r="AT81" i="5"/>
  <c r="AT58" i="5"/>
  <c r="AT40" i="5"/>
  <c r="AT50" i="5"/>
  <c r="AS39" i="5"/>
  <c r="AT45" i="5"/>
  <c r="AT33" i="5"/>
  <c r="AT14" i="5"/>
  <c r="AS32" i="5"/>
  <c r="AS208" i="5"/>
  <c r="DM208" i="5" s="1"/>
  <c r="AT208" i="5"/>
  <c r="DN208" i="5" s="1"/>
  <c r="AT198" i="5"/>
  <c r="AS198" i="5"/>
  <c r="DM198" i="5" s="1"/>
  <c r="AS218" i="5"/>
  <c r="DM218" i="5" s="1"/>
  <c r="AT218" i="5"/>
  <c r="DN218" i="5" s="1"/>
  <c r="BH34" i="5"/>
  <c r="BJ34" i="5"/>
  <c r="BK34" i="5"/>
  <c r="BH109" i="5"/>
  <c r="BJ109" i="5"/>
  <c r="BK109" i="5"/>
  <c r="BH160" i="5"/>
  <c r="BJ160" i="5"/>
  <c r="BK160" i="5"/>
  <c r="BH195" i="5"/>
  <c r="BJ195" i="5"/>
  <c r="BK195" i="5"/>
  <c r="BH46" i="5"/>
  <c r="BJ46" i="5"/>
  <c r="BK46" i="5"/>
  <c r="BH116" i="5"/>
  <c r="BJ116" i="5"/>
  <c r="BK116" i="5"/>
  <c r="BH158" i="5"/>
  <c r="BJ158" i="5"/>
  <c r="BK158" i="5"/>
  <c r="BH14" i="5"/>
  <c r="BJ14" i="5"/>
  <c r="BK14" i="5"/>
  <c r="BH58" i="5"/>
  <c r="BJ58" i="5"/>
  <c r="BK58" i="5"/>
  <c r="BH103" i="5"/>
  <c r="BJ103" i="5"/>
  <c r="BK103" i="5"/>
  <c r="BH154" i="5"/>
  <c r="BJ154" i="5"/>
  <c r="BK154" i="5"/>
  <c r="BH30" i="5"/>
  <c r="BJ30" i="5"/>
  <c r="BK30" i="5"/>
  <c r="BH101" i="5"/>
  <c r="BJ101" i="5"/>
  <c r="BK101" i="5"/>
  <c r="BH143" i="5"/>
  <c r="BJ143" i="5"/>
  <c r="BK143" i="5"/>
  <c r="BH164" i="5"/>
  <c r="BJ164" i="5"/>
  <c r="BK164" i="5"/>
  <c r="AS203" i="5"/>
  <c r="DM203" i="5" s="1"/>
  <c r="AT203" i="5"/>
  <c r="DN203" i="5" s="1"/>
  <c r="BJ37" i="5"/>
  <c r="BK37" i="5"/>
  <c r="BH80" i="5"/>
  <c r="BJ80" i="5"/>
  <c r="BK80" i="5"/>
  <c r="BH144" i="5"/>
  <c r="BJ144" i="5"/>
  <c r="BK144" i="5"/>
  <c r="BH19" i="5"/>
  <c r="BJ19" i="5"/>
  <c r="BK19" i="5"/>
  <c r="BH40" i="5"/>
  <c r="BJ40" i="5"/>
  <c r="BK40" i="5"/>
  <c r="BH94" i="5"/>
  <c r="BJ94" i="5"/>
  <c r="BK94" i="5"/>
  <c r="BJ170" i="5"/>
  <c r="BK170" i="5"/>
  <c r="BH20" i="5"/>
  <c r="BJ20" i="5"/>
  <c r="BK20" i="5"/>
  <c r="BH44" i="5"/>
  <c r="BJ44" i="5"/>
  <c r="BK44" i="5"/>
  <c r="BH120" i="5"/>
  <c r="BJ120" i="5"/>
  <c r="BK120" i="5"/>
  <c r="BH174" i="5"/>
  <c r="BJ174" i="5"/>
  <c r="BK174" i="5"/>
  <c r="BH35" i="5"/>
  <c r="BJ35" i="5"/>
  <c r="BK35" i="5"/>
  <c r="BH81" i="5"/>
  <c r="BJ81" i="5"/>
  <c r="BK81" i="5"/>
  <c r="BH119" i="5"/>
  <c r="BJ119" i="5"/>
  <c r="BK119" i="5"/>
  <c r="BH183" i="5"/>
  <c r="BJ183" i="5"/>
  <c r="BK183" i="5"/>
  <c r="AS28" i="5"/>
  <c r="AT46" i="5"/>
  <c r="AT178" i="5"/>
  <c r="AS192" i="5"/>
  <c r="AS163" i="5"/>
  <c r="AT173" i="5"/>
  <c r="AT162" i="5"/>
  <c r="AT170" i="5"/>
  <c r="AS155" i="5"/>
  <c r="AT151" i="5"/>
  <c r="AT150" i="5"/>
  <c r="AS133" i="5"/>
  <c r="AS122" i="5"/>
  <c r="AS112" i="5"/>
  <c r="AS130" i="5"/>
  <c r="AS99" i="5"/>
  <c r="AS118" i="5"/>
  <c r="AT109" i="5"/>
  <c r="AS107" i="5"/>
  <c r="AT98" i="5"/>
  <c r="AT76" i="5"/>
  <c r="AT86" i="5"/>
  <c r="AT195" i="5"/>
  <c r="AT91" i="5"/>
  <c r="AS57" i="5"/>
  <c r="AT66" i="5"/>
  <c r="AT31" i="5"/>
  <c r="AT25" i="5"/>
  <c r="AT38" i="5"/>
  <c r="AT16" i="5"/>
  <c r="AS17" i="5"/>
  <c r="AT35" i="5"/>
  <c r="AS206" i="5"/>
  <c r="DM206" i="5" s="1"/>
  <c r="AT206" i="5"/>
  <c r="AT217" i="5"/>
  <c r="AS217" i="5"/>
  <c r="DM217" i="5" s="1"/>
  <c r="BH66" i="5"/>
  <c r="BJ66" i="5"/>
  <c r="BK66" i="5"/>
  <c r="BH83" i="5"/>
  <c r="BJ83" i="5"/>
  <c r="BK83" i="5"/>
  <c r="BH156" i="5"/>
  <c r="BJ156" i="5"/>
  <c r="BK156" i="5"/>
  <c r="BJ16" i="5"/>
  <c r="BK16" i="5"/>
  <c r="BH69" i="5"/>
  <c r="BJ69" i="5"/>
  <c r="BK69" i="5"/>
  <c r="BH99" i="5"/>
  <c r="BJ99" i="5"/>
  <c r="BK99" i="5"/>
  <c r="BH171" i="5"/>
  <c r="BJ171" i="5"/>
  <c r="BK171" i="5"/>
  <c r="BH25" i="5"/>
  <c r="BJ25" i="5"/>
  <c r="BK25" i="5"/>
  <c r="BH56" i="5"/>
  <c r="BJ56" i="5"/>
  <c r="BK56" i="5"/>
  <c r="BH127" i="5"/>
  <c r="BJ127" i="5"/>
  <c r="BK127" i="5"/>
  <c r="BH166" i="5"/>
  <c r="BJ166" i="5"/>
  <c r="BK166" i="5"/>
  <c r="BH45" i="5"/>
  <c r="BJ45" i="5"/>
  <c r="BK45" i="5"/>
  <c r="BH76" i="5"/>
  <c r="BJ76" i="5"/>
  <c r="BK76" i="5"/>
  <c r="BH134" i="5"/>
  <c r="BJ134" i="5"/>
  <c r="BK134" i="5"/>
  <c r="BH163" i="5"/>
  <c r="BJ163" i="5"/>
  <c r="BK163" i="5"/>
  <c r="AT210" i="5"/>
  <c r="AS210" i="5"/>
  <c r="DM210" i="5" s="1"/>
  <c r="AS222" i="5"/>
  <c r="DM222" i="5" s="1"/>
  <c r="AT222" i="5"/>
  <c r="DN222" i="5" s="1"/>
  <c r="BH17" i="5"/>
  <c r="BJ17" i="5"/>
  <c r="BK17" i="5"/>
  <c r="BH59" i="5"/>
  <c r="BJ59" i="5"/>
  <c r="BK59" i="5"/>
  <c r="BH111" i="5"/>
  <c r="BJ111" i="5"/>
  <c r="BK111" i="5"/>
  <c r="BH153" i="5"/>
  <c r="BJ153" i="5"/>
  <c r="BK153" i="5"/>
  <c r="BH15" i="5"/>
  <c r="BJ15" i="5"/>
  <c r="BK15" i="5"/>
  <c r="BJ102" i="5"/>
  <c r="BK102" i="5"/>
  <c r="BH108" i="5"/>
  <c r="BJ108" i="5"/>
  <c r="BK108" i="5"/>
  <c r="BH161" i="5"/>
  <c r="BJ161" i="5"/>
  <c r="BK161" i="5"/>
  <c r="BH38" i="5"/>
  <c r="BJ38" i="5"/>
  <c r="BK38" i="5"/>
  <c r="BH73" i="5"/>
  <c r="BJ73" i="5"/>
  <c r="BK73" i="5"/>
  <c r="BH128" i="5"/>
  <c r="BJ128" i="5"/>
  <c r="BK128" i="5"/>
  <c r="BJ173" i="5"/>
  <c r="BK173" i="5"/>
  <c r="BH31" i="5"/>
  <c r="BJ31" i="5"/>
  <c r="BK31" i="5"/>
  <c r="BH71" i="5"/>
  <c r="BJ71" i="5"/>
  <c r="BK71" i="5"/>
  <c r="BH135" i="5"/>
  <c r="BJ135" i="5"/>
  <c r="BK135" i="5"/>
  <c r="BH176" i="5"/>
  <c r="BJ176" i="5"/>
  <c r="BK176" i="5"/>
  <c r="AS102" i="5"/>
  <c r="AS42" i="5"/>
  <c r="AT180" i="5"/>
  <c r="AS182" i="5"/>
  <c r="AT179" i="5"/>
  <c r="AT166" i="5"/>
  <c r="AS174" i="5"/>
  <c r="AS154" i="5"/>
  <c r="AT156" i="5"/>
  <c r="AS147" i="5"/>
  <c r="AT139" i="5"/>
  <c r="AT123" i="5"/>
  <c r="AT117" i="5"/>
  <c r="AT115" i="5"/>
  <c r="AS143" i="5"/>
  <c r="AT94" i="5"/>
  <c r="AS104" i="5"/>
  <c r="AS80" i="5"/>
  <c r="AS96" i="5"/>
  <c r="AS85" i="5"/>
  <c r="AT93" i="5"/>
  <c r="AS101" i="5"/>
  <c r="AS193" i="5"/>
  <c r="AT68" i="5"/>
  <c r="AS27" i="5"/>
  <c r="AS62" i="5"/>
  <c r="AT60" i="5"/>
  <c r="AS15" i="5"/>
  <c r="AS26" i="5"/>
  <c r="AS19" i="5"/>
  <c r="AS226" i="5"/>
  <c r="DM226" i="5" s="1"/>
  <c r="AT226" i="5"/>
  <c r="BH21" i="5"/>
  <c r="BK21" i="5"/>
  <c r="BJ21" i="5"/>
  <c r="BH64" i="5"/>
  <c r="BJ64" i="5"/>
  <c r="BK64" i="5"/>
  <c r="BH115" i="5"/>
  <c r="BJ115" i="5"/>
  <c r="BK115" i="5"/>
  <c r="BH138" i="5"/>
  <c r="BJ138" i="5"/>
  <c r="BK138" i="5"/>
  <c r="BH26" i="5"/>
  <c r="BJ26" i="5"/>
  <c r="BK26" i="5"/>
  <c r="DN26" i="5" s="1"/>
  <c r="BH86" i="5"/>
  <c r="BJ86" i="5"/>
  <c r="BK86" i="5"/>
  <c r="BH140" i="5"/>
  <c r="BJ140" i="5"/>
  <c r="BK140" i="5"/>
  <c r="BH165" i="5"/>
  <c r="BJ165" i="5"/>
  <c r="BK165" i="5"/>
  <c r="BH39" i="5"/>
  <c r="BJ39" i="5"/>
  <c r="BK39" i="5"/>
  <c r="BH85" i="5"/>
  <c r="BJ85" i="5"/>
  <c r="BK85" i="5"/>
  <c r="BH136" i="5"/>
  <c r="BJ136" i="5"/>
  <c r="BK136" i="5"/>
  <c r="BH168" i="5"/>
  <c r="BJ168" i="5"/>
  <c r="BK168" i="5"/>
  <c r="BH60" i="5"/>
  <c r="BJ60" i="5"/>
  <c r="BK60" i="5"/>
  <c r="BH70" i="5"/>
  <c r="BJ70" i="5"/>
  <c r="BK70" i="5"/>
  <c r="BH129" i="5"/>
  <c r="BJ129" i="5"/>
  <c r="BK129" i="5"/>
  <c r="BH178" i="5"/>
  <c r="BJ178" i="5"/>
  <c r="BK178" i="5"/>
  <c r="AS201" i="5"/>
  <c r="DM201" i="5" s="1"/>
  <c r="AT201" i="5"/>
  <c r="DN201" i="5" s="1"/>
  <c r="AT215" i="5"/>
  <c r="AS215" i="5"/>
  <c r="DM215" i="5" s="1"/>
  <c r="AT205" i="5"/>
  <c r="DN205" i="5" s="1"/>
  <c r="AS205" i="5"/>
  <c r="DM205" i="5" s="1"/>
  <c r="AS221" i="5"/>
  <c r="DM221" i="5" s="1"/>
  <c r="AT221" i="5"/>
  <c r="DN221" i="5" s="1"/>
  <c r="BJ33" i="5"/>
  <c r="BK33" i="5"/>
  <c r="BJ54" i="5"/>
  <c r="BK54" i="5"/>
  <c r="BJ124" i="5"/>
  <c r="BK124" i="5"/>
  <c r="BJ157" i="5"/>
  <c r="BK157" i="5"/>
  <c r="BJ49" i="5"/>
  <c r="BK49" i="5"/>
  <c r="BJ79" i="5"/>
  <c r="BK79" i="5"/>
  <c r="BJ126" i="5"/>
  <c r="BK126" i="5"/>
  <c r="BJ172" i="5"/>
  <c r="BK172" i="5"/>
  <c r="BJ55" i="5"/>
  <c r="BK55" i="5"/>
  <c r="BJ106" i="5"/>
  <c r="BK106" i="5"/>
  <c r="BJ131" i="5"/>
  <c r="BK131" i="5"/>
  <c r="BJ179" i="5"/>
  <c r="BK179" i="5"/>
  <c r="BJ27" i="5"/>
  <c r="BK27" i="5"/>
  <c r="BJ90" i="5"/>
  <c r="BK90" i="5"/>
  <c r="BJ121" i="5"/>
  <c r="BK121" i="5"/>
  <c r="BJ181" i="5"/>
  <c r="BK181" i="5"/>
  <c r="AS69" i="5"/>
  <c r="AT37" i="5"/>
  <c r="AS186" i="5"/>
  <c r="AT169" i="5"/>
  <c r="AT183" i="5"/>
  <c r="AT175" i="5"/>
  <c r="AS157" i="5"/>
  <c r="AS148" i="5"/>
  <c r="AT142" i="5"/>
  <c r="AS160" i="5"/>
  <c r="AT141" i="5"/>
  <c r="AT134" i="5"/>
  <c r="AS136" i="5"/>
  <c r="AT128" i="5"/>
  <c r="AS140" i="5"/>
  <c r="AT103" i="5"/>
  <c r="AT83" i="5"/>
  <c r="AT82" i="5"/>
  <c r="AT95" i="5"/>
  <c r="AT72" i="5"/>
  <c r="AS79" i="5"/>
  <c r="AT56" i="5"/>
  <c r="AS77" i="5"/>
  <c r="AS43" i="5"/>
  <c r="AS65" i="5"/>
  <c r="AS21" i="5"/>
  <c r="AT24" i="5"/>
  <c r="AS49" i="5"/>
  <c r="AS204" i="5"/>
  <c r="DM204" i="5" s="1"/>
  <c r="AT204" i="5"/>
  <c r="DN204" i="5" s="1"/>
  <c r="AT207" i="5"/>
  <c r="DN207" i="5" s="1"/>
  <c r="AS207" i="5"/>
  <c r="DM207" i="5" s="1"/>
  <c r="BH32" i="5"/>
  <c r="BJ32" i="5"/>
  <c r="BK32" i="5"/>
  <c r="BH68" i="5"/>
  <c r="BJ68" i="5"/>
  <c r="BK68" i="5"/>
  <c r="BH112" i="5"/>
  <c r="BJ112" i="5"/>
  <c r="BK112" i="5"/>
  <c r="BH175" i="5"/>
  <c r="BJ175" i="5"/>
  <c r="BK175" i="5"/>
  <c r="BH36" i="5"/>
  <c r="BJ36" i="5"/>
  <c r="BK36" i="5"/>
  <c r="BH61" i="5"/>
  <c r="BJ61" i="5"/>
  <c r="BK61" i="5"/>
  <c r="BH122" i="5"/>
  <c r="BJ122" i="5"/>
  <c r="BK122" i="5"/>
  <c r="BH169" i="5"/>
  <c r="BJ169" i="5"/>
  <c r="BK169" i="5"/>
  <c r="BH65" i="5"/>
  <c r="BK65" i="5"/>
  <c r="BJ65" i="5"/>
  <c r="BH98" i="5"/>
  <c r="BJ98" i="5"/>
  <c r="BK98" i="5"/>
  <c r="BH150" i="5"/>
  <c r="BJ150" i="5"/>
  <c r="BK150" i="5"/>
  <c r="BH182" i="5"/>
  <c r="BJ182" i="5"/>
  <c r="BK182" i="5"/>
  <c r="BH41" i="5"/>
  <c r="BJ41" i="5"/>
  <c r="BK41" i="5"/>
  <c r="BH89" i="5"/>
  <c r="BJ89" i="5"/>
  <c r="BK89" i="5"/>
  <c r="BH152" i="5"/>
  <c r="BJ152" i="5"/>
  <c r="BK152" i="5"/>
  <c r="BJ193" i="5"/>
  <c r="BK193" i="5"/>
  <c r="DJ49" i="5"/>
  <c r="DM231" i="5"/>
  <c r="DM223" i="5"/>
  <c r="DM234" i="5"/>
  <c r="AQ128" i="5"/>
  <c r="AQ111" i="5"/>
  <c r="DM238" i="5"/>
  <c r="DJ159" i="5"/>
  <c r="DJ193" i="5"/>
  <c r="DJ162" i="5"/>
  <c r="AQ146" i="5"/>
  <c r="DJ175" i="5"/>
  <c r="DJ102" i="5"/>
  <c r="AQ192" i="5"/>
  <c r="DJ42" i="5"/>
  <c r="DJ59" i="5"/>
  <c r="DJ72" i="5"/>
  <c r="AQ173" i="5"/>
  <c r="DJ67" i="5"/>
  <c r="DJ119" i="5"/>
  <c r="DJ71" i="5"/>
  <c r="DJ172" i="5"/>
  <c r="DJ80" i="5"/>
  <c r="DJ153" i="5"/>
  <c r="DJ32" i="5"/>
  <c r="AQ52" i="5"/>
  <c r="DJ27" i="5"/>
  <c r="AQ76" i="5"/>
  <c r="AQ21" i="5"/>
  <c r="DJ148" i="5"/>
  <c r="DJ180" i="5"/>
  <c r="DJ186" i="5"/>
  <c r="DJ164" i="5"/>
  <c r="DJ39" i="5"/>
  <c r="DJ117" i="5"/>
  <c r="DJ155" i="5"/>
  <c r="DJ116" i="5"/>
  <c r="DJ46" i="5"/>
  <c r="DJ60" i="5"/>
  <c r="DJ22" i="5"/>
  <c r="DJ158" i="5"/>
  <c r="DN231" i="5"/>
  <c r="AQ201" i="5"/>
  <c r="DJ208" i="5"/>
  <c r="AQ212" i="5"/>
  <c r="AQ214" i="5"/>
  <c r="AQ228" i="5"/>
  <c r="DJ198" i="5"/>
  <c r="AQ226" i="5"/>
  <c r="AQ197" i="5"/>
  <c r="AQ215" i="5"/>
  <c r="DJ203" i="5"/>
  <c r="AQ221" i="5"/>
  <c r="AQ206" i="5"/>
  <c r="AQ205" i="5"/>
  <c r="DJ222" i="5"/>
  <c r="AQ210" i="5"/>
  <c r="AQ204" i="5"/>
  <c r="DJ213" i="5"/>
  <c r="DJ218" i="5"/>
  <c r="DJ209" i="5"/>
  <c r="DJ211" i="5"/>
  <c r="AQ194" i="5"/>
  <c r="DJ200" i="5"/>
  <c r="AQ199" i="5"/>
  <c r="AQ207" i="5"/>
  <c r="DJ202" i="5"/>
  <c r="AQ217" i="5"/>
  <c r="DJ167" i="5"/>
  <c r="DJ191" i="5"/>
  <c r="DJ100" i="5"/>
  <c r="DJ73" i="5"/>
  <c r="DJ106" i="5"/>
  <c r="DJ65" i="5"/>
  <c r="DJ85" i="5"/>
  <c r="DJ142" i="5"/>
  <c r="DJ131" i="5"/>
  <c r="DJ84" i="5"/>
  <c r="DJ92" i="5"/>
  <c r="DJ77" i="5"/>
  <c r="DJ62" i="5"/>
  <c r="AQ36" i="5"/>
  <c r="DJ51" i="5"/>
  <c r="DJ75" i="5"/>
  <c r="DJ189" i="5"/>
  <c r="DJ123" i="5"/>
  <c r="DJ139" i="5"/>
  <c r="DJ135" i="5"/>
  <c r="DJ103" i="5"/>
  <c r="DJ96" i="5"/>
  <c r="DJ14" i="5"/>
  <c r="DJ31" i="5"/>
  <c r="DJ55" i="5"/>
  <c r="DJ83" i="5"/>
  <c r="DJ177" i="5"/>
  <c r="DJ195" i="5"/>
  <c r="AQ190" i="5"/>
  <c r="DJ140" i="5"/>
  <c r="DJ78" i="5"/>
  <c r="DJ90" i="5"/>
  <c r="DJ56" i="5"/>
  <c r="DJ41" i="5"/>
  <c r="AQ53" i="5"/>
  <c r="DJ63" i="5"/>
  <c r="DJ81" i="5"/>
  <c r="DJ118" i="5"/>
  <c r="AQ104" i="5"/>
  <c r="DJ156" i="5"/>
  <c r="DJ138" i="5"/>
  <c r="DJ24" i="5"/>
  <c r="AQ16" i="5"/>
  <c r="AQ157" i="5"/>
  <c r="AQ184" i="5"/>
  <c r="DJ188" i="5"/>
  <c r="DJ152" i="5"/>
  <c r="AQ120" i="5"/>
  <c r="DJ89" i="5"/>
  <c r="DJ23" i="5"/>
  <c r="AQ47" i="5"/>
  <c r="AQ64" i="5"/>
  <c r="DJ161" i="5"/>
  <c r="AQ125" i="5"/>
  <c r="DJ98" i="5"/>
  <c r="DJ168" i="5"/>
  <c r="DJ151" i="5"/>
  <c r="DJ154" i="5"/>
  <c r="DJ136" i="5"/>
  <c r="DJ97" i="5"/>
  <c r="DJ143" i="5"/>
  <c r="DJ79" i="5"/>
  <c r="DJ13" i="5"/>
  <c r="DJ18" i="5"/>
  <c r="DJ38" i="5"/>
  <c r="AQ107" i="5"/>
  <c r="AQ130" i="5"/>
  <c r="DJ94" i="5"/>
  <c r="DJ137" i="5"/>
  <c r="DJ163" i="5"/>
  <c r="DJ12" i="5"/>
  <c r="DJ35" i="5"/>
  <c r="AQ28" i="5"/>
  <c r="AQ82" i="5"/>
  <c r="DJ129" i="5"/>
  <c r="DJ185" i="5"/>
  <c r="DJ160" i="5"/>
  <c r="DJ109" i="5"/>
  <c r="AQ110" i="5"/>
  <c r="DJ61" i="5"/>
  <c r="DJ101" i="5"/>
  <c r="DJ40" i="5"/>
  <c r="DJ33" i="5"/>
  <c r="DJ45" i="5"/>
  <c r="DJ37" i="5"/>
  <c r="AQ70" i="5"/>
  <c r="DJ87" i="5"/>
  <c r="DJ113" i="5"/>
  <c r="AQ141" i="5"/>
  <c r="AQ171" i="5"/>
  <c r="AQ170" i="5"/>
  <c r="DJ121" i="5"/>
  <c r="AQ15" i="5"/>
  <c r="AQ165" i="5"/>
  <c r="DJ183" i="5"/>
  <c r="DJ174" i="5"/>
  <c r="DJ126" i="5"/>
  <c r="DJ44" i="5"/>
  <c r="DJ34" i="5"/>
  <c r="DJ25" i="5"/>
  <c r="AQ26" i="5"/>
  <c r="DJ88" i="5"/>
  <c r="DJ54" i="5"/>
  <c r="DJ105" i="5"/>
  <c r="DJ134" i="5"/>
  <c r="DJ169" i="5"/>
  <c r="DJ11" i="5"/>
  <c r="DJ182" i="5"/>
  <c r="DJ19" i="5"/>
  <c r="DJ178" i="5"/>
  <c r="DJ20" i="5"/>
  <c r="AQ133" i="5"/>
  <c r="DJ147" i="5"/>
  <c r="DJ69" i="5"/>
  <c r="AQ145" i="5"/>
  <c r="DJ114" i="5"/>
  <c r="DJ68" i="5"/>
  <c r="DJ112" i="5"/>
  <c r="DJ150" i="5"/>
  <c r="DJ66" i="5"/>
  <c r="DJ74" i="5"/>
  <c r="DJ30" i="6"/>
  <c r="DJ32" i="6"/>
  <c r="DJ176" i="5"/>
  <c r="DJ149" i="5"/>
  <c r="DJ86" i="5"/>
  <c r="DJ43" i="5"/>
  <c r="DJ57" i="5"/>
  <c r="DJ144" i="5"/>
  <c r="DJ64" i="6"/>
  <c r="DJ37" i="6"/>
  <c r="DJ122" i="5"/>
  <c r="AQ132" i="5"/>
  <c r="DJ187" i="5"/>
  <c r="DJ181" i="5"/>
  <c r="AQ99" i="5"/>
  <c r="DJ179" i="5"/>
  <c r="DJ91" i="5"/>
  <c r="DJ127" i="5"/>
  <c r="DJ48" i="5"/>
  <c r="DJ95" i="5"/>
  <c r="DJ50" i="5"/>
  <c r="DJ29" i="5"/>
  <c r="DJ58" i="5"/>
  <c r="DJ108" i="5"/>
  <c r="DJ115" i="5"/>
  <c r="DJ29" i="6"/>
  <c r="DJ34" i="6"/>
  <c r="DJ24" i="6"/>
  <c r="DJ60" i="6"/>
  <c r="DJ14" i="6"/>
  <c r="AQ62" i="6"/>
  <c r="DJ18" i="6"/>
  <c r="DJ44" i="6"/>
  <c r="DJ12" i="6"/>
  <c r="DJ10" i="6"/>
  <c r="DJ42" i="6"/>
  <c r="DJ56" i="6"/>
  <c r="DJ46" i="6"/>
  <c r="DJ20" i="6"/>
  <c r="DJ51" i="6"/>
  <c r="DJ49" i="6"/>
  <c r="DJ28" i="6"/>
  <c r="DJ25" i="6"/>
  <c r="DJ57" i="6"/>
  <c r="DJ26" i="6"/>
  <c r="DJ33" i="6"/>
  <c r="DJ35" i="6"/>
  <c r="DJ17" i="6"/>
  <c r="DJ47" i="6"/>
  <c r="DJ45" i="6"/>
  <c r="DJ19" i="6"/>
  <c r="DJ27" i="6"/>
  <c r="DJ59" i="6"/>
  <c r="DJ38" i="6"/>
  <c r="DJ40" i="6"/>
  <c r="DJ36" i="6"/>
  <c r="DJ15" i="6"/>
  <c r="DJ16" i="6"/>
  <c r="DJ63" i="6"/>
  <c r="DJ52" i="6"/>
  <c r="DJ50" i="6"/>
  <c r="DJ58" i="6"/>
  <c r="DJ55" i="6"/>
  <c r="DJ39" i="6"/>
  <c r="DJ54" i="6"/>
  <c r="DJ13" i="6"/>
  <c r="DJ23" i="6"/>
  <c r="DJ31" i="6"/>
  <c r="DJ41" i="6"/>
  <c r="DJ11" i="6"/>
  <c r="DJ43" i="6"/>
  <c r="DJ61" i="6"/>
  <c r="DJ53" i="6"/>
  <c r="DJ48" i="6"/>
  <c r="DJ21" i="6"/>
  <c r="CT10" i="3"/>
  <c r="DD9" i="3"/>
  <c r="DD15" i="3"/>
  <c r="DD14" i="3"/>
  <c r="DD10" i="3"/>
  <c r="DD11" i="3"/>
  <c r="DD13" i="3"/>
  <c r="DD19" i="3"/>
  <c r="DD12" i="3"/>
  <c r="DD18" i="3"/>
  <c r="DD17" i="3"/>
  <c r="DD16" i="3"/>
  <c r="CT9" i="3"/>
  <c r="CT11" i="3"/>
  <c r="CT19" i="3"/>
  <c r="CT12" i="3"/>
  <c r="CT16" i="3"/>
  <c r="CT13" i="3"/>
  <c r="CT14" i="3"/>
  <c r="CG13" i="3"/>
  <c r="CG18" i="3"/>
  <c r="CG17" i="3"/>
  <c r="CG10" i="3"/>
  <c r="CG11" i="3"/>
  <c r="BT13" i="3"/>
  <c r="BT12" i="3"/>
  <c r="BT14" i="3"/>
  <c r="BT18" i="3"/>
  <c r="BT11" i="3"/>
  <c r="BT19" i="3"/>
  <c r="BI12" i="3"/>
  <c r="BI18" i="3"/>
  <c r="BI17" i="3"/>
  <c r="BI15" i="3"/>
  <c r="BI14" i="3"/>
  <c r="AA13" i="3"/>
  <c r="AA12" i="3"/>
  <c r="AA16" i="3"/>
  <c r="AA14" i="3"/>
  <c r="AA9" i="3"/>
  <c r="AA19" i="3"/>
  <c r="AA18" i="3"/>
  <c r="AA17" i="3"/>
  <c r="AA15" i="3"/>
  <c r="AQ17" i="5"/>
  <c r="DJ62" i="6"/>
  <c r="DJ22" i="6"/>
  <c r="AQ39" i="6"/>
  <c r="AQ13" i="6"/>
  <c r="AQ44" i="6"/>
  <c r="AQ14" i="6"/>
  <c r="AQ12" i="6"/>
  <c r="AQ31" i="6"/>
  <c r="AQ58" i="6"/>
  <c r="AQ23" i="6"/>
  <c r="AQ34" i="6"/>
  <c r="AQ17" i="6"/>
  <c r="AQ46" i="6"/>
  <c r="AQ29" i="6"/>
  <c r="AQ10" i="6"/>
  <c r="AQ20" i="6"/>
  <c r="AQ51" i="6"/>
  <c r="AQ24" i="6"/>
  <c r="AQ64" i="6"/>
  <c r="AQ49" i="6"/>
  <c r="AQ43" i="6"/>
  <c r="AQ30" i="6"/>
  <c r="AQ35" i="6"/>
  <c r="AQ61" i="6"/>
  <c r="AQ53" i="6"/>
  <c r="AQ48" i="6"/>
  <c r="AQ21" i="6"/>
  <c r="AQ47" i="6"/>
  <c r="AQ18" i="6"/>
  <c r="AQ45" i="6"/>
  <c r="AQ19" i="6"/>
  <c r="AQ27" i="6"/>
  <c r="AQ59" i="6"/>
  <c r="AQ60" i="6"/>
  <c r="AQ38" i="6"/>
  <c r="AQ28" i="6"/>
  <c r="AQ40" i="6"/>
  <c r="AQ36" i="6"/>
  <c r="AQ15" i="6"/>
  <c r="AQ54" i="6"/>
  <c r="AQ41" i="6"/>
  <c r="AQ42" i="6"/>
  <c r="AQ37" i="6"/>
  <c r="AQ25" i="6"/>
  <c r="AQ32" i="6"/>
  <c r="AQ57" i="6"/>
  <c r="AQ16" i="6"/>
  <c r="AQ63" i="6"/>
  <c r="AQ52" i="6"/>
  <c r="AQ50" i="6"/>
  <c r="AQ26" i="6"/>
  <c r="AQ56" i="6"/>
  <c r="AQ55" i="6"/>
  <c r="AQ11" i="6"/>
  <c r="AQ33" i="6"/>
  <c r="DJ226" i="5"/>
  <c r="DJ125" i="5"/>
  <c r="DJ36" i="5"/>
  <c r="DJ15" i="5"/>
  <c r="DJ207" i="5"/>
  <c r="DJ221" i="5"/>
  <c r="DJ192" i="5"/>
  <c r="DJ173" i="5"/>
  <c r="DJ170" i="5"/>
  <c r="DJ133" i="5"/>
  <c r="DJ107" i="5"/>
  <c r="DJ76" i="5"/>
  <c r="DJ214" i="5"/>
  <c r="DJ166" i="5"/>
  <c r="DJ104" i="5"/>
  <c r="DJ93" i="5"/>
  <c r="DJ47" i="5"/>
  <c r="DJ212" i="5"/>
  <c r="DJ128" i="5"/>
  <c r="DJ16" i="5"/>
  <c r="DJ199" i="5"/>
  <c r="DJ205" i="5"/>
  <c r="DJ184" i="5"/>
  <c r="DJ165" i="5"/>
  <c r="DJ64" i="5"/>
  <c r="DJ28" i="5"/>
  <c r="DJ215" i="5"/>
  <c r="DJ146" i="5"/>
  <c r="DJ124" i="5"/>
  <c r="DJ70" i="5"/>
  <c r="DJ21" i="5"/>
  <c r="DJ204" i="5"/>
  <c r="DJ190" i="5"/>
  <c r="DJ171" i="5"/>
  <c r="DJ145" i="5"/>
  <c r="DJ206" i="5"/>
  <c r="DJ110" i="5"/>
  <c r="DJ197" i="5"/>
  <c r="DJ130" i="5"/>
  <c r="DJ99" i="5"/>
  <c r="DJ228" i="5"/>
  <c r="DJ53" i="5"/>
  <c r="DJ30" i="5"/>
  <c r="DJ217" i="5"/>
  <c r="DJ194" i="5"/>
  <c r="DJ157" i="5"/>
  <c r="DJ141" i="5"/>
  <c r="DJ82" i="5"/>
  <c r="DJ17" i="5"/>
  <c r="DJ201" i="5"/>
  <c r="DJ196" i="5"/>
  <c r="DJ132" i="5"/>
  <c r="DJ111" i="5"/>
  <c r="DJ52" i="5"/>
  <c r="DJ26" i="5"/>
  <c r="DJ210" i="5"/>
  <c r="DJ120" i="5"/>
  <c r="AQ208" i="5"/>
  <c r="AQ131" i="5"/>
  <c r="AQ116" i="5"/>
  <c r="AQ92" i="5"/>
  <c r="AQ98" i="5"/>
  <c r="AQ62" i="5"/>
  <c r="AQ20" i="5"/>
  <c r="AQ59" i="5"/>
  <c r="AQ72" i="5"/>
  <c r="AQ114" i="5"/>
  <c r="AQ122" i="5"/>
  <c r="AQ176" i="5"/>
  <c r="AQ222" i="5"/>
  <c r="AQ193" i="5"/>
  <c r="AQ213" i="5"/>
  <c r="AQ185" i="5"/>
  <c r="AQ175" i="5"/>
  <c r="AQ123" i="5"/>
  <c r="AQ139" i="5"/>
  <c r="AQ135" i="5"/>
  <c r="AQ61" i="5"/>
  <c r="AQ101" i="5"/>
  <c r="AQ31" i="5"/>
  <c r="AQ68" i="5"/>
  <c r="AQ83" i="5"/>
  <c r="AQ149" i="5"/>
  <c r="AQ182" i="5"/>
  <c r="AQ174" i="5"/>
  <c r="AQ200" i="5"/>
  <c r="AQ126" i="5"/>
  <c r="AQ88" i="5"/>
  <c r="AQ81" i="5"/>
  <c r="AQ118" i="5"/>
  <c r="AQ156" i="5"/>
  <c r="AQ187" i="5"/>
  <c r="AQ24" i="5"/>
  <c r="AQ11" i="5"/>
  <c r="AQ191" i="5"/>
  <c r="AQ188" i="5"/>
  <c r="AQ181" i="5"/>
  <c r="AQ164" i="5"/>
  <c r="AQ152" i="5"/>
  <c r="AQ112" i="5"/>
  <c r="AQ143" i="5"/>
  <c r="AQ100" i="5"/>
  <c r="AQ102" i="5"/>
  <c r="AQ94" i="5"/>
  <c r="AQ150" i="5"/>
  <c r="AQ12" i="5"/>
  <c r="AQ167" i="5"/>
  <c r="AQ161" i="5"/>
  <c r="AQ119" i="5"/>
  <c r="AQ84" i="5"/>
  <c r="AQ86" i="5"/>
  <c r="AQ46" i="5"/>
  <c r="AQ43" i="5"/>
  <c r="AQ51" i="5"/>
  <c r="AQ60" i="5"/>
  <c r="AQ49" i="5"/>
  <c r="AQ66" i="5"/>
  <c r="AQ75" i="5"/>
  <c r="AQ158" i="5"/>
  <c r="AQ179" i="5"/>
  <c r="AQ160" i="5"/>
  <c r="AQ103" i="5"/>
  <c r="AQ80" i="5"/>
  <c r="AQ96" i="5"/>
  <c r="AQ57" i="5"/>
  <c r="AQ14" i="5"/>
  <c r="AQ33" i="5"/>
  <c r="AQ32" i="5"/>
  <c r="AQ45" i="5"/>
  <c r="AQ91" i="5"/>
  <c r="AQ127" i="5"/>
  <c r="AQ147" i="5"/>
  <c r="AQ177" i="5"/>
  <c r="AQ195" i="5"/>
  <c r="AQ183" i="5"/>
  <c r="AQ180" i="5"/>
  <c r="AQ90" i="5"/>
  <c r="AQ44" i="5"/>
  <c r="AQ56" i="5"/>
  <c r="AQ74" i="5"/>
  <c r="AQ67" i="5"/>
  <c r="AQ25" i="5"/>
  <c r="AQ48" i="5"/>
  <c r="AQ54" i="5"/>
  <c r="AQ95" i="5"/>
  <c r="AQ153" i="5"/>
  <c r="AQ138" i="5"/>
  <c r="AQ211" i="5"/>
  <c r="AQ209" i="5"/>
  <c r="AQ168" i="5"/>
  <c r="AQ151" i="5"/>
  <c r="AQ154" i="5"/>
  <c r="AQ136" i="5"/>
  <c r="AQ89" i="5"/>
  <c r="AQ73" i="5"/>
  <c r="AQ23" i="5"/>
  <c r="AQ50" i="5"/>
  <c r="AQ13" i="5"/>
  <c r="AQ38" i="5"/>
  <c r="AQ29" i="5"/>
  <c r="AQ69" i="5"/>
  <c r="AQ117" i="5"/>
  <c r="AQ155" i="5"/>
  <c r="AQ163" i="5"/>
  <c r="AQ202" i="5"/>
  <c r="AQ19" i="5"/>
  <c r="AQ172" i="5"/>
  <c r="AQ121" i="5"/>
  <c r="AQ159" i="5"/>
  <c r="AQ71" i="5"/>
  <c r="AQ77" i="5"/>
  <c r="AQ35" i="5"/>
  <c r="AQ22" i="5"/>
  <c r="AQ42" i="5"/>
  <c r="AQ58" i="5"/>
  <c r="AQ144" i="5"/>
  <c r="AQ129" i="5"/>
  <c r="AQ189" i="5"/>
  <c r="AQ162" i="5"/>
  <c r="AQ108" i="5"/>
  <c r="AQ115" i="5"/>
  <c r="AQ109" i="5"/>
  <c r="AQ40" i="5"/>
  <c r="AQ55" i="5"/>
  <c r="AQ27" i="5"/>
  <c r="AQ37" i="5"/>
  <c r="AQ87" i="5"/>
  <c r="AQ113" i="5"/>
  <c r="AQ198" i="5"/>
  <c r="AQ218" i="5"/>
  <c r="AQ148" i="5"/>
  <c r="AQ140" i="5"/>
  <c r="AQ78" i="5"/>
  <c r="AQ34" i="5"/>
  <c r="AQ41" i="5"/>
  <c r="AQ63" i="5"/>
  <c r="AQ105" i="5"/>
  <c r="AQ134" i="5"/>
  <c r="AQ169" i="5"/>
  <c r="AQ203" i="5"/>
  <c r="AQ186" i="5"/>
  <c r="AQ97" i="5"/>
  <c r="AQ79" i="5"/>
  <c r="AQ106" i="5"/>
  <c r="AQ39" i="5"/>
  <c r="AQ18" i="5"/>
  <c r="AQ85" i="5"/>
  <c r="AQ142" i="5"/>
  <c r="AQ137" i="5"/>
  <c r="AQ178" i="5"/>
  <c r="AQ65" i="5"/>
  <c r="DD50" i="2"/>
  <c r="DD44" i="2"/>
  <c r="DD16" i="2"/>
  <c r="DD53" i="2"/>
  <c r="DD31" i="2"/>
  <c r="DD18" i="2"/>
  <c r="DD21" i="2"/>
  <c r="DD36" i="2"/>
  <c r="DD46" i="2"/>
  <c r="DD14" i="2"/>
  <c r="DD28" i="2"/>
  <c r="DD19" i="2"/>
  <c r="DD61" i="2"/>
  <c r="DD30" i="2"/>
  <c r="DD52" i="2"/>
  <c r="DD13" i="2"/>
  <c r="DD10" i="2"/>
  <c r="DD22" i="2"/>
  <c r="DD47" i="2"/>
  <c r="DD39" i="2"/>
  <c r="DD49" i="2"/>
  <c r="DD55" i="2"/>
  <c r="DD63" i="2"/>
  <c r="DD15" i="2"/>
  <c r="DD60" i="2"/>
  <c r="DD25" i="2"/>
  <c r="DD59" i="2"/>
  <c r="DD27" i="2"/>
  <c r="DD45" i="2"/>
  <c r="DD20" i="2"/>
  <c r="DD56" i="2"/>
  <c r="DD48" i="2"/>
  <c r="DD12" i="2"/>
  <c r="DD40" i="2"/>
  <c r="DD35" i="2"/>
  <c r="DD57" i="2"/>
  <c r="DD23" i="2"/>
  <c r="DD58" i="2"/>
  <c r="DD32" i="2"/>
  <c r="DD26" i="2"/>
  <c r="DD41" i="2"/>
  <c r="DD42" i="2"/>
  <c r="DD11" i="2"/>
  <c r="DD54" i="2"/>
  <c r="DD51" i="2"/>
  <c r="DD37" i="2"/>
  <c r="DD38" i="2"/>
  <c r="DD34" i="2"/>
  <c r="DD43" i="2"/>
  <c r="DD29" i="2"/>
  <c r="DD17" i="2"/>
  <c r="DD24" i="2"/>
  <c r="DD64" i="2"/>
  <c r="DD62" i="2"/>
  <c r="DD33" i="2"/>
  <c r="CT37" i="2"/>
  <c r="CT14" i="2"/>
  <c r="CT21" i="2"/>
  <c r="CT34" i="2"/>
  <c r="CT51" i="2"/>
  <c r="CT53" i="2"/>
  <c r="CT28" i="2"/>
  <c r="CT64" i="2"/>
  <c r="CT43" i="2"/>
  <c r="CT50" i="2"/>
  <c r="CT52" i="2"/>
  <c r="CT33" i="2"/>
  <c r="CT62" i="2"/>
  <c r="CT29" i="2"/>
  <c r="CT36" i="2"/>
  <c r="CT46" i="2"/>
  <c r="CT31" i="2"/>
  <c r="CT47" i="2"/>
  <c r="CT19" i="2"/>
  <c r="CT61" i="2"/>
  <c r="CT60" i="2"/>
  <c r="CT45" i="2"/>
  <c r="CT55" i="2"/>
  <c r="CT13" i="2"/>
  <c r="CT10" i="2"/>
  <c r="CT27" i="2"/>
  <c r="CT12" i="2"/>
  <c r="CT25" i="2"/>
  <c r="CT39" i="2"/>
  <c r="CT49" i="2"/>
  <c r="CT48" i="2"/>
  <c r="CT58" i="2"/>
  <c r="CT20" i="2"/>
  <c r="CT63" i="2"/>
  <c r="CT15" i="2"/>
  <c r="CT23" i="2"/>
  <c r="CT11" i="2"/>
  <c r="CT40" i="2"/>
  <c r="CT44" i="2"/>
  <c r="CT59" i="2"/>
  <c r="CT42" i="2"/>
  <c r="CT30" i="2"/>
  <c r="CT22" i="2"/>
  <c r="CT18" i="2"/>
  <c r="CT56" i="2"/>
  <c r="CT17" i="2"/>
  <c r="CT16" i="2"/>
  <c r="CT32" i="2"/>
  <c r="CT35" i="2"/>
  <c r="CT57" i="2"/>
  <c r="CT38" i="2"/>
  <c r="CT24" i="2"/>
  <c r="CT54" i="2"/>
  <c r="CT26" i="2"/>
  <c r="CT41" i="2"/>
  <c r="CG35" i="2"/>
  <c r="CG62" i="2"/>
  <c r="CG55" i="2"/>
  <c r="CG27" i="2"/>
  <c r="CG12" i="2"/>
  <c r="CG25" i="2"/>
  <c r="CG44" i="2"/>
  <c r="CG15" i="2"/>
  <c r="CG45" i="2"/>
  <c r="CG63" i="2"/>
  <c r="CG58" i="2"/>
  <c r="CG20" i="2"/>
  <c r="CG18" i="2"/>
  <c r="CG59" i="2"/>
  <c r="CG11" i="2"/>
  <c r="CG40" i="2"/>
  <c r="CG56" i="2"/>
  <c r="CG48" i="2"/>
  <c r="CG32" i="2"/>
  <c r="CG26" i="2"/>
  <c r="CG57" i="2"/>
  <c r="CG17" i="2"/>
  <c r="CG16" i="2"/>
  <c r="CG54" i="2"/>
  <c r="CG51" i="2"/>
  <c r="CG41" i="2"/>
  <c r="CG38" i="2"/>
  <c r="CG24" i="2"/>
  <c r="CG34" i="2"/>
  <c r="CG43" i="2"/>
  <c r="CG29" i="2"/>
  <c r="CG37" i="2"/>
  <c r="CG21" i="2"/>
  <c r="CG64" i="2"/>
  <c r="CG33" i="2"/>
  <c r="CG53" i="2"/>
  <c r="CG28" i="2"/>
  <c r="CG36" i="2"/>
  <c r="CG46" i="2"/>
  <c r="CG14" i="2"/>
  <c r="CG50" i="2"/>
  <c r="CG52" i="2"/>
  <c r="CG19" i="2"/>
  <c r="CG61" i="2"/>
  <c r="CG30" i="2"/>
  <c r="CG60" i="2"/>
  <c r="CG42" i="2"/>
  <c r="CG13" i="2"/>
  <c r="CG10" i="2"/>
  <c r="CG22" i="2"/>
  <c r="CG31" i="2"/>
  <c r="CG47" i="2"/>
  <c r="CG39" i="2"/>
  <c r="CG49" i="2"/>
  <c r="CG23" i="2"/>
  <c r="BT33" i="2"/>
  <c r="BT63" i="2"/>
  <c r="BT13" i="2"/>
  <c r="BT62" i="2"/>
  <c r="BT41" i="2"/>
  <c r="BT21" i="2"/>
  <c r="BT39" i="2"/>
  <c r="BT24" i="2"/>
  <c r="BT29" i="2"/>
  <c r="BT38" i="2"/>
  <c r="BT17" i="2"/>
  <c r="BT55" i="2"/>
  <c r="BT46" i="2"/>
  <c r="BT37" i="2"/>
  <c r="BT61" i="2"/>
  <c r="BT14" i="2"/>
  <c r="BT53" i="2"/>
  <c r="BT44" i="2"/>
  <c r="BT10" i="2"/>
  <c r="BT30" i="2"/>
  <c r="BT50" i="2"/>
  <c r="BT28" i="2"/>
  <c r="BT32" i="2"/>
  <c r="BT35" i="2"/>
  <c r="BT16" i="2"/>
  <c r="BT60" i="2"/>
  <c r="BT47" i="2"/>
  <c r="BT22" i="2"/>
  <c r="BT54" i="2"/>
  <c r="BT52" i="2"/>
  <c r="BT20" i="2"/>
  <c r="BT27" i="2"/>
  <c r="BT31" i="2"/>
  <c r="BT49" i="2"/>
  <c r="BT34" i="2"/>
  <c r="BT40" i="2"/>
  <c r="BT15" i="2"/>
  <c r="BT48" i="2"/>
  <c r="BT45" i="2"/>
  <c r="BT18" i="2"/>
  <c r="BT64" i="2"/>
  <c r="BT26" i="2"/>
  <c r="BT59" i="2"/>
  <c r="BT23" i="2"/>
  <c r="BT12" i="2"/>
  <c r="BT36" i="2"/>
  <c r="BT51" i="2"/>
  <c r="BT56" i="2"/>
  <c r="BT42" i="2"/>
  <c r="BT58" i="2"/>
  <c r="BT19" i="2"/>
  <c r="BT43" i="2"/>
  <c r="BT57" i="2"/>
  <c r="BT25" i="2"/>
  <c r="BT11" i="2"/>
  <c r="BI51" i="2"/>
  <c r="BI43" i="2"/>
  <c r="BI53" i="2"/>
  <c r="BI39" i="2"/>
  <c r="BI62" i="2"/>
  <c r="BI14" i="2"/>
  <c r="BI50" i="2"/>
  <c r="BI55" i="2"/>
  <c r="BI33" i="2"/>
  <c r="BI47" i="2"/>
  <c r="BI46" i="2"/>
  <c r="BI30" i="2"/>
  <c r="BI31" i="2"/>
  <c r="BI25" i="2"/>
  <c r="BI61" i="2"/>
  <c r="BI22" i="2"/>
  <c r="BI45" i="2"/>
  <c r="BI20" i="2"/>
  <c r="BI10" i="2"/>
  <c r="BI60" i="2"/>
  <c r="BI12" i="2"/>
  <c r="BI40" i="2"/>
  <c r="BI49" i="2"/>
  <c r="BI27" i="2"/>
  <c r="BI58" i="2"/>
  <c r="BI32" i="2"/>
  <c r="BI63" i="2"/>
  <c r="BI48" i="2"/>
  <c r="BI11" i="2"/>
  <c r="BI44" i="2"/>
  <c r="BI59" i="2"/>
  <c r="BI23" i="2"/>
  <c r="BI16" i="2"/>
  <c r="BI34" i="2"/>
  <c r="BI15" i="2"/>
  <c r="BI54" i="2"/>
  <c r="BI18" i="2"/>
  <c r="BI56" i="2"/>
  <c r="BI42" i="2"/>
  <c r="BI24" i="2"/>
  <c r="BI64" i="2"/>
  <c r="BI35" i="2"/>
  <c r="BI57" i="2"/>
  <c r="BI17" i="2"/>
  <c r="BI21" i="2"/>
  <c r="BI36" i="2"/>
  <c r="BI26" i="2"/>
  <c r="BI41" i="2"/>
  <c r="BI38" i="2"/>
  <c r="BI28" i="2"/>
  <c r="BI19" i="2"/>
  <c r="BI29" i="2"/>
  <c r="BI37" i="2"/>
  <c r="BI52" i="2"/>
  <c r="BI13" i="2"/>
  <c r="AA60" i="2"/>
  <c r="AA43" i="2"/>
  <c r="AA10" i="2"/>
  <c r="AA33" i="2"/>
  <c r="AA64" i="2"/>
  <c r="AA62" i="2"/>
  <c r="AA14" i="2"/>
  <c r="AA50" i="2"/>
  <c r="AA34" i="2"/>
  <c r="AA53" i="2"/>
  <c r="AA36" i="2"/>
  <c r="AA46" i="2"/>
  <c r="AA30" i="2"/>
  <c r="AA31" i="2"/>
  <c r="AA19" i="2"/>
  <c r="AA61" i="2"/>
  <c r="AA22" i="2"/>
  <c r="AA45" i="2"/>
  <c r="AA13" i="2"/>
  <c r="AA12" i="2"/>
  <c r="AA47" i="2"/>
  <c r="AA39" i="2"/>
  <c r="AA49" i="2"/>
  <c r="AA27" i="2"/>
  <c r="AA58" i="2"/>
  <c r="AA55" i="2"/>
  <c r="AA63" i="2"/>
  <c r="AA15" i="2"/>
  <c r="AA48" i="2"/>
  <c r="AA11" i="2"/>
  <c r="AA25" i="2"/>
  <c r="AA44" i="2"/>
  <c r="AA59" i="2"/>
  <c r="AA23" i="2"/>
  <c r="AA16" i="2"/>
  <c r="AA20" i="2"/>
  <c r="AA18" i="2"/>
  <c r="AA56" i="2"/>
  <c r="AA42" i="2"/>
  <c r="AA24" i="2"/>
  <c r="AA40" i="2"/>
  <c r="AA35" i="2"/>
  <c r="AA57" i="2"/>
  <c r="AA17" i="2"/>
  <c r="AA21" i="2"/>
  <c r="AA32" i="2"/>
  <c r="AA26" i="2"/>
  <c r="AA41" i="2"/>
  <c r="AA38" i="2"/>
  <c r="AA28" i="2"/>
  <c r="AA54" i="2"/>
  <c r="AA51" i="2"/>
  <c r="AA29" i="2"/>
  <c r="AA37" i="2"/>
  <c r="AA52" i="2"/>
  <c r="BT23" i="6"/>
  <c r="BI64" i="6"/>
  <c r="DD53" i="6"/>
  <c r="BT56" i="6"/>
  <c r="BI62" i="6"/>
  <c r="BI57" i="6"/>
  <c r="AA30" i="6"/>
  <c r="CG49" i="6"/>
  <c r="CT62" i="6"/>
  <c r="DD51" i="6"/>
  <c r="DD59" i="6"/>
  <c r="DD33" i="6"/>
  <c r="CG38" i="6"/>
  <c r="CG35" i="6"/>
  <c r="CG53" i="6"/>
  <c r="CG58" i="6"/>
  <c r="CG62" i="6"/>
  <c r="CG57" i="6"/>
  <c r="CG52" i="6"/>
  <c r="CG43" i="6"/>
  <c r="CG60" i="6"/>
  <c r="CG51" i="6"/>
  <c r="CG36" i="6"/>
  <c r="CG41" i="6"/>
  <c r="CG34" i="6"/>
  <c r="CG30" i="6"/>
  <c r="CG48" i="6"/>
  <c r="CG55" i="6"/>
  <c r="CG64" i="6"/>
  <c r="CG59" i="6"/>
  <c r="CG63" i="6"/>
  <c r="AA47" i="6"/>
  <c r="DD63" i="6"/>
  <c r="CG61" i="6"/>
  <c r="BT47" i="6"/>
  <c r="BT57" i="6"/>
  <c r="DD36" i="6"/>
  <c r="AA35" i="6"/>
  <c r="AA64" i="6"/>
  <c r="DD52" i="6"/>
  <c r="BI47" i="6"/>
  <c r="CT40" i="6"/>
  <c r="AA25" i="6"/>
  <c r="BT64" i="6"/>
  <c r="AA16" i="6"/>
  <c r="DD56" i="6"/>
  <c r="AA60" i="6"/>
  <c r="CT43" i="6"/>
  <c r="BT62" i="6"/>
  <c r="CT64" i="6"/>
  <c r="DD43" i="6"/>
  <c r="AA59" i="6"/>
  <c r="BI52" i="6"/>
  <c r="BI55" i="6"/>
  <c r="BT36" i="6"/>
  <c r="AA29" i="6"/>
  <c r="BI40" i="6"/>
  <c r="BT33" i="6"/>
  <c r="CG16" i="6"/>
  <c r="AA63" i="6"/>
  <c r="BI61" i="6"/>
  <c r="BI60" i="6"/>
  <c r="DD57" i="6"/>
  <c r="AA57" i="6"/>
  <c r="DD47" i="6"/>
  <c r="CT48" i="6"/>
  <c r="DD40" i="6"/>
  <c r="AA31" i="6"/>
  <c r="CG26" i="6"/>
  <c r="DD21" i="6"/>
  <c r="DD60" i="6"/>
  <c r="BT58" i="6"/>
  <c r="BI56" i="6"/>
  <c r="AA55" i="6"/>
  <c r="AA46" i="6"/>
  <c r="BT46" i="6"/>
  <c r="BI51" i="6"/>
  <c r="CT47" i="6"/>
  <c r="CT54" i="6"/>
  <c r="DD42" i="6"/>
  <c r="CT52" i="6"/>
  <c r="DD32" i="6"/>
  <c r="CG40" i="6"/>
  <c r="CG13" i="6"/>
  <c r="BI59" i="6"/>
  <c r="CT56" i="6"/>
  <c r="DD48" i="6"/>
  <c r="BI48" i="6"/>
  <c r="CT53" i="6"/>
  <c r="BI30" i="6"/>
  <c r="DD38" i="6"/>
  <c r="AA53" i="6"/>
  <c r="BI43" i="6"/>
  <c r="BI17" i="6"/>
  <c r="BT59" i="6"/>
  <c r="CT57" i="6"/>
  <c r="BT53" i="6"/>
  <c r="BI53" i="6"/>
  <c r="AA52" i="6"/>
  <c r="BI46" i="6"/>
  <c r="DD29" i="6"/>
  <c r="CG27" i="6"/>
  <c r="CG46" i="6"/>
  <c r="CT29" i="6"/>
  <c r="DD50" i="6"/>
  <c r="CT39" i="6"/>
  <c r="DD44" i="6"/>
  <c r="AA38" i="6"/>
  <c r="CG20" i="6"/>
  <c r="BI12" i="6"/>
  <c r="DD34" i="6"/>
  <c r="BT35" i="6"/>
  <c r="AA50" i="6"/>
  <c r="BT30" i="6"/>
  <c r="AA54" i="6"/>
  <c r="CT51" i="6"/>
  <c r="CT44" i="6"/>
  <c r="AA27" i="6"/>
  <c r="BI22" i="6"/>
  <c r="AA41" i="6"/>
  <c r="BT63" i="6"/>
  <c r="BI58" i="6"/>
  <c r="DD55" i="6"/>
  <c r="CT58" i="6"/>
  <c r="DD35" i="6"/>
  <c r="AA36" i="6"/>
  <c r="CT59" i="6"/>
  <c r="AA43" i="6"/>
  <c r="BI50" i="6"/>
  <c r="CT35" i="6"/>
  <c r="CG42" i="6"/>
  <c r="CG29" i="6"/>
  <c r="CG47" i="6"/>
  <c r="BT32" i="6"/>
  <c r="BT37" i="6"/>
  <c r="BT45" i="6"/>
  <c r="BT22" i="6"/>
  <c r="BT18" i="6"/>
  <c r="BT51" i="6"/>
  <c r="BT25" i="6"/>
  <c r="BT49" i="6"/>
  <c r="BT50" i="6"/>
  <c r="BT28" i="6"/>
  <c r="DD28" i="6"/>
  <c r="AA58" i="6"/>
  <c r="BT55" i="6"/>
  <c r="CT38" i="6"/>
  <c r="AA51" i="6"/>
  <c r="BT52" i="6"/>
  <c r="CT31" i="6"/>
  <c r="CG50" i="6"/>
  <c r="BT44" i="6"/>
  <c r="CT32" i="6"/>
  <c r="CT37" i="6"/>
  <c r="CT50" i="6"/>
  <c r="AA14" i="6"/>
  <c r="DD61" i="6"/>
  <c r="CT60" i="6"/>
  <c r="BI63" i="6"/>
  <c r="CT55" i="6"/>
  <c r="AA48" i="6"/>
  <c r="BT54" i="6"/>
  <c r="BI35" i="6"/>
  <c r="BT29" i="6"/>
  <c r="BI29" i="6"/>
  <c r="AA37" i="6"/>
  <c r="BI36" i="6"/>
  <c r="BT43" i="6"/>
  <c r="BI34" i="6"/>
  <c r="CT30" i="6"/>
  <c r="BT48" i="6"/>
  <c r="BI38" i="6"/>
  <c r="DD31" i="6"/>
  <c r="DD49" i="6"/>
  <c r="BT34" i="6"/>
  <c r="CG45" i="6"/>
  <c r="DD58" i="6"/>
  <c r="AA62" i="6"/>
  <c r="AA56" i="6"/>
  <c r="CT36" i="6"/>
  <c r="DD46" i="6"/>
  <c r="DD41" i="6"/>
  <c r="DD54" i="6"/>
  <c r="AA26" i="6"/>
  <c r="BI23" i="6"/>
  <c r="CT27" i="6"/>
  <c r="CT11" i="6"/>
  <c r="DD27" i="6"/>
  <c r="BI41" i="6"/>
  <c r="BI44" i="6"/>
  <c r="AA32" i="6"/>
  <c r="BI54" i="6"/>
  <c r="BI27" i="6"/>
  <c r="BT20" i="6"/>
  <c r="BT38" i="6"/>
  <c r="BI19" i="6"/>
  <c r="AA21" i="6"/>
  <c r="BT11" i="6"/>
  <c r="CT12" i="6"/>
  <c r="AA44" i="6"/>
  <c r="DD12" i="6"/>
  <c r="BI39" i="6"/>
  <c r="AA18" i="6"/>
  <c r="DD17" i="6"/>
  <c r="AA28" i="6"/>
  <c r="AA39" i="6"/>
  <c r="BT24" i="6"/>
  <c r="CT17" i="6"/>
  <c r="BT15" i="6"/>
  <c r="BT42" i="6"/>
  <c r="DD15" i="6"/>
  <c r="CT14" i="6"/>
  <c r="AA19" i="6"/>
  <c r="CT41" i="6"/>
  <c r="AA11" i="6"/>
  <c r="AA15" i="6"/>
  <c r="AA12" i="6"/>
  <c r="DD18" i="6"/>
  <c r="DD45" i="6"/>
  <c r="CG18" i="6"/>
  <c r="CG33" i="6"/>
  <c r="BT16" i="6"/>
  <c r="CG39" i="6"/>
  <c r="BI31" i="6"/>
  <c r="CG28" i="6"/>
  <c r="DD13" i="6"/>
  <c r="CT45" i="6"/>
  <c r="DD26" i="6"/>
  <c r="BI16" i="6"/>
  <c r="BT21" i="6"/>
  <c r="CT15" i="6"/>
  <c r="CG54" i="6"/>
  <c r="CT34" i="6"/>
  <c r="AA40" i="6"/>
  <c r="BT13" i="6"/>
  <c r="BT10" i="6"/>
  <c r="DD24" i="6"/>
  <c r="DD23" i="6"/>
  <c r="DD16" i="6"/>
  <c r="CT22" i="6"/>
  <c r="BI32" i="6"/>
  <c r="CT21" i="6"/>
  <c r="BI45" i="6"/>
  <c r="CT13" i="6"/>
  <c r="AA17" i="6"/>
  <c r="CT26" i="6"/>
  <c r="BI15" i="6"/>
  <c r="CG44" i="6"/>
  <c r="DD10" i="6"/>
  <c r="CG25" i="6"/>
  <c r="DD11" i="6"/>
  <c r="CG15" i="6"/>
  <c r="BT14" i="6"/>
  <c r="AA49" i="6"/>
  <c r="AA13" i="6"/>
  <c r="BI26" i="6"/>
  <c r="CT10" i="6"/>
  <c r="BI14" i="6"/>
  <c r="BI20" i="6"/>
  <c r="CG12" i="6"/>
  <c r="CT42" i="6"/>
  <c r="AA24" i="6"/>
  <c r="BT12" i="6"/>
  <c r="AA34" i="6"/>
  <c r="AA45" i="6"/>
  <c r="CG10" i="6"/>
  <c r="DD22" i="6"/>
  <c r="DD39" i="6"/>
  <c r="AA22" i="6"/>
  <c r="CT28" i="6"/>
  <c r="AA33" i="6"/>
  <c r="BT61" i="6"/>
  <c r="AA10" i="6"/>
  <c r="AA20" i="6"/>
  <c r="BI11" i="6"/>
  <c r="AA23" i="6"/>
  <c r="CT49" i="6"/>
  <c r="CG23" i="6"/>
  <c r="BT31" i="6"/>
  <c r="BI28" i="6"/>
  <c r="CG32" i="6"/>
  <c r="BT60" i="6"/>
  <c r="CT24" i="6"/>
  <c r="CG24" i="6"/>
  <c r="CT46" i="6"/>
  <c r="AA42" i="6"/>
  <c r="BI42" i="6"/>
  <c r="BT39" i="6"/>
  <c r="BI33" i="6"/>
  <c r="CT16" i="6"/>
  <c r="CT33" i="6"/>
  <c r="CG56" i="6"/>
  <c r="BT27" i="6"/>
  <c r="BI24" i="6"/>
  <c r="DD14" i="6"/>
  <c r="CT20" i="6"/>
  <c r="CT61" i="6"/>
  <c r="DD19" i="6"/>
  <c r="AA61" i="6"/>
  <c r="BI13" i="6"/>
  <c r="BI37" i="6"/>
  <c r="CG31" i="6"/>
  <c r="DD20" i="6"/>
  <c r="CT23" i="6"/>
  <c r="CT18" i="6"/>
  <c r="BT40" i="6"/>
  <c r="CT25" i="6"/>
  <c r="BT17" i="6"/>
  <c r="CG17" i="6"/>
  <c r="CT63" i="6"/>
  <c r="BT19" i="6"/>
  <c r="BI21" i="6"/>
  <c r="BI49" i="6"/>
  <c r="BI18" i="6"/>
  <c r="BT26" i="6"/>
  <c r="BI25" i="6"/>
  <c r="CG22" i="6"/>
  <c r="BT41" i="6"/>
  <c r="CG21" i="6"/>
  <c r="BI10" i="6"/>
  <c r="CT19" i="6"/>
  <c r="DD64" i="6"/>
  <c r="DD62" i="6"/>
  <c r="DD30" i="6"/>
  <c r="DD37" i="6"/>
  <c r="CG19" i="6"/>
  <c r="CG37" i="6"/>
  <c r="CG11" i="6"/>
  <c r="CG14" i="6"/>
  <c r="BT227" i="5"/>
  <c r="BT203" i="5"/>
  <c r="BT228" i="5"/>
  <c r="AA235" i="5"/>
  <c r="CT234" i="5"/>
  <c r="AA160" i="5"/>
  <c r="BT239" i="5"/>
  <c r="BT192" i="5"/>
  <c r="AA171" i="5"/>
  <c r="AA210" i="5"/>
  <c r="CT208" i="5"/>
  <c r="BT178" i="5"/>
  <c r="BT234" i="5"/>
  <c r="AA199" i="5"/>
  <c r="BT205" i="5"/>
  <c r="AA203" i="5"/>
  <c r="BT229" i="5"/>
  <c r="BT233" i="5"/>
  <c r="BT223" i="5"/>
  <c r="AA225" i="5"/>
  <c r="CT231" i="5"/>
  <c r="AA205" i="5"/>
  <c r="BT216" i="5"/>
  <c r="BT189" i="5"/>
  <c r="DD165" i="5"/>
  <c r="BT132" i="5"/>
  <c r="BT184" i="5"/>
  <c r="BT188" i="5"/>
  <c r="CT145" i="5"/>
  <c r="BT211" i="5"/>
  <c r="BT226" i="5"/>
  <c r="DD229" i="5"/>
  <c r="BT196" i="5"/>
  <c r="BT191" i="5"/>
  <c r="BT217" i="5"/>
  <c r="BT235" i="5"/>
  <c r="BT187" i="5"/>
  <c r="DD70" i="5"/>
  <c r="BT221" i="5"/>
  <c r="DD200" i="5"/>
  <c r="BT194" i="5"/>
  <c r="BT209" i="5"/>
  <c r="BT181" i="5"/>
  <c r="DD202" i="5"/>
  <c r="AA222" i="5"/>
  <c r="BT219" i="5"/>
  <c r="BT210" i="5"/>
  <c r="CG160" i="5"/>
  <c r="CG134" i="5"/>
  <c r="BT200" i="5"/>
  <c r="BT213" i="5"/>
  <c r="BT230" i="5"/>
  <c r="CT238" i="5"/>
  <c r="AA200" i="5"/>
  <c r="AA212" i="5"/>
  <c r="BT225" i="5"/>
  <c r="BT201" i="5"/>
  <c r="BT202" i="5"/>
  <c r="CT182" i="5"/>
  <c r="AA174" i="5"/>
  <c r="AA214" i="5"/>
  <c r="AA198" i="5"/>
  <c r="BT83" i="5"/>
  <c r="BT212" i="5"/>
  <c r="AA180" i="5"/>
  <c r="CG217" i="5"/>
  <c r="AA232" i="5"/>
  <c r="BT199" i="5"/>
  <c r="BT208" i="5"/>
  <c r="DD237" i="5"/>
  <c r="BT204" i="5"/>
  <c r="BT215" i="5"/>
  <c r="BT177" i="5"/>
  <c r="AA132" i="5"/>
  <c r="DD112" i="5"/>
  <c r="DD122" i="5"/>
  <c r="AA208" i="5"/>
  <c r="BT224" i="5"/>
  <c r="BT236" i="5"/>
  <c r="BT197" i="5"/>
  <c r="DD190" i="5"/>
  <c r="CT225" i="5"/>
  <c r="CT190" i="5"/>
  <c r="BT214" i="5"/>
  <c r="DD193" i="5"/>
  <c r="BT238" i="5"/>
  <c r="CT229" i="5"/>
  <c r="AA233" i="5"/>
  <c r="AA213" i="5"/>
  <c r="BT232" i="5"/>
  <c r="AA188" i="5"/>
  <c r="DD182" i="5"/>
  <c r="CT192" i="5"/>
  <c r="CT146" i="5"/>
  <c r="CT119" i="5"/>
  <c r="DD230" i="5"/>
  <c r="DD198" i="5"/>
  <c r="CG226" i="5"/>
  <c r="CG235" i="5"/>
  <c r="DD216" i="5"/>
  <c r="DD226" i="5"/>
  <c r="CT204" i="5"/>
  <c r="AA231" i="5"/>
  <c r="CT211" i="5"/>
  <c r="CT214" i="5"/>
  <c r="CT199" i="5"/>
  <c r="AA206" i="5"/>
  <c r="BT231" i="5"/>
  <c r="AA186" i="5"/>
  <c r="AA193" i="5"/>
  <c r="DD187" i="5"/>
  <c r="DD199" i="5"/>
  <c r="BT173" i="5"/>
  <c r="AA196" i="5"/>
  <c r="CT156" i="5"/>
  <c r="CG167" i="5"/>
  <c r="CT138" i="5"/>
  <c r="DD135" i="5"/>
  <c r="DD155" i="5"/>
  <c r="CT165" i="5"/>
  <c r="BT158" i="5"/>
  <c r="AA139" i="5"/>
  <c r="CT150" i="5"/>
  <c r="AA152" i="5"/>
  <c r="CT171" i="5"/>
  <c r="BT145" i="5"/>
  <c r="DD172" i="5"/>
  <c r="CT141" i="5"/>
  <c r="CT148" i="5"/>
  <c r="BT114" i="5"/>
  <c r="CT143" i="5"/>
  <c r="CG135" i="5"/>
  <c r="BT126" i="5"/>
  <c r="CT131" i="5"/>
  <c r="BT113" i="5"/>
  <c r="DD111" i="5"/>
  <c r="AA121" i="5"/>
  <c r="AA119" i="5"/>
  <c r="AA83" i="5"/>
  <c r="CT94" i="5"/>
  <c r="DD108" i="5"/>
  <c r="DD126" i="5"/>
  <c r="BT67" i="5"/>
  <c r="DD36" i="5"/>
  <c r="DD162" i="5"/>
  <c r="CG231" i="5"/>
  <c r="DD188" i="5"/>
  <c r="CT217" i="5"/>
  <c r="CT191" i="5"/>
  <c r="CG205" i="5"/>
  <c r="CG178" i="5"/>
  <c r="DD179" i="5"/>
  <c r="AA192" i="5"/>
  <c r="CT178" i="5"/>
  <c r="CT166" i="5"/>
  <c r="CT164" i="5"/>
  <c r="CG181" i="5"/>
  <c r="BT138" i="5"/>
  <c r="DD117" i="5"/>
  <c r="BT153" i="5"/>
  <c r="CT151" i="5"/>
  <c r="CG148" i="5"/>
  <c r="DD129" i="5"/>
  <c r="AA159" i="5"/>
  <c r="CG161" i="5"/>
  <c r="DD166" i="5"/>
  <c r="CT158" i="5"/>
  <c r="CT132" i="5"/>
  <c r="AA150" i="5"/>
  <c r="AA144" i="5"/>
  <c r="CG121" i="5"/>
  <c r="CG146" i="5"/>
  <c r="CG151" i="5"/>
  <c r="DD120" i="5"/>
  <c r="CG136" i="5"/>
  <c r="CG126" i="5"/>
  <c r="CG117" i="5"/>
  <c r="CT124" i="5"/>
  <c r="CG130" i="5"/>
  <c r="BT111" i="5"/>
  <c r="DD94" i="5"/>
  <c r="CG52" i="5"/>
  <c r="AA53" i="5"/>
  <c r="DD215" i="5"/>
  <c r="CT228" i="5"/>
  <c r="DD208" i="5"/>
  <c r="CG233" i="5"/>
  <c r="CG207" i="5"/>
  <c r="CT222" i="5"/>
  <c r="CG193" i="5"/>
  <c r="CG223" i="5"/>
  <c r="CT212" i="5"/>
  <c r="DD181" i="5"/>
  <c r="AA217" i="5"/>
  <c r="CT226" i="5"/>
  <c r="AA202" i="5"/>
  <c r="CG215" i="5"/>
  <c r="AA191" i="5"/>
  <c r="AA197" i="5"/>
  <c r="DD180" i="5"/>
  <c r="CG212" i="5"/>
  <c r="BT176" i="5"/>
  <c r="CT181" i="5"/>
  <c r="AA178" i="5"/>
  <c r="CT233" i="5"/>
  <c r="BT169" i="5"/>
  <c r="CT187" i="5"/>
  <c r="CT196" i="5"/>
  <c r="BT183" i="5"/>
  <c r="CT149" i="5"/>
  <c r="AA161" i="5"/>
  <c r="BT151" i="5"/>
  <c r="CT160" i="5"/>
  <c r="AA148" i="5"/>
  <c r="AA164" i="5"/>
  <c r="CT193" i="5"/>
  <c r="DD156" i="5"/>
  <c r="CT139" i="5"/>
  <c r="DD167" i="5"/>
  <c r="CG145" i="5"/>
  <c r="DD134" i="5"/>
  <c r="AA168" i="5"/>
  <c r="CT157" i="5"/>
  <c r="CT155" i="5"/>
  <c r="BT122" i="5"/>
  <c r="AA126" i="5"/>
  <c r="AA127" i="5"/>
  <c r="AA131" i="5"/>
  <c r="DD109" i="5"/>
  <c r="CG99" i="5"/>
  <c r="AA130" i="5"/>
  <c r="CG221" i="5"/>
  <c r="DD194" i="5"/>
  <c r="CT239" i="5"/>
  <c r="CT184" i="5"/>
  <c r="CG194" i="5"/>
  <c r="DD169" i="5"/>
  <c r="DD225" i="5"/>
  <c r="CG199" i="5"/>
  <c r="CG198" i="5"/>
  <c r="CT172" i="5"/>
  <c r="CG189" i="5"/>
  <c r="DD189" i="5"/>
  <c r="CG192" i="5"/>
  <c r="CT169" i="5"/>
  <c r="CG158" i="5"/>
  <c r="AA154" i="5"/>
  <c r="CG166" i="5"/>
  <c r="BT160" i="5"/>
  <c r="BT174" i="5"/>
  <c r="CG182" i="5"/>
  <c r="BT142" i="5"/>
  <c r="BT154" i="5"/>
  <c r="CT175" i="5"/>
  <c r="DD149" i="5"/>
  <c r="CT121" i="5"/>
  <c r="AA134" i="5"/>
  <c r="CG150" i="5"/>
  <c r="BT139" i="5"/>
  <c r="DD161" i="5"/>
  <c r="DD132" i="5"/>
  <c r="CG154" i="5"/>
  <c r="AA151" i="5"/>
  <c r="DD124" i="5"/>
  <c r="CT130" i="5"/>
  <c r="CG119" i="5"/>
  <c r="CG105" i="5"/>
  <c r="BT84" i="5"/>
  <c r="BT128" i="5"/>
  <c r="BT131" i="5"/>
  <c r="BT112" i="5"/>
  <c r="BT125" i="5"/>
  <c r="BT100" i="5"/>
  <c r="BT118" i="5"/>
  <c r="BT105" i="5"/>
  <c r="BT218" i="5"/>
  <c r="BT103" i="5"/>
  <c r="BT104" i="5"/>
  <c r="BT97" i="5"/>
  <c r="BT140" i="5"/>
  <c r="BT90" i="5"/>
  <c r="CG94" i="5"/>
  <c r="AA46" i="5"/>
  <c r="CT29" i="5"/>
  <c r="DD228" i="5"/>
  <c r="DD204" i="5"/>
  <c r="DD184" i="5"/>
  <c r="DD177" i="5"/>
  <c r="CT216" i="5"/>
  <c r="AA190" i="5"/>
  <c r="AA226" i="5"/>
  <c r="CT235" i="5"/>
  <c r="AA209" i="5"/>
  <c r="CG222" i="5"/>
  <c r="AA169" i="5"/>
  <c r="CT185" i="5"/>
  <c r="DD163" i="5"/>
  <c r="DD176" i="5"/>
  <c r="AA187" i="5"/>
  <c r="CT170" i="5"/>
  <c r="DD152" i="5"/>
  <c r="AA158" i="5"/>
  <c r="AA138" i="5"/>
  <c r="DD142" i="5"/>
  <c r="CG172" i="5"/>
  <c r="BT144" i="5"/>
  <c r="AA175" i="5"/>
  <c r="CG129" i="5"/>
  <c r="AA146" i="5"/>
  <c r="DD153" i="5"/>
  <c r="AA114" i="5"/>
  <c r="CT147" i="5"/>
  <c r="DD148" i="5"/>
  <c r="AA137" i="5"/>
  <c r="CT133" i="5"/>
  <c r="DD113" i="5"/>
  <c r="BT130" i="5"/>
  <c r="AA112" i="5"/>
  <c r="AA109" i="5"/>
  <c r="CG118" i="5"/>
  <c r="AA89" i="5"/>
  <c r="DD211" i="5"/>
  <c r="CG203" i="5"/>
  <c r="DD218" i="5"/>
  <c r="DD214" i="5"/>
  <c r="DD238" i="5"/>
  <c r="CG239" i="5"/>
  <c r="AA215" i="5"/>
  <c r="CT223" i="5"/>
  <c r="CG219" i="5"/>
  <c r="AA238" i="5"/>
  <c r="CG209" i="5"/>
  <c r="DD178" i="5"/>
  <c r="CG204" i="5"/>
  <c r="DD235" i="5"/>
  <c r="AA201" i="5"/>
  <c r="DD183" i="5"/>
  <c r="AA216" i="5"/>
  <c r="AA194" i="5"/>
  <c r="DD232" i="5"/>
  <c r="AA204" i="5"/>
  <c r="BT206" i="5"/>
  <c r="CT188" i="5"/>
  <c r="CG214" i="5"/>
  <c r="CG184" i="5"/>
  <c r="CG163" i="5"/>
  <c r="DD192" i="5"/>
  <c r="CT180" i="5"/>
  <c r="CT177" i="5"/>
  <c r="AA181" i="5"/>
  <c r="DD206" i="5"/>
  <c r="BT182" i="5"/>
  <c r="AA166" i="5"/>
  <c r="BT165" i="5"/>
  <c r="CT186" i="5"/>
  <c r="DD144" i="5"/>
  <c r="DD168" i="5"/>
  <c r="CG137" i="5"/>
  <c r="DD136" i="5"/>
  <c r="CG141" i="5"/>
  <c r="AA117" i="5"/>
  <c r="CG139" i="5"/>
  <c r="DD141" i="5"/>
  <c r="CG159" i="5"/>
  <c r="AA123" i="5"/>
  <c r="CG152" i="5"/>
  <c r="BT134" i="5"/>
  <c r="AA128" i="5"/>
  <c r="CG143" i="5"/>
  <c r="BT115" i="5"/>
  <c r="DD115" i="5"/>
  <c r="DD128" i="5"/>
  <c r="CG125" i="5"/>
  <c r="DD104" i="5"/>
  <c r="CG236" i="5"/>
  <c r="DD195" i="5"/>
  <c r="CT230" i="5"/>
  <c r="DD222" i="5"/>
  <c r="CT200" i="5"/>
  <c r="CT224" i="5"/>
  <c r="CG228" i="5"/>
  <c r="CG230" i="5"/>
  <c r="CG234" i="5"/>
  <c r="AA239" i="5"/>
  <c r="CT219" i="5"/>
  <c r="CT207" i="5"/>
  <c r="CT210" i="5"/>
  <c r="BT172" i="5"/>
  <c r="CG196" i="5"/>
  <c r="BT190" i="5"/>
  <c r="AA179" i="5"/>
  <c r="CG168" i="5"/>
  <c r="BT137" i="5"/>
  <c r="CT137" i="5"/>
  <c r="BT175" i="5"/>
  <c r="CT167" i="5"/>
  <c r="AA185" i="5"/>
  <c r="BT162" i="5"/>
  <c r="DD159" i="5"/>
  <c r="CG133" i="5"/>
  <c r="AA149" i="5"/>
  <c r="BT136" i="5"/>
  <c r="DD119" i="5"/>
  <c r="AA142" i="5"/>
  <c r="BT152" i="5"/>
  <c r="CT135" i="5"/>
  <c r="AA136" i="5"/>
  <c r="BT124" i="5"/>
  <c r="DD140" i="5"/>
  <c r="DD118" i="5"/>
  <c r="DD127" i="5"/>
  <c r="CG124" i="5"/>
  <c r="BT143" i="5"/>
  <c r="AA94" i="5"/>
  <c r="CT80" i="5"/>
  <c r="CG56" i="5"/>
  <c r="BT25" i="5"/>
  <c r="BT26" i="5"/>
  <c r="DD220" i="5"/>
  <c r="DD209" i="5"/>
  <c r="DD201" i="5"/>
  <c r="CT209" i="5"/>
  <c r="AA227" i="5"/>
  <c r="AA230" i="5"/>
  <c r="CT205" i="5"/>
  <c r="CT213" i="5"/>
  <c r="CG197" i="5"/>
  <c r="AA237" i="5"/>
  <c r="CT221" i="5"/>
  <c r="AA184" i="5"/>
  <c r="DD174" i="5"/>
  <c r="CT176" i="5"/>
  <c r="CG180" i="5"/>
  <c r="CT227" i="5"/>
  <c r="AA176" i="5"/>
  <c r="CT189" i="5"/>
  <c r="CG237" i="5"/>
  <c r="CG185" i="5"/>
  <c r="BT164" i="5"/>
  <c r="AA183" i="5"/>
  <c r="AA167" i="5"/>
  <c r="CT142" i="5"/>
  <c r="AA155" i="5"/>
  <c r="CG171" i="5"/>
  <c r="CG144" i="5"/>
  <c r="BT161" i="5"/>
  <c r="BT141" i="5"/>
  <c r="CT123" i="5"/>
  <c r="AA156" i="5"/>
  <c r="AA113" i="5"/>
  <c r="DD83" i="5"/>
  <c r="CT111" i="5"/>
  <c r="DD143" i="5"/>
  <c r="CT77" i="5"/>
  <c r="CG232" i="5"/>
  <c r="DD212" i="5"/>
  <c r="DD236" i="5"/>
  <c r="DD219" i="5"/>
  <c r="CG216" i="5"/>
  <c r="CT218" i="5"/>
  <c r="CG202" i="5"/>
  <c r="CG201" i="5"/>
  <c r="CG206" i="5"/>
  <c r="AA221" i="5"/>
  <c r="DD191" i="5"/>
  <c r="DD227" i="5"/>
  <c r="CG200" i="5"/>
  <c r="AA236" i="5"/>
  <c r="BT163" i="5"/>
  <c r="DD138" i="5"/>
  <c r="CT163" i="5"/>
  <c r="AA163" i="5"/>
  <c r="AA220" i="5"/>
  <c r="DD171" i="5"/>
  <c r="AA189" i="5"/>
  <c r="AA218" i="5"/>
  <c r="BT148" i="5"/>
  <c r="DD173" i="5"/>
  <c r="AA162" i="5"/>
  <c r="AA177" i="5"/>
  <c r="CG138" i="5"/>
  <c r="AA165" i="5"/>
  <c r="CT174" i="5"/>
  <c r="CT154" i="5"/>
  <c r="CG123" i="5"/>
  <c r="CG147" i="5"/>
  <c r="BT121" i="5"/>
  <c r="DD133" i="5"/>
  <c r="DD121" i="5"/>
  <c r="CG142" i="5"/>
  <c r="AA145" i="5"/>
  <c r="CT108" i="5"/>
  <c r="CT134" i="5"/>
  <c r="CT120" i="5"/>
  <c r="DD114" i="5"/>
  <c r="BT78" i="5"/>
  <c r="BT42" i="5"/>
  <c r="CG195" i="5"/>
  <c r="DD231" i="5"/>
  <c r="DD207" i="5"/>
  <c r="CT201" i="5"/>
  <c r="CG210" i="5"/>
  <c r="CG188" i="5"/>
  <c r="AA234" i="5"/>
  <c r="CT197" i="5"/>
  <c r="CG227" i="5"/>
  <c r="DD217" i="5"/>
  <c r="AA224" i="5"/>
  <c r="CT236" i="5"/>
  <c r="CG238" i="5"/>
  <c r="AA228" i="5"/>
  <c r="BT207" i="5"/>
  <c r="BT185" i="5"/>
  <c r="AA182" i="5"/>
  <c r="DD154" i="5"/>
  <c r="BT166" i="5"/>
  <c r="BT186" i="5"/>
  <c r="BT222" i="5"/>
  <c r="DD223" i="5"/>
  <c r="CG177" i="5"/>
  <c r="CG208" i="5"/>
  <c r="CT173" i="5"/>
  <c r="BT156" i="5"/>
  <c r="DD146" i="5"/>
  <c r="DD185" i="5"/>
  <c r="BT155" i="5"/>
  <c r="DD157" i="5"/>
  <c r="CT179" i="5"/>
  <c r="CG170" i="5"/>
  <c r="CG164" i="5"/>
  <c r="CT144" i="5"/>
  <c r="CG153" i="5"/>
  <c r="CT159" i="5"/>
  <c r="BT147" i="5"/>
  <c r="DD137" i="5"/>
  <c r="BT146" i="5"/>
  <c r="DD151" i="5"/>
  <c r="BT150" i="5"/>
  <c r="CG131" i="5"/>
  <c r="CG104" i="5"/>
  <c r="CG140" i="5"/>
  <c r="CG115" i="5"/>
  <c r="CG110" i="5"/>
  <c r="CG78" i="5"/>
  <c r="CG111" i="5"/>
  <c r="CG127" i="5"/>
  <c r="CG100" i="5"/>
  <c r="CG95" i="5"/>
  <c r="CG75" i="5"/>
  <c r="CG97" i="5"/>
  <c r="CG116" i="5"/>
  <c r="CG84" i="5"/>
  <c r="CG96" i="5"/>
  <c r="CG82" i="5"/>
  <c r="CG83" i="5"/>
  <c r="CG89" i="5"/>
  <c r="CG107" i="5"/>
  <c r="CG103" i="5"/>
  <c r="DD131" i="5"/>
  <c r="DD99" i="5"/>
  <c r="CT99" i="5"/>
  <c r="CT113" i="5"/>
  <c r="CT140" i="5"/>
  <c r="CT116" i="5"/>
  <c r="CT83" i="5"/>
  <c r="CT103" i="5"/>
  <c r="CT136" i="5"/>
  <c r="CT117" i="5"/>
  <c r="CT100" i="5"/>
  <c r="BT98" i="5"/>
  <c r="CT86" i="5"/>
  <c r="AA79" i="5"/>
  <c r="DD239" i="5"/>
  <c r="CG229" i="5"/>
  <c r="CT206" i="5"/>
  <c r="DD213" i="5"/>
  <c r="AA207" i="5"/>
  <c r="CG218" i="5"/>
  <c r="AA219" i="5"/>
  <c r="AA195" i="5"/>
  <c r="DD203" i="5"/>
  <c r="CG224" i="5"/>
  <c r="AA211" i="5"/>
  <c r="DD175" i="5"/>
  <c r="CG169" i="5"/>
  <c r="CG190" i="5"/>
  <c r="DD164" i="5"/>
  <c r="AA172" i="5"/>
  <c r="DD196" i="5"/>
  <c r="BT195" i="5"/>
  <c r="CT183" i="5"/>
  <c r="CG213" i="5"/>
  <c r="CG183" i="5"/>
  <c r="BT149" i="5"/>
  <c r="AA170" i="5"/>
  <c r="CT162" i="5"/>
  <c r="BT167" i="5"/>
  <c r="DD139" i="5"/>
  <c r="CG157" i="5"/>
  <c r="AA173" i="5"/>
  <c r="BT168" i="5"/>
  <c r="BT170" i="5"/>
  <c r="CG162" i="5"/>
  <c r="AA157" i="5"/>
  <c r="CG155" i="5"/>
  <c r="CT152" i="5"/>
  <c r="DD160" i="5"/>
  <c r="BT129" i="5"/>
  <c r="AA122" i="5"/>
  <c r="CT129" i="5"/>
  <c r="DD150" i="5"/>
  <c r="CT161" i="5"/>
  <c r="CG113" i="5"/>
  <c r="CG120" i="5"/>
  <c r="CG122" i="5"/>
  <c r="DD125" i="5"/>
  <c r="AA92" i="5"/>
  <c r="CG220" i="5"/>
  <c r="DD221" i="5"/>
  <c r="DD234" i="5"/>
  <c r="CG191" i="5"/>
  <c r="CT215" i="5"/>
  <c r="CT198" i="5"/>
  <c r="CG211" i="5"/>
  <c r="CT203" i="5"/>
  <c r="CT195" i="5"/>
  <c r="CG186" i="5"/>
  <c r="AA229" i="5"/>
  <c r="CT168" i="5"/>
  <c r="CT202" i="5"/>
  <c r="BT180" i="5"/>
  <c r="BT159" i="5"/>
  <c r="CG174" i="5"/>
  <c r="DD123" i="5"/>
  <c r="CG175" i="5"/>
  <c r="CT153" i="5"/>
  <c r="DD158" i="5"/>
  <c r="DD170" i="5"/>
  <c r="AA147" i="5"/>
  <c r="AA135" i="5"/>
  <c r="CG132" i="5"/>
  <c r="DD147" i="5"/>
  <c r="BT133" i="5"/>
  <c r="AA153" i="5"/>
  <c r="CG173" i="5"/>
  <c r="DD145" i="5"/>
  <c r="CG179" i="5"/>
  <c r="AA133" i="5"/>
  <c r="CT127" i="5"/>
  <c r="CG114" i="5"/>
  <c r="BT117" i="5"/>
  <c r="CT232" i="5"/>
  <c r="BT127" i="5"/>
  <c r="AA99" i="5"/>
  <c r="CG112" i="5"/>
  <c r="DD63" i="5"/>
  <c r="CT25" i="5"/>
  <c r="CT125" i="5"/>
  <c r="CT128" i="5"/>
  <c r="CT71" i="5"/>
  <c r="BT85" i="5"/>
  <c r="CG87" i="5"/>
  <c r="CT93" i="5"/>
  <c r="AA88" i="5"/>
  <c r="CG81" i="5"/>
  <c r="CT64" i="5"/>
  <c r="CT82" i="5"/>
  <c r="CG86" i="5"/>
  <c r="DD64" i="5"/>
  <c r="DD67" i="5"/>
  <c r="CG40" i="5"/>
  <c r="CT62" i="5"/>
  <c r="DD37" i="5"/>
  <c r="CT37" i="5"/>
  <c r="AA40" i="5"/>
  <c r="CG53" i="5"/>
  <c r="BT55" i="5"/>
  <c r="BT62" i="5"/>
  <c r="AA26" i="5"/>
  <c r="AA20" i="5"/>
  <c r="DD25" i="5"/>
  <c r="CT60" i="5"/>
  <c r="CT50" i="5"/>
  <c r="DD22" i="5"/>
  <c r="DD13" i="5"/>
  <c r="BT18" i="5"/>
  <c r="AA75" i="5"/>
  <c r="AA97" i="5"/>
  <c r="DD105" i="5"/>
  <c r="AA125" i="5"/>
  <c r="CT110" i="5"/>
  <c r="CT96" i="5"/>
  <c r="CT109" i="5"/>
  <c r="DD102" i="5"/>
  <c r="BT110" i="5"/>
  <c r="DD71" i="5"/>
  <c r="BT91" i="5"/>
  <c r="CG72" i="5"/>
  <c r="DD40" i="5"/>
  <c r="AA61" i="5"/>
  <c r="DD46" i="5"/>
  <c r="DD43" i="5"/>
  <c r="AA37" i="5"/>
  <c r="DD59" i="5"/>
  <c r="CT67" i="5"/>
  <c r="BT31" i="5"/>
  <c r="AA51" i="5"/>
  <c r="DD29" i="5"/>
  <c r="CG43" i="5"/>
  <c r="CT23" i="5"/>
  <c r="AA77" i="5"/>
  <c r="AA52" i="5"/>
  <c r="BT48" i="5"/>
  <c r="DD19" i="5"/>
  <c r="AA24" i="5"/>
  <c r="CT30" i="5"/>
  <c r="DD130" i="5"/>
  <c r="BT15" i="5"/>
  <c r="AA50" i="5"/>
  <c r="BT49" i="5"/>
  <c r="BT33" i="5"/>
  <c r="BT13" i="5"/>
  <c r="CT237" i="5"/>
  <c r="CT220" i="5"/>
  <c r="CT194" i="5"/>
  <c r="CT122" i="5"/>
  <c r="CT112" i="5"/>
  <c r="CT114" i="5"/>
  <c r="CT70" i="5"/>
  <c r="CT68" i="5"/>
  <c r="CT40" i="5"/>
  <c r="CT56" i="5"/>
  <c r="CT12" i="5"/>
  <c r="BT14" i="5"/>
  <c r="AA15" i="5"/>
  <c r="CG20" i="5"/>
  <c r="AA12" i="5"/>
  <c r="DD54" i="5"/>
  <c r="AA72" i="5"/>
  <c r="DD92" i="5"/>
  <c r="BT71" i="5"/>
  <c r="AA68" i="5"/>
  <c r="CT61" i="5"/>
  <c r="AA73" i="5"/>
  <c r="BT81" i="5"/>
  <c r="AA54" i="5"/>
  <c r="CT31" i="5"/>
  <c r="DD28" i="5"/>
  <c r="DD53" i="5"/>
  <c r="AA47" i="5"/>
  <c r="BT27" i="5"/>
  <c r="CT41" i="5"/>
  <c r="CT38" i="5"/>
  <c r="CG16" i="5"/>
  <c r="CT45" i="5"/>
  <c r="DD103" i="5"/>
  <c r="CG51" i="5"/>
  <c r="CT16" i="5"/>
  <c r="CG19" i="5"/>
  <c r="BT19" i="5"/>
  <c r="AA129" i="5"/>
  <c r="BT108" i="5"/>
  <c r="DD90" i="5"/>
  <c r="DD75" i="5"/>
  <c r="DD81" i="5"/>
  <c r="CT73" i="5"/>
  <c r="CG71" i="5"/>
  <c r="AA98" i="5"/>
  <c r="CT81" i="5"/>
  <c r="AA106" i="5"/>
  <c r="CT89" i="5"/>
  <c r="CT91" i="5"/>
  <c r="AA69" i="5"/>
  <c r="AA56" i="5"/>
  <c r="CT66" i="5"/>
  <c r="CG69" i="5"/>
  <c r="BT69" i="5"/>
  <c r="CG64" i="5"/>
  <c r="CG54" i="5"/>
  <c r="CG67" i="5"/>
  <c r="CG62" i="5"/>
  <c r="CG29" i="5"/>
  <c r="CG57" i="5"/>
  <c r="CT18" i="5"/>
  <c r="BT17" i="5"/>
  <c r="AA25" i="5"/>
  <c r="CT33" i="5"/>
  <c r="AA16" i="5"/>
  <c r="AA14" i="5"/>
  <c r="BT20" i="5"/>
  <c r="CG108" i="5"/>
  <c r="AA141" i="5"/>
  <c r="CT85" i="5"/>
  <c r="DD106" i="5"/>
  <c r="DD42" i="5"/>
  <c r="AA102" i="5"/>
  <c r="BT66" i="5"/>
  <c r="CG92" i="5"/>
  <c r="CG90" i="5"/>
  <c r="DD66" i="5"/>
  <c r="CT63" i="5"/>
  <c r="CG58" i="5"/>
  <c r="CG46" i="5"/>
  <c r="BT23" i="5"/>
  <c r="BT53" i="5"/>
  <c r="CG77" i="5"/>
  <c r="DD74" i="5"/>
  <c r="AA29" i="5"/>
  <c r="CT34" i="5"/>
  <c r="AA65" i="5"/>
  <c r="AA49" i="5"/>
  <c r="DD21" i="5"/>
  <c r="AA18" i="5"/>
  <c r="DD233" i="5"/>
  <c r="AA60" i="5"/>
  <c r="DD20" i="5"/>
  <c r="AA39" i="5"/>
  <c r="CG30" i="5"/>
  <c r="DD32" i="5"/>
  <c r="CT17" i="5"/>
  <c r="CG128" i="5"/>
  <c r="CG11" i="5"/>
  <c r="CG21" i="5"/>
  <c r="AA223" i="5"/>
  <c r="DD116" i="5"/>
  <c r="AA116" i="5"/>
  <c r="AA118" i="5"/>
  <c r="DD87" i="5"/>
  <c r="AA80" i="5"/>
  <c r="CT106" i="5"/>
  <c r="CT78" i="5"/>
  <c r="CG80" i="5"/>
  <c r="CT88" i="5"/>
  <c r="CG70" i="5"/>
  <c r="CG61" i="5"/>
  <c r="BT95" i="5"/>
  <c r="CG102" i="5"/>
  <c r="BT44" i="5"/>
  <c r="CT107" i="5"/>
  <c r="BT64" i="5"/>
  <c r="CG88" i="5"/>
  <c r="BT72" i="5"/>
  <c r="DD96" i="5"/>
  <c r="CT59" i="5"/>
  <c r="BT68" i="5"/>
  <c r="CT47" i="5"/>
  <c r="CG66" i="5"/>
  <c r="BT36" i="5"/>
  <c r="BT34" i="5"/>
  <c r="CT65" i="5"/>
  <c r="AA74" i="5"/>
  <c r="CT52" i="5"/>
  <c r="AA34" i="5"/>
  <c r="DD45" i="5"/>
  <c r="AA38" i="5"/>
  <c r="AA55" i="5"/>
  <c r="BT16" i="5"/>
  <c r="DD186" i="5"/>
  <c r="AA36" i="5"/>
  <c r="DD16" i="5"/>
  <c r="DD12" i="5"/>
  <c r="DD11" i="5"/>
  <c r="CT13" i="5"/>
  <c r="BT32" i="5"/>
  <c r="CT24" i="5"/>
  <c r="CG14" i="5"/>
  <c r="CT21" i="5"/>
  <c r="DD110" i="5"/>
  <c r="CT75" i="5"/>
  <c r="CT104" i="5"/>
  <c r="DD44" i="5"/>
  <c r="BT82" i="5"/>
  <c r="AA78" i="5"/>
  <c r="AA90" i="5"/>
  <c r="AA100" i="5"/>
  <c r="DD76" i="5"/>
  <c r="BT92" i="5"/>
  <c r="AA91" i="5"/>
  <c r="CG73" i="5"/>
  <c r="CT95" i="5"/>
  <c r="DD73" i="5"/>
  <c r="BT102" i="5"/>
  <c r="CG106" i="5"/>
  <c r="CG85" i="5"/>
  <c r="CG68" i="5"/>
  <c r="CT58" i="5"/>
  <c r="BT46" i="5"/>
  <c r="CT44" i="5"/>
  <c r="AA66" i="5"/>
  <c r="AA44" i="5"/>
  <c r="CG47" i="5"/>
  <c r="CG74" i="5"/>
  <c r="CT27" i="5"/>
  <c r="DD52" i="5"/>
  <c r="BT43" i="5"/>
  <c r="BT63" i="5"/>
  <c r="CT26" i="5"/>
  <c r="CG49" i="5"/>
  <c r="DD30" i="5"/>
  <c r="AA32" i="5"/>
  <c r="DD39" i="5"/>
  <c r="DD210" i="5"/>
  <c r="BT22" i="5"/>
  <c r="DD49" i="5"/>
  <c r="DD24" i="5"/>
  <c r="CG34" i="5"/>
  <c r="AA11" i="5"/>
  <c r="CG165" i="5"/>
  <c r="AA21" i="5"/>
  <c r="CG22" i="5"/>
  <c r="BT24" i="5"/>
  <c r="DD85" i="5"/>
  <c r="AA124" i="5"/>
  <c r="BT116" i="5"/>
  <c r="CT105" i="5"/>
  <c r="DD72" i="5"/>
  <c r="BT87" i="5"/>
  <c r="DD107" i="5"/>
  <c r="CT87" i="5"/>
  <c r="DD79" i="5"/>
  <c r="BT89" i="5"/>
  <c r="AA96" i="5"/>
  <c r="BT93" i="5"/>
  <c r="CT92" i="5"/>
  <c r="AA95" i="5"/>
  <c r="CT102" i="5"/>
  <c r="BT76" i="5"/>
  <c r="BT101" i="5"/>
  <c r="CT42" i="5"/>
  <c r="AA64" i="5"/>
  <c r="CT46" i="5"/>
  <c r="BT56" i="5"/>
  <c r="AA62" i="5"/>
  <c r="AA27" i="5"/>
  <c r="AA23" i="5"/>
  <c r="CG48" i="5"/>
  <c r="BT41" i="5"/>
  <c r="CT43" i="5"/>
  <c r="AA22" i="5"/>
  <c r="DD17" i="5"/>
  <c r="BT50" i="5"/>
  <c r="CG26" i="5"/>
  <c r="DD57" i="5"/>
  <c r="DD205" i="5"/>
  <c r="CT19" i="5"/>
  <c r="AA30" i="5"/>
  <c r="DD51" i="5"/>
  <c r="DD38" i="5"/>
  <c r="CT14" i="5"/>
  <c r="CG33" i="5"/>
  <c r="CG65" i="5"/>
  <c r="AA17" i="5"/>
  <c r="CG149" i="5"/>
  <c r="CG25" i="5"/>
  <c r="CT97" i="5"/>
  <c r="AA140" i="5"/>
  <c r="AA143" i="5"/>
  <c r="AA105" i="5"/>
  <c r="DD98" i="5"/>
  <c r="DD61" i="5"/>
  <c r="AA107" i="5"/>
  <c r="CG109" i="5"/>
  <c r="AA85" i="5"/>
  <c r="AA101" i="5"/>
  <c r="CG98" i="5"/>
  <c r="AA76" i="5"/>
  <c r="DD68" i="5"/>
  <c r="BT96" i="5"/>
  <c r="DD91" i="5"/>
  <c r="AA93" i="5"/>
  <c r="AA42" i="5"/>
  <c r="CG63" i="5"/>
  <c r="BT37" i="5"/>
  <c r="DD69" i="5"/>
  <c r="BT74" i="5"/>
  <c r="AA28" i="5"/>
  <c r="BT29" i="5"/>
  <c r="DD58" i="5"/>
  <c r="BT52" i="5"/>
  <c r="CT53" i="5"/>
  <c r="AA48" i="5"/>
  <c r="DD31" i="5"/>
  <c r="AA43" i="5"/>
  <c r="AA33" i="5"/>
  <c r="CT32" i="5"/>
  <c r="BT30" i="5"/>
  <c r="AA13" i="5"/>
  <c r="CT36" i="5"/>
  <c r="DD224" i="5"/>
  <c r="CT39" i="5"/>
  <c r="BT237" i="5"/>
  <c r="BT220" i="5"/>
  <c r="BT193" i="5"/>
  <c r="BT179" i="5"/>
  <c r="BT198" i="5"/>
  <c r="BT171" i="5"/>
  <c r="BT157" i="5"/>
  <c r="BT123" i="5"/>
  <c r="BT135" i="5"/>
  <c r="BT99" i="5"/>
  <c r="BT94" i="5"/>
  <c r="BT75" i="5"/>
  <c r="BT109" i="5"/>
  <c r="BT107" i="5"/>
  <c r="BT70" i="5"/>
  <c r="BT40" i="5"/>
  <c r="BT47" i="5"/>
  <c r="BT57" i="5"/>
  <c r="BT60" i="5"/>
  <c r="BT12" i="5"/>
  <c r="CT49" i="5"/>
  <c r="CG12" i="5"/>
  <c r="CG156" i="5"/>
  <c r="CG13" i="5"/>
  <c r="AA19" i="5"/>
  <c r="BT119" i="5"/>
  <c r="CT115" i="5"/>
  <c r="AA120" i="5"/>
  <c r="CT84" i="5"/>
  <c r="DD97" i="5"/>
  <c r="AA111" i="5"/>
  <c r="AA104" i="5"/>
  <c r="CT72" i="5"/>
  <c r="DD88" i="5"/>
  <c r="AA70" i="5"/>
  <c r="AA87" i="5"/>
  <c r="CT90" i="5"/>
  <c r="DD93" i="5"/>
  <c r="BT80" i="5"/>
  <c r="AA82" i="5"/>
  <c r="BT61" i="5"/>
  <c r="DD86" i="5"/>
  <c r="CG76" i="5"/>
  <c r="AA81" i="5"/>
  <c r="AA71" i="5"/>
  <c r="CG79" i="5"/>
  <c r="AA59" i="5"/>
  <c r="DD47" i="5"/>
  <c r="CG42" i="5"/>
  <c r="DD27" i="5"/>
  <c r="BT58" i="5"/>
  <c r="CG23" i="5"/>
  <c r="CG41" i="5"/>
  <c r="CT51" i="5"/>
  <c r="CT28" i="5"/>
  <c r="CG31" i="5"/>
  <c r="CG50" i="5"/>
  <c r="DD197" i="5"/>
  <c r="CG18" i="5"/>
  <c r="DD35" i="5"/>
  <c r="DD65" i="5"/>
  <c r="DD14" i="5"/>
  <c r="AA31" i="5"/>
  <c r="BT11" i="5"/>
  <c r="CG35" i="5"/>
  <c r="CG32" i="5"/>
  <c r="CG176" i="5"/>
  <c r="CG24" i="5"/>
  <c r="AA84" i="5"/>
  <c r="BT73" i="5"/>
  <c r="DD78" i="5"/>
  <c r="AA110" i="5"/>
  <c r="CT79" i="5"/>
  <c r="DD101" i="5"/>
  <c r="BT79" i="5"/>
  <c r="DD56" i="5"/>
  <c r="AA86" i="5"/>
  <c r="CG101" i="5"/>
  <c r="CG44" i="5"/>
  <c r="BT88" i="5"/>
  <c r="AA63" i="5"/>
  <c r="CG59" i="5"/>
  <c r="DD23" i="5"/>
  <c r="AA57" i="5"/>
  <c r="CT69" i="5"/>
  <c r="DD34" i="5"/>
  <c r="BT65" i="5"/>
  <c r="CG37" i="5"/>
  <c r="BT51" i="5"/>
  <c r="CT55" i="5"/>
  <c r="DD62" i="5"/>
  <c r="DD50" i="5"/>
  <c r="CG27" i="5"/>
  <c r="BT45" i="5"/>
  <c r="DD55" i="5"/>
  <c r="AA35" i="5"/>
  <c r="BT39" i="5"/>
  <c r="DD100" i="5"/>
  <c r="CG28" i="5"/>
  <c r="AA67" i="5"/>
  <c r="BT35" i="5"/>
  <c r="DD33" i="5"/>
  <c r="BT38" i="5"/>
  <c r="CT35" i="5"/>
  <c r="CG60" i="5"/>
  <c r="CT22" i="5"/>
  <c r="CG38" i="5"/>
  <c r="CG187" i="5"/>
  <c r="CT126" i="5"/>
  <c r="DD80" i="5"/>
  <c r="AA115" i="5"/>
  <c r="CT118" i="5"/>
  <c r="AA103" i="5"/>
  <c r="BT120" i="5"/>
  <c r="AA108" i="5"/>
  <c r="DD82" i="5"/>
  <c r="CT76" i="5"/>
  <c r="BT106" i="5"/>
  <c r="CT98" i="5"/>
  <c r="DD95" i="5"/>
  <c r="DD89" i="5"/>
  <c r="BT86" i="5"/>
  <c r="CT101" i="5"/>
  <c r="CG91" i="5"/>
  <c r="CG93" i="5"/>
  <c r="DD84" i="5"/>
  <c r="CT54" i="5"/>
  <c r="CT57" i="5"/>
  <c r="AA58" i="5"/>
  <c r="DD77" i="5"/>
  <c r="BT59" i="5"/>
  <c r="CT74" i="5"/>
  <c r="DD48" i="5"/>
  <c r="AA41" i="5"/>
  <c r="CT48" i="5"/>
  <c r="BT77" i="5"/>
  <c r="DD60" i="5"/>
  <c r="DD41" i="5"/>
  <c r="BT54" i="5"/>
  <c r="DD18" i="5"/>
  <c r="CG15" i="5"/>
  <c r="BT21" i="5"/>
  <c r="AA45" i="5"/>
  <c r="BT28" i="5"/>
  <c r="CG45" i="5"/>
  <c r="DD15" i="5"/>
  <c r="CG36" i="5"/>
  <c r="CT15" i="5"/>
  <c r="CG55" i="5"/>
  <c r="DD26" i="5"/>
  <c r="CT20" i="5"/>
  <c r="CG39" i="5"/>
  <c r="CG225" i="5"/>
  <c r="CG17" i="5"/>
  <c r="CT11" i="5"/>
  <c r="DA33" i="1"/>
  <c r="DA126" i="1"/>
  <c r="DA63" i="1"/>
  <c r="DA197" i="1"/>
  <c r="DA155" i="1"/>
  <c r="DA219" i="1"/>
  <c r="DA288" i="1"/>
  <c r="DA129" i="1"/>
  <c r="DA123" i="1"/>
  <c r="DA81" i="1"/>
  <c r="DA122" i="1"/>
  <c r="DA277" i="1"/>
  <c r="DA15" i="1"/>
  <c r="DA72" i="1"/>
  <c r="DA202" i="1"/>
  <c r="DA79" i="1"/>
  <c r="DA231" i="1"/>
  <c r="DA271" i="1"/>
  <c r="DA235" i="1"/>
  <c r="DA273" i="1"/>
  <c r="DA161" i="1"/>
  <c r="DA28" i="1"/>
  <c r="DA34" i="1"/>
  <c r="DA171" i="1"/>
  <c r="DA41" i="1"/>
  <c r="DA18" i="1"/>
  <c r="DA88" i="1"/>
  <c r="DA265" i="1"/>
  <c r="DA61" i="1"/>
  <c r="DA211" i="1"/>
  <c r="DA181" i="1"/>
  <c r="DA130" i="1"/>
  <c r="DA289" i="1"/>
  <c r="DA98" i="1"/>
  <c r="DA284" i="1"/>
  <c r="DA136" i="1"/>
  <c r="DA141" i="1"/>
  <c r="DA285" i="1"/>
  <c r="DA266" i="1"/>
  <c r="DA242" i="1"/>
  <c r="DA158" i="1"/>
  <c r="DA139" i="1"/>
  <c r="DA254" i="1"/>
  <c r="DA215" i="1"/>
  <c r="DA35" i="1"/>
  <c r="DA245" i="1"/>
  <c r="DA252" i="1"/>
  <c r="DA115" i="1"/>
  <c r="DA78" i="1"/>
  <c r="DA42" i="1"/>
  <c r="DA90" i="1"/>
  <c r="DA229" i="1"/>
  <c r="DA112" i="1"/>
  <c r="DA117" i="1"/>
  <c r="DA71" i="1"/>
  <c r="DA95" i="1"/>
  <c r="DA200" i="1"/>
  <c r="DA174" i="1"/>
  <c r="DA107" i="1"/>
  <c r="DA157" i="1"/>
  <c r="DA30" i="1"/>
  <c r="DA188" i="1"/>
  <c r="DA260" i="1"/>
  <c r="DA116" i="1"/>
  <c r="DA209" i="1"/>
  <c r="DA162" i="1"/>
  <c r="DA175" i="1"/>
  <c r="DA280" i="1"/>
  <c r="DA37" i="1"/>
  <c r="DA189" i="1"/>
  <c r="DA279" i="1"/>
  <c r="DA113" i="1"/>
  <c r="DA238" i="1"/>
  <c r="DA101" i="1"/>
  <c r="DA48" i="1"/>
  <c r="DA44" i="1"/>
  <c r="DA274" i="1"/>
  <c r="DA108" i="1"/>
  <c r="DA258" i="1"/>
  <c r="DA164" i="1"/>
  <c r="DA121" i="1"/>
  <c r="DA56" i="1"/>
  <c r="DA118" i="1"/>
  <c r="DA99" i="1"/>
  <c r="DA180" i="1"/>
  <c r="DA134" i="1"/>
  <c r="DA191" i="1"/>
  <c r="DA57" i="1"/>
  <c r="DA76" i="1"/>
  <c r="DA213" i="1"/>
  <c r="DA70" i="1"/>
  <c r="DA212" i="1"/>
  <c r="DA193" i="1"/>
  <c r="DA237" i="1"/>
  <c r="DA104" i="1"/>
  <c r="DA103" i="1"/>
  <c r="DA239" i="1"/>
  <c r="DA19" i="1"/>
  <c r="DA128" i="1"/>
  <c r="DA262" i="1"/>
  <c r="DA177" i="1"/>
  <c r="DA29" i="1"/>
  <c r="DA208" i="1"/>
  <c r="DA247" i="1"/>
  <c r="DA148" i="1"/>
  <c r="DA31" i="1"/>
  <c r="DA286" i="1"/>
  <c r="DA58" i="1"/>
  <c r="DA125" i="1"/>
  <c r="DA218" i="1"/>
  <c r="DA11" i="1"/>
  <c r="DA166" i="1"/>
  <c r="DA52" i="1"/>
  <c r="DA67" i="1"/>
  <c r="DA210" i="1"/>
  <c r="DA60" i="1"/>
  <c r="DA169" i="1"/>
  <c r="DA106" i="1"/>
  <c r="DA110" i="1"/>
  <c r="DA234" i="1"/>
  <c r="DA185" i="1"/>
  <c r="DA172" i="1"/>
  <c r="DA124" i="1"/>
  <c r="DA227" i="1"/>
  <c r="DA241" i="1"/>
  <c r="DA25" i="1"/>
  <c r="DA92" i="1"/>
  <c r="DA24" i="1"/>
  <c r="DA222" i="1"/>
  <c r="DA236" i="1"/>
  <c r="DA83" i="1"/>
  <c r="DA225" i="1"/>
  <c r="DA149" i="1"/>
  <c r="DA16" i="1"/>
  <c r="DA135" i="1"/>
  <c r="DA278" i="1"/>
  <c r="DA50" i="1"/>
  <c r="DA131" i="1"/>
  <c r="DA226" i="1"/>
  <c r="DA114" i="1"/>
  <c r="DA184" i="1"/>
  <c r="DA14" i="1"/>
  <c r="DA93" i="1"/>
  <c r="DA39" i="1"/>
  <c r="DA86" i="1"/>
  <c r="DA21" i="1"/>
  <c r="DA152" i="1"/>
  <c r="DA156" i="1"/>
  <c r="DA198" i="1"/>
  <c r="DA26" i="1"/>
  <c r="DA250" i="1"/>
  <c r="DA23" i="1"/>
  <c r="DA283" i="1"/>
  <c r="DA82" i="1"/>
  <c r="DA182" i="1"/>
  <c r="DA138" i="1"/>
  <c r="DA276" i="1"/>
  <c r="DA22" i="1"/>
  <c r="DA43" i="1"/>
  <c r="DA66" i="1"/>
  <c r="DA132" i="1"/>
  <c r="DA196" i="1"/>
  <c r="DA20" i="1"/>
  <c r="DA194" i="1"/>
  <c r="DA109" i="1"/>
  <c r="DA170" i="1"/>
  <c r="DA54" i="1"/>
  <c r="DA80" i="1"/>
  <c r="DA264" i="1"/>
  <c r="DA249" i="1"/>
  <c r="DA51" i="1"/>
  <c r="DA176" i="1"/>
  <c r="DA192" i="1"/>
  <c r="DA281" i="1"/>
  <c r="DA179" i="1"/>
  <c r="DA294" i="1"/>
  <c r="DA64" i="1"/>
  <c r="DA270" i="1"/>
  <c r="DA74" i="1"/>
  <c r="DA159" i="1"/>
  <c r="DA178" i="1"/>
  <c r="DA146" i="1"/>
  <c r="DA187" i="1"/>
  <c r="DA165" i="1"/>
  <c r="DA46" i="1"/>
  <c r="DA73" i="1"/>
  <c r="DA195" i="1"/>
  <c r="DA75" i="1"/>
  <c r="DA223" i="1"/>
  <c r="DA40" i="1"/>
  <c r="DA190" i="1"/>
  <c r="DA228" i="1"/>
  <c r="DA183" i="1"/>
  <c r="DA53" i="1"/>
  <c r="DA154" i="1"/>
  <c r="DA100" i="1"/>
  <c r="DA85" i="1"/>
  <c r="DA105" i="1"/>
  <c r="DA205" i="1"/>
  <c r="DA256" i="1"/>
  <c r="DA32" i="1"/>
  <c r="DA97" i="1"/>
  <c r="DA240" i="1"/>
  <c r="DA68" i="1"/>
  <c r="DA217" i="1"/>
  <c r="DA232" i="1"/>
  <c r="DA287" i="1"/>
  <c r="DA272" i="1"/>
  <c r="DA62" i="1"/>
  <c r="DA203" i="1"/>
  <c r="DA253" i="1"/>
  <c r="DA207" i="1"/>
  <c r="DA224" i="1"/>
  <c r="DA248" i="1"/>
  <c r="DA167" i="1"/>
  <c r="DA291" i="1"/>
  <c r="DA206" i="1"/>
  <c r="DA257" i="1"/>
  <c r="DA145" i="1"/>
  <c r="DA214" i="1"/>
  <c r="DA47" i="1"/>
  <c r="DA151" i="1"/>
  <c r="DA69" i="1"/>
  <c r="DA77" i="1"/>
  <c r="DA267" i="1"/>
  <c r="DA27" i="1"/>
  <c r="DA230" i="1"/>
  <c r="DA13" i="1"/>
  <c r="DA292" i="1"/>
  <c r="DA96" i="1"/>
  <c r="DA186" i="1"/>
  <c r="DA65" i="1"/>
  <c r="DA263" i="1"/>
  <c r="DA59" i="1"/>
  <c r="DA49" i="1"/>
  <c r="DA244" i="1"/>
  <c r="DA140" i="1"/>
  <c r="DA38" i="1"/>
  <c r="DA144" i="1"/>
  <c r="DA282" i="1"/>
  <c r="DA147" i="1"/>
  <c r="DA150" i="1"/>
  <c r="DA153" i="1"/>
  <c r="DA94" i="1"/>
  <c r="DA199" i="1"/>
  <c r="DA45" i="1"/>
  <c r="DA251" i="1"/>
  <c r="DA84" i="1"/>
  <c r="DA36" i="1"/>
  <c r="DA120" i="1"/>
  <c r="DA168" i="1"/>
  <c r="DA160" i="1"/>
  <c r="DA127" i="1"/>
  <c r="DA275" i="1"/>
  <c r="DA143" i="1"/>
  <c r="DA102" i="1"/>
  <c r="DA12" i="1"/>
  <c r="DA255" i="1"/>
  <c r="DA268" i="1"/>
  <c r="DA173" i="1"/>
  <c r="DA204" i="1"/>
  <c r="DA293" i="1"/>
  <c r="DA259" i="1"/>
  <c r="DA119" i="1"/>
  <c r="DA55" i="1"/>
  <c r="DA216" i="1"/>
  <c r="DA111" i="1"/>
  <c r="DA163" i="1"/>
  <c r="DA261" i="1"/>
  <c r="DA246" i="1"/>
  <c r="DA243" i="1"/>
  <c r="DA87" i="1"/>
  <c r="DA233" i="1"/>
  <c r="DA220" i="1"/>
  <c r="DA142" i="1"/>
  <c r="DA137" i="1"/>
  <c r="DA221" i="1"/>
  <c r="DA290" i="1"/>
  <c r="DA269" i="1"/>
  <c r="DA201" i="1"/>
  <c r="DA91" i="1"/>
  <c r="DA17" i="1"/>
  <c r="DA89" i="1"/>
  <c r="DA133" i="1"/>
  <c r="CY33" i="1"/>
  <c r="CY126" i="1"/>
  <c r="CY63" i="1"/>
  <c r="CY197" i="1"/>
  <c r="CY155" i="1"/>
  <c r="CY219" i="1"/>
  <c r="CY288" i="1"/>
  <c r="CY129" i="1"/>
  <c r="CY123" i="1"/>
  <c r="CY81" i="1"/>
  <c r="CY122" i="1"/>
  <c r="CY277" i="1"/>
  <c r="CY15" i="1"/>
  <c r="CY72" i="1"/>
  <c r="CY202" i="1"/>
  <c r="CY79" i="1"/>
  <c r="CY231" i="1"/>
  <c r="CY271" i="1"/>
  <c r="CY235" i="1"/>
  <c r="CY273" i="1"/>
  <c r="CY161" i="1"/>
  <c r="CY28" i="1"/>
  <c r="CY34" i="1"/>
  <c r="CY171" i="1"/>
  <c r="CY41" i="1"/>
  <c r="CY18" i="1"/>
  <c r="CY88" i="1"/>
  <c r="CY265" i="1"/>
  <c r="CY61" i="1"/>
  <c r="CY211" i="1"/>
  <c r="CY181" i="1"/>
  <c r="CY130" i="1"/>
  <c r="CY289" i="1"/>
  <c r="CY98" i="1"/>
  <c r="CY284" i="1"/>
  <c r="CY136" i="1"/>
  <c r="CY141" i="1"/>
  <c r="CY285" i="1"/>
  <c r="CY266" i="1"/>
  <c r="CY242" i="1"/>
  <c r="CY158" i="1"/>
  <c r="CY139" i="1"/>
  <c r="CY254" i="1"/>
  <c r="CY215" i="1"/>
  <c r="CY35" i="1"/>
  <c r="CY245" i="1"/>
  <c r="CY252" i="1"/>
  <c r="CY115" i="1"/>
  <c r="CY78" i="1"/>
  <c r="CY42" i="1"/>
  <c r="CY90" i="1"/>
  <c r="CY229" i="1"/>
  <c r="CY112" i="1"/>
  <c r="CY117" i="1"/>
  <c r="CY71" i="1"/>
  <c r="CY95" i="1"/>
  <c r="CY200" i="1"/>
  <c r="CY174" i="1"/>
  <c r="CY107" i="1"/>
  <c r="CY157" i="1"/>
  <c r="CY30" i="1"/>
  <c r="CY188" i="1"/>
  <c r="CY260" i="1"/>
  <c r="CY116" i="1"/>
  <c r="CY209" i="1"/>
  <c r="CY162" i="1"/>
  <c r="CY175" i="1"/>
  <c r="CY280" i="1"/>
  <c r="CY37" i="1"/>
  <c r="CY189" i="1"/>
  <c r="CY279" i="1"/>
  <c r="CY113" i="1"/>
  <c r="CY238" i="1"/>
  <c r="CY101" i="1"/>
  <c r="CY48" i="1"/>
  <c r="CY44" i="1"/>
  <c r="CY274" i="1"/>
  <c r="CY108" i="1"/>
  <c r="CY258" i="1"/>
  <c r="CY164" i="1"/>
  <c r="CY121" i="1"/>
  <c r="CY56" i="1"/>
  <c r="CY118" i="1"/>
  <c r="CY99" i="1"/>
  <c r="CY180" i="1"/>
  <c r="CY134" i="1"/>
  <c r="CY191" i="1"/>
  <c r="CY57" i="1"/>
  <c r="CY76" i="1"/>
  <c r="CY213" i="1"/>
  <c r="CY70" i="1"/>
  <c r="CY212" i="1"/>
  <c r="CY193" i="1"/>
  <c r="CY237" i="1"/>
  <c r="CY104" i="1"/>
  <c r="CY103" i="1"/>
  <c r="CY239" i="1"/>
  <c r="CY19" i="1"/>
  <c r="CY128" i="1"/>
  <c r="CY262" i="1"/>
  <c r="CY177" i="1"/>
  <c r="CY29" i="1"/>
  <c r="CY208" i="1"/>
  <c r="CY247" i="1"/>
  <c r="CY148" i="1"/>
  <c r="CY31" i="1"/>
  <c r="CY286" i="1"/>
  <c r="CY58" i="1"/>
  <c r="CY125" i="1"/>
  <c r="CY218" i="1"/>
  <c r="CY11" i="1"/>
  <c r="CY166" i="1"/>
  <c r="CY52" i="1"/>
  <c r="CY67" i="1"/>
  <c r="CY210" i="1"/>
  <c r="CY60" i="1"/>
  <c r="CY169" i="1"/>
  <c r="CY106" i="1"/>
  <c r="CY110" i="1"/>
  <c r="CY234" i="1"/>
  <c r="CY185" i="1"/>
  <c r="CY172" i="1"/>
  <c r="CY124" i="1"/>
  <c r="CY227" i="1"/>
  <c r="CY241" i="1"/>
  <c r="CY25" i="1"/>
  <c r="CY92" i="1"/>
  <c r="CY24" i="1"/>
  <c r="CY222" i="1"/>
  <c r="CY236" i="1"/>
  <c r="CY83" i="1"/>
  <c r="CY225" i="1"/>
  <c r="CY149" i="1"/>
  <c r="CY16" i="1"/>
  <c r="CY135" i="1"/>
  <c r="CY278" i="1"/>
  <c r="CY50" i="1"/>
  <c r="CY131" i="1"/>
  <c r="CY226" i="1"/>
  <c r="CY114" i="1"/>
  <c r="CY184" i="1"/>
  <c r="CY14" i="1"/>
  <c r="CY93" i="1"/>
  <c r="CY39" i="1"/>
  <c r="CY86" i="1"/>
  <c r="CY21" i="1"/>
  <c r="CY152" i="1"/>
  <c r="CY156" i="1"/>
  <c r="CY198" i="1"/>
  <c r="CY26" i="1"/>
  <c r="CY250" i="1"/>
  <c r="CY23" i="1"/>
  <c r="CY283" i="1"/>
  <c r="CY82" i="1"/>
  <c r="CY182" i="1"/>
  <c r="CY138" i="1"/>
  <c r="CY276" i="1"/>
  <c r="CY22" i="1"/>
  <c r="CY43" i="1"/>
  <c r="CY66" i="1"/>
  <c r="CY132" i="1"/>
  <c r="CY196" i="1"/>
  <c r="CY20" i="1"/>
  <c r="CY194" i="1"/>
  <c r="CY109" i="1"/>
  <c r="CY170" i="1"/>
  <c r="CY54" i="1"/>
  <c r="CY80" i="1"/>
  <c r="CY264" i="1"/>
  <c r="CY249" i="1"/>
  <c r="CY51" i="1"/>
  <c r="CY176" i="1"/>
  <c r="CY192" i="1"/>
  <c r="CY281" i="1"/>
  <c r="CY179" i="1"/>
  <c r="CY294" i="1"/>
  <c r="CY64" i="1"/>
  <c r="CY270" i="1"/>
  <c r="CY74" i="1"/>
  <c r="CY159" i="1"/>
  <c r="CY178" i="1"/>
  <c r="CY146" i="1"/>
  <c r="CY187" i="1"/>
  <c r="CY165" i="1"/>
  <c r="CY46" i="1"/>
  <c r="CY73" i="1"/>
  <c r="CY195" i="1"/>
  <c r="CY75" i="1"/>
  <c r="CY223" i="1"/>
  <c r="CY40" i="1"/>
  <c r="CY190" i="1"/>
  <c r="CY228" i="1"/>
  <c r="CY183" i="1"/>
  <c r="CY53" i="1"/>
  <c r="CY154" i="1"/>
  <c r="CY100" i="1"/>
  <c r="CY85" i="1"/>
  <c r="CY105" i="1"/>
  <c r="CY205" i="1"/>
  <c r="CY256" i="1"/>
  <c r="CY32" i="1"/>
  <c r="CY97" i="1"/>
  <c r="CY240" i="1"/>
  <c r="CY68" i="1"/>
  <c r="CY217" i="1"/>
  <c r="CY232" i="1"/>
  <c r="CY287" i="1"/>
  <c r="CY272" i="1"/>
  <c r="CY62" i="1"/>
  <c r="CY203" i="1"/>
  <c r="CY253" i="1"/>
  <c r="CY207" i="1"/>
  <c r="CY224" i="1"/>
  <c r="CY248" i="1"/>
  <c r="CY167" i="1"/>
  <c r="CY291" i="1"/>
  <c r="CY206" i="1"/>
  <c r="CY257" i="1"/>
  <c r="CY145" i="1"/>
  <c r="CY214" i="1"/>
  <c r="CY47" i="1"/>
  <c r="CY151" i="1"/>
  <c r="CY69" i="1"/>
  <c r="CY77" i="1"/>
  <c r="CY267" i="1"/>
  <c r="CY27" i="1"/>
  <c r="CY230" i="1"/>
  <c r="CY13" i="1"/>
  <c r="CY292" i="1"/>
  <c r="CY96" i="1"/>
  <c r="CY186" i="1"/>
  <c r="CY65" i="1"/>
  <c r="CY263" i="1"/>
  <c r="CY59" i="1"/>
  <c r="CY49" i="1"/>
  <c r="CY244" i="1"/>
  <c r="CY140" i="1"/>
  <c r="CY38" i="1"/>
  <c r="CY144" i="1"/>
  <c r="CY282" i="1"/>
  <c r="CY147" i="1"/>
  <c r="CY150" i="1"/>
  <c r="CY153" i="1"/>
  <c r="CY94" i="1"/>
  <c r="CY199" i="1"/>
  <c r="CY45" i="1"/>
  <c r="CY251" i="1"/>
  <c r="CY84" i="1"/>
  <c r="CY36" i="1"/>
  <c r="CY120" i="1"/>
  <c r="CY168" i="1"/>
  <c r="CY160" i="1"/>
  <c r="CY127" i="1"/>
  <c r="CY275" i="1"/>
  <c r="CY143" i="1"/>
  <c r="CY102" i="1"/>
  <c r="CY12" i="1"/>
  <c r="CY255" i="1"/>
  <c r="CY268" i="1"/>
  <c r="CY173" i="1"/>
  <c r="CY204" i="1"/>
  <c r="CY293" i="1"/>
  <c r="CY259" i="1"/>
  <c r="CY119" i="1"/>
  <c r="CY55" i="1"/>
  <c r="CY216" i="1"/>
  <c r="CY111" i="1"/>
  <c r="CY163" i="1"/>
  <c r="CY261" i="1"/>
  <c r="CY246" i="1"/>
  <c r="CY243" i="1"/>
  <c r="CY87" i="1"/>
  <c r="CY233" i="1"/>
  <c r="CY220" i="1"/>
  <c r="CY142" i="1"/>
  <c r="CY137" i="1"/>
  <c r="CY221" i="1"/>
  <c r="CY290" i="1"/>
  <c r="CY269" i="1"/>
  <c r="CY201" i="1"/>
  <c r="CY91" i="1"/>
  <c r="CY17" i="1"/>
  <c r="CY89" i="1"/>
  <c r="CY133" i="1"/>
  <c r="CR33" i="1"/>
  <c r="CR126" i="1"/>
  <c r="CR63" i="1"/>
  <c r="CR197" i="1"/>
  <c r="CR155" i="1"/>
  <c r="CR219" i="1"/>
  <c r="CR288" i="1"/>
  <c r="CR129" i="1"/>
  <c r="CR123" i="1"/>
  <c r="CR81" i="1"/>
  <c r="CR122" i="1"/>
  <c r="CR277" i="1"/>
  <c r="CR15" i="1"/>
  <c r="CR72" i="1"/>
  <c r="CR202" i="1"/>
  <c r="CR79" i="1"/>
  <c r="CR231" i="1"/>
  <c r="CR271" i="1"/>
  <c r="CR235" i="1"/>
  <c r="CR273" i="1"/>
  <c r="CR161" i="1"/>
  <c r="CR28" i="1"/>
  <c r="CR34" i="1"/>
  <c r="CR171" i="1"/>
  <c r="CR41" i="1"/>
  <c r="CR18" i="1"/>
  <c r="CR88" i="1"/>
  <c r="CR265" i="1"/>
  <c r="CR61" i="1"/>
  <c r="CR211" i="1"/>
  <c r="CR181" i="1"/>
  <c r="CR130" i="1"/>
  <c r="CR289" i="1"/>
  <c r="CR98" i="1"/>
  <c r="CR284" i="1"/>
  <c r="CR136" i="1"/>
  <c r="CR141" i="1"/>
  <c r="CR285" i="1"/>
  <c r="CR266" i="1"/>
  <c r="CR242" i="1"/>
  <c r="CR158" i="1"/>
  <c r="CR139" i="1"/>
  <c r="CR254" i="1"/>
  <c r="CR215" i="1"/>
  <c r="CR35" i="1"/>
  <c r="CR245" i="1"/>
  <c r="CR252" i="1"/>
  <c r="CR115" i="1"/>
  <c r="CR78" i="1"/>
  <c r="CR42" i="1"/>
  <c r="CR90" i="1"/>
  <c r="CR229" i="1"/>
  <c r="CR112" i="1"/>
  <c r="CR117" i="1"/>
  <c r="CR71" i="1"/>
  <c r="CR95" i="1"/>
  <c r="CR200" i="1"/>
  <c r="CR174" i="1"/>
  <c r="CR107" i="1"/>
  <c r="CR157" i="1"/>
  <c r="CR30" i="1"/>
  <c r="CR188" i="1"/>
  <c r="CR260" i="1"/>
  <c r="CR116" i="1"/>
  <c r="CR209" i="1"/>
  <c r="CR162" i="1"/>
  <c r="CR175" i="1"/>
  <c r="CR280" i="1"/>
  <c r="CR37" i="1"/>
  <c r="CR189" i="1"/>
  <c r="CR279" i="1"/>
  <c r="CR113" i="1"/>
  <c r="CR238" i="1"/>
  <c r="CR101" i="1"/>
  <c r="CR48" i="1"/>
  <c r="CR44" i="1"/>
  <c r="CR274" i="1"/>
  <c r="CR108" i="1"/>
  <c r="CR258" i="1"/>
  <c r="CR164" i="1"/>
  <c r="CR121" i="1"/>
  <c r="CR56" i="1"/>
  <c r="CR118" i="1"/>
  <c r="CR99" i="1"/>
  <c r="CR180" i="1"/>
  <c r="CR134" i="1"/>
  <c r="CR191" i="1"/>
  <c r="CR57" i="1"/>
  <c r="CR76" i="1"/>
  <c r="CR213" i="1"/>
  <c r="CR70" i="1"/>
  <c r="CR212" i="1"/>
  <c r="CR193" i="1"/>
  <c r="CR237" i="1"/>
  <c r="CR104" i="1"/>
  <c r="CR103" i="1"/>
  <c r="CR239" i="1"/>
  <c r="CR19" i="1"/>
  <c r="CR128" i="1"/>
  <c r="CR262" i="1"/>
  <c r="CR177" i="1"/>
  <c r="CR29" i="1"/>
  <c r="CR208" i="1"/>
  <c r="CR247" i="1"/>
  <c r="CR148" i="1"/>
  <c r="CR31" i="1"/>
  <c r="CR286" i="1"/>
  <c r="CR58" i="1"/>
  <c r="CR125" i="1"/>
  <c r="CR218" i="1"/>
  <c r="CR11" i="1"/>
  <c r="CR166" i="1"/>
  <c r="CR52" i="1"/>
  <c r="CR67" i="1"/>
  <c r="CR210" i="1"/>
  <c r="CR60" i="1"/>
  <c r="CR169" i="1"/>
  <c r="CR106" i="1"/>
  <c r="CR110" i="1"/>
  <c r="CR234" i="1"/>
  <c r="CR185" i="1"/>
  <c r="CR172" i="1"/>
  <c r="CR124" i="1"/>
  <c r="CR227" i="1"/>
  <c r="CR241" i="1"/>
  <c r="CR25" i="1"/>
  <c r="CR92" i="1"/>
  <c r="CR24" i="1"/>
  <c r="CR222" i="1"/>
  <c r="CR236" i="1"/>
  <c r="CR83" i="1"/>
  <c r="CR225" i="1"/>
  <c r="CR149" i="1"/>
  <c r="CR16" i="1"/>
  <c r="CR135" i="1"/>
  <c r="CR278" i="1"/>
  <c r="CR50" i="1"/>
  <c r="CR131" i="1"/>
  <c r="CR226" i="1"/>
  <c r="CR114" i="1"/>
  <c r="CR184" i="1"/>
  <c r="CR14" i="1"/>
  <c r="CR93" i="1"/>
  <c r="CR39" i="1"/>
  <c r="CR86" i="1"/>
  <c r="CR21" i="1"/>
  <c r="CR152" i="1"/>
  <c r="CR156" i="1"/>
  <c r="CR198" i="1"/>
  <c r="CR26" i="1"/>
  <c r="CR250" i="1"/>
  <c r="CR23" i="1"/>
  <c r="CR283" i="1"/>
  <c r="CR82" i="1"/>
  <c r="CR182" i="1"/>
  <c r="CR138" i="1"/>
  <c r="CR276" i="1"/>
  <c r="CR22" i="1"/>
  <c r="CR43" i="1"/>
  <c r="CR66" i="1"/>
  <c r="CR132" i="1"/>
  <c r="CR196" i="1"/>
  <c r="CR20" i="1"/>
  <c r="CR194" i="1"/>
  <c r="CR109" i="1"/>
  <c r="CR170" i="1"/>
  <c r="CR54" i="1"/>
  <c r="CR80" i="1"/>
  <c r="CR264" i="1"/>
  <c r="CR249" i="1"/>
  <c r="CR51" i="1"/>
  <c r="CR176" i="1"/>
  <c r="CR192" i="1"/>
  <c r="CR281" i="1"/>
  <c r="CR179" i="1"/>
  <c r="CR294" i="1"/>
  <c r="CR64" i="1"/>
  <c r="CR270" i="1"/>
  <c r="CR74" i="1"/>
  <c r="CR159" i="1"/>
  <c r="CR178" i="1"/>
  <c r="CR146" i="1"/>
  <c r="CR187" i="1"/>
  <c r="CR165" i="1"/>
  <c r="CR46" i="1"/>
  <c r="CR73" i="1"/>
  <c r="CR195" i="1"/>
  <c r="CR75" i="1"/>
  <c r="CR223" i="1"/>
  <c r="CR40" i="1"/>
  <c r="CR190" i="1"/>
  <c r="CR228" i="1"/>
  <c r="CR183" i="1"/>
  <c r="CR53" i="1"/>
  <c r="CR154" i="1"/>
  <c r="CR100" i="1"/>
  <c r="CR85" i="1"/>
  <c r="CR105" i="1"/>
  <c r="CR205" i="1"/>
  <c r="CR256" i="1"/>
  <c r="CR32" i="1"/>
  <c r="CR97" i="1"/>
  <c r="CR240" i="1"/>
  <c r="CR68" i="1"/>
  <c r="CR217" i="1"/>
  <c r="CR232" i="1"/>
  <c r="CR287" i="1"/>
  <c r="CR272" i="1"/>
  <c r="CR62" i="1"/>
  <c r="CR203" i="1"/>
  <c r="CR253" i="1"/>
  <c r="CR207" i="1"/>
  <c r="CR224" i="1"/>
  <c r="CR248" i="1"/>
  <c r="CR167" i="1"/>
  <c r="CR291" i="1"/>
  <c r="CR206" i="1"/>
  <c r="CR257" i="1"/>
  <c r="CR145" i="1"/>
  <c r="CR214" i="1"/>
  <c r="CR47" i="1"/>
  <c r="CR151" i="1"/>
  <c r="CR69" i="1"/>
  <c r="CR77" i="1"/>
  <c r="CR267" i="1"/>
  <c r="CR27" i="1"/>
  <c r="CR230" i="1"/>
  <c r="CR13" i="1"/>
  <c r="CR292" i="1"/>
  <c r="CR96" i="1"/>
  <c r="CR186" i="1"/>
  <c r="CR65" i="1"/>
  <c r="CR263" i="1"/>
  <c r="CR59" i="1"/>
  <c r="CR49" i="1"/>
  <c r="CR244" i="1"/>
  <c r="CR140" i="1"/>
  <c r="CR38" i="1"/>
  <c r="CR144" i="1"/>
  <c r="CR282" i="1"/>
  <c r="CR147" i="1"/>
  <c r="CR150" i="1"/>
  <c r="CR153" i="1"/>
  <c r="CR94" i="1"/>
  <c r="CR199" i="1"/>
  <c r="CR45" i="1"/>
  <c r="CR251" i="1"/>
  <c r="CR84" i="1"/>
  <c r="CR36" i="1"/>
  <c r="CR120" i="1"/>
  <c r="CR168" i="1"/>
  <c r="CR160" i="1"/>
  <c r="CR127" i="1"/>
  <c r="CR275" i="1"/>
  <c r="CR143" i="1"/>
  <c r="CR102" i="1"/>
  <c r="CR12" i="1"/>
  <c r="CR255" i="1"/>
  <c r="CR268" i="1"/>
  <c r="CR173" i="1"/>
  <c r="CR204" i="1"/>
  <c r="CR293" i="1"/>
  <c r="CR259" i="1"/>
  <c r="CR119" i="1"/>
  <c r="CR55" i="1"/>
  <c r="CR216" i="1"/>
  <c r="CR111" i="1"/>
  <c r="CR163" i="1"/>
  <c r="CR261" i="1"/>
  <c r="CR246" i="1"/>
  <c r="CR243" i="1"/>
  <c r="CR87" i="1"/>
  <c r="CR233" i="1"/>
  <c r="CR220" i="1"/>
  <c r="CR142" i="1"/>
  <c r="CR137" i="1"/>
  <c r="CR221" i="1"/>
  <c r="CR290" i="1"/>
  <c r="CR269" i="1"/>
  <c r="CR201" i="1"/>
  <c r="CR91" i="1"/>
  <c r="CR17" i="1"/>
  <c r="CR89" i="1"/>
  <c r="CR133" i="1"/>
  <c r="CP33" i="1"/>
  <c r="CP126" i="1"/>
  <c r="CP63" i="1"/>
  <c r="CP197" i="1"/>
  <c r="CP155" i="1"/>
  <c r="CP219" i="1"/>
  <c r="CP288" i="1"/>
  <c r="CP129" i="1"/>
  <c r="CP123" i="1"/>
  <c r="CP81" i="1"/>
  <c r="CP122" i="1"/>
  <c r="CP277" i="1"/>
  <c r="CP15" i="1"/>
  <c r="CP72" i="1"/>
  <c r="CP202" i="1"/>
  <c r="CP79" i="1"/>
  <c r="CP231" i="1"/>
  <c r="CP271" i="1"/>
  <c r="CP235" i="1"/>
  <c r="CP273" i="1"/>
  <c r="CP161" i="1"/>
  <c r="CP28" i="1"/>
  <c r="CP34" i="1"/>
  <c r="CP171" i="1"/>
  <c r="CP41" i="1"/>
  <c r="CP18" i="1"/>
  <c r="CP88" i="1"/>
  <c r="CP265" i="1"/>
  <c r="CP61" i="1"/>
  <c r="CP211" i="1"/>
  <c r="CP181" i="1"/>
  <c r="CP130" i="1"/>
  <c r="CP289" i="1"/>
  <c r="CP98" i="1"/>
  <c r="CP284" i="1"/>
  <c r="CP136" i="1"/>
  <c r="CP141" i="1"/>
  <c r="CP285" i="1"/>
  <c r="CP266" i="1"/>
  <c r="CP242" i="1"/>
  <c r="CP158" i="1"/>
  <c r="CP139" i="1"/>
  <c r="CP254" i="1"/>
  <c r="CP215" i="1"/>
  <c r="CP35" i="1"/>
  <c r="CP245" i="1"/>
  <c r="CP252" i="1"/>
  <c r="CP115" i="1"/>
  <c r="CP78" i="1"/>
  <c r="CP42" i="1"/>
  <c r="CP90" i="1"/>
  <c r="CP229" i="1"/>
  <c r="CP112" i="1"/>
  <c r="CP117" i="1"/>
  <c r="CP71" i="1"/>
  <c r="CP95" i="1"/>
  <c r="CP200" i="1"/>
  <c r="CP174" i="1"/>
  <c r="CP107" i="1"/>
  <c r="CP157" i="1"/>
  <c r="CP30" i="1"/>
  <c r="CP188" i="1"/>
  <c r="CP260" i="1"/>
  <c r="CP116" i="1"/>
  <c r="CP209" i="1"/>
  <c r="CP162" i="1"/>
  <c r="CP175" i="1"/>
  <c r="CP280" i="1"/>
  <c r="CP37" i="1"/>
  <c r="CP189" i="1"/>
  <c r="CP279" i="1"/>
  <c r="CP113" i="1"/>
  <c r="CP238" i="1"/>
  <c r="CP101" i="1"/>
  <c r="CP48" i="1"/>
  <c r="CP44" i="1"/>
  <c r="CP274" i="1"/>
  <c r="CP108" i="1"/>
  <c r="CP258" i="1"/>
  <c r="CP164" i="1"/>
  <c r="CP121" i="1"/>
  <c r="CP56" i="1"/>
  <c r="CP118" i="1"/>
  <c r="CP99" i="1"/>
  <c r="CP180" i="1"/>
  <c r="CP134" i="1"/>
  <c r="CP191" i="1"/>
  <c r="CP57" i="1"/>
  <c r="CP76" i="1"/>
  <c r="CP213" i="1"/>
  <c r="CP70" i="1"/>
  <c r="CP212" i="1"/>
  <c r="CP193" i="1"/>
  <c r="CP237" i="1"/>
  <c r="CP104" i="1"/>
  <c r="CP103" i="1"/>
  <c r="CP239" i="1"/>
  <c r="CP19" i="1"/>
  <c r="CP128" i="1"/>
  <c r="CP262" i="1"/>
  <c r="CP177" i="1"/>
  <c r="CP29" i="1"/>
  <c r="CP208" i="1"/>
  <c r="CP247" i="1"/>
  <c r="CP148" i="1"/>
  <c r="CP31" i="1"/>
  <c r="CP286" i="1"/>
  <c r="CP58" i="1"/>
  <c r="CP125" i="1"/>
  <c r="CP218" i="1"/>
  <c r="CP11" i="1"/>
  <c r="CP166" i="1"/>
  <c r="CP52" i="1"/>
  <c r="CP67" i="1"/>
  <c r="CP210" i="1"/>
  <c r="CP60" i="1"/>
  <c r="CP169" i="1"/>
  <c r="CP106" i="1"/>
  <c r="CP110" i="1"/>
  <c r="CP234" i="1"/>
  <c r="CP185" i="1"/>
  <c r="CP172" i="1"/>
  <c r="CP124" i="1"/>
  <c r="CP227" i="1"/>
  <c r="CP241" i="1"/>
  <c r="CP25" i="1"/>
  <c r="CP92" i="1"/>
  <c r="CP24" i="1"/>
  <c r="CP222" i="1"/>
  <c r="CP236" i="1"/>
  <c r="CP83" i="1"/>
  <c r="CP225" i="1"/>
  <c r="CP149" i="1"/>
  <c r="CP16" i="1"/>
  <c r="CP135" i="1"/>
  <c r="CP278" i="1"/>
  <c r="CP50" i="1"/>
  <c r="CP131" i="1"/>
  <c r="CP226" i="1"/>
  <c r="CP114" i="1"/>
  <c r="CP184" i="1"/>
  <c r="CP14" i="1"/>
  <c r="CP93" i="1"/>
  <c r="CP39" i="1"/>
  <c r="CP86" i="1"/>
  <c r="CP21" i="1"/>
  <c r="CP152" i="1"/>
  <c r="CP156" i="1"/>
  <c r="CP198" i="1"/>
  <c r="CP26" i="1"/>
  <c r="CP250" i="1"/>
  <c r="CP23" i="1"/>
  <c r="CP283" i="1"/>
  <c r="CP82" i="1"/>
  <c r="CP182" i="1"/>
  <c r="CP138" i="1"/>
  <c r="CP276" i="1"/>
  <c r="CP22" i="1"/>
  <c r="CP43" i="1"/>
  <c r="CP66" i="1"/>
  <c r="CP132" i="1"/>
  <c r="CP196" i="1"/>
  <c r="CP20" i="1"/>
  <c r="CP194" i="1"/>
  <c r="CP109" i="1"/>
  <c r="CP170" i="1"/>
  <c r="CP54" i="1"/>
  <c r="CP80" i="1"/>
  <c r="CP264" i="1"/>
  <c r="CP249" i="1"/>
  <c r="CP51" i="1"/>
  <c r="CP176" i="1"/>
  <c r="CP192" i="1"/>
  <c r="CP281" i="1"/>
  <c r="CP179" i="1"/>
  <c r="CP294" i="1"/>
  <c r="CP64" i="1"/>
  <c r="CP270" i="1"/>
  <c r="CP74" i="1"/>
  <c r="CP159" i="1"/>
  <c r="CP178" i="1"/>
  <c r="CP146" i="1"/>
  <c r="CP187" i="1"/>
  <c r="CP165" i="1"/>
  <c r="CP46" i="1"/>
  <c r="CP73" i="1"/>
  <c r="CP195" i="1"/>
  <c r="CP75" i="1"/>
  <c r="CP223" i="1"/>
  <c r="CP40" i="1"/>
  <c r="CP190" i="1"/>
  <c r="CP228" i="1"/>
  <c r="CP183" i="1"/>
  <c r="CP53" i="1"/>
  <c r="CP154" i="1"/>
  <c r="CP100" i="1"/>
  <c r="CP85" i="1"/>
  <c r="CP105" i="1"/>
  <c r="CP205" i="1"/>
  <c r="CP256" i="1"/>
  <c r="CP32" i="1"/>
  <c r="CP97" i="1"/>
  <c r="CP240" i="1"/>
  <c r="CP68" i="1"/>
  <c r="CP217" i="1"/>
  <c r="CP232" i="1"/>
  <c r="CP287" i="1"/>
  <c r="CP272" i="1"/>
  <c r="CP62" i="1"/>
  <c r="CP203" i="1"/>
  <c r="CP253" i="1"/>
  <c r="CP207" i="1"/>
  <c r="CP224" i="1"/>
  <c r="CP248" i="1"/>
  <c r="CP167" i="1"/>
  <c r="CP291" i="1"/>
  <c r="CP206" i="1"/>
  <c r="CP257" i="1"/>
  <c r="CP145" i="1"/>
  <c r="CP214" i="1"/>
  <c r="CP47" i="1"/>
  <c r="CP151" i="1"/>
  <c r="CP69" i="1"/>
  <c r="CP77" i="1"/>
  <c r="CP267" i="1"/>
  <c r="CP27" i="1"/>
  <c r="CP230" i="1"/>
  <c r="CP13" i="1"/>
  <c r="CP292" i="1"/>
  <c r="CP96" i="1"/>
  <c r="CP186" i="1"/>
  <c r="CP65" i="1"/>
  <c r="CP263" i="1"/>
  <c r="CP59" i="1"/>
  <c r="CP49" i="1"/>
  <c r="CP244" i="1"/>
  <c r="CP140" i="1"/>
  <c r="CP38" i="1"/>
  <c r="CP144" i="1"/>
  <c r="CP282" i="1"/>
  <c r="CP147" i="1"/>
  <c r="CP150" i="1"/>
  <c r="CP153" i="1"/>
  <c r="CP94" i="1"/>
  <c r="CP199" i="1"/>
  <c r="CP45" i="1"/>
  <c r="CP251" i="1"/>
  <c r="CP84" i="1"/>
  <c r="CP36" i="1"/>
  <c r="CP120" i="1"/>
  <c r="CP168" i="1"/>
  <c r="CP160" i="1"/>
  <c r="CP127" i="1"/>
  <c r="CP275" i="1"/>
  <c r="CP143" i="1"/>
  <c r="CP102" i="1"/>
  <c r="CP12" i="1"/>
  <c r="CP255" i="1"/>
  <c r="CP268" i="1"/>
  <c r="CP173" i="1"/>
  <c r="CP204" i="1"/>
  <c r="CP293" i="1"/>
  <c r="CP259" i="1"/>
  <c r="CP119" i="1"/>
  <c r="CP55" i="1"/>
  <c r="CP216" i="1"/>
  <c r="CP111" i="1"/>
  <c r="CP163" i="1"/>
  <c r="CP261" i="1"/>
  <c r="CP246" i="1"/>
  <c r="CP243" i="1"/>
  <c r="CP87" i="1"/>
  <c r="CP233" i="1"/>
  <c r="CP220" i="1"/>
  <c r="CP142" i="1"/>
  <c r="CP137" i="1"/>
  <c r="CP221" i="1"/>
  <c r="CP290" i="1"/>
  <c r="CP269" i="1"/>
  <c r="CP201" i="1"/>
  <c r="CP91" i="1"/>
  <c r="CP17" i="1"/>
  <c r="CP89" i="1"/>
  <c r="CP133" i="1"/>
  <c r="CL33" i="1"/>
  <c r="CL126" i="1"/>
  <c r="CL63" i="1"/>
  <c r="CL197" i="1"/>
  <c r="CL155" i="1"/>
  <c r="CL219" i="1"/>
  <c r="CL288" i="1"/>
  <c r="CL129" i="1"/>
  <c r="CL123" i="1"/>
  <c r="CL81" i="1"/>
  <c r="CL122" i="1"/>
  <c r="CL277" i="1"/>
  <c r="CL15" i="1"/>
  <c r="CL72" i="1"/>
  <c r="CL202" i="1"/>
  <c r="CL79" i="1"/>
  <c r="CL231" i="1"/>
  <c r="CL271" i="1"/>
  <c r="CL235" i="1"/>
  <c r="CL273" i="1"/>
  <c r="CL161" i="1"/>
  <c r="CL28" i="1"/>
  <c r="CL34" i="1"/>
  <c r="CL171" i="1"/>
  <c r="CL41" i="1"/>
  <c r="CL18" i="1"/>
  <c r="CL88" i="1"/>
  <c r="CL265" i="1"/>
  <c r="CL61" i="1"/>
  <c r="CL211" i="1"/>
  <c r="CL181" i="1"/>
  <c r="CL130" i="1"/>
  <c r="CL289" i="1"/>
  <c r="CL98" i="1"/>
  <c r="CL284" i="1"/>
  <c r="CL136" i="1"/>
  <c r="CL141" i="1"/>
  <c r="CL285" i="1"/>
  <c r="CL266" i="1"/>
  <c r="CL242" i="1"/>
  <c r="CL158" i="1"/>
  <c r="CL139" i="1"/>
  <c r="CL254" i="1"/>
  <c r="CL215" i="1"/>
  <c r="CL35" i="1"/>
  <c r="CL245" i="1"/>
  <c r="CL252" i="1"/>
  <c r="CL115" i="1"/>
  <c r="CL78" i="1"/>
  <c r="CL42" i="1"/>
  <c r="CL90" i="1"/>
  <c r="CL229" i="1"/>
  <c r="CL112" i="1"/>
  <c r="CL117" i="1"/>
  <c r="CL71" i="1"/>
  <c r="CL95" i="1"/>
  <c r="CL200" i="1"/>
  <c r="CL174" i="1"/>
  <c r="CL107" i="1"/>
  <c r="CL157" i="1"/>
  <c r="CL30" i="1"/>
  <c r="CL188" i="1"/>
  <c r="CL260" i="1"/>
  <c r="CL116" i="1"/>
  <c r="CL209" i="1"/>
  <c r="CL162" i="1"/>
  <c r="CL175" i="1"/>
  <c r="CL280" i="1"/>
  <c r="CL37" i="1"/>
  <c r="CL189" i="1"/>
  <c r="CL279" i="1"/>
  <c r="CL113" i="1"/>
  <c r="CL238" i="1"/>
  <c r="CL101" i="1"/>
  <c r="CL48" i="1"/>
  <c r="CL44" i="1"/>
  <c r="CL274" i="1"/>
  <c r="CL108" i="1"/>
  <c r="CL258" i="1"/>
  <c r="CL164" i="1"/>
  <c r="CL121" i="1"/>
  <c r="CL56" i="1"/>
  <c r="CL118" i="1"/>
  <c r="CL99" i="1"/>
  <c r="CL180" i="1"/>
  <c r="CL134" i="1"/>
  <c r="CL191" i="1"/>
  <c r="CL57" i="1"/>
  <c r="CL76" i="1"/>
  <c r="CL213" i="1"/>
  <c r="CL70" i="1"/>
  <c r="CL212" i="1"/>
  <c r="CL193" i="1"/>
  <c r="CL237" i="1"/>
  <c r="CL104" i="1"/>
  <c r="CL103" i="1"/>
  <c r="CL239" i="1"/>
  <c r="CL19" i="1"/>
  <c r="CL128" i="1"/>
  <c r="CL262" i="1"/>
  <c r="CL177" i="1"/>
  <c r="CL29" i="1"/>
  <c r="CL208" i="1"/>
  <c r="CL247" i="1"/>
  <c r="CL148" i="1"/>
  <c r="CL31" i="1"/>
  <c r="CL286" i="1"/>
  <c r="CL58" i="1"/>
  <c r="CL125" i="1"/>
  <c r="CL218" i="1"/>
  <c r="CL11" i="1"/>
  <c r="CL166" i="1"/>
  <c r="CL52" i="1"/>
  <c r="CL67" i="1"/>
  <c r="CL210" i="1"/>
  <c r="CL60" i="1"/>
  <c r="CL169" i="1"/>
  <c r="CL106" i="1"/>
  <c r="CL110" i="1"/>
  <c r="CL234" i="1"/>
  <c r="CL185" i="1"/>
  <c r="CL172" i="1"/>
  <c r="CL124" i="1"/>
  <c r="CL227" i="1"/>
  <c r="CL241" i="1"/>
  <c r="CL25" i="1"/>
  <c r="CL92" i="1"/>
  <c r="CL24" i="1"/>
  <c r="CL222" i="1"/>
  <c r="CL236" i="1"/>
  <c r="CL83" i="1"/>
  <c r="CL225" i="1"/>
  <c r="CL149" i="1"/>
  <c r="CL16" i="1"/>
  <c r="CL135" i="1"/>
  <c r="CL278" i="1"/>
  <c r="CL50" i="1"/>
  <c r="CL131" i="1"/>
  <c r="CL226" i="1"/>
  <c r="CL114" i="1"/>
  <c r="CL184" i="1"/>
  <c r="CL14" i="1"/>
  <c r="CL93" i="1"/>
  <c r="CL39" i="1"/>
  <c r="CL86" i="1"/>
  <c r="CL21" i="1"/>
  <c r="CL152" i="1"/>
  <c r="CL156" i="1"/>
  <c r="CL198" i="1"/>
  <c r="CL26" i="1"/>
  <c r="CL250" i="1"/>
  <c r="CL23" i="1"/>
  <c r="CL283" i="1"/>
  <c r="CL82" i="1"/>
  <c r="CL182" i="1"/>
  <c r="CL138" i="1"/>
  <c r="CL276" i="1"/>
  <c r="CL22" i="1"/>
  <c r="CL43" i="1"/>
  <c r="CL66" i="1"/>
  <c r="CL132" i="1"/>
  <c r="CL196" i="1"/>
  <c r="CL20" i="1"/>
  <c r="CL194" i="1"/>
  <c r="CL109" i="1"/>
  <c r="CL170" i="1"/>
  <c r="CL54" i="1"/>
  <c r="CL80" i="1"/>
  <c r="CL264" i="1"/>
  <c r="CL249" i="1"/>
  <c r="CL51" i="1"/>
  <c r="CL176" i="1"/>
  <c r="CL192" i="1"/>
  <c r="CL281" i="1"/>
  <c r="CL179" i="1"/>
  <c r="CL294" i="1"/>
  <c r="CL64" i="1"/>
  <c r="CL270" i="1"/>
  <c r="CL74" i="1"/>
  <c r="CL159" i="1"/>
  <c r="CL178" i="1"/>
  <c r="CL146" i="1"/>
  <c r="CL187" i="1"/>
  <c r="CL165" i="1"/>
  <c r="CL46" i="1"/>
  <c r="CL73" i="1"/>
  <c r="CL195" i="1"/>
  <c r="CL75" i="1"/>
  <c r="CL223" i="1"/>
  <c r="CL40" i="1"/>
  <c r="CL190" i="1"/>
  <c r="CL228" i="1"/>
  <c r="CL183" i="1"/>
  <c r="CL53" i="1"/>
  <c r="CL154" i="1"/>
  <c r="CL100" i="1"/>
  <c r="CL85" i="1"/>
  <c r="CL105" i="1"/>
  <c r="CL205" i="1"/>
  <c r="CL256" i="1"/>
  <c r="CL32" i="1"/>
  <c r="CL97" i="1"/>
  <c r="CL240" i="1"/>
  <c r="CL68" i="1"/>
  <c r="CL217" i="1"/>
  <c r="CL232" i="1"/>
  <c r="CL287" i="1"/>
  <c r="CL272" i="1"/>
  <c r="CL62" i="1"/>
  <c r="CL203" i="1"/>
  <c r="CL253" i="1"/>
  <c r="CL207" i="1"/>
  <c r="CL224" i="1"/>
  <c r="CL248" i="1"/>
  <c r="CL167" i="1"/>
  <c r="CL291" i="1"/>
  <c r="CL206" i="1"/>
  <c r="CL257" i="1"/>
  <c r="CL145" i="1"/>
  <c r="CL214" i="1"/>
  <c r="CL47" i="1"/>
  <c r="CL151" i="1"/>
  <c r="CL69" i="1"/>
  <c r="CL77" i="1"/>
  <c r="CL267" i="1"/>
  <c r="CL27" i="1"/>
  <c r="CL230" i="1"/>
  <c r="CL13" i="1"/>
  <c r="CL292" i="1"/>
  <c r="CL96" i="1"/>
  <c r="CL186" i="1"/>
  <c r="CL65" i="1"/>
  <c r="CL263" i="1"/>
  <c r="CL59" i="1"/>
  <c r="CL49" i="1"/>
  <c r="CL244" i="1"/>
  <c r="CL140" i="1"/>
  <c r="CL38" i="1"/>
  <c r="CL144" i="1"/>
  <c r="CL282" i="1"/>
  <c r="CL147" i="1"/>
  <c r="CL150" i="1"/>
  <c r="CL153" i="1"/>
  <c r="CL94" i="1"/>
  <c r="CL199" i="1"/>
  <c r="CL45" i="1"/>
  <c r="CL251" i="1"/>
  <c r="CL84" i="1"/>
  <c r="CL36" i="1"/>
  <c r="CL120" i="1"/>
  <c r="CL168" i="1"/>
  <c r="CL160" i="1"/>
  <c r="CL127" i="1"/>
  <c r="CL275" i="1"/>
  <c r="CL143" i="1"/>
  <c r="CL102" i="1"/>
  <c r="CL12" i="1"/>
  <c r="CL255" i="1"/>
  <c r="CL268" i="1"/>
  <c r="CL173" i="1"/>
  <c r="CL204" i="1"/>
  <c r="CL293" i="1"/>
  <c r="CL259" i="1"/>
  <c r="CL119" i="1"/>
  <c r="CL55" i="1"/>
  <c r="CL216" i="1"/>
  <c r="CL111" i="1"/>
  <c r="CL163" i="1"/>
  <c r="CL261" i="1"/>
  <c r="CL246" i="1"/>
  <c r="CL243" i="1"/>
  <c r="CL87" i="1"/>
  <c r="CL233" i="1"/>
  <c r="CL220" i="1"/>
  <c r="CL142" i="1"/>
  <c r="CL137" i="1"/>
  <c r="CL221" i="1"/>
  <c r="CL290" i="1"/>
  <c r="CL269" i="1"/>
  <c r="CL201" i="1"/>
  <c r="CL91" i="1"/>
  <c r="CL17" i="1"/>
  <c r="CL89" i="1"/>
  <c r="CL133" i="1"/>
  <c r="CE33" i="1"/>
  <c r="CE126" i="1"/>
  <c r="CE63" i="1"/>
  <c r="CE197" i="1"/>
  <c r="CE155" i="1"/>
  <c r="CE219" i="1"/>
  <c r="CE288" i="1"/>
  <c r="CE129" i="1"/>
  <c r="CE123" i="1"/>
  <c r="CE81" i="1"/>
  <c r="CE122" i="1"/>
  <c r="CE277" i="1"/>
  <c r="CE15" i="1"/>
  <c r="CE72" i="1"/>
  <c r="CE202" i="1"/>
  <c r="CE79" i="1"/>
  <c r="CE231" i="1"/>
  <c r="CE271" i="1"/>
  <c r="CE235" i="1"/>
  <c r="CE273" i="1"/>
  <c r="CE161" i="1"/>
  <c r="CE28" i="1"/>
  <c r="CE34" i="1"/>
  <c r="CE171" i="1"/>
  <c r="CE41" i="1"/>
  <c r="CE18" i="1"/>
  <c r="CE88" i="1"/>
  <c r="CE265" i="1"/>
  <c r="CE61" i="1"/>
  <c r="CE211" i="1"/>
  <c r="CE181" i="1"/>
  <c r="CE130" i="1"/>
  <c r="CE289" i="1"/>
  <c r="CE98" i="1"/>
  <c r="CE284" i="1"/>
  <c r="CE136" i="1"/>
  <c r="CE141" i="1"/>
  <c r="CE285" i="1"/>
  <c r="CE266" i="1"/>
  <c r="CE242" i="1"/>
  <c r="CE158" i="1"/>
  <c r="CE139" i="1"/>
  <c r="CE254" i="1"/>
  <c r="CE215" i="1"/>
  <c r="CE35" i="1"/>
  <c r="CE245" i="1"/>
  <c r="CE252" i="1"/>
  <c r="CE115" i="1"/>
  <c r="CE78" i="1"/>
  <c r="CE42" i="1"/>
  <c r="CE90" i="1"/>
  <c r="CE229" i="1"/>
  <c r="CE112" i="1"/>
  <c r="CE117" i="1"/>
  <c r="CE71" i="1"/>
  <c r="CE95" i="1"/>
  <c r="CE200" i="1"/>
  <c r="CE174" i="1"/>
  <c r="CE107" i="1"/>
  <c r="CE157" i="1"/>
  <c r="CE30" i="1"/>
  <c r="CE188" i="1"/>
  <c r="CE260" i="1"/>
  <c r="CE116" i="1"/>
  <c r="CE209" i="1"/>
  <c r="CE162" i="1"/>
  <c r="CE175" i="1"/>
  <c r="CE280" i="1"/>
  <c r="CE37" i="1"/>
  <c r="CE189" i="1"/>
  <c r="CE279" i="1"/>
  <c r="CE113" i="1"/>
  <c r="CE238" i="1"/>
  <c r="CE101" i="1"/>
  <c r="CE48" i="1"/>
  <c r="CE44" i="1"/>
  <c r="CE274" i="1"/>
  <c r="CE108" i="1"/>
  <c r="CE258" i="1"/>
  <c r="CE164" i="1"/>
  <c r="CE121" i="1"/>
  <c r="CE56" i="1"/>
  <c r="CE118" i="1"/>
  <c r="CE99" i="1"/>
  <c r="CE180" i="1"/>
  <c r="CE134" i="1"/>
  <c r="CE191" i="1"/>
  <c r="CE57" i="1"/>
  <c r="CE76" i="1"/>
  <c r="CE213" i="1"/>
  <c r="CE70" i="1"/>
  <c r="CE212" i="1"/>
  <c r="CE193" i="1"/>
  <c r="CE237" i="1"/>
  <c r="CE104" i="1"/>
  <c r="CE103" i="1"/>
  <c r="CE239" i="1"/>
  <c r="CE19" i="1"/>
  <c r="CE128" i="1"/>
  <c r="CE262" i="1"/>
  <c r="CE177" i="1"/>
  <c r="CE29" i="1"/>
  <c r="CE208" i="1"/>
  <c r="CE247" i="1"/>
  <c r="CE148" i="1"/>
  <c r="CE31" i="1"/>
  <c r="CE286" i="1"/>
  <c r="CE58" i="1"/>
  <c r="CE125" i="1"/>
  <c r="CE218" i="1"/>
  <c r="CE11" i="1"/>
  <c r="CE166" i="1"/>
  <c r="CE52" i="1"/>
  <c r="CE67" i="1"/>
  <c r="CE210" i="1"/>
  <c r="CE60" i="1"/>
  <c r="CE169" i="1"/>
  <c r="CE106" i="1"/>
  <c r="CE110" i="1"/>
  <c r="CE234" i="1"/>
  <c r="CE185" i="1"/>
  <c r="CE172" i="1"/>
  <c r="CE124" i="1"/>
  <c r="CE227" i="1"/>
  <c r="CE241" i="1"/>
  <c r="CE25" i="1"/>
  <c r="CE92" i="1"/>
  <c r="CE24" i="1"/>
  <c r="CE222" i="1"/>
  <c r="CE236" i="1"/>
  <c r="CE83" i="1"/>
  <c r="CE225" i="1"/>
  <c r="CE149" i="1"/>
  <c r="CE16" i="1"/>
  <c r="CE135" i="1"/>
  <c r="CE278" i="1"/>
  <c r="CE50" i="1"/>
  <c r="CE131" i="1"/>
  <c r="CE226" i="1"/>
  <c r="CE114" i="1"/>
  <c r="CE184" i="1"/>
  <c r="CE14" i="1"/>
  <c r="CE93" i="1"/>
  <c r="CE39" i="1"/>
  <c r="CE86" i="1"/>
  <c r="CE21" i="1"/>
  <c r="CE152" i="1"/>
  <c r="CE156" i="1"/>
  <c r="CE198" i="1"/>
  <c r="CE26" i="1"/>
  <c r="CE250" i="1"/>
  <c r="CE23" i="1"/>
  <c r="CE283" i="1"/>
  <c r="CE82" i="1"/>
  <c r="CE182" i="1"/>
  <c r="CE138" i="1"/>
  <c r="CE276" i="1"/>
  <c r="CE22" i="1"/>
  <c r="CE43" i="1"/>
  <c r="CE66" i="1"/>
  <c r="CE132" i="1"/>
  <c r="CE196" i="1"/>
  <c r="CE20" i="1"/>
  <c r="CE194" i="1"/>
  <c r="CE109" i="1"/>
  <c r="CE170" i="1"/>
  <c r="CE54" i="1"/>
  <c r="CE80" i="1"/>
  <c r="CE264" i="1"/>
  <c r="CE249" i="1"/>
  <c r="CE51" i="1"/>
  <c r="CE176" i="1"/>
  <c r="CE192" i="1"/>
  <c r="CE281" i="1"/>
  <c r="CE179" i="1"/>
  <c r="CE294" i="1"/>
  <c r="CE64" i="1"/>
  <c r="CE270" i="1"/>
  <c r="CE74" i="1"/>
  <c r="CE159" i="1"/>
  <c r="CE178" i="1"/>
  <c r="CE146" i="1"/>
  <c r="CE187" i="1"/>
  <c r="CE165" i="1"/>
  <c r="CE46" i="1"/>
  <c r="CE73" i="1"/>
  <c r="CE195" i="1"/>
  <c r="CE75" i="1"/>
  <c r="CE223" i="1"/>
  <c r="CE40" i="1"/>
  <c r="CE190" i="1"/>
  <c r="CE228" i="1"/>
  <c r="CE183" i="1"/>
  <c r="CE53" i="1"/>
  <c r="CE154" i="1"/>
  <c r="CE100" i="1"/>
  <c r="CE85" i="1"/>
  <c r="CE105" i="1"/>
  <c r="CE205" i="1"/>
  <c r="CE256" i="1"/>
  <c r="CE32" i="1"/>
  <c r="CE97" i="1"/>
  <c r="CE240" i="1"/>
  <c r="CE68" i="1"/>
  <c r="CE217" i="1"/>
  <c r="CE232" i="1"/>
  <c r="CE287" i="1"/>
  <c r="CE272" i="1"/>
  <c r="CE62" i="1"/>
  <c r="CE203" i="1"/>
  <c r="CE253" i="1"/>
  <c r="CE207" i="1"/>
  <c r="CE224" i="1"/>
  <c r="CE248" i="1"/>
  <c r="CE167" i="1"/>
  <c r="CE291" i="1"/>
  <c r="CE206" i="1"/>
  <c r="CE257" i="1"/>
  <c r="CE145" i="1"/>
  <c r="CE214" i="1"/>
  <c r="CE47" i="1"/>
  <c r="CE151" i="1"/>
  <c r="CE69" i="1"/>
  <c r="CE77" i="1"/>
  <c r="CE267" i="1"/>
  <c r="CE27" i="1"/>
  <c r="CE230" i="1"/>
  <c r="CE13" i="1"/>
  <c r="CE292" i="1"/>
  <c r="CE96" i="1"/>
  <c r="CE186" i="1"/>
  <c r="CE65" i="1"/>
  <c r="CE263" i="1"/>
  <c r="CE59" i="1"/>
  <c r="CE49" i="1"/>
  <c r="CE244" i="1"/>
  <c r="CE140" i="1"/>
  <c r="CE38" i="1"/>
  <c r="CE144" i="1"/>
  <c r="CE282" i="1"/>
  <c r="CE147" i="1"/>
  <c r="CE150" i="1"/>
  <c r="CE153" i="1"/>
  <c r="CE94" i="1"/>
  <c r="CE199" i="1"/>
  <c r="CE45" i="1"/>
  <c r="CE251" i="1"/>
  <c r="CE84" i="1"/>
  <c r="CE36" i="1"/>
  <c r="CE120" i="1"/>
  <c r="CE168" i="1"/>
  <c r="CE160" i="1"/>
  <c r="CE127" i="1"/>
  <c r="CE275" i="1"/>
  <c r="CE143" i="1"/>
  <c r="CE102" i="1"/>
  <c r="CE12" i="1"/>
  <c r="CE255" i="1"/>
  <c r="CE268" i="1"/>
  <c r="CE173" i="1"/>
  <c r="CE204" i="1"/>
  <c r="CE293" i="1"/>
  <c r="CE259" i="1"/>
  <c r="CE119" i="1"/>
  <c r="CE55" i="1"/>
  <c r="CE216" i="1"/>
  <c r="CE111" i="1"/>
  <c r="CE163" i="1"/>
  <c r="CE261" i="1"/>
  <c r="CE246" i="1"/>
  <c r="CE243" i="1"/>
  <c r="CE87" i="1"/>
  <c r="CE233" i="1"/>
  <c r="CE220" i="1"/>
  <c r="CE142" i="1"/>
  <c r="CE137" i="1"/>
  <c r="CE221" i="1"/>
  <c r="CE290" i="1"/>
  <c r="CE269" i="1"/>
  <c r="CE201" i="1"/>
  <c r="CE91" i="1"/>
  <c r="CE17" i="1"/>
  <c r="CE89" i="1"/>
  <c r="CE133" i="1"/>
  <c r="CC33" i="1"/>
  <c r="CC126" i="1"/>
  <c r="CC63" i="1"/>
  <c r="CC197" i="1"/>
  <c r="CC155" i="1"/>
  <c r="CC219" i="1"/>
  <c r="CC288" i="1"/>
  <c r="CC129" i="1"/>
  <c r="CC123" i="1"/>
  <c r="CC81" i="1"/>
  <c r="CC122" i="1"/>
  <c r="CC277" i="1"/>
  <c r="CC15" i="1"/>
  <c r="CC72" i="1"/>
  <c r="CC202" i="1"/>
  <c r="CC79" i="1"/>
  <c r="CC231" i="1"/>
  <c r="CC271" i="1"/>
  <c r="CC235" i="1"/>
  <c r="CC273" i="1"/>
  <c r="CC161" i="1"/>
  <c r="CC28" i="1"/>
  <c r="CC34" i="1"/>
  <c r="CC171" i="1"/>
  <c r="CC41" i="1"/>
  <c r="CC18" i="1"/>
  <c r="CC88" i="1"/>
  <c r="CC265" i="1"/>
  <c r="CC61" i="1"/>
  <c r="CC211" i="1"/>
  <c r="CC181" i="1"/>
  <c r="CC130" i="1"/>
  <c r="CC289" i="1"/>
  <c r="CC98" i="1"/>
  <c r="CC284" i="1"/>
  <c r="CC136" i="1"/>
  <c r="CC141" i="1"/>
  <c r="CC285" i="1"/>
  <c r="CC266" i="1"/>
  <c r="CC242" i="1"/>
  <c r="CC158" i="1"/>
  <c r="CC139" i="1"/>
  <c r="CC254" i="1"/>
  <c r="CC215" i="1"/>
  <c r="CC35" i="1"/>
  <c r="CC245" i="1"/>
  <c r="CC252" i="1"/>
  <c r="CC115" i="1"/>
  <c r="CC78" i="1"/>
  <c r="CC42" i="1"/>
  <c r="CC90" i="1"/>
  <c r="CC229" i="1"/>
  <c r="CC112" i="1"/>
  <c r="CC117" i="1"/>
  <c r="CC71" i="1"/>
  <c r="CC95" i="1"/>
  <c r="CC200" i="1"/>
  <c r="CC174" i="1"/>
  <c r="CC107" i="1"/>
  <c r="CC157" i="1"/>
  <c r="CC30" i="1"/>
  <c r="CC188" i="1"/>
  <c r="CC260" i="1"/>
  <c r="CC116" i="1"/>
  <c r="CC209" i="1"/>
  <c r="CC162" i="1"/>
  <c r="CC175" i="1"/>
  <c r="CC280" i="1"/>
  <c r="CC37" i="1"/>
  <c r="CC189" i="1"/>
  <c r="CC279" i="1"/>
  <c r="CC113" i="1"/>
  <c r="CC238" i="1"/>
  <c r="CC101" i="1"/>
  <c r="CC48" i="1"/>
  <c r="CC44" i="1"/>
  <c r="CC274" i="1"/>
  <c r="CC108" i="1"/>
  <c r="CC258" i="1"/>
  <c r="CC164" i="1"/>
  <c r="CC121" i="1"/>
  <c r="CC56" i="1"/>
  <c r="CC118" i="1"/>
  <c r="CC99" i="1"/>
  <c r="CC180" i="1"/>
  <c r="CC134" i="1"/>
  <c r="CC191" i="1"/>
  <c r="CC57" i="1"/>
  <c r="CC76" i="1"/>
  <c r="CC213" i="1"/>
  <c r="CC70" i="1"/>
  <c r="CC212" i="1"/>
  <c r="CC193" i="1"/>
  <c r="CC237" i="1"/>
  <c r="CC104" i="1"/>
  <c r="CC103" i="1"/>
  <c r="CC239" i="1"/>
  <c r="CC19" i="1"/>
  <c r="CC128" i="1"/>
  <c r="CC262" i="1"/>
  <c r="CC177" i="1"/>
  <c r="CC29" i="1"/>
  <c r="CC208" i="1"/>
  <c r="CC247" i="1"/>
  <c r="CC148" i="1"/>
  <c r="CC31" i="1"/>
  <c r="CC286" i="1"/>
  <c r="CC58" i="1"/>
  <c r="CC125" i="1"/>
  <c r="CC218" i="1"/>
  <c r="CC11" i="1"/>
  <c r="CC166" i="1"/>
  <c r="CC52" i="1"/>
  <c r="CC67" i="1"/>
  <c r="CC210" i="1"/>
  <c r="CC60" i="1"/>
  <c r="CC169" i="1"/>
  <c r="CC106" i="1"/>
  <c r="CC110" i="1"/>
  <c r="CC234" i="1"/>
  <c r="CC185" i="1"/>
  <c r="CC172" i="1"/>
  <c r="CC124" i="1"/>
  <c r="CC227" i="1"/>
  <c r="CC241" i="1"/>
  <c r="CC25" i="1"/>
  <c r="CC92" i="1"/>
  <c r="CC24" i="1"/>
  <c r="CC222" i="1"/>
  <c r="CC236" i="1"/>
  <c r="CC83" i="1"/>
  <c r="CC225" i="1"/>
  <c r="CC149" i="1"/>
  <c r="CC16" i="1"/>
  <c r="CC135" i="1"/>
  <c r="CC278" i="1"/>
  <c r="CC50" i="1"/>
  <c r="CC131" i="1"/>
  <c r="CC226" i="1"/>
  <c r="CC114" i="1"/>
  <c r="CC184" i="1"/>
  <c r="CC14" i="1"/>
  <c r="CC93" i="1"/>
  <c r="CC39" i="1"/>
  <c r="CC86" i="1"/>
  <c r="CC21" i="1"/>
  <c r="CC152" i="1"/>
  <c r="CC156" i="1"/>
  <c r="CC198" i="1"/>
  <c r="CC26" i="1"/>
  <c r="CC250" i="1"/>
  <c r="CC23" i="1"/>
  <c r="CC283" i="1"/>
  <c r="CC82" i="1"/>
  <c r="CC182" i="1"/>
  <c r="CC138" i="1"/>
  <c r="CC276" i="1"/>
  <c r="CC22" i="1"/>
  <c r="CC43" i="1"/>
  <c r="CC66" i="1"/>
  <c r="CC132" i="1"/>
  <c r="CC196" i="1"/>
  <c r="CC20" i="1"/>
  <c r="CC194" i="1"/>
  <c r="CC109" i="1"/>
  <c r="CC170" i="1"/>
  <c r="CC54" i="1"/>
  <c r="CC80" i="1"/>
  <c r="CC264" i="1"/>
  <c r="CC249" i="1"/>
  <c r="CC51" i="1"/>
  <c r="CC176" i="1"/>
  <c r="CC192" i="1"/>
  <c r="CC281" i="1"/>
  <c r="CC179" i="1"/>
  <c r="CC294" i="1"/>
  <c r="CC64" i="1"/>
  <c r="CC270" i="1"/>
  <c r="CC74" i="1"/>
  <c r="CC159" i="1"/>
  <c r="CC178" i="1"/>
  <c r="CC146" i="1"/>
  <c r="CC187" i="1"/>
  <c r="CC165" i="1"/>
  <c r="CC46" i="1"/>
  <c r="CC73" i="1"/>
  <c r="CC195" i="1"/>
  <c r="CC75" i="1"/>
  <c r="CC223" i="1"/>
  <c r="CC40" i="1"/>
  <c r="CC190" i="1"/>
  <c r="CC228" i="1"/>
  <c r="CC183" i="1"/>
  <c r="CC53" i="1"/>
  <c r="CC154" i="1"/>
  <c r="CC100" i="1"/>
  <c r="CC85" i="1"/>
  <c r="CC105" i="1"/>
  <c r="CC205" i="1"/>
  <c r="CC256" i="1"/>
  <c r="CC32" i="1"/>
  <c r="CC97" i="1"/>
  <c r="CC240" i="1"/>
  <c r="CC68" i="1"/>
  <c r="CC217" i="1"/>
  <c r="CC232" i="1"/>
  <c r="CC287" i="1"/>
  <c r="CC272" i="1"/>
  <c r="CC62" i="1"/>
  <c r="CC203" i="1"/>
  <c r="CC253" i="1"/>
  <c r="CC207" i="1"/>
  <c r="CC224" i="1"/>
  <c r="CC248" i="1"/>
  <c r="CC167" i="1"/>
  <c r="CC291" i="1"/>
  <c r="CC206" i="1"/>
  <c r="CC257" i="1"/>
  <c r="CC145" i="1"/>
  <c r="CC214" i="1"/>
  <c r="CC47" i="1"/>
  <c r="CC151" i="1"/>
  <c r="CC69" i="1"/>
  <c r="CC77" i="1"/>
  <c r="CC267" i="1"/>
  <c r="CC27" i="1"/>
  <c r="CC230" i="1"/>
  <c r="CC13" i="1"/>
  <c r="CC292" i="1"/>
  <c r="CC96" i="1"/>
  <c r="CC186" i="1"/>
  <c r="CC65" i="1"/>
  <c r="CC263" i="1"/>
  <c r="CC59" i="1"/>
  <c r="CC49" i="1"/>
  <c r="CC244" i="1"/>
  <c r="CC140" i="1"/>
  <c r="CC38" i="1"/>
  <c r="CC144" i="1"/>
  <c r="CC282" i="1"/>
  <c r="CC147" i="1"/>
  <c r="CC150" i="1"/>
  <c r="CC153" i="1"/>
  <c r="CC94" i="1"/>
  <c r="CC199" i="1"/>
  <c r="CC45" i="1"/>
  <c r="CC251" i="1"/>
  <c r="CC84" i="1"/>
  <c r="CC36" i="1"/>
  <c r="CC120" i="1"/>
  <c r="CC168" i="1"/>
  <c r="CC160" i="1"/>
  <c r="CC127" i="1"/>
  <c r="CC275" i="1"/>
  <c r="CC143" i="1"/>
  <c r="CC102" i="1"/>
  <c r="CC12" i="1"/>
  <c r="CC255" i="1"/>
  <c r="CC268" i="1"/>
  <c r="CC173" i="1"/>
  <c r="CC204" i="1"/>
  <c r="CC293" i="1"/>
  <c r="CC259" i="1"/>
  <c r="CC119" i="1"/>
  <c r="CC55" i="1"/>
  <c r="CC216" i="1"/>
  <c r="CC111" i="1"/>
  <c r="CC163" i="1"/>
  <c r="CC261" i="1"/>
  <c r="CC246" i="1"/>
  <c r="CC243" i="1"/>
  <c r="CC87" i="1"/>
  <c r="CC233" i="1"/>
  <c r="CC220" i="1"/>
  <c r="CC142" i="1"/>
  <c r="CC137" i="1"/>
  <c r="CC221" i="1"/>
  <c r="CC290" i="1"/>
  <c r="CC269" i="1"/>
  <c r="CC201" i="1"/>
  <c r="CC91" i="1"/>
  <c r="CC17" i="1"/>
  <c r="CC89" i="1"/>
  <c r="CC133" i="1"/>
  <c r="CA33" i="1"/>
  <c r="CA126" i="1"/>
  <c r="CA63" i="1"/>
  <c r="CA197" i="1"/>
  <c r="CA155" i="1"/>
  <c r="CA219" i="1"/>
  <c r="CA288" i="1"/>
  <c r="CA129" i="1"/>
  <c r="CA123" i="1"/>
  <c r="CA81" i="1"/>
  <c r="CA122" i="1"/>
  <c r="CA277" i="1"/>
  <c r="CA15" i="1"/>
  <c r="CA72" i="1"/>
  <c r="CA202" i="1"/>
  <c r="CA79" i="1"/>
  <c r="CA231" i="1"/>
  <c r="CA271" i="1"/>
  <c r="CA235" i="1"/>
  <c r="CA273" i="1"/>
  <c r="CA161" i="1"/>
  <c r="CA28" i="1"/>
  <c r="CA34" i="1"/>
  <c r="CA171" i="1"/>
  <c r="CA41" i="1"/>
  <c r="CA18" i="1"/>
  <c r="CA88" i="1"/>
  <c r="CA265" i="1"/>
  <c r="CA61" i="1"/>
  <c r="CA211" i="1"/>
  <c r="CA181" i="1"/>
  <c r="CA130" i="1"/>
  <c r="CA289" i="1"/>
  <c r="CA98" i="1"/>
  <c r="CA284" i="1"/>
  <c r="CA136" i="1"/>
  <c r="CA141" i="1"/>
  <c r="CA285" i="1"/>
  <c r="CA266" i="1"/>
  <c r="CA242" i="1"/>
  <c r="CA158" i="1"/>
  <c r="CA139" i="1"/>
  <c r="CA254" i="1"/>
  <c r="CA215" i="1"/>
  <c r="CA35" i="1"/>
  <c r="CA245" i="1"/>
  <c r="CA252" i="1"/>
  <c r="CA115" i="1"/>
  <c r="CA78" i="1"/>
  <c r="CA42" i="1"/>
  <c r="CA90" i="1"/>
  <c r="CA229" i="1"/>
  <c r="CA112" i="1"/>
  <c r="CA117" i="1"/>
  <c r="CA71" i="1"/>
  <c r="CA95" i="1"/>
  <c r="CA200" i="1"/>
  <c r="CA174" i="1"/>
  <c r="CA107" i="1"/>
  <c r="CA157" i="1"/>
  <c r="CA30" i="1"/>
  <c r="CA188" i="1"/>
  <c r="CA260" i="1"/>
  <c r="CA116" i="1"/>
  <c r="CA209" i="1"/>
  <c r="CA162" i="1"/>
  <c r="CA175" i="1"/>
  <c r="CA280" i="1"/>
  <c r="CA37" i="1"/>
  <c r="CA189" i="1"/>
  <c r="CA279" i="1"/>
  <c r="CA113" i="1"/>
  <c r="CA238" i="1"/>
  <c r="CA101" i="1"/>
  <c r="CA48" i="1"/>
  <c r="CA44" i="1"/>
  <c r="CA274" i="1"/>
  <c r="CA108" i="1"/>
  <c r="CA258" i="1"/>
  <c r="CA164" i="1"/>
  <c r="CA121" i="1"/>
  <c r="CA56" i="1"/>
  <c r="CA118" i="1"/>
  <c r="CA99" i="1"/>
  <c r="CA180" i="1"/>
  <c r="CA134" i="1"/>
  <c r="CA191" i="1"/>
  <c r="CA57" i="1"/>
  <c r="CA76" i="1"/>
  <c r="CA213" i="1"/>
  <c r="CA70" i="1"/>
  <c r="CA212" i="1"/>
  <c r="CA193" i="1"/>
  <c r="CA237" i="1"/>
  <c r="CA104" i="1"/>
  <c r="CA103" i="1"/>
  <c r="CA239" i="1"/>
  <c r="CA19" i="1"/>
  <c r="CA128" i="1"/>
  <c r="CA262" i="1"/>
  <c r="CA177" i="1"/>
  <c r="CA29" i="1"/>
  <c r="CA208" i="1"/>
  <c r="CA247" i="1"/>
  <c r="CA148" i="1"/>
  <c r="CA31" i="1"/>
  <c r="CA286" i="1"/>
  <c r="CA58" i="1"/>
  <c r="CA125" i="1"/>
  <c r="CA218" i="1"/>
  <c r="CA11" i="1"/>
  <c r="CA166" i="1"/>
  <c r="CA52" i="1"/>
  <c r="CA67" i="1"/>
  <c r="CA210" i="1"/>
  <c r="CA60" i="1"/>
  <c r="CA169" i="1"/>
  <c r="CA106" i="1"/>
  <c r="CA110" i="1"/>
  <c r="CA234" i="1"/>
  <c r="CA185" i="1"/>
  <c r="CA172" i="1"/>
  <c r="CA124" i="1"/>
  <c r="CA227" i="1"/>
  <c r="CA241" i="1"/>
  <c r="CA25" i="1"/>
  <c r="CA92" i="1"/>
  <c r="CA24" i="1"/>
  <c r="CA222" i="1"/>
  <c r="CA236" i="1"/>
  <c r="CA83" i="1"/>
  <c r="CA225" i="1"/>
  <c r="CA149" i="1"/>
  <c r="CA16" i="1"/>
  <c r="CA135" i="1"/>
  <c r="CA278" i="1"/>
  <c r="CA50" i="1"/>
  <c r="CA131" i="1"/>
  <c r="CA226" i="1"/>
  <c r="CA114" i="1"/>
  <c r="CA184" i="1"/>
  <c r="CA14" i="1"/>
  <c r="CA93" i="1"/>
  <c r="CA39" i="1"/>
  <c r="CA86" i="1"/>
  <c r="CA21" i="1"/>
  <c r="CA152" i="1"/>
  <c r="CA156" i="1"/>
  <c r="CA198" i="1"/>
  <c r="CA26" i="1"/>
  <c r="CA250" i="1"/>
  <c r="CA23" i="1"/>
  <c r="CA283" i="1"/>
  <c r="CA82" i="1"/>
  <c r="CA182" i="1"/>
  <c r="CA138" i="1"/>
  <c r="CA276" i="1"/>
  <c r="CA22" i="1"/>
  <c r="CA43" i="1"/>
  <c r="CA66" i="1"/>
  <c r="CA132" i="1"/>
  <c r="CA196" i="1"/>
  <c r="CA20" i="1"/>
  <c r="CA194" i="1"/>
  <c r="CA109" i="1"/>
  <c r="CA170" i="1"/>
  <c r="CA54" i="1"/>
  <c r="CA80" i="1"/>
  <c r="CA264" i="1"/>
  <c r="CA249" i="1"/>
  <c r="CA51" i="1"/>
  <c r="CA176" i="1"/>
  <c r="CA192" i="1"/>
  <c r="CA281" i="1"/>
  <c r="CA179" i="1"/>
  <c r="CA294" i="1"/>
  <c r="CA64" i="1"/>
  <c r="CA270" i="1"/>
  <c r="CA74" i="1"/>
  <c r="CA159" i="1"/>
  <c r="CA178" i="1"/>
  <c r="CA146" i="1"/>
  <c r="CA187" i="1"/>
  <c r="CA165" i="1"/>
  <c r="CA46" i="1"/>
  <c r="CA73" i="1"/>
  <c r="CA195" i="1"/>
  <c r="CA75" i="1"/>
  <c r="CA223" i="1"/>
  <c r="CA40" i="1"/>
  <c r="CA190" i="1"/>
  <c r="CA228" i="1"/>
  <c r="CA183" i="1"/>
  <c r="CA53" i="1"/>
  <c r="CA154" i="1"/>
  <c r="CA100" i="1"/>
  <c r="CA85" i="1"/>
  <c r="CA105" i="1"/>
  <c r="CA205" i="1"/>
  <c r="CA256" i="1"/>
  <c r="CA32" i="1"/>
  <c r="CA97" i="1"/>
  <c r="CA240" i="1"/>
  <c r="CA68" i="1"/>
  <c r="CA217" i="1"/>
  <c r="CA232" i="1"/>
  <c r="CA287" i="1"/>
  <c r="CA272" i="1"/>
  <c r="CA62" i="1"/>
  <c r="CA203" i="1"/>
  <c r="CA253" i="1"/>
  <c r="CA207" i="1"/>
  <c r="CA224" i="1"/>
  <c r="CA248" i="1"/>
  <c r="CA167" i="1"/>
  <c r="CA291" i="1"/>
  <c r="CA206" i="1"/>
  <c r="CA257" i="1"/>
  <c r="CA145" i="1"/>
  <c r="CA214" i="1"/>
  <c r="CA47" i="1"/>
  <c r="CA151" i="1"/>
  <c r="CA69" i="1"/>
  <c r="CA77" i="1"/>
  <c r="CA267" i="1"/>
  <c r="CA27" i="1"/>
  <c r="CA230" i="1"/>
  <c r="CA13" i="1"/>
  <c r="CA292" i="1"/>
  <c r="CA96" i="1"/>
  <c r="CA186" i="1"/>
  <c r="CA65" i="1"/>
  <c r="CA263" i="1"/>
  <c r="CA59" i="1"/>
  <c r="CA49" i="1"/>
  <c r="CA244" i="1"/>
  <c r="CA140" i="1"/>
  <c r="CA38" i="1"/>
  <c r="CA144" i="1"/>
  <c r="CA282" i="1"/>
  <c r="CA147" i="1"/>
  <c r="CA150" i="1"/>
  <c r="CA153" i="1"/>
  <c r="CA94" i="1"/>
  <c r="CA199" i="1"/>
  <c r="CA45" i="1"/>
  <c r="CA251" i="1"/>
  <c r="CA84" i="1"/>
  <c r="CA36" i="1"/>
  <c r="CA120" i="1"/>
  <c r="CA168" i="1"/>
  <c r="CA160" i="1"/>
  <c r="CA127" i="1"/>
  <c r="CA275" i="1"/>
  <c r="CA143" i="1"/>
  <c r="CA102" i="1"/>
  <c r="CA12" i="1"/>
  <c r="CA255" i="1"/>
  <c r="CA268" i="1"/>
  <c r="CA173" i="1"/>
  <c r="CA204" i="1"/>
  <c r="CA293" i="1"/>
  <c r="CA259" i="1"/>
  <c r="CA119" i="1"/>
  <c r="CA55" i="1"/>
  <c r="CA216" i="1"/>
  <c r="CA111" i="1"/>
  <c r="CA163" i="1"/>
  <c r="CA261" i="1"/>
  <c r="CA246" i="1"/>
  <c r="CA243" i="1"/>
  <c r="CA87" i="1"/>
  <c r="CA233" i="1"/>
  <c r="CA220" i="1"/>
  <c r="CA142" i="1"/>
  <c r="CA137" i="1"/>
  <c r="CA221" i="1"/>
  <c r="CA290" i="1"/>
  <c r="CA269" i="1"/>
  <c r="CA201" i="1"/>
  <c r="CA91" i="1"/>
  <c r="CA17" i="1"/>
  <c r="CA89" i="1"/>
  <c r="CA133" i="1"/>
  <c r="BY33" i="1"/>
  <c r="BY126" i="1"/>
  <c r="BY63" i="1"/>
  <c r="BY197" i="1"/>
  <c r="BY155" i="1"/>
  <c r="BY219" i="1"/>
  <c r="BY288" i="1"/>
  <c r="BY129" i="1"/>
  <c r="BY123" i="1"/>
  <c r="BY81" i="1"/>
  <c r="BY122" i="1"/>
  <c r="BY277" i="1"/>
  <c r="BY15" i="1"/>
  <c r="BY72" i="1"/>
  <c r="BY202" i="1"/>
  <c r="BY79" i="1"/>
  <c r="BY231" i="1"/>
  <c r="BY271" i="1"/>
  <c r="BY235" i="1"/>
  <c r="BY273" i="1"/>
  <c r="BY161" i="1"/>
  <c r="BY28" i="1"/>
  <c r="BY34" i="1"/>
  <c r="BY171" i="1"/>
  <c r="BY41" i="1"/>
  <c r="BY18" i="1"/>
  <c r="BY88" i="1"/>
  <c r="BY265" i="1"/>
  <c r="BY61" i="1"/>
  <c r="BY211" i="1"/>
  <c r="BY181" i="1"/>
  <c r="BY130" i="1"/>
  <c r="BY289" i="1"/>
  <c r="BY98" i="1"/>
  <c r="BY284" i="1"/>
  <c r="BY136" i="1"/>
  <c r="BY141" i="1"/>
  <c r="BY285" i="1"/>
  <c r="BY266" i="1"/>
  <c r="BY242" i="1"/>
  <c r="BY158" i="1"/>
  <c r="BY139" i="1"/>
  <c r="BY254" i="1"/>
  <c r="BY215" i="1"/>
  <c r="BY35" i="1"/>
  <c r="BY245" i="1"/>
  <c r="BY252" i="1"/>
  <c r="BY115" i="1"/>
  <c r="BY78" i="1"/>
  <c r="BY42" i="1"/>
  <c r="BY90" i="1"/>
  <c r="BY229" i="1"/>
  <c r="BY112" i="1"/>
  <c r="BY117" i="1"/>
  <c r="BY71" i="1"/>
  <c r="BY95" i="1"/>
  <c r="BY200" i="1"/>
  <c r="BY174" i="1"/>
  <c r="BY107" i="1"/>
  <c r="BY157" i="1"/>
  <c r="BY30" i="1"/>
  <c r="BY188" i="1"/>
  <c r="BY260" i="1"/>
  <c r="BY116" i="1"/>
  <c r="BY209" i="1"/>
  <c r="BY162" i="1"/>
  <c r="BY175" i="1"/>
  <c r="BY280" i="1"/>
  <c r="BY37" i="1"/>
  <c r="BY189" i="1"/>
  <c r="BY279" i="1"/>
  <c r="BY113" i="1"/>
  <c r="BY238" i="1"/>
  <c r="BY101" i="1"/>
  <c r="BY48" i="1"/>
  <c r="BY44" i="1"/>
  <c r="BY274" i="1"/>
  <c r="BY108" i="1"/>
  <c r="BY258" i="1"/>
  <c r="BY164" i="1"/>
  <c r="BY121" i="1"/>
  <c r="BY56" i="1"/>
  <c r="BY118" i="1"/>
  <c r="BY99" i="1"/>
  <c r="BY180" i="1"/>
  <c r="BY134" i="1"/>
  <c r="BY191" i="1"/>
  <c r="BY57" i="1"/>
  <c r="BY76" i="1"/>
  <c r="BY213" i="1"/>
  <c r="BY70" i="1"/>
  <c r="BY212" i="1"/>
  <c r="BY193" i="1"/>
  <c r="BY237" i="1"/>
  <c r="BY104" i="1"/>
  <c r="BY103" i="1"/>
  <c r="BY239" i="1"/>
  <c r="BY19" i="1"/>
  <c r="BY128" i="1"/>
  <c r="BY262" i="1"/>
  <c r="BY177" i="1"/>
  <c r="BY29" i="1"/>
  <c r="BY208" i="1"/>
  <c r="BY247" i="1"/>
  <c r="BY148" i="1"/>
  <c r="BY31" i="1"/>
  <c r="BY286" i="1"/>
  <c r="BY58" i="1"/>
  <c r="BY125" i="1"/>
  <c r="BY218" i="1"/>
  <c r="BY11" i="1"/>
  <c r="BY166" i="1"/>
  <c r="BY52" i="1"/>
  <c r="BY67" i="1"/>
  <c r="BY210" i="1"/>
  <c r="BY60" i="1"/>
  <c r="BY169" i="1"/>
  <c r="BY106" i="1"/>
  <c r="BY110" i="1"/>
  <c r="BY234" i="1"/>
  <c r="BY185" i="1"/>
  <c r="BY172" i="1"/>
  <c r="BY124" i="1"/>
  <c r="BY227" i="1"/>
  <c r="BY241" i="1"/>
  <c r="BY25" i="1"/>
  <c r="BY92" i="1"/>
  <c r="BY24" i="1"/>
  <c r="BY222" i="1"/>
  <c r="BY236" i="1"/>
  <c r="BY83" i="1"/>
  <c r="BY225" i="1"/>
  <c r="BY149" i="1"/>
  <c r="BY16" i="1"/>
  <c r="BY135" i="1"/>
  <c r="BY278" i="1"/>
  <c r="BY50" i="1"/>
  <c r="BY131" i="1"/>
  <c r="BY226" i="1"/>
  <c r="BY114" i="1"/>
  <c r="BY184" i="1"/>
  <c r="BY14" i="1"/>
  <c r="BY93" i="1"/>
  <c r="BY39" i="1"/>
  <c r="BY86" i="1"/>
  <c r="BY21" i="1"/>
  <c r="BY152" i="1"/>
  <c r="BY156" i="1"/>
  <c r="BY198" i="1"/>
  <c r="BY26" i="1"/>
  <c r="BY250" i="1"/>
  <c r="BY23" i="1"/>
  <c r="BY283" i="1"/>
  <c r="BY82" i="1"/>
  <c r="BY182" i="1"/>
  <c r="BY138" i="1"/>
  <c r="BY276" i="1"/>
  <c r="BY22" i="1"/>
  <c r="BY43" i="1"/>
  <c r="BY66" i="1"/>
  <c r="BY132" i="1"/>
  <c r="BY196" i="1"/>
  <c r="BY20" i="1"/>
  <c r="BY194" i="1"/>
  <c r="BY109" i="1"/>
  <c r="BY170" i="1"/>
  <c r="BY54" i="1"/>
  <c r="BY80" i="1"/>
  <c r="BY264" i="1"/>
  <c r="BY249" i="1"/>
  <c r="BY51" i="1"/>
  <c r="BY176" i="1"/>
  <c r="BY192" i="1"/>
  <c r="BY281" i="1"/>
  <c r="BY179" i="1"/>
  <c r="BY294" i="1"/>
  <c r="BY64" i="1"/>
  <c r="BY270" i="1"/>
  <c r="BY74" i="1"/>
  <c r="BY159" i="1"/>
  <c r="BY178" i="1"/>
  <c r="BY146" i="1"/>
  <c r="BY187" i="1"/>
  <c r="BY165" i="1"/>
  <c r="BY46" i="1"/>
  <c r="BY73" i="1"/>
  <c r="BY195" i="1"/>
  <c r="BY75" i="1"/>
  <c r="BY223" i="1"/>
  <c r="BY40" i="1"/>
  <c r="BY190" i="1"/>
  <c r="BY228" i="1"/>
  <c r="BY183" i="1"/>
  <c r="BY53" i="1"/>
  <c r="BY154" i="1"/>
  <c r="BY100" i="1"/>
  <c r="BY85" i="1"/>
  <c r="BY105" i="1"/>
  <c r="BY205" i="1"/>
  <c r="BY256" i="1"/>
  <c r="BY32" i="1"/>
  <c r="BY97" i="1"/>
  <c r="BY240" i="1"/>
  <c r="BY68" i="1"/>
  <c r="BY217" i="1"/>
  <c r="BY232" i="1"/>
  <c r="BY287" i="1"/>
  <c r="BY272" i="1"/>
  <c r="BY62" i="1"/>
  <c r="BY203" i="1"/>
  <c r="BY253" i="1"/>
  <c r="BY207" i="1"/>
  <c r="BY224" i="1"/>
  <c r="BY248" i="1"/>
  <c r="BY167" i="1"/>
  <c r="BY291" i="1"/>
  <c r="BY206" i="1"/>
  <c r="BY257" i="1"/>
  <c r="BY145" i="1"/>
  <c r="BY214" i="1"/>
  <c r="BY47" i="1"/>
  <c r="BY151" i="1"/>
  <c r="BY69" i="1"/>
  <c r="BY77" i="1"/>
  <c r="BY267" i="1"/>
  <c r="BY27" i="1"/>
  <c r="BY230" i="1"/>
  <c r="BY13" i="1"/>
  <c r="BY292" i="1"/>
  <c r="BY96" i="1"/>
  <c r="BY186" i="1"/>
  <c r="BY65" i="1"/>
  <c r="BY263" i="1"/>
  <c r="BY59" i="1"/>
  <c r="BY49" i="1"/>
  <c r="BY244" i="1"/>
  <c r="BY140" i="1"/>
  <c r="BY38" i="1"/>
  <c r="BY144" i="1"/>
  <c r="BY282" i="1"/>
  <c r="BY147" i="1"/>
  <c r="BY150" i="1"/>
  <c r="BY153" i="1"/>
  <c r="BY94" i="1"/>
  <c r="BY199" i="1"/>
  <c r="BY45" i="1"/>
  <c r="BY251" i="1"/>
  <c r="BY84" i="1"/>
  <c r="BY36" i="1"/>
  <c r="BY120" i="1"/>
  <c r="BY168" i="1"/>
  <c r="BY160" i="1"/>
  <c r="BY127" i="1"/>
  <c r="BY275" i="1"/>
  <c r="BY143" i="1"/>
  <c r="BY102" i="1"/>
  <c r="BY12" i="1"/>
  <c r="BY255" i="1"/>
  <c r="BY268" i="1"/>
  <c r="BY173" i="1"/>
  <c r="BY204" i="1"/>
  <c r="BY293" i="1"/>
  <c r="BY259" i="1"/>
  <c r="BY119" i="1"/>
  <c r="BY55" i="1"/>
  <c r="BY216" i="1"/>
  <c r="BY111" i="1"/>
  <c r="BY163" i="1"/>
  <c r="BY261" i="1"/>
  <c r="BY246" i="1"/>
  <c r="BY243" i="1"/>
  <c r="BY87" i="1"/>
  <c r="BY233" i="1"/>
  <c r="BY220" i="1"/>
  <c r="BY142" i="1"/>
  <c r="BY137" i="1"/>
  <c r="BY221" i="1"/>
  <c r="BY290" i="1"/>
  <c r="BY269" i="1"/>
  <c r="BY201" i="1"/>
  <c r="BY91" i="1"/>
  <c r="BY17" i="1"/>
  <c r="BY89" i="1"/>
  <c r="BY133" i="1"/>
  <c r="BR33" i="1"/>
  <c r="BR126" i="1"/>
  <c r="BR63" i="1"/>
  <c r="BR197" i="1"/>
  <c r="BR155" i="1"/>
  <c r="BR219" i="1"/>
  <c r="BR288" i="1"/>
  <c r="BR129" i="1"/>
  <c r="BR123" i="1"/>
  <c r="BR81" i="1"/>
  <c r="BR122" i="1"/>
  <c r="BR277" i="1"/>
  <c r="BR15" i="1"/>
  <c r="BR72" i="1"/>
  <c r="BR202" i="1"/>
  <c r="BR79" i="1"/>
  <c r="BR231" i="1"/>
  <c r="BR271" i="1"/>
  <c r="BR235" i="1"/>
  <c r="BR273" i="1"/>
  <c r="BR161" i="1"/>
  <c r="BR28" i="1"/>
  <c r="BR34" i="1"/>
  <c r="BR171" i="1"/>
  <c r="BR41" i="1"/>
  <c r="BR18" i="1"/>
  <c r="BR88" i="1"/>
  <c r="BR265" i="1"/>
  <c r="BR61" i="1"/>
  <c r="BR211" i="1"/>
  <c r="BR181" i="1"/>
  <c r="BR130" i="1"/>
  <c r="BR289" i="1"/>
  <c r="BR98" i="1"/>
  <c r="BR284" i="1"/>
  <c r="BR136" i="1"/>
  <c r="BR141" i="1"/>
  <c r="BR285" i="1"/>
  <c r="BR266" i="1"/>
  <c r="BR242" i="1"/>
  <c r="BR158" i="1"/>
  <c r="BR139" i="1"/>
  <c r="BR254" i="1"/>
  <c r="BR215" i="1"/>
  <c r="BR35" i="1"/>
  <c r="BR245" i="1"/>
  <c r="BR252" i="1"/>
  <c r="BR115" i="1"/>
  <c r="BR78" i="1"/>
  <c r="BR42" i="1"/>
  <c r="BR90" i="1"/>
  <c r="BR229" i="1"/>
  <c r="BR112" i="1"/>
  <c r="BR117" i="1"/>
  <c r="BR71" i="1"/>
  <c r="BR95" i="1"/>
  <c r="BR200" i="1"/>
  <c r="BR174" i="1"/>
  <c r="BR107" i="1"/>
  <c r="BR157" i="1"/>
  <c r="BR30" i="1"/>
  <c r="BR188" i="1"/>
  <c r="BR260" i="1"/>
  <c r="BR116" i="1"/>
  <c r="BR209" i="1"/>
  <c r="BR162" i="1"/>
  <c r="BR175" i="1"/>
  <c r="BR280" i="1"/>
  <c r="BR37" i="1"/>
  <c r="BR189" i="1"/>
  <c r="BR279" i="1"/>
  <c r="BR113" i="1"/>
  <c r="BR238" i="1"/>
  <c r="BR101" i="1"/>
  <c r="BR48" i="1"/>
  <c r="BR44" i="1"/>
  <c r="BR274" i="1"/>
  <c r="BR108" i="1"/>
  <c r="BR258" i="1"/>
  <c r="BR164" i="1"/>
  <c r="BR121" i="1"/>
  <c r="BR56" i="1"/>
  <c r="BR118" i="1"/>
  <c r="BR99" i="1"/>
  <c r="BR180" i="1"/>
  <c r="BR134" i="1"/>
  <c r="BR191" i="1"/>
  <c r="BR57" i="1"/>
  <c r="BR76" i="1"/>
  <c r="BR213" i="1"/>
  <c r="BR70" i="1"/>
  <c r="BR212" i="1"/>
  <c r="BR193" i="1"/>
  <c r="BR237" i="1"/>
  <c r="BR104" i="1"/>
  <c r="BR103" i="1"/>
  <c r="BR239" i="1"/>
  <c r="BR19" i="1"/>
  <c r="BR128" i="1"/>
  <c r="BR262" i="1"/>
  <c r="BR177" i="1"/>
  <c r="BR29" i="1"/>
  <c r="BR208" i="1"/>
  <c r="BR247" i="1"/>
  <c r="BR148" i="1"/>
  <c r="BR31" i="1"/>
  <c r="BR286" i="1"/>
  <c r="BR58" i="1"/>
  <c r="BR125" i="1"/>
  <c r="BR218" i="1"/>
  <c r="BR11" i="1"/>
  <c r="BR166" i="1"/>
  <c r="BR52" i="1"/>
  <c r="BR67" i="1"/>
  <c r="BR210" i="1"/>
  <c r="BR60" i="1"/>
  <c r="BR169" i="1"/>
  <c r="BR106" i="1"/>
  <c r="BR110" i="1"/>
  <c r="BR234" i="1"/>
  <c r="BR185" i="1"/>
  <c r="BR172" i="1"/>
  <c r="BR124" i="1"/>
  <c r="BR227" i="1"/>
  <c r="BR241" i="1"/>
  <c r="BR25" i="1"/>
  <c r="BR92" i="1"/>
  <c r="BR24" i="1"/>
  <c r="BR222" i="1"/>
  <c r="BR236" i="1"/>
  <c r="BR83" i="1"/>
  <c r="BR225" i="1"/>
  <c r="BR149" i="1"/>
  <c r="BR16" i="1"/>
  <c r="BR135" i="1"/>
  <c r="BR278" i="1"/>
  <c r="BR50" i="1"/>
  <c r="BR131" i="1"/>
  <c r="BR226" i="1"/>
  <c r="BR114" i="1"/>
  <c r="BR184" i="1"/>
  <c r="BR14" i="1"/>
  <c r="BR93" i="1"/>
  <c r="BR39" i="1"/>
  <c r="BR86" i="1"/>
  <c r="BR21" i="1"/>
  <c r="BR152" i="1"/>
  <c r="BR156" i="1"/>
  <c r="BR198" i="1"/>
  <c r="BR26" i="1"/>
  <c r="BR250" i="1"/>
  <c r="BR23" i="1"/>
  <c r="BR283" i="1"/>
  <c r="BR82" i="1"/>
  <c r="BR182" i="1"/>
  <c r="BR138" i="1"/>
  <c r="BR276" i="1"/>
  <c r="BR22" i="1"/>
  <c r="BR43" i="1"/>
  <c r="BR66" i="1"/>
  <c r="BR132" i="1"/>
  <c r="BR196" i="1"/>
  <c r="BR20" i="1"/>
  <c r="BR194" i="1"/>
  <c r="BR109" i="1"/>
  <c r="BR170" i="1"/>
  <c r="BR54" i="1"/>
  <c r="BR80" i="1"/>
  <c r="BR264" i="1"/>
  <c r="BR249" i="1"/>
  <c r="BR51" i="1"/>
  <c r="BR176" i="1"/>
  <c r="BR192" i="1"/>
  <c r="BR281" i="1"/>
  <c r="BR179" i="1"/>
  <c r="BR294" i="1"/>
  <c r="BR64" i="1"/>
  <c r="BR270" i="1"/>
  <c r="BR74" i="1"/>
  <c r="BR159" i="1"/>
  <c r="BR178" i="1"/>
  <c r="BR146" i="1"/>
  <c r="BR187" i="1"/>
  <c r="BR165" i="1"/>
  <c r="BR46" i="1"/>
  <c r="BR73" i="1"/>
  <c r="BR195" i="1"/>
  <c r="BR75" i="1"/>
  <c r="BR223" i="1"/>
  <c r="BR40" i="1"/>
  <c r="BR190" i="1"/>
  <c r="BR228" i="1"/>
  <c r="BR183" i="1"/>
  <c r="BR53" i="1"/>
  <c r="BR154" i="1"/>
  <c r="BR100" i="1"/>
  <c r="BR85" i="1"/>
  <c r="BR105" i="1"/>
  <c r="BR205" i="1"/>
  <c r="BR256" i="1"/>
  <c r="BR32" i="1"/>
  <c r="BR97" i="1"/>
  <c r="BR240" i="1"/>
  <c r="BR68" i="1"/>
  <c r="BR217" i="1"/>
  <c r="BR232" i="1"/>
  <c r="BR287" i="1"/>
  <c r="BR272" i="1"/>
  <c r="BR62" i="1"/>
  <c r="BR203" i="1"/>
  <c r="BR253" i="1"/>
  <c r="BR207" i="1"/>
  <c r="BR224" i="1"/>
  <c r="BR248" i="1"/>
  <c r="BR167" i="1"/>
  <c r="BR291" i="1"/>
  <c r="BR206" i="1"/>
  <c r="BR257" i="1"/>
  <c r="BR145" i="1"/>
  <c r="BR214" i="1"/>
  <c r="BR47" i="1"/>
  <c r="BR151" i="1"/>
  <c r="BR69" i="1"/>
  <c r="BR77" i="1"/>
  <c r="BR267" i="1"/>
  <c r="BR27" i="1"/>
  <c r="BR230" i="1"/>
  <c r="BR13" i="1"/>
  <c r="BR292" i="1"/>
  <c r="BR96" i="1"/>
  <c r="BR186" i="1"/>
  <c r="BR65" i="1"/>
  <c r="BR263" i="1"/>
  <c r="BR59" i="1"/>
  <c r="BR49" i="1"/>
  <c r="BR244" i="1"/>
  <c r="BR140" i="1"/>
  <c r="BR38" i="1"/>
  <c r="BR144" i="1"/>
  <c r="BR282" i="1"/>
  <c r="BR147" i="1"/>
  <c r="BR150" i="1"/>
  <c r="BR153" i="1"/>
  <c r="BR94" i="1"/>
  <c r="BR199" i="1"/>
  <c r="BR45" i="1"/>
  <c r="BR251" i="1"/>
  <c r="BR84" i="1"/>
  <c r="BR36" i="1"/>
  <c r="BR120" i="1"/>
  <c r="BR168" i="1"/>
  <c r="BR160" i="1"/>
  <c r="BR127" i="1"/>
  <c r="BR275" i="1"/>
  <c r="BR143" i="1"/>
  <c r="BR102" i="1"/>
  <c r="BR12" i="1"/>
  <c r="BR255" i="1"/>
  <c r="BR268" i="1"/>
  <c r="BR173" i="1"/>
  <c r="BR204" i="1"/>
  <c r="BR293" i="1"/>
  <c r="BR259" i="1"/>
  <c r="BR119" i="1"/>
  <c r="BR55" i="1"/>
  <c r="BR216" i="1"/>
  <c r="BR111" i="1"/>
  <c r="BR163" i="1"/>
  <c r="BR261" i="1"/>
  <c r="BR246" i="1"/>
  <c r="BR243" i="1"/>
  <c r="BR87" i="1"/>
  <c r="BR233" i="1"/>
  <c r="BR220" i="1"/>
  <c r="BR142" i="1"/>
  <c r="BR137" i="1"/>
  <c r="BR221" i="1"/>
  <c r="BR290" i="1"/>
  <c r="BR269" i="1"/>
  <c r="BR201" i="1"/>
  <c r="BR91" i="1"/>
  <c r="BR17" i="1"/>
  <c r="BR89" i="1"/>
  <c r="BR133" i="1"/>
  <c r="BP33" i="1"/>
  <c r="BP126" i="1"/>
  <c r="BP63" i="1"/>
  <c r="BP197" i="1"/>
  <c r="BP155" i="1"/>
  <c r="BP219" i="1"/>
  <c r="BP288" i="1"/>
  <c r="BP129" i="1"/>
  <c r="BP123" i="1"/>
  <c r="BP81" i="1"/>
  <c r="BP122" i="1"/>
  <c r="BP277" i="1"/>
  <c r="BP15" i="1"/>
  <c r="BP72" i="1"/>
  <c r="BP202" i="1"/>
  <c r="BP79" i="1"/>
  <c r="BP231" i="1"/>
  <c r="BP271" i="1"/>
  <c r="BP235" i="1"/>
  <c r="BP273" i="1"/>
  <c r="BP161" i="1"/>
  <c r="BP28" i="1"/>
  <c r="BP34" i="1"/>
  <c r="BP171" i="1"/>
  <c r="BP41" i="1"/>
  <c r="BP18" i="1"/>
  <c r="BP88" i="1"/>
  <c r="BP265" i="1"/>
  <c r="BP61" i="1"/>
  <c r="BP211" i="1"/>
  <c r="BP181" i="1"/>
  <c r="BP130" i="1"/>
  <c r="BP289" i="1"/>
  <c r="BP98" i="1"/>
  <c r="BP284" i="1"/>
  <c r="BP136" i="1"/>
  <c r="BP141" i="1"/>
  <c r="BP285" i="1"/>
  <c r="BP266" i="1"/>
  <c r="BP242" i="1"/>
  <c r="BP158" i="1"/>
  <c r="BP139" i="1"/>
  <c r="BP254" i="1"/>
  <c r="BP215" i="1"/>
  <c r="BP35" i="1"/>
  <c r="BP245" i="1"/>
  <c r="BP252" i="1"/>
  <c r="BP115" i="1"/>
  <c r="BP78" i="1"/>
  <c r="BP42" i="1"/>
  <c r="BP90" i="1"/>
  <c r="BP229" i="1"/>
  <c r="BP112" i="1"/>
  <c r="BP117" i="1"/>
  <c r="BP71" i="1"/>
  <c r="BP95" i="1"/>
  <c r="BP200" i="1"/>
  <c r="BP174" i="1"/>
  <c r="BP107" i="1"/>
  <c r="BP157" i="1"/>
  <c r="BP30" i="1"/>
  <c r="BP188" i="1"/>
  <c r="BP260" i="1"/>
  <c r="BP116" i="1"/>
  <c r="BP209" i="1"/>
  <c r="BP162" i="1"/>
  <c r="BP175" i="1"/>
  <c r="BP280" i="1"/>
  <c r="BP37" i="1"/>
  <c r="BP189" i="1"/>
  <c r="BP279" i="1"/>
  <c r="BP113" i="1"/>
  <c r="BP238" i="1"/>
  <c r="BP101" i="1"/>
  <c r="BP48" i="1"/>
  <c r="BP44" i="1"/>
  <c r="BP274" i="1"/>
  <c r="BP108" i="1"/>
  <c r="BP258" i="1"/>
  <c r="BP164" i="1"/>
  <c r="BP121" i="1"/>
  <c r="BP56" i="1"/>
  <c r="BP118" i="1"/>
  <c r="BP99" i="1"/>
  <c r="BP180" i="1"/>
  <c r="BP134" i="1"/>
  <c r="BP191" i="1"/>
  <c r="BP57" i="1"/>
  <c r="BP76" i="1"/>
  <c r="BP213" i="1"/>
  <c r="BP70" i="1"/>
  <c r="BP212" i="1"/>
  <c r="BP193" i="1"/>
  <c r="BP237" i="1"/>
  <c r="BP104" i="1"/>
  <c r="BP103" i="1"/>
  <c r="BP239" i="1"/>
  <c r="BP19" i="1"/>
  <c r="BP128" i="1"/>
  <c r="BP262" i="1"/>
  <c r="BP177" i="1"/>
  <c r="BP29" i="1"/>
  <c r="BP208" i="1"/>
  <c r="BP247" i="1"/>
  <c r="BP148" i="1"/>
  <c r="BP31" i="1"/>
  <c r="BP286" i="1"/>
  <c r="BP58" i="1"/>
  <c r="BP125" i="1"/>
  <c r="BP218" i="1"/>
  <c r="BP11" i="1"/>
  <c r="BP166" i="1"/>
  <c r="BP52" i="1"/>
  <c r="BP67" i="1"/>
  <c r="BP210" i="1"/>
  <c r="BP60" i="1"/>
  <c r="BP169" i="1"/>
  <c r="BP106" i="1"/>
  <c r="BP110" i="1"/>
  <c r="BP234" i="1"/>
  <c r="BP185" i="1"/>
  <c r="BP172" i="1"/>
  <c r="BP124" i="1"/>
  <c r="BP227" i="1"/>
  <c r="BP241" i="1"/>
  <c r="BP25" i="1"/>
  <c r="BP92" i="1"/>
  <c r="BP24" i="1"/>
  <c r="BP222" i="1"/>
  <c r="BP236" i="1"/>
  <c r="BP83" i="1"/>
  <c r="BP225" i="1"/>
  <c r="BP149" i="1"/>
  <c r="BP16" i="1"/>
  <c r="BP135" i="1"/>
  <c r="BP278" i="1"/>
  <c r="BP50" i="1"/>
  <c r="BP131" i="1"/>
  <c r="BP226" i="1"/>
  <c r="BP114" i="1"/>
  <c r="BP184" i="1"/>
  <c r="BP14" i="1"/>
  <c r="BP93" i="1"/>
  <c r="BP39" i="1"/>
  <c r="BP86" i="1"/>
  <c r="BP21" i="1"/>
  <c r="BP152" i="1"/>
  <c r="BP156" i="1"/>
  <c r="BP198" i="1"/>
  <c r="BP26" i="1"/>
  <c r="BP250" i="1"/>
  <c r="BP23" i="1"/>
  <c r="BP283" i="1"/>
  <c r="BP82" i="1"/>
  <c r="BP182" i="1"/>
  <c r="BP138" i="1"/>
  <c r="BP276" i="1"/>
  <c r="BP22" i="1"/>
  <c r="BP43" i="1"/>
  <c r="BP66" i="1"/>
  <c r="BP132" i="1"/>
  <c r="BP196" i="1"/>
  <c r="BP20" i="1"/>
  <c r="BP194" i="1"/>
  <c r="BP109" i="1"/>
  <c r="BP170" i="1"/>
  <c r="BP54" i="1"/>
  <c r="BP80" i="1"/>
  <c r="BP264" i="1"/>
  <c r="BP249" i="1"/>
  <c r="BP51" i="1"/>
  <c r="BP176" i="1"/>
  <c r="BP192" i="1"/>
  <c r="BP281" i="1"/>
  <c r="BP179" i="1"/>
  <c r="BP294" i="1"/>
  <c r="BP64" i="1"/>
  <c r="BP270" i="1"/>
  <c r="BP74" i="1"/>
  <c r="BP159" i="1"/>
  <c r="BP178" i="1"/>
  <c r="BP146" i="1"/>
  <c r="BP187" i="1"/>
  <c r="BP165" i="1"/>
  <c r="BP46" i="1"/>
  <c r="BP73" i="1"/>
  <c r="BP195" i="1"/>
  <c r="BP75" i="1"/>
  <c r="BP223" i="1"/>
  <c r="BP40" i="1"/>
  <c r="BP190" i="1"/>
  <c r="BP228" i="1"/>
  <c r="BP183" i="1"/>
  <c r="BP53" i="1"/>
  <c r="BP154" i="1"/>
  <c r="BP100" i="1"/>
  <c r="BP85" i="1"/>
  <c r="BP105" i="1"/>
  <c r="BP205" i="1"/>
  <c r="BP256" i="1"/>
  <c r="BP32" i="1"/>
  <c r="BP97" i="1"/>
  <c r="BP240" i="1"/>
  <c r="BP68" i="1"/>
  <c r="BP217" i="1"/>
  <c r="BP232" i="1"/>
  <c r="BP287" i="1"/>
  <c r="BP272" i="1"/>
  <c r="BP62" i="1"/>
  <c r="BP203" i="1"/>
  <c r="BP253" i="1"/>
  <c r="BP207" i="1"/>
  <c r="BP224" i="1"/>
  <c r="BP248" i="1"/>
  <c r="BP167" i="1"/>
  <c r="BP291" i="1"/>
  <c r="BP206" i="1"/>
  <c r="BP257" i="1"/>
  <c r="BP145" i="1"/>
  <c r="BP214" i="1"/>
  <c r="BP47" i="1"/>
  <c r="BP151" i="1"/>
  <c r="BP69" i="1"/>
  <c r="BP77" i="1"/>
  <c r="BP267" i="1"/>
  <c r="BP27" i="1"/>
  <c r="BP230" i="1"/>
  <c r="BP13" i="1"/>
  <c r="BP292" i="1"/>
  <c r="BP96" i="1"/>
  <c r="BP186" i="1"/>
  <c r="BP65" i="1"/>
  <c r="BP263" i="1"/>
  <c r="BP59" i="1"/>
  <c r="BP49" i="1"/>
  <c r="BP244" i="1"/>
  <c r="BP140" i="1"/>
  <c r="BP38" i="1"/>
  <c r="BP144" i="1"/>
  <c r="BP282" i="1"/>
  <c r="BP147" i="1"/>
  <c r="BP150" i="1"/>
  <c r="BP153" i="1"/>
  <c r="BP94" i="1"/>
  <c r="BP199" i="1"/>
  <c r="BP45" i="1"/>
  <c r="BP251" i="1"/>
  <c r="BP84" i="1"/>
  <c r="BP36" i="1"/>
  <c r="BP120" i="1"/>
  <c r="BP168" i="1"/>
  <c r="BP160" i="1"/>
  <c r="BP127" i="1"/>
  <c r="BP275" i="1"/>
  <c r="BP143" i="1"/>
  <c r="BP102" i="1"/>
  <c r="BP12" i="1"/>
  <c r="BP255" i="1"/>
  <c r="BP268" i="1"/>
  <c r="BP173" i="1"/>
  <c r="BP204" i="1"/>
  <c r="BP293" i="1"/>
  <c r="BP259" i="1"/>
  <c r="BP119" i="1"/>
  <c r="BP55" i="1"/>
  <c r="BP216" i="1"/>
  <c r="BP111" i="1"/>
  <c r="BP163" i="1"/>
  <c r="BP261" i="1"/>
  <c r="BP246" i="1"/>
  <c r="BP243" i="1"/>
  <c r="BP87" i="1"/>
  <c r="BP233" i="1"/>
  <c r="BP220" i="1"/>
  <c r="BP142" i="1"/>
  <c r="BP137" i="1"/>
  <c r="BP221" i="1"/>
  <c r="BP290" i="1"/>
  <c r="BP269" i="1"/>
  <c r="BP201" i="1"/>
  <c r="BP91" i="1"/>
  <c r="BP17" i="1"/>
  <c r="BP89" i="1"/>
  <c r="BP133" i="1"/>
  <c r="BN33" i="1"/>
  <c r="BN126" i="1"/>
  <c r="BN63" i="1"/>
  <c r="BN197" i="1"/>
  <c r="BN155" i="1"/>
  <c r="BN219" i="1"/>
  <c r="BN288" i="1"/>
  <c r="BN129" i="1"/>
  <c r="BN123" i="1"/>
  <c r="BN81" i="1"/>
  <c r="BN122" i="1"/>
  <c r="BN277" i="1"/>
  <c r="BN15" i="1"/>
  <c r="BN72" i="1"/>
  <c r="BN202" i="1"/>
  <c r="BN79" i="1"/>
  <c r="BN231" i="1"/>
  <c r="BN271" i="1"/>
  <c r="BN235" i="1"/>
  <c r="BN273" i="1"/>
  <c r="BN161" i="1"/>
  <c r="BN28" i="1"/>
  <c r="BN34" i="1"/>
  <c r="BN171" i="1"/>
  <c r="BN41" i="1"/>
  <c r="BN18" i="1"/>
  <c r="BN88" i="1"/>
  <c r="BN265" i="1"/>
  <c r="BN61" i="1"/>
  <c r="BN211" i="1"/>
  <c r="BN181" i="1"/>
  <c r="BN130" i="1"/>
  <c r="BN289" i="1"/>
  <c r="BN98" i="1"/>
  <c r="BN284" i="1"/>
  <c r="BN136" i="1"/>
  <c r="BN141" i="1"/>
  <c r="BN285" i="1"/>
  <c r="BN266" i="1"/>
  <c r="BN242" i="1"/>
  <c r="BN158" i="1"/>
  <c r="BN139" i="1"/>
  <c r="BN254" i="1"/>
  <c r="BN215" i="1"/>
  <c r="BN35" i="1"/>
  <c r="BN245" i="1"/>
  <c r="BN252" i="1"/>
  <c r="BN115" i="1"/>
  <c r="BN78" i="1"/>
  <c r="BN42" i="1"/>
  <c r="BN90" i="1"/>
  <c r="BN229" i="1"/>
  <c r="BN112" i="1"/>
  <c r="BN117" i="1"/>
  <c r="BN71" i="1"/>
  <c r="BN95" i="1"/>
  <c r="BN200" i="1"/>
  <c r="BN174" i="1"/>
  <c r="BN107" i="1"/>
  <c r="BN157" i="1"/>
  <c r="BN30" i="1"/>
  <c r="BN188" i="1"/>
  <c r="BN260" i="1"/>
  <c r="BN116" i="1"/>
  <c r="BN209" i="1"/>
  <c r="BN162" i="1"/>
  <c r="BN175" i="1"/>
  <c r="BN280" i="1"/>
  <c r="BN37" i="1"/>
  <c r="BN189" i="1"/>
  <c r="BN279" i="1"/>
  <c r="BN113" i="1"/>
  <c r="BN238" i="1"/>
  <c r="BN101" i="1"/>
  <c r="BN48" i="1"/>
  <c r="BN44" i="1"/>
  <c r="BN274" i="1"/>
  <c r="BN108" i="1"/>
  <c r="BN258" i="1"/>
  <c r="BN164" i="1"/>
  <c r="BN121" i="1"/>
  <c r="BN56" i="1"/>
  <c r="BN118" i="1"/>
  <c r="BN99" i="1"/>
  <c r="BN180" i="1"/>
  <c r="BN134" i="1"/>
  <c r="BN191" i="1"/>
  <c r="BN57" i="1"/>
  <c r="BN76" i="1"/>
  <c r="BN213" i="1"/>
  <c r="BN70" i="1"/>
  <c r="BN212" i="1"/>
  <c r="BN193" i="1"/>
  <c r="BN237" i="1"/>
  <c r="BN104" i="1"/>
  <c r="BN103" i="1"/>
  <c r="BN239" i="1"/>
  <c r="BN19" i="1"/>
  <c r="BN128" i="1"/>
  <c r="BN262" i="1"/>
  <c r="BN177" i="1"/>
  <c r="BN29" i="1"/>
  <c r="BN208" i="1"/>
  <c r="BN247" i="1"/>
  <c r="BN148" i="1"/>
  <c r="BN31" i="1"/>
  <c r="BN286" i="1"/>
  <c r="BN58" i="1"/>
  <c r="BN125" i="1"/>
  <c r="BN218" i="1"/>
  <c r="BN11" i="1"/>
  <c r="BN166" i="1"/>
  <c r="BN52" i="1"/>
  <c r="BN67" i="1"/>
  <c r="BN210" i="1"/>
  <c r="BN60" i="1"/>
  <c r="BN169" i="1"/>
  <c r="BN106" i="1"/>
  <c r="BN110" i="1"/>
  <c r="BN234" i="1"/>
  <c r="BN185" i="1"/>
  <c r="BN172" i="1"/>
  <c r="BN124" i="1"/>
  <c r="BN227" i="1"/>
  <c r="BN241" i="1"/>
  <c r="BN25" i="1"/>
  <c r="BN92" i="1"/>
  <c r="BN24" i="1"/>
  <c r="BN222" i="1"/>
  <c r="BN236" i="1"/>
  <c r="BN83" i="1"/>
  <c r="BN225" i="1"/>
  <c r="BN149" i="1"/>
  <c r="BN16" i="1"/>
  <c r="BN135" i="1"/>
  <c r="BN278" i="1"/>
  <c r="BN50" i="1"/>
  <c r="BN131" i="1"/>
  <c r="BN226" i="1"/>
  <c r="BN114" i="1"/>
  <c r="BN184" i="1"/>
  <c r="BN14" i="1"/>
  <c r="BN93" i="1"/>
  <c r="BN39" i="1"/>
  <c r="BN86" i="1"/>
  <c r="BN21" i="1"/>
  <c r="BN152" i="1"/>
  <c r="BN156" i="1"/>
  <c r="BN198" i="1"/>
  <c r="BN26" i="1"/>
  <c r="BN250" i="1"/>
  <c r="BN23" i="1"/>
  <c r="BN283" i="1"/>
  <c r="BN82" i="1"/>
  <c r="BN182" i="1"/>
  <c r="BN138" i="1"/>
  <c r="BN276" i="1"/>
  <c r="BN22" i="1"/>
  <c r="BN43" i="1"/>
  <c r="BN66" i="1"/>
  <c r="BN132" i="1"/>
  <c r="BN196" i="1"/>
  <c r="BN20" i="1"/>
  <c r="BN194" i="1"/>
  <c r="BN109" i="1"/>
  <c r="BN170" i="1"/>
  <c r="BN54" i="1"/>
  <c r="BN80" i="1"/>
  <c r="BN264" i="1"/>
  <c r="BN249" i="1"/>
  <c r="BN51" i="1"/>
  <c r="BN176" i="1"/>
  <c r="BN192" i="1"/>
  <c r="BN281" i="1"/>
  <c r="BN179" i="1"/>
  <c r="BN294" i="1"/>
  <c r="BN64" i="1"/>
  <c r="BN270" i="1"/>
  <c r="BN74" i="1"/>
  <c r="BN159" i="1"/>
  <c r="BN178" i="1"/>
  <c r="BN146" i="1"/>
  <c r="BN187" i="1"/>
  <c r="BN165" i="1"/>
  <c r="BN46" i="1"/>
  <c r="BN73" i="1"/>
  <c r="BN195" i="1"/>
  <c r="BN75" i="1"/>
  <c r="BN223" i="1"/>
  <c r="BN40" i="1"/>
  <c r="BN190" i="1"/>
  <c r="BN228" i="1"/>
  <c r="BN183" i="1"/>
  <c r="BN53" i="1"/>
  <c r="BN154" i="1"/>
  <c r="BN100" i="1"/>
  <c r="BN85" i="1"/>
  <c r="BN105" i="1"/>
  <c r="BN205" i="1"/>
  <c r="BN256" i="1"/>
  <c r="BN32" i="1"/>
  <c r="BN97" i="1"/>
  <c r="BN240" i="1"/>
  <c r="BN68" i="1"/>
  <c r="BN217" i="1"/>
  <c r="BN232" i="1"/>
  <c r="BN287" i="1"/>
  <c r="BN272" i="1"/>
  <c r="BN62" i="1"/>
  <c r="BN203" i="1"/>
  <c r="BN253" i="1"/>
  <c r="BN207" i="1"/>
  <c r="BN224" i="1"/>
  <c r="BN248" i="1"/>
  <c r="BN167" i="1"/>
  <c r="BN291" i="1"/>
  <c r="BN206" i="1"/>
  <c r="BN257" i="1"/>
  <c r="BN145" i="1"/>
  <c r="BN214" i="1"/>
  <c r="BN47" i="1"/>
  <c r="BN151" i="1"/>
  <c r="BN69" i="1"/>
  <c r="BN77" i="1"/>
  <c r="BN267" i="1"/>
  <c r="BN27" i="1"/>
  <c r="BN230" i="1"/>
  <c r="BN13" i="1"/>
  <c r="BN292" i="1"/>
  <c r="BN96" i="1"/>
  <c r="BN186" i="1"/>
  <c r="BN65" i="1"/>
  <c r="BN263" i="1"/>
  <c r="BN59" i="1"/>
  <c r="BN49" i="1"/>
  <c r="BN244" i="1"/>
  <c r="BN140" i="1"/>
  <c r="BN38" i="1"/>
  <c r="BN144" i="1"/>
  <c r="BN282" i="1"/>
  <c r="BN147" i="1"/>
  <c r="BN150" i="1"/>
  <c r="BN153" i="1"/>
  <c r="BN94" i="1"/>
  <c r="BN199" i="1"/>
  <c r="BN45" i="1"/>
  <c r="BN251" i="1"/>
  <c r="BN84" i="1"/>
  <c r="BN36" i="1"/>
  <c r="BN120" i="1"/>
  <c r="BN168" i="1"/>
  <c r="BN160" i="1"/>
  <c r="BN127" i="1"/>
  <c r="BN275" i="1"/>
  <c r="BN143" i="1"/>
  <c r="BN102" i="1"/>
  <c r="BN12" i="1"/>
  <c r="BN255" i="1"/>
  <c r="BN268" i="1"/>
  <c r="BN173" i="1"/>
  <c r="BN204" i="1"/>
  <c r="BN293" i="1"/>
  <c r="BN259" i="1"/>
  <c r="BN119" i="1"/>
  <c r="BN55" i="1"/>
  <c r="BN216" i="1"/>
  <c r="BN111" i="1"/>
  <c r="BN163" i="1"/>
  <c r="BN261" i="1"/>
  <c r="BN246" i="1"/>
  <c r="BN243" i="1"/>
  <c r="BN87" i="1"/>
  <c r="BN233" i="1"/>
  <c r="BN220" i="1"/>
  <c r="BN142" i="1"/>
  <c r="BN137" i="1"/>
  <c r="BN221" i="1"/>
  <c r="BN290" i="1"/>
  <c r="BN269" i="1"/>
  <c r="BN201" i="1"/>
  <c r="BN91" i="1"/>
  <c r="BN17" i="1"/>
  <c r="BN89" i="1"/>
  <c r="BN133" i="1"/>
  <c r="BH267" i="1"/>
  <c r="BH268" i="1"/>
  <c r="BH269" i="1"/>
  <c r="AH33" i="1"/>
  <c r="AH126" i="1"/>
  <c r="AH63" i="1"/>
  <c r="AH197" i="1"/>
  <c r="AH155" i="1"/>
  <c r="AH219" i="1"/>
  <c r="AH288" i="1"/>
  <c r="AH129" i="1"/>
  <c r="AH123" i="1"/>
  <c r="AH81" i="1"/>
  <c r="AH122" i="1"/>
  <c r="AH277" i="1"/>
  <c r="AH15" i="1"/>
  <c r="AH72" i="1"/>
  <c r="AH202" i="1"/>
  <c r="AH79" i="1"/>
  <c r="AH231" i="1"/>
  <c r="AH271" i="1"/>
  <c r="AH235" i="1"/>
  <c r="AH273" i="1"/>
  <c r="AH161" i="1"/>
  <c r="AH28" i="1"/>
  <c r="AH34" i="1"/>
  <c r="AH171" i="1"/>
  <c r="AH41" i="1"/>
  <c r="AH18" i="1"/>
  <c r="AH88" i="1"/>
  <c r="AH265" i="1"/>
  <c r="AH61" i="1"/>
  <c r="AH211" i="1"/>
  <c r="AH181" i="1"/>
  <c r="AH130" i="1"/>
  <c r="AH289" i="1"/>
  <c r="AH98" i="1"/>
  <c r="AH284" i="1"/>
  <c r="AH136" i="1"/>
  <c r="AH141" i="1"/>
  <c r="AH285" i="1"/>
  <c r="AH266" i="1"/>
  <c r="AH242" i="1"/>
  <c r="AH158" i="1"/>
  <c r="AH139" i="1"/>
  <c r="AH254" i="1"/>
  <c r="AH215" i="1"/>
  <c r="AH35" i="1"/>
  <c r="AH245" i="1"/>
  <c r="AH252" i="1"/>
  <c r="AH115" i="1"/>
  <c r="AH78" i="1"/>
  <c r="AH42" i="1"/>
  <c r="AH90" i="1"/>
  <c r="AH229" i="1"/>
  <c r="AH112" i="1"/>
  <c r="AH117" i="1"/>
  <c r="AH71" i="1"/>
  <c r="AH95" i="1"/>
  <c r="AH200" i="1"/>
  <c r="AH174" i="1"/>
  <c r="AH107" i="1"/>
  <c r="AH157" i="1"/>
  <c r="AH30" i="1"/>
  <c r="AH188" i="1"/>
  <c r="AH260" i="1"/>
  <c r="AH116" i="1"/>
  <c r="AH209" i="1"/>
  <c r="AH162" i="1"/>
  <c r="AH175" i="1"/>
  <c r="AH280" i="1"/>
  <c r="AH37" i="1"/>
  <c r="AH189" i="1"/>
  <c r="AH279" i="1"/>
  <c r="AH113" i="1"/>
  <c r="AH238" i="1"/>
  <c r="AH101" i="1"/>
  <c r="AH48" i="1"/>
  <c r="AH44" i="1"/>
  <c r="AH274" i="1"/>
  <c r="AH108" i="1"/>
  <c r="AH258" i="1"/>
  <c r="AH164" i="1"/>
  <c r="AH121" i="1"/>
  <c r="AH56" i="1"/>
  <c r="AH118" i="1"/>
  <c r="AH99" i="1"/>
  <c r="AH180" i="1"/>
  <c r="AH134" i="1"/>
  <c r="AH191" i="1"/>
  <c r="AH57" i="1"/>
  <c r="AH76" i="1"/>
  <c r="AH213" i="1"/>
  <c r="AH70" i="1"/>
  <c r="AH212" i="1"/>
  <c r="AH193" i="1"/>
  <c r="AH237" i="1"/>
  <c r="AH104" i="1"/>
  <c r="AH103" i="1"/>
  <c r="AH239" i="1"/>
  <c r="AH19" i="1"/>
  <c r="AH128" i="1"/>
  <c r="AH262" i="1"/>
  <c r="AH177" i="1"/>
  <c r="AH29" i="1"/>
  <c r="AH208" i="1"/>
  <c r="AH247" i="1"/>
  <c r="AH148" i="1"/>
  <c r="AH31" i="1"/>
  <c r="AH286" i="1"/>
  <c r="AH58" i="1"/>
  <c r="AH125" i="1"/>
  <c r="AH218" i="1"/>
  <c r="AH11" i="1"/>
  <c r="AH166" i="1"/>
  <c r="AH52" i="1"/>
  <c r="AH67" i="1"/>
  <c r="AH210" i="1"/>
  <c r="AH60" i="1"/>
  <c r="AH169" i="1"/>
  <c r="AH106" i="1"/>
  <c r="AH110" i="1"/>
  <c r="AH234" i="1"/>
  <c r="AH185" i="1"/>
  <c r="AH172" i="1"/>
  <c r="AH124" i="1"/>
  <c r="AH227" i="1"/>
  <c r="AH241" i="1"/>
  <c r="AH25" i="1"/>
  <c r="AH92" i="1"/>
  <c r="AH24" i="1"/>
  <c r="AH222" i="1"/>
  <c r="AH236" i="1"/>
  <c r="AH83" i="1"/>
  <c r="AH225" i="1"/>
  <c r="AH149" i="1"/>
  <c r="AH16" i="1"/>
  <c r="AH135" i="1"/>
  <c r="AH278" i="1"/>
  <c r="AH50" i="1"/>
  <c r="AH131" i="1"/>
  <c r="AH226" i="1"/>
  <c r="AH114" i="1"/>
  <c r="AH184" i="1"/>
  <c r="AH14" i="1"/>
  <c r="AH93" i="1"/>
  <c r="AH39" i="1"/>
  <c r="AH86" i="1"/>
  <c r="AH21" i="1"/>
  <c r="AH152" i="1"/>
  <c r="AH156" i="1"/>
  <c r="AH198" i="1"/>
  <c r="AH26" i="1"/>
  <c r="AH250" i="1"/>
  <c r="AH23" i="1"/>
  <c r="AH283" i="1"/>
  <c r="AH82" i="1"/>
  <c r="AH182" i="1"/>
  <c r="AH138" i="1"/>
  <c r="AH276" i="1"/>
  <c r="AH22" i="1"/>
  <c r="AH43" i="1"/>
  <c r="AH66" i="1"/>
  <c r="AH132" i="1"/>
  <c r="AH196" i="1"/>
  <c r="AH20" i="1"/>
  <c r="AH194" i="1"/>
  <c r="AH109" i="1"/>
  <c r="AH170" i="1"/>
  <c r="AH54" i="1"/>
  <c r="AH80" i="1"/>
  <c r="AH264" i="1"/>
  <c r="AH249" i="1"/>
  <c r="AH51" i="1"/>
  <c r="AH176" i="1"/>
  <c r="AH192" i="1"/>
  <c r="AH281" i="1"/>
  <c r="AH179" i="1"/>
  <c r="AH294" i="1"/>
  <c r="AH64" i="1"/>
  <c r="AH270" i="1"/>
  <c r="AH74" i="1"/>
  <c r="AH159" i="1"/>
  <c r="AH178" i="1"/>
  <c r="AH146" i="1"/>
  <c r="AH187" i="1"/>
  <c r="AH165" i="1"/>
  <c r="AH46" i="1"/>
  <c r="AH73" i="1"/>
  <c r="AH195" i="1"/>
  <c r="AH75" i="1"/>
  <c r="AH223" i="1"/>
  <c r="AH40" i="1"/>
  <c r="AH190" i="1"/>
  <c r="AH228" i="1"/>
  <c r="AH183" i="1"/>
  <c r="AH53" i="1"/>
  <c r="AH154" i="1"/>
  <c r="AH100" i="1"/>
  <c r="AH85" i="1"/>
  <c r="AH105" i="1"/>
  <c r="AH205" i="1"/>
  <c r="AH256" i="1"/>
  <c r="AH32" i="1"/>
  <c r="AH97" i="1"/>
  <c r="AH240" i="1"/>
  <c r="AH68" i="1"/>
  <c r="AH217" i="1"/>
  <c r="AH232" i="1"/>
  <c r="AH287" i="1"/>
  <c r="AH272" i="1"/>
  <c r="AH62" i="1"/>
  <c r="AH203" i="1"/>
  <c r="AH253" i="1"/>
  <c r="AH207" i="1"/>
  <c r="AH224" i="1"/>
  <c r="AH248" i="1"/>
  <c r="AH167" i="1"/>
  <c r="AH291" i="1"/>
  <c r="AH206" i="1"/>
  <c r="AH257" i="1"/>
  <c r="AH145" i="1"/>
  <c r="AH214" i="1"/>
  <c r="AH47" i="1"/>
  <c r="AH151" i="1"/>
  <c r="AH69" i="1"/>
  <c r="AH77" i="1"/>
  <c r="AH267" i="1"/>
  <c r="AH27" i="1"/>
  <c r="AH230" i="1"/>
  <c r="AH13" i="1"/>
  <c r="AH292" i="1"/>
  <c r="AH96" i="1"/>
  <c r="AH186" i="1"/>
  <c r="AH65" i="1"/>
  <c r="AH263" i="1"/>
  <c r="AH59" i="1"/>
  <c r="AH49" i="1"/>
  <c r="AH244" i="1"/>
  <c r="AH140" i="1"/>
  <c r="AH38" i="1"/>
  <c r="AH144" i="1"/>
  <c r="AH282" i="1"/>
  <c r="AH147" i="1"/>
  <c r="AH150" i="1"/>
  <c r="AH153" i="1"/>
  <c r="AH94" i="1"/>
  <c r="AH199" i="1"/>
  <c r="AH45" i="1"/>
  <c r="AH251" i="1"/>
  <c r="AH84" i="1"/>
  <c r="AH36" i="1"/>
  <c r="AH120" i="1"/>
  <c r="AH168" i="1"/>
  <c r="AH160" i="1"/>
  <c r="AH127" i="1"/>
  <c r="AH275" i="1"/>
  <c r="AH143" i="1"/>
  <c r="AH102" i="1"/>
  <c r="AH12" i="1"/>
  <c r="AH255" i="1"/>
  <c r="AH268" i="1"/>
  <c r="AH173" i="1"/>
  <c r="AH204" i="1"/>
  <c r="AH293" i="1"/>
  <c r="AH259" i="1"/>
  <c r="AH119" i="1"/>
  <c r="AH55" i="1"/>
  <c r="AH216" i="1"/>
  <c r="AH111" i="1"/>
  <c r="AH163" i="1"/>
  <c r="AH261" i="1"/>
  <c r="AH246" i="1"/>
  <c r="AH243" i="1"/>
  <c r="AH87" i="1"/>
  <c r="AH233" i="1"/>
  <c r="AH220" i="1"/>
  <c r="AH142" i="1"/>
  <c r="AH137" i="1"/>
  <c r="AH221" i="1"/>
  <c r="AH290" i="1"/>
  <c r="AH269" i="1"/>
  <c r="AH201" i="1"/>
  <c r="AH91" i="1"/>
  <c r="AH17" i="1"/>
  <c r="AH89" i="1"/>
  <c r="AH133" i="1"/>
  <c r="AF33" i="1"/>
  <c r="AF126" i="1"/>
  <c r="AF63" i="1"/>
  <c r="AF197" i="1"/>
  <c r="AF155" i="1"/>
  <c r="AF219" i="1"/>
  <c r="AF288" i="1"/>
  <c r="AF129" i="1"/>
  <c r="AF123" i="1"/>
  <c r="AF81" i="1"/>
  <c r="AF122" i="1"/>
  <c r="AF277" i="1"/>
  <c r="AF15" i="1"/>
  <c r="AF72" i="1"/>
  <c r="AF202" i="1"/>
  <c r="AF79" i="1"/>
  <c r="AF231" i="1"/>
  <c r="AF271" i="1"/>
  <c r="AF235" i="1"/>
  <c r="AF273" i="1"/>
  <c r="AF161" i="1"/>
  <c r="AF28" i="1"/>
  <c r="AF34" i="1"/>
  <c r="AF171" i="1"/>
  <c r="AF41" i="1"/>
  <c r="AF18" i="1"/>
  <c r="AF88" i="1"/>
  <c r="AF265" i="1"/>
  <c r="AF61" i="1"/>
  <c r="AF211" i="1"/>
  <c r="AF181" i="1"/>
  <c r="AF130" i="1"/>
  <c r="AF289" i="1"/>
  <c r="AF98" i="1"/>
  <c r="AF284" i="1"/>
  <c r="AF136" i="1"/>
  <c r="AF141" i="1"/>
  <c r="AF285" i="1"/>
  <c r="AF266" i="1"/>
  <c r="AF242" i="1"/>
  <c r="AF158" i="1"/>
  <c r="AF139" i="1"/>
  <c r="AF254" i="1"/>
  <c r="AF215" i="1"/>
  <c r="AF35" i="1"/>
  <c r="AF245" i="1"/>
  <c r="AF252" i="1"/>
  <c r="AF115" i="1"/>
  <c r="AF78" i="1"/>
  <c r="AF42" i="1"/>
  <c r="AF90" i="1"/>
  <c r="AF229" i="1"/>
  <c r="AF112" i="1"/>
  <c r="AF117" i="1"/>
  <c r="AF71" i="1"/>
  <c r="AF95" i="1"/>
  <c r="AF200" i="1"/>
  <c r="AF174" i="1"/>
  <c r="AF107" i="1"/>
  <c r="AF157" i="1"/>
  <c r="AF30" i="1"/>
  <c r="AF188" i="1"/>
  <c r="AF260" i="1"/>
  <c r="AF116" i="1"/>
  <c r="AF209" i="1"/>
  <c r="AF162" i="1"/>
  <c r="AF175" i="1"/>
  <c r="AF280" i="1"/>
  <c r="AF37" i="1"/>
  <c r="AF189" i="1"/>
  <c r="AF279" i="1"/>
  <c r="AF113" i="1"/>
  <c r="AF238" i="1"/>
  <c r="AF101" i="1"/>
  <c r="AF48" i="1"/>
  <c r="AF44" i="1"/>
  <c r="AF274" i="1"/>
  <c r="AF108" i="1"/>
  <c r="AF258" i="1"/>
  <c r="AF164" i="1"/>
  <c r="AF121" i="1"/>
  <c r="AF56" i="1"/>
  <c r="AF118" i="1"/>
  <c r="AF99" i="1"/>
  <c r="AF180" i="1"/>
  <c r="AF134" i="1"/>
  <c r="AF191" i="1"/>
  <c r="AF57" i="1"/>
  <c r="AF76" i="1"/>
  <c r="AF213" i="1"/>
  <c r="AF70" i="1"/>
  <c r="AF212" i="1"/>
  <c r="AF193" i="1"/>
  <c r="AF237" i="1"/>
  <c r="AF104" i="1"/>
  <c r="AF103" i="1"/>
  <c r="AF239" i="1"/>
  <c r="AF19" i="1"/>
  <c r="AF128" i="1"/>
  <c r="AF262" i="1"/>
  <c r="AF177" i="1"/>
  <c r="AF29" i="1"/>
  <c r="AF208" i="1"/>
  <c r="AF247" i="1"/>
  <c r="AF148" i="1"/>
  <c r="AF31" i="1"/>
  <c r="AF286" i="1"/>
  <c r="AF58" i="1"/>
  <c r="AF125" i="1"/>
  <c r="AF218" i="1"/>
  <c r="AF11" i="1"/>
  <c r="AF166" i="1"/>
  <c r="AF52" i="1"/>
  <c r="AF67" i="1"/>
  <c r="AF210" i="1"/>
  <c r="AF60" i="1"/>
  <c r="AF169" i="1"/>
  <c r="AF106" i="1"/>
  <c r="AF110" i="1"/>
  <c r="AF234" i="1"/>
  <c r="AF185" i="1"/>
  <c r="AF172" i="1"/>
  <c r="AF124" i="1"/>
  <c r="AF227" i="1"/>
  <c r="AF241" i="1"/>
  <c r="AF25" i="1"/>
  <c r="AF92" i="1"/>
  <c r="AF24" i="1"/>
  <c r="AF222" i="1"/>
  <c r="AF236" i="1"/>
  <c r="AF83" i="1"/>
  <c r="AF225" i="1"/>
  <c r="AF149" i="1"/>
  <c r="AF16" i="1"/>
  <c r="AF135" i="1"/>
  <c r="AF278" i="1"/>
  <c r="AF50" i="1"/>
  <c r="AF131" i="1"/>
  <c r="AF226" i="1"/>
  <c r="AF114" i="1"/>
  <c r="AF184" i="1"/>
  <c r="AF14" i="1"/>
  <c r="AF93" i="1"/>
  <c r="AF39" i="1"/>
  <c r="AF86" i="1"/>
  <c r="AF21" i="1"/>
  <c r="AF152" i="1"/>
  <c r="AF156" i="1"/>
  <c r="AF198" i="1"/>
  <c r="AF26" i="1"/>
  <c r="AF250" i="1"/>
  <c r="AF23" i="1"/>
  <c r="AF283" i="1"/>
  <c r="AF82" i="1"/>
  <c r="AF182" i="1"/>
  <c r="AF138" i="1"/>
  <c r="AF276" i="1"/>
  <c r="AF22" i="1"/>
  <c r="AF43" i="1"/>
  <c r="AF66" i="1"/>
  <c r="AF132" i="1"/>
  <c r="AF196" i="1"/>
  <c r="AF20" i="1"/>
  <c r="AF194" i="1"/>
  <c r="AF109" i="1"/>
  <c r="AF170" i="1"/>
  <c r="AF54" i="1"/>
  <c r="AF80" i="1"/>
  <c r="AF264" i="1"/>
  <c r="AF249" i="1"/>
  <c r="AF51" i="1"/>
  <c r="AF176" i="1"/>
  <c r="AF192" i="1"/>
  <c r="AF281" i="1"/>
  <c r="AF179" i="1"/>
  <c r="AF294" i="1"/>
  <c r="AF64" i="1"/>
  <c r="AF270" i="1"/>
  <c r="AF74" i="1"/>
  <c r="AF159" i="1"/>
  <c r="AF178" i="1"/>
  <c r="AF146" i="1"/>
  <c r="AF187" i="1"/>
  <c r="AF165" i="1"/>
  <c r="AF46" i="1"/>
  <c r="AF73" i="1"/>
  <c r="AF195" i="1"/>
  <c r="AF75" i="1"/>
  <c r="AF223" i="1"/>
  <c r="AF40" i="1"/>
  <c r="AF190" i="1"/>
  <c r="AF228" i="1"/>
  <c r="AF183" i="1"/>
  <c r="AF53" i="1"/>
  <c r="AF154" i="1"/>
  <c r="AF100" i="1"/>
  <c r="AF85" i="1"/>
  <c r="AF105" i="1"/>
  <c r="AF205" i="1"/>
  <c r="AF256" i="1"/>
  <c r="AF32" i="1"/>
  <c r="AF97" i="1"/>
  <c r="AF240" i="1"/>
  <c r="AF68" i="1"/>
  <c r="AF217" i="1"/>
  <c r="AF232" i="1"/>
  <c r="AF287" i="1"/>
  <c r="AF272" i="1"/>
  <c r="AF62" i="1"/>
  <c r="AF203" i="1"/>
  <c r="AF253" i="1"/>
  <c r="AF207" i="1"/>
  <c r="AF224" i="1"/>
  <c r="AF248" i="1"/>
  <c r="AF167" i="1"/>
  <c r="AF291" i="1"/>
  <c r="AF206" i="1"/>
  <c r="AF257" i="1"/>
  <c r="AF145" i="1"/>
  <c r="AF214" i="1"/>
  <c r="AF47" i="1"/>
  <c r="AF151" i="1"/>
  <c r="AF69" i="1"/>
  <c r="AF77" i="1"/>
  <c r="AF267" i="1"/>
  <c r="AF27" i="1"/>
  <c r="AF230" i="1"/>
  <c r="AF13" i="1"/>
  <c r="AF292" i="1"/>
  <c r="AF96" i="1"/>
  <c r="AF186" i="1"/>
  <c r="AF65" i="1"/>
  <c r="AF263" i="1"/>
  <c r="AF59" i="1"/>
  <c r="AF49" i="1"/>
  <c r="AF244" i="1"/>
  <c r="AF140" i="1"/>
  <c r="AF38" i="1"/>
  <c r="AF144" i="1"/>
  <c r="AF282" i="1"/>
  <c r="AF147" i="1"/>
  <c r="AF150" i="1"/>
  <c r="AF153" i="1"/>
  <c r="AF94" i="1"/>
  <c r="AF199" i="1"/>
  <c r="AF45" i="1"/>
  <c r="AF251" i="1"/>
  <c r="AF84" i="1"/>
  <c r="AF36" i="1"/>
  <c r="AF120" i="1"/>
  <c r="AF168" i="1"/>
  <c r="AF160" i="1"/>
  <c r="AF127" i="1"/>
  <c r="AF275" i="1"/>
  <c r="AF143" i="1"/>
  <c r="AF102" i="1"/>
  <c r="AF12" i="1"/>
  <c r="AF255" i="1"/>
  <c r="AF173" i="1"/>
  <c r="AF204" i="1"/>
  <c r="AF293" i="1"/>
  <c r="AF259" i="1"/>
  <c r="AF119" i="1"/>
  <c r="AF55" i="1"/>
  <c r="AF216" i="1"/>
  <c r="AF111" i="1"/>
  <c r="AF163" i="1"/>
  <c r="AF261" i="1"/>
  <c r="AF246" i="1"/>
  <c r="AF243" i="1"/>
  <c r="AF87" i="1"/>
  <c r="AF233" i="1"/>
  <c r="AF220" i="1"/>
  <c r="AF142" i="1"/>
  <c r="AF137" i="1"/>
  <c r="AF221" i="1"/>
  <c r="AF290" i="1"/>
  <c r="AF269" i="1"/>
  <c r="AF201" i="1"/>
  <c r="AF91" i="1"/>
  <c r="AF17" i="1"/>
  <c r="AF89" i="1"/>
  <c r="AF133" i="1"/>
  <c r="Y133" i="1"/>
  <c r="W33" i="1"/>
  <c r="W126" i="1"/>
  <c r="W63" i="1"/>
  <c r="W197" i="1"/>
  <c r="W155" i="1"/>
  <c r="W219" i="1"/>
  <c r="W288" i="1"/>
  <c r="W129" i="1"/>
  <c r="W123" i="1"/>
  <c r="W81" i="1"/>
  <c r="W122" i="1"/>
  <c r="W277" i="1"/>
  <c r="W15" i="1"/>
  <c r="W72" i="1"/>
  <c r="W202" i="1"/>
  <c r="W79" i="1"/>
  <c r="W231" i="1"/>
  <c r="W271" i="1"/>
  <c r="W235" i="1"/>
  <c r="W273" i="1"/>
  <c r="W161" i="1"/>
  <c r="W28" i="1"/>
  <c r="W34" i="1"/>
  <c r="W171" i="1"/>
  <c r="W41" i="1"/>
  <c r="W18" i="1"/>
  <c r="W88" i="1"/>
  <c r="W265" i="1"/>
  <c r="W61" i="1"/>
  <c r="W211" i="1"/>
  <c r="W181" i="1"/>
  <c r="W130" i="1"/>
  <c r="W289" i="1"/>
  <c r="W98" i="1"/>
  <c r="W284" i="1"/>
  <c r="W136" i="1"/>
  <c r="W141" i="1"/>
  <c r="W285" i="1"/>
  <c r="W266" i="1"/>
  <c r="W242" i="1"/>
  <c r="W158" i="1"/>
  <c r="W139" i="1"/>
  <c r="W254" i="1"/>
  <c r="W215" i="1"/>
  <c r="W35" i="1"/>
  <c r="W245" i="1"/>
  <c r="W252" i="1"/>
  <c r="W115" i="1"/>
  <c r="W78" i="1"/>
  <c r="W42" i="1"/>
  <c r="W90" i="1"/>
  <c r="W229" i="1"/>
  <c r="W112" i="1"/>
  <c r="W117" i="1"/>
  <c r="W71" i="1"/>
  <c r="W95" i="1"/>
  <c r="W200" i="1"/>
  <c r="W174" i="1"/>
  <c r="W107" i="1"/>
  <c r="W157" i="1"/>
  <c r="W30" i="1"/>
  <c r="W188" i="1"/>
  <c r="W260" i="1"/>
  <c r="W116" i="1"/>
  <c r="W209" i="1"/>
  <c r="W162" i="1"/>
  <c r="W175" i="1"/>
  <c r="W280" i="1"/>
  <c r="W37" i="1"/>
  <c r="W189" i="1"/>
  <c r="W279" i="1"/>
  <c r="W113" i="1"/>
  <c r="W238" i="1"/>
  <c r="W101" i="1"/>
  <c r="W48" i="1"/>
  <c r="W44" i="1"/>
  <c r="W274" i="1"/>
  <c r="W108" i="1"/>
  <c r="W258" i="1"/>
  <c r="W164" i="1"/>
  <c r="W121" i="1"/>
  <c r="W56" i="1"/>
  <c r="W118" i="1"/>
  <c r="W99" i="1"/>
  <c r="W180" i="1"/>
  <c r="W134" i="1"/>
  <c r="W191" i="1"/>
  <c r="W57" i="1"/>
  <c r="W76" i="1"/>
  <c r="W213" i="1"/>
  <c r="W70" i="1"/>
  <c r="W212" i="1"/>
  <c r="W193" i="1"/>
  <c r="W237" i="1"/>
  <c r="W104" i="1"/>
  <c r="W103" i="1"/>
  <c r="W239" i="1"/>
  <c r="W19" i="1"/>
  <c r="W128" i="1"/>
  <c r="W262" i="1"/>
  <c r="W177" i="1"/>
  <c r="W29" i="1"/>
  <c r="W208" i="1"/>
  <c r="W247" i="1"/>
  <c r="W148" i="1"/>
  <c r="W31" i="1"/>
  <c r="W286" i="1"/>
  <c r="W58" i="1"/>
  <c r="W125" i="1"/>
  <c r="W218" i="1"/>
  <c r="W11" i="1"/>
  <c r="W166" i="1"/>
  <c r="W52" i="1"/>
  <c r="W67" i="1"/>
  <c r="W210" i="1"/>
  <c r="W60" i="1"/>
  <c r="W169" i="1"/>
  <c r="W106" i="1"/>
  <c r="W110" i="1"/>
  <c r="W234" i="1"/>
  <c r="W185" i="1"/>
  <c r="W172" i="1"/>
  <c r="W124" i="1"/>
  <c r="W227" i="1"/>
  <c r="W241" i="1"/>
  <c r="W25" i="1"/>
  <c r="W92" i="1"/>
  <c r="W24" i="1"/>
  <c r="W222" i="1"/>
  <c r="W236" i="1"/>
  <c r="W83" i="1"/>
  <c r="W225" i="1"/>
  <c r="W149" i="1"/>
  <c r="W16" i="1"/>
  <c r="W135" i="1"/>
  <c r="W278" i="1"/>
  <c r="W50" i="1"/>
  <c r="W131" i="1"/>
  <c r="W226" i="1"/>
  <c r="W114" i="1"/>
  <c r="W184" i="1"/>
  <c r="W14" i="1"/>
  <c r="W93" i="1"/>
  <c r="W39" i="1"/>
  <c r="W86" i="1"/>
  <c r="W21" i="1"/>
  <c r="W152" i="1"/>
  <c r="W156" i="1"/>
  <c r="W198" i="1"/>
  <c r="W26" i="1"/>
  <c r="W250" i="1"/>
  <c r="W23" i="1"/>
  <c r="W283" i="1"/>
  <c r="W82" i="1"/>
  <c r="W182" i="1"/>
  <c r="W138" i="1"/>
  <c r="W276" i="1"/>
  <c r="W22" i="1"/>
  <c r="W43" i="1"/>
  <c r="W66" i="1"/>
  <c r="W132" i="1"/>
  <c r="W196" i="1"/>
  <c r="W20" i="1"/>
  <c r="W194" i="1"/>
  <c r="W109" i="1"/>
  <c r="W170" i="1"/>
  <c r="W54" i="1"/>
  <c r="W80" i="1"/>
  <c r="W264" i="1"/>
  <c r="W249" i="1"/>
  <c r="W51" i="1"/>
  <c r="W176" i="1"/>
  <c r="W192" i="1"/>
  <c r="W281" i="1"/>
  <c r="W179" i="1"/>
  <c r="W294" i="1"/>
  <c r="W64" i="1"/>
  <c r="W270" i="1"/>
  <c r="W74" i="1"/>
  <c r="W159" i="1"/>
  <c r="W178" i="1"/>
  <c r="W146" i="1"/>
  <c r="W187" i="1"/>
  <c r="W165" i="1"/>
  <c r="W46" i="1"/>
  <c r="W73" i="1"/>
  <c r="W195" i="1"/>
  <c r="W75" i="1"/>
  <c r="W223" i="1"/>
  <c r="W40" i="1"/>
  <c r="W190" i="1"/>
  <c r="W228" i="1"/>
  <c r="W183" i="1"/>
  <c r="W53" i="1"/>
  <c r="W154" i="1"/>
  <c r="W100" i="1"/>
  <c r="W85" i="1"/>
  <c r="W105" i="1"/>
  <c r="W205" i="1"/>
  <c r="W256" i="1"/>
  <c r="W32" i="1"/>
  <c r="W97" i="1"/>
  <c r="W240" i="1"/>
  <c r="W68" i="1"/>
  <c r="W217" i="1"/>
  <c r="W232" i="1"/>
  <c r="W287" i="1"/>
  <c r="W272" i="1"/>
  <c r="W62" i="1"/>
  <c r="W203" i="1"/>
  <c r="W253" i="1"/>
  <c r="W207" i="1"/>
  <c r="W224" i="1"/>
  <c r="W248" i="1"/>
  <c r="W167" i="1"/>
  <c r="W291" i="1"/>
  <c r="W206" i="1"/>
  <c r="W257" i="1"/>
  <c r="W145" i="1"/>
  <c r="W214" i="1"/>
  <c r="W47" i="1"/>
  <c r="W151" i="1"/>
  <c r="W69" i="1"/>
  <c r="W77" i="1"/>
  <c r="W267" i="1"/>
  <c r="W27" i="1"/>
  <c r="W230" i="1"/>
  <c r="W13" i="1"/>
  <c r="W292" i="1"/>
  <c r="W96" i="1"/>
  <c r="W186" i="1"/>
  <c r="W65" i="1"/>
  <c r="W263" i="1"/>
  <c r="W59" i="1"/>
  <c r="W49" i="1"/>
  <c r="W244" i="1"/>
  <c r="W140" i="1"/>
  <c r="W38" i="1"/>
  <c r="W144" i="1"/>
  <c r="W282" i="1"/>
  <c r="W147" i="1"/>
  <c r="W150" i="1"/>
  <c r="W153" i="1"/>
  <c r="W94" i="1"/>
  <c r="W199" i="1"/>
  <c r="W45" i="1"/>
  <c r="W251" i="1"/>
  <c r="W84" i="1"/>
  <c r="W36" i="1"/>
  <c r="W120" i="1"/>
  <c r="W168" i="1"/>
  <c r="W160" i="1"/>
  <c r="W127" i="1"/>
  <c r="W275" i="1"/>
  <c r="W143" i="1"/>
  <c r="W102" i="1"/>
  <c r="W12" i="1"/>
  <c r="W255" i="1"/>
  <c r="W268" i="1"/>
  <c r="W173" i="1"/>
  <c r="W204" i="1"/>
  <c r="W293" i="1"/>
  <c r="W259" i="1"/>
  <c r="W119" i="1"/>
  <c r="W55" i="1"/>
  <c r="W216" i="1"/>
  <c r="W111" i="1"/>
  <c r="W163" i="1"/>
  <c r="W261" i="1"/>
  <c r="W246" i="1"/>
  <c r="W243" i="1"/>
  <c r="W87" i="1"/>
  <c r="W233" i="1"/>
  <c r="W220" i="1"/>
  <c r="W142" i="1"/>
  <c r="W137" i="1"/>
  <c r="W221" i="1"/>
  <c r="W290" i="1"/>
  <c r="W269" i="1"/>
  <c r="W201" i="1"/>
  <c r="W91" i="1"/>
  <c r="W17" i="1"/>
  <c r="W89" i="1"/>
  <c r="W133" i="1"/>
  <c r="U33" i="1"/>
  <c r="U126" i="1"/>
  <c r="U63" i="1"/>
  <c r="U197" i="1"/>
  <c r="U155" i="1"/>
  <c r="U219" i="1"/>
  <c r="U288" i="1"/>
  <c r="U129" i="1"/>
  <c r="U123" i="1"/>
  <c r="U81" i="1"/>
  <c r="U122" i="1"/>
  <c r="U277" i="1"/>
  <c r="U15" i="1"/>
  <c r="U72" i="1"/>
  <c r="U202" i="1"/>
  <c r="U79" i="1"/>
  <c r="U231" i="1"/>
  <c r="U271" i="1"/>
  <c r="U235" i="1"/>
  <c r="U273" i="1"/>
  <c r="U161" i="1"/>
  <c r="U28" i="1"/>
  <c r="U34" i="1"/>
  <c r="U171" i="1"/>
  <c r="U41" i="1"/>
  <c r="U18" i="1"/>
  <c r="U88" i="1"/>
  <c r="U265" i="1"/>
  <c r="U61" i="1"/>
  <c r="U211" i="1"/>
  <c r="U181" i="1"/>
  <c r="U130" i="1"/>
  <c r="U289" i="1"/>
  <c r="U98" i="1"/>
  <c r="U284" i="1"/>
  <c r="U136" i="1"/>
  <c r="U141" i="1"/>
  <c r="U285" i="1"/>
  <c r="U266" i="1"/>
  <c r="U242" i="1"/>
  <c r="U158" i="1"/>
  <c r="U139" i="1"/>
  <c r="U254" i="1"/>
  <c r="U215" i="1"/>
  <c r="U35" i="1"/>
  <c r="U245" i="1"/>
  <c r="U252" i="1"/>
  <c r="U115" i="1"/>
  <c r="U78" i="1"/>
  <c r="U42" i="1"/>
  <c r="U90" i="1"/>
  <c r="U229" i="1"/>
  <c r="U112" i="1"/>
  <c r="U117" i="1"/>
  <c r="U71" i="1"/>
  <c r="U95" i="1"/>
  <c r="U200" i="1"/>
  <c r="U174" i="1"/>
  <c r="U107" i="1"/>
  <c r="U157" i="1"/>
  <c r="U30" i="1"/>
  <c r="U188" i="1"/>
  <c r="U260" i="1"/>
  <c r="U116" i="1"/>
  <c r="U209" i="1"/>
  <c r="U162" i="1"/>
  <c r="U175" i="1"/>
  <c r="U280" i="1"/>
  <c r="U37" i="1"/>
  <c r="U189" i="1"/>
  <c r="U279" i="1"/>
  <c r="U113" i="1"/>
  <c r="U238" i="1"/>
  <c r="U101" i="1"/>
  <c r="U48" i="1"/>
  <c r="U44" i="1"/>
  <c r="U274" i="1"/>
  <c r="U108" i="1"/>
  <c r="U258" i="1"/>
  <c r="U164" i="1"/>
  <c r="U121" i="1"/>
  <c r="U56" i="1"/>
  <c r="U118" i="1"/>
  <c r="U99" i="1"/>
  <c r="U180" i="1"/>
  <c r="U134" i="1"/>
  <c r="U191" i="1"/>
  <c r="U57" i="1"/>
  <c r="U76" i="1"/>
  <c r="U213" i="1"/>
  <c r="U70" i="1"/>
  <c r="U212" i="1"/>
  <c r="U193" i="1"/>
  <c r="U237" i="1"/>
  <c r="U104" i="1"/>
  <c r="U103" i="1"/>
  <c r="U239" i="1"/>
  <c r="U19" i="1"/>
  <c r="U128" i="1"/>
  <c r="U262" i="1"/>
  <c r="U177" i="1"/>
  <c r="U29" i="1"/>
  <c r="U208" i="1"/>
  <c r="U247" i="1"/>
  <c r="U148" i="1"/>
  <c r="U31" i="1"/>
  <c r="U286" i="1"/>
  <c r="U58" i="1"/>
  <c r="U125" i="1"/>
  <c r="U218" i="1"/>
  <c r="U11" i="1"/>
  <c r="U166" i="1"/>
  <c r="U52" i="1"/>
  <c r="U67" i="1"/>
  <c r="U210" i="1"/>
  <c r="U60" i="1"/>
  <c r="U169" i="1"/>
  <c r="U106" i="1"/>
  <c r="U110" i="1"/>
  <c r="U234" i="1"/>
  <c r="U185" i="1"/>
  <c r="U172" i="1"/>
  <c r="U124" i="1"/>
  <c r="U227" i="1"/>
  <c r="U241" i="1"/>
  <c r="U25" i="1"/>
  <c r="U92" i="1"/>
  <c r="U24" i="1"/>
  <c r="U222" i="1"/>
  <c r="U236" i="1"/>
  <c r="U83" i="1"/>
  <c r="U225" i="1"/>
  <c r="U149" i="1"/>
  <c r="U16" i="1"/>
  <c r="U135" i="1"/>
  <c r="U278" i="1"/>
  <c r="U50" i="1"/>
  <c r="U131" i="1"/>
  <c r="U226" i="1"/>
  <c r="U114" i="1"/>
  <c r="U184" i="1"/>
  <c r="U14" i="1"/>
  <c r="U93" i="1"/>
  <c r="U39" i="1"/>
  <c r="U86" i="1"/>
  <c r="U21" i="1"/>
  <c r="U152" i="1"/>
  <c r="U156" i="1"/>
  <c r="U198" i="1"/>
  <c r="U26" i="1"/>
  <c r="U250" i="1"/>
  <c r="U23" i="1"/>
  <c r="U283" i="1"/>
  <c r="U82" i="1"/>
  <c r="U182" i="1"/>
  <c r="U138" i="1"/>
  <c r="U276" i="1"/>
  <c r="U22" i="1"/>
  <c r="U43" i="1"/>
  <c r="U66" i="1"/>
  <c r="U132" i="1"/>
  <c r="U196" i="1"/>
  <c r="U20" i="1"/>
  <c r="U194" i="1"/>
  <c r="U109" i="1"/>
  <c r="U170" i="1"/>
  <c r="U54" i="1"/>
  <c r="U80" i="1"/>
  <c r="U264" i="1"/>
  <c r="U249" i="1"/>
  <c r="U51" i="1"/>
  <c r="U176" i="1"/>
  <c r="U192" i="1"/>
  <c r="U281" i="1"/>
  <c r="U179" i="1"/>
  <c r="U294" i="1"/>
  <c r="U64" i="1"/>
  <c r="U270" i="1"/>
  <c r="U74" i="1"/>
  <c r="U159" i="1"/>
  <c r="U178" i="1"/>
  <c r="U146" i="1"/>
  <c r="U187" i="1"/>
  <c r="U165" i="1"/>
  <c r="U46" i="1"/>
  <c r="U73" i="1"/>
  <c r="U195" i="1"/>
  <c r="U75" i="1"/>
  <c r="U223" i="1"/>
  <c r="U40" i="1"/>
  <c r="U190" i="1"/>
  <c r="U228" i="1"/>
  <c r="U183" i="1"/>
  <c r="U53" i="1"/>
  <c r="U154" i="1"/>
  <c r="U100" i="1"/>
  <c r="U85" i="1"/>
  <c r="U105" i="1"/>
  <c r="U205" i="1"/>
  <c r="U256" i="1"/>
  <c r="U32" i="1"/>
  <c r="U97" i="1"/>
  <c r="U240" i="1"/>
  <c r="U68" i="1"/>
  <c r="U217" i="1"/>
  <c r="U232" i="1"/>
  <c r="U287" i="1"/>
  <c r="U272" i="1"/>
  <c r="U62" i="1"/>
  <c r="U203" i="1"/>
  <c r="U253" i="1"/>
  <c r="U207" i="1"/>
  <c r="U224" i="1"/>
  <c r="U248" i="1"/>
  <c r="U167" i="1"/>
  <c r="U291" i="1"/>
  <c r="U206" i="1"/>
  <c r="U257" i="1"/>
  <c r="U145" i="1"/>
  <c r="U214" i="1"/>
  <c r="U47" i="1"/>
  <c r="U151" i="1"/>
  <c r="U69" i="1"/>
  <c r="U77" i="1"/>
  <c r="U267" i="1"/>
  <c r="U27" i="1"/>
  <c r="U230" i="1"/>
  <c r="U13" i="1"/>
  <c r="U292" i="1"/>
  <c r="U96" i="1"/>
  <c r="U186" i="1"/>
  <c r="U65" i="1"/>
  <c r="U263" i="1"/>
  <c r="U59" i="1"/>
  <c r="U49" i="1"/>
  <c r="U244" i="1"/>
  <c r="U140" i="1"/>
  <c r="U38" i="1"/>
  <c r="U144" i="1"/>
  <c r="U282" i="1"/>
  <c r="U147" i="1"/>
  <c r="U150" i="1"/>
  <c r="U153" i="1"/>
  <c r="U94" i="1"/>
  <c r="U199" i="1"/>
  <c r="U45" i="1"/>
  <c r="U251" i="1"/>
  <c r="U84" i="1"/>
  <c r="U36" i="1"/>
  <c r="U120" i="1"/>
  <c r="U168" i="1"/>
  <c r="U160" i="1"/>
  <c r="U127" i="1"/>
  <c r="U275" i="1"/>
  <c r="U143" i="1"/>
  <c r="U102" i="1"/>
  <c r="U12" i="1"/>
  <c r="U255" i="1"/>
  <c r="U268" i="1"/>
  <c r="U173" i="1"/>
  <c r="U204" i="1"/>
  <c r="U293" i="1"/>
  <c r="U259" i="1"/>
  <c r="U119" i="1"/>
  <c r="U55" i="1"/>
  <c r="U216" i="1"/>
  <c r="U111" i="1"/>
  <c r="U163" i="1"/>
  <c r="U261" i="1"/>
  <c r="U246" i="1"/>
  <c r="U243" i="1"/>
  <c r="U87" i="1"/>
  <c r="U233" i="1"/>
  <c r="U220" i="1"/>
  <c r="U142" i="1"/>
  <c r="U137" i="1"/>
  <c r="U221" i="1"/>
  <c r="U290" i="1"/>
  <c r="U269" i="1"/>
  <c r="U201" i="1"/>
  <c r="U91" i="1"/>
  <c r="U17" i="1"/>
  <c r="U89" i="1"/>
  <c r="U133" i="1"/>
  <c r="S33" i="1"/>
  <c r="S126" i="1"/>
  <c r="S63" i="1"/>
  <c r="S197" i="1"/>
  <c r="S155" i="1"/>
  <c r="S219" i="1"/>
  <c r="S288" i="1"/>
  <c r="S129" i="1"/>
  <c r="S123" i="1"/>
  <c r="S81" i="1"/>
  <c r="S122" i="1"/>
  <c r="S277" i="1"/>
  <c r="S15" i="1"/>
  <c r="S72" i="1"/>
  <c r="S202" i="1"/>
  <c r="S79" i="1"/>
  <c r="S231" i="1"/>
  <c r="S271" i="1"/>
  <c r="S235" i="1"/>
  <c r="S273" i="1"/>
  <c r="S161" i="1"/>
  <c r="S28" i="1"/>
  <c r="S34" i="1"/>
  <c r="S171" i="1"/>
  <c r="S41" i="1"/>
  <c r="S18" i="1"/>
  <c r="S88" i="1"/>
  <c r="S265" i="1"/>
  <c r="S61" i="1"/>
  <c r="S211" i="1"/>
  <c r="S181" i="1"/>
  <c r="S130" i="1"/>
  <c r="S289" i="1"/>
  <c r="S98" i="1"/>
  <c r="S284" i="1"/>
  <c r="S136" i="1"/>
  <c r="S141" i="1"/>
  <c r="S285" i="1"/>
  <c r="S266" i="1"/>
  <c r="S242" i="1"/>
  <c r="S158" i="1"/>
  <c r="S139" i="1"/>
  <c r="S254" i="1"/>
  <c r="S215" i="1"/>
  <c r="S35" i="1"/>
  <c r="S245" i="1"/>
  <c r="S252" i="1"/>
  <c r="S115" i="1"/>
  <c r="S78" i="1"/>
  <c r="S42" i="1"/>
  <c r="S90" i="1"/>
  <c r="S229" i="1"/>
  <c r="S112" i="1"/>
  <c r="S117" i="1"/>
  <c r="S71" i="1"/>
  <c r="S95" i="1"/>
  <c r="S200" i="1"/>
  <c r="S174" i="1"/>
  <c r="S107" i="1"/>
  <c r="S157" i="1"/>
  <c r="S30" i="1"/>
  <c r="S188" i="1"/>
  <c r="S260" i="1"/>
  <c r="S116" i="1"/>
  <c r="S209" i="1"/>
  <c r="S162" i="1"/>
  <c r="S175" i="1"/>
  <c r="S280" i="1"/>
  <c r="S37" i="1"/>
  <c r="S189" i="1"/>
  <c r="S279" i="1"/>
  <c r="S113" i="1"/>
  <c r="S238" i="1"/>
  <c r="S101" i="1"/>
  <c r="S48" i="1"/>
  <c r="S44" i="1"/>
  <c r="S274" i="1"/>
  <c r="S108" i="1"/>
  <c r="S258" i="1"/>
  <c r="S164" i="1"/>
  <c r="S121" i="1"/>
  <c r="S56" i="1"/>
  <c r="S118" i="1"/>
  <c r="S99" i="1"/>
  <c r="S180" i="1"/>
  <c r="S134" i="1"/>
  <c r="S191" i="1"/>
  <c r="S57" i="1"/>
  <c r="S76" i="1"/>
  <c r="S213" i="1"/>
  <c r="S70" i="1"/>
  <c r="S212" i="1"/>
  <c r="S193" i="1"/>
  <c r="S237" i="1"/>
  <c r="S104" i="1"/>
  <c r="S103" i="1"/>
  <c r="S239" i="1"/>
  <c r="S19" i="1"/>
  <c r="S128" i="1"/>
  <c r="S262" i="1"/>
  <c r="S177" i="1"/>
  <c r="S29" i="1"/>
  <c r="S208" i="1"/>
  <c r="S247" i="1"/>
  <c r="S148" i="1"/>
  <c r="S31" i="1"/>
  <c r="S286" i="1"/>
  <c r="S58" i="1"/>
  <c r="S125" i="1"/>
  <c r="S218" i="1"/>
  <c r="S11" i="1"/>
  <c r="S166" i="1"/>
  <c r="S52" i="1"/>
  <c r="S67" i="1"/>
  <c r="S210" i="1"/>
  <c r="S60" i="1"/>
  <c r="S169" i="1"/>
  <c r="S106" i="1"/>
  <c r="S110" i="1"/>
  <c r="S234" i="1"/>
  <c r="S185" i="1"/>
  <c r="S172" i="1"/>
  <c r="S124" i="1"/>
  <c r="S227" i="1"/>
  <c r="S241" i="1"/>
  <c r="S25" i="1"/>
  <c r="S92" i="1"/>
  <c r="S24" i="1"/>
  <c r="S222" i="1"/>
  <c r="S236" i="1"/>
  <c r="S83" i="1"/>
  <c r="S225" i="1"/>
  <c r="S149" i="1"/>
  <c r="S16" i="1"/>
  <c r="S135" i="1"/>
  <c r="S278" i="1"/>
  <c r="S50" i="1"/>
  <c r="S131" i="1"/>
  <c r="S226" i="1"/>
  <c r="S114" i="1"/>
  <c r="S184" i="1"/>
  <c r="S14" i="1"/>
  <c r="S93" i="1"/>
  <c r="S39" i="1"/>
  <c r="S86" i="1"/>
  <c r="S21" i="1"/>
  <c r="S152" i="1"/>
  <c r="S156" i="1"/>
  <c r="S198" i="1"/>
  <c r="S26" i="1"/>
  <c r="S250" i="1"/>
  <c r="S23" i="1"/>
  <c r="S283" i="1"/>
  <c r="S82" i="1"/>
  <c r="S182" i="1"/>
  <c r="S138" i="1"/>
  <c r="S276" i="1"/>
  <c r="S22" i="1"/>
  <c r="S43" i="1"/>
  <c r="S66" i="1"/>
  <c r="S132" i="1"/>
  <c r="S196" i="1"/>
  <c r="S20" i="1"/>
  <c r="S194" i="1"/>
  <c r="S109" i="1"/>
  <c r="S170" i="1"/>
  <c r="S54" i="1"/>
  <c r="S80" i="1"/>
  <c r="S264" i="1"/>
  <c r="S249" i="1"/>
  <c r="S51" i="1"/>
  <c r="S176" i="1"/>
  <c r="S192" i="1"/>
  <c r="S281" i="1"/>
  <c r="S179" i="1"/>
  <c r="S294" i="1"/>
  <c r="S64" i="1"/>
  <c r="S270" i="1"/>
  <c r="S74" i="1"/>
  <c r="S159" i="1"/>
  <c r="S178" i="1"/>
  <c r="S146" i="1"/>
  <c r="S187" i="1"/>
  <c r="S165" i="1"/>
  <c r="S46" i="1"/>
  <c r="S73" i="1"/>
  <c r="S195" i="1"/>
  <c r="S75" i="1"/>
  <c r="S223" i="1"/>
  <c r="S40" i="1"/>
  <c r="S190" i="1"/>
  <c r="S228" i="1"/>
  <c r="S183" i="1"/>
  <c r="S53" i="1"/>
  <c r="S154" i="1"/>
  <c r="S100" i="1"/>
  <c r="S85" i="1"/>
  <c r="S105" i="1"/>
  <c r="S205" i="1"/>
  <c r="S256" i="1"/>
  <c r="S32" i="1"/>
  <c r="S97" i="1"/>
  <c r="S240" i="1"/>
  <c r="S68" i="1"/>
  <c r="S217" i="1"/>
  <c r="S232" i="1"/>
  <c r="S287" i="1"/>
  <c r="S272" i="1"/>
  <c r="S62" i="1"/>
  <c r="S203" i="1"/>
  <c r="S253" i="1"/>
  <c r="S207" i="1"/>
  <c r="S224" i="1"/>
  <c r="S248" i="1"/>
  <c r="S167" i="1"/>
  <c r="S291" i="1"/>
  <c r="S206" i="1"/>
  <c r="S257" i="1"/>
  <c r="S145" i="1"/>
  <c r="S214" i="1"/>
  <c r="S47" i="1"/>
  <c r="S151" i="1"/>
  <c r="S69" i="1"/>
  <c r="S77" i="1"/>
  <c r="S267" i="1"/>
  <c r="S27" i="1"/>
  <c r="S230" i="1"/>
  <c r="S13" i="1"/>
  <c r="S292" i="1"/>
  <c r="S96" i="1"/>
  <c r="S186" i="1"/>
  <c r="S65" i="1"/>
  <c r="S263" i="1"/>
  <c r="S59" i="1"/>
  <c r="S49" i="1"/>
  <c r="S244" i="1"/>
  <c r="S140" i="1"/>
  <c r="S38" i="1"/>
  <c r="S144" i="1"/>
  <c r="S282" i="1"/>
  <c r="S147" i="1"/>
  <c r="S150" i="1"/>
  <c r="S153" i="1"/>
  <c r="S94" i="1"/>
  <c r="S199" i="1"/>
  <c r="S45" i="1"/>
  <c r="S251" i="1"/>
  <c r="S84" i="1"/>
  <c r="S36" i="1"/>
  <c r="S120" i="1"/>
  <c r="S168" i="1"/>
  <c r="S160" i="1"/>
  <c r="S127" i="1"/>
  <c r="S275" i="1"/>
  <c r="S143" i="1"/>
  <c r="S102" i="1"/>
  <c r="S12" i="1"/>
  <c r="S255" i="1"/>
  <c r="S268" i="1"/>
  <c r="S173" i="1"/>
  <c r="S204" i="1"/>
  <c r="S293" i="1"/>
  <c r="S259" i="1"/>
  <c r="S119" i="1"/>
  <c r="S55" i="1"/>
  <c r="S216" i="1"/>
  <c r="S111" i="1"/>
  <c r="S163" i="1"/>
  <c r="S261" i="1"/>
  <c r="S246" i="1"/>
  <c r="S243" i="1"/>
  <c r="S87" i="1"/>
  <c r="S233" i="1"/>
  <c r="S220" i="1"/>
  <c r="S142" i="1"/>
  <c r="S137" i="1"/>
  <c r="S221" i="1"/>
  <c r="S290" i="1"/>
  <c r="S269" i="1"/>
  <c r="S201" i="1"/>
  <c r="S91" i="1"/>
  <c r="S17" i="1"/>
  <c r="S89" i="1"/>
  <c r="S133" i="1"/>
  <c r="Q33" i="1"/>
  <c r="Q126" i="1"/>
  <c r="Q63" i="1"/>
  <c r="Q197" i="1"/>
  <c r="Q155" i="1"/>
  <c r="Q219" i="1"/>
  <c r="Q288" i="1"/>
  <c r="Q129" i="1"/>
  <c r="Q123" i="1"/>
  <c r="Q81" i="1"/>
  <c r="Q122" i="1"/>
  <c r="Q277" i="1"/>
  <c r="Q15" i="1"/>
  <c r="Q72" i="1"/>
  <c r="Q202" i="1"/>
  <c r="Q79" i="1"/>
  <c r="Q231" i="1"/>
  <c r="Q271" i="1"/>
  <c r="Q235" i="1"/>
  <c r="Q273" i="1"/>
  <c r="Q161" i="1"/>
  <c r="Q28" i="1"/>
  <c r="Q34" i="1"/>
  <c r="Q171" i="1"/>
  <c r="Q41" i="1"/>
  <c r="Q18" i="1"/>
  <c r="Q88" i="1"/>
  <c r="Q265" i="1"/>
  <c r="Q61" i="1"/>
  <c r="Q211" i="1"/>
  <c r="Q181" i="1"/>
  <c r="Q130" i="1"/>
  <c r="Q289" i="1"/>
  <c r="Q98" i="1"/>
  <c r="Q284" i="1"/>
  <c r="Q136" i="1"/>
  <c r="Q141" i="1"/>
  <c r="Q285" i="1"/>
  <c r="Q266" i="1"/>
  <c r="Q242" i="1"/>
  <c r="Q158" i="1"/>
  <c r="Q139" i="1"/>
  <c r="Q254" i="1"/>
  <c r="Q215" i="1"/>
  <c r="Q35" i="1"/>
  <c r="Q245" i="1"/>
  <c r="Q252" i="1"/>
  <c r="Q115" i="1"/>
  <c r="Q78" i="1"/>
  <c r="Q42" i="1"/>
  <c r="Q90" i="1"/>
  <c r="Q229" i="1"/>
  <c r="Q112" i="1"/>
  <c r="Q117" i="1"/>
  <c r="Q71" i="1"/>
  <c r="Q95" i="1"/>
  <c r="Q200" i="1"/>
  <c r="Q174" i="1"/>
  <c r="Q107" i="1"/>
  <c r="Q157" i="1"/>
  <c r="Q30" i="1"/>
  <c r="Q188" i="1"/>
  <c r="Q260" i="1"/>
  <c r="Q116" i="1"/>
  <c r="Q209" i="1"/>
  <c r="Q162" i="1"/>
  <c r="Q175" i="1"/>
  <c r="Q280" i="1"/>
  <c r="Q37" i="1"/>
  <c r="Q189" i="1"/>
  <c r="Q279" i="1"/>
  <c r="Q113" i="1"/>
  <c r="Q238" i="1"/>
  <c r="Q101" i="1"/>
  <c r="Q48" i="1"/>
  <c r="Q44" i="1"/>
  <c r="Q274" i="1"/>
  <c r="Q108" i="1"/>
  <c r="Q258" i="1"/>
  <c r="Q164" i="1"/>
  <c r="Q121" i="1"/>
  <c r="Q56" i="1"/>
  <c r="Q118" i="1"/>
  <c r="Q99" i="1"/>
  <c r="Q180" i="1"/>
  <c r="Q134" i="1"/>
  <c r="Q191" i="1"/>
  <c r="Q57" i="1"/>
  <c r="Q76" i="1"/>
  <c r="Q213" i="1"/>
  <c r="Q70" i="1"/>
  <c r="Q212" i="1"/>
  <c r="Q193" i="1"/>
  <c r="Q237" i="1"/>
  <c r="Q104" i="1"/>
  <c r="Q103" i="1"/>
  <c r="Q239" i="1"/>
  <c r="Q19" i="1"/>
  <c r="Q128" i="1"/>
  <c r="Q262" i="1"/>
  <c r="Q177" i="1"/>
  <c r="Q29" i="1"/>
  <c r="Q208" i="1"/>
  <c r="Q247" i="1"/>
  <c r="Q148" i="1"/>
  <c r="Q31" i="1"/>
  <c r="Q286" i="1"/>
  <c r="Q58" i="1"/>
  <c r="Q125" i="1"/>
  <c r="Q218" i="1"/>
  <c r="Q11" i="1"/>
  <c r="Q166" i="1"/>
  <c r="Q52" i="1"/>
  <c r="Q67" i="1"/>
  <c r="Q210" i="1"/>
  <c r="Q60" i="1"/>
  <c r="Q169" i="1"/>
  <c r="Q106" i="1"/>
  <c r="Q110" i="1"/>
  <c r="Q234" i="1"/>
  <c r="Q185" i="1"/>
  <c r="Q172" i="1"/>
  <c r="Q124" i="1"/>
  <c r="Q227" i="1"/>
  <c r="Q241" i="1"/>
  <c r="Q25" i="1"/>
  <c r="Q92" i="1"/>
  <c r="Q24" i="1"/>
  <c r="Q222" i="1"/>
  <c r="Q236" i="1"/>
  <c r="Q83" i="1"/>
  <c r="Q225" i="1"/>
  <c r="Q149" i="1"/>
  <c r="Q16" i="1"/>
  <c r="Q135" i="1"/>
  <c r="Q278" i="1"/>
  <c r="Q50" i="1"/>
  <c r="Q131" i="1"/>
  <c r="Q226" i="1"/>
  <c r="Q114" i="1"/>
  <c r="Q184" i="1"/>
  <c r="Q14" i="1"/>
  <c r="Q93" i="1"/>
  <c r="Q39" i="1"/>
  <c r="Q86" i="1"/>
  <c r="Q21" i="1"/>
  <c r="Q152" i="1"/>
  <c r="Q156" i="1"/>
  <c r="Q198" i="1"/>
  <c r="Q26" i="1"/>
  <c r="Q250" i="1"/>
  <c r="Q23" i="1"/>
  <c r="Q283" i="1"/>
  <c r="Q82" i="1"/>
  <c r="Q182" i="1"/>
  <c r="Q138" i="1"/>
  <c r="Q276" i="1"/>
  <c r="Q22" i="1"/>
  <c r="Q43" i="1"/>
  <c r="Q66" i="1"/>
  <c r="Q132" i="1"/>
  <c r="Q196" i="1"/>
  <c r="Q20" i="1"/>
  <c r="Q194" i="1"/>
  <c r="Q109" i="1"/>
  <c r="Q170" i="1"/>
  <c r="Q54" i="1"/>
  <c r="Q80" i="1"/>
  <c r="Q264" i="1"/>
  <c r="Q249" i="1"/>
  <c r="Q51" i="1"/>
  <c r="Q176" i="1"/>
  <c r="Q192" i="1"/>
  <c r="Q281" i="1"/>
  <c r="Q179" i="1"/>
  <c r="Q294" i="1"/>
  <c r="Q64" i="1"/>
  <c r="Q270" i="1"/>
  <c r="Q74" i="1"/>
  <c r="Q159" i="1"/>
  <c r="Q178" i="1"/>
  <c r="Q146" i="1"/>
  <c r="Q187" i="1"/>
  <c r="Q165" i="1"/>
  <c r="Q46" i="1"/>
  <c r="Q73" i="1"/>
  <c r="Q195" i="1"/>
  <c r="Q75" i="1"/>
  <c r="Q223" i="1"/>
  <c r="Q40" i="1"/>
  <c r="Q190" i="1"/>
  <c r="Q228" i="1"/>
  <c r="Q183" i="1"/>
  <c r="Q53" i="1"/>
  <c r="Q154" i="1"/>
  <c r="Q100" i="1"/>
  <c r="Q85" i="1"/>
  <c r="Q105" i="1"/>
  <c r="Q205" i="1"/>
  <c r="Q256" i="1"/>
  <c r="Q32" i="1"/>
  <c r="Q97" i="1"/>
  <c r="Q240" i="1"/>
  <c r="Q68" i="1"/>
  <c r="Q217" i="1"/>
  <c r="Q232" i="1"/>
  <c r="Q287" i="1"/>
  <c r="Q272" i="1"/>
  <c r="Q62" i="1"/>
  <c r="Q203" i="1"/>
  <c r="Q253" i="1"/>
  <c r="Q207" i="1"/>
  <c r="Q224" i="1"/>
  <c r="Q248" i="1"/>
  <c r="Q167" i="1"/>
  <c r="Q291" i="1"/>
  <c r="Q206" i="1"/>
  <c r="Q257" i="1"/>
  <c r="Q145" i="1"/>
  <c r="Q214" i="1"/>
  <c r="Q47" i="1"/>
  <c r="Q151" i="1"/>
  <c r="Q69" i="1"/>
  <c r="Q77" i="1"/>
  <c r="Q267" i="1"/>
  <c r="Q27" i="1"/>
  <c r="Q230" i="1"/>
  <c r="Q13" i="1"/>
  <c r="Q292" i="1"/>
  <c r="Q96" i="1"/>
  <c r="Q186" i="1"/>
  <c r="Q65" i="1"/>
  <c r="Q263" i="1"/>
  <c r="Q59" i="1"/>
  <c r="Q49" i="1"/>
  <c r="Q244" i="1"/>
  <c r="Q140" i="1"/>
  <c r="Q38" i="1"/>
  <c r="Q144" i="1"/>
  <c r="Q282" i="1"/>
  <c r="Q147" i="1"/>
  <c r="Q150" i="1"/>
  <c r="Q153" i="1"/>
  <c r="Q94" i="1"/>
  <c r="Q199" i="1"/>
  <c r="Q45" i="1"/>
  <c r="Q251" i="1"/>
  <c r="Q84" i="1"/>
  <c r="Q36" i="1"/>
  <c r="Q120" i="1"/>
  <c r="Q168" i="1"/>
  <c r="Q160" i="1"/>
  <c r="Q127" i="1"/>
  <c r="Q275" i="1"/>
  <c r="Q143" i="1"/>
  <c r="Q102" i="1"/>
  <c r="Q12" i="1"/>
  <c r="Q255" i="1"/>
  <c r="Q268" i="1"/>
  <c r="Q173" i="1"/>
  <c r="Q204" i="1"/>
  <c r="Q293" i="1"/>
  <c r="Q259" i="1"/>
  <c r="Q119" i="1"/>
  <c r="Q55" i="1"/>
  <c r="Q216" i="1"/>
  <c r="Q111" i="1"/>
  <c r="Q163" i="1"/>
  <c r="Q261" i="1"/>
  <c r="Q246" i="1"/>
  <c r="Q243" i="1"/>
  <c r="Q87" i="1"/>
  <c r="Q233" i="1"/>
  <c r="Q220" i="1"/>
  <c r="Q142" i="1"/>
  <c r="Q137" i="1"/>
  <c r="Q221" i="1"/>
  <c r="Q290" i="1"/>
  <c r="Q269" i="1"/>
  <c r="Q201" i="1"/>
  <c r="Q91" i="1"/>
  <c r="Q17" i="1"/>
  <c r="Q89" i="1"/>
  <c r="Q133" i="1"/>
  <c r="O17" i="1"/>
  <c r="O91" i="1"/>
  <c r="O201" i="1"/>
  <c r="O269" i="1"/>
  <c r="O290" i="1"/>
  <c r="O221" i="1"/>
  <c r="O137" i="1"/>
  <c r="O142" i="1"/>
  <c r="O220" i="1"/>
  <c r="O233" i="1"/>
  <c r="O87" i="1"/>
  <c r="O243" i="1"/>
  <c r="O246" i="1"/>
  <c r="O261" i="1"/>
  <c r="O163" i="1"/>
  <c r="O111" i="1"/>
  <c r="O216" i="1"/>
  <c r="O55" i="1"/>
  <c r="O119" i="1"/>
  <c r="O259" i="1"/>
  <c r="O293" i="1"/>
  <c r="O204" i="1"/>
  <c r="O173" i="1"/>
  <c r="O268" i="1"/>
  <c r="O255" i="1"/>
  <c r="O12" i="1"/>
  <c r="O102" i="1"/>
  <c r="O143" i="1"/>
  <c r="O275" i="1"/>
  <c r="O127" i="1"/>
  <c r="O160" i="1"/>
  <c r="O168" i="1"/>
  <c r="O120" i="1"/>
  <c r="O36" i="1"/>
  <c r="O84" i="1"/>
  <c r="O251" i="1"/>
  <c r="O45" i="1"/>
  <c r="O199" i="1"/>
  <c r="O94" i="1"/>
  <c r="O153" i="1"/>
  <c r="O150" i="1"/>
  <c r="O147" i="1"/>
  <c r="O282" i="1"/>
  <c r="O144" i="1"/>
  <c r="O38" i="1"/>
  <c r="O140" i="1"/>
  <c r="O244" i="1"/>
  <c r="O49" i="1"/>
  <c r="O59" i="1"/>
  <c r="O263" i="1"/>
  <c r="O65" i="1"/>
  <c r="O186" i="1"/>
  <c r="O96" i="1"/>
  <c r="O292" i="1"/>
  <c r="O13" i="1"/>
  <c r="O230" i="1"/>
  <c r="O27" i="1"/>
  <c r="O267" i="1"/>
  <c r="O77" i="1"/>
  <c r="O69" i="1"/>
  <c r="O151" i="1"/>
  <c r="O47" i="1"/>
  <c r="O214" i="1"/>
  <c r="O145" i="1"/>
  <c r="O257" i="1"/>
  <c r="O206" i="1"/>
  <c r="O291" i="1"/>
  <c r="O167" i="1"/>
  <c r="O248" i="1"/>
  <c r="O224" i="1"/>
  <c r="O207" i="1"/>
  <c r="O253" i="1"/>
  <c r="O203" i="1"/>
  <c r="O62" i="1"/>
  <c r="O272" i="1"/>
  <c r="O287" i="1"/>
  <c r="O232" i="1"/>
  <c r="O217" i="1"/>
  <c r="O68" i="1"/>
  <c r="O240" i="1"/>
  <c r="O97" i="1"/>
  <c r="O32" i="1"/>
  <c r="O256" i="1"/>
  <c r="O205" i="1"/>
  <c r="O105" i="1"/>
  <c r="O85" i="1"/>
  <c r="O100" i="1"/>
  <c r="O154" i="1"/>
  <c r="O53" i="1"/>
  <c r="O183" i="1"/>
  <c r="O228" i="1"/>
  <c r="O190" i="1"/>
  <c r="O40" i="1"/>
  <c r="O223" i="1"/>
  <c r="O75" i="1"/>
  <c r="O195" i="1"/>
  <c r="O73" i="1"/>
  <c r="O46" i="1"/>
  <c r="O165" i="1"/>
  <c r="O187" i="1"/>
  <c r="O146" i="1"/>
  <c r="O178" i="1"/>
  <c r="O159" i="1"/>
  <c r="O74" i="1"/>
  <c r="O270" i="1"/>
  <c r="O64" i="1"/>
  <c r="O294" i="1"/>
  <c r="O179" i="1"/>
  <c r="O281" i="1"/>
  <c r="O192" i="1"/>
  <c r="O176" i="1"/>
  <c r="O51" i="1"/>
  <c r="O249" i="1"/>
  <c r="O264" i="1"/>
  <c r="O80" i="1"/>
  <c r="O54" i="1"/>
  <c r="O170" i="1"/>
  <c r="O109" i="1"/>
  <c r="O194" i="1"/>
  <c r="O20" i="1"/>
  <c r="O196" i="1"/>
  <c r="O132" i="1"/>
  <c r="O66" i="1"/>
  <c r="O43" i="1"/>
  <c r="O22" i="1"/>
  <c r="O276" i="1"/>
  <c r="O138" i="1"/>
  <c r="O182" i="1"/>
  <c r="O82" i="1"/>
  <c r="O283" i="1"/>
  <c r="O23" i="1"/>
  <c r="O250" i="1"/>
  <c r="O26" i="1"/>
  <c r="O198" i="1"/>
  <c r="O156" i="1"/>
  <c r="O152" i="1"/>
  <c r="O21" i="1"/>
  <c r="O86" i="1"/>
  <c r="O39" i="1"/>
  <c r="O93" i="1"/>
  <c r="O14" i="1"/>
  <c r="O184" i="1"/>
  <c r="O114" i="1"/>
  <c r="O226" i="1"/>
  <c r="O131" i="1"/>
  <c r="O50" i="1"/>
  <c r="O278" i="1"/>
  <c r="O135" i="1"/>
  <c r="O16" i="1"/>
  <c r="O149" i="1"/>
  <c r="O225" i="1"/>
  <c r="O83" i="1"/>
  <c r="O236" i="1"/>
  <c r="O222" i="1"/>
  <c r="O24" i="1"/>
  <c r="O92" i="1"/>
  <c r="O25" i="1"/>
  <c r="O241" i="1"/>
  <c r="O227" i="1"/>
  <c r="O124" i="1"/>
  <c r="O172" i="1"/>
  <c r="O185" i="1"/>
  <c r="O234" i="1"/>
  <c r="O110" i="1"/>
  <c r="O106" i="1"/>
  <c r="O169" i="1"/>
  <c r="O60" i="1"/>
  <c r="O210" i="1"/>
  <c r="O67" i="1"/>
  <c r="O52" i="1"/>
  <c r="O166" i="1"/>
  <c r="O11" i="1"/>
  <c r="O218" i="1"/>
  <c r="O125" i="1"/>
  <c r="O58" i="1"/>
  <c r="O286" i="1"/>
  <c r="O31" i="1"/>
  <c r="O148" i="1"/>
  <c r="O247" i="1"/>
  <c r="O208" i="1"/>
  <c r="O29" i="1"/>
  <c r="O177" i="1"/>
  <c r="O262" i="1"/>
  <c r="O128" i="1"/>
  <c r="O19" i="1"/>
  <c r="O239" i="1"/>
  <c r="O103" i="1"/>
  <c r="O104" i="1"/>
  <c r="O237" i="1"/>
  <c r="O193" i="1"/>
  <c r="O212" i="1"/>
  <c r="O70" i="1"/>
  <c r="O213" i="1"/>
  <c r="O76" i="1"/>
  <c r="O57" i="1"/>
  <c r="O191" i="1"/>
  <c r="O134" i="1"/>
  <c r="O180" i="1"/>
  <c r="O99" i="1"/>
  <c r="O118" i="1"/>
  <c r="O56" i="1"/>
  <c r="O121" i="1"/>
  <c r="O164" i="1"/>
  <c r="O258" i="1"/>
  <c r="O108" i="1"/>
  <c r="O274" i="1"/>
  <c r="O44" i="1"/>
  <c r="O48" i="1"/>
  <c r="O101" i="1"/>
  <c r="O238" i="1"/>
  <c r="O113" i="1"/>
  <c r="O279" i="1"/>
  <c r="O189" i="1"/>
  <c r="O37" i="1"/>
  <c r="O280" i="1"/>
  <c r="O175" i="1"/>
  <c r="O162" i="1"/>
  <c r="O209" i="1"/>
  <c r="O116" i="1"/>
  <c r="O260" i="1"/>
  <c r="O188" i="1"/>
  <c r="O30" i="1"/>
  <c r="O157" i="1"/>
  <c r="O107" i="1"/>
  <c r="O174" i="1"/>
  <c r="O200" i="1"/>
  <c r="O95" i="1"/>
  <c r="O71" i="1"/>
  <c r="O117" i="1"/>
  <c r="O112" i="1"/>
  <c r="O229" i="1"/>
  <c r="O90" i="1"/>
  <c r="O42" i="1"/>
  <c r="O78" i="1"/>
  <c r="O115" i="1"/>
  <c r="O252" i="1"/>
  <c r="O245" i="1"/>
  <c r="O35" i="1"/>
  <c r="O215" i="1"/>
  <c r="O254" i="1"/>
  <c r="O139" i="1"/>
  <c r="O158" i="1"/>
  <c r="O242" i="1"/>
  <c r="O266" i="1"/>
  <c r="O285" i="1"/>
  <c r="O141" i="1"/>
  <c r="O136" i="1"/>
  <c r="O284" i="1"/>
  <c r="O98" i="1"/>
  <c r="O289" i="1"/>
  <c r="O130" i="1"/>
  <c r="O181" i="1"/>
  <c r="O211" i="1"/>
  <c r="O61" i="1"/>
  <c r="O265" i="1"/>
  <c r="O88" i="1"/>
  <c r="O18" i="1"/>
  <c r="O41" i="1"/>
  <c r="O171" i="1"/>
  <c r="O34" i="1"/>
  <c r="O28" i="1"/>
  <c r="O161" i="1"/>
  <c r="O273" i="1"/>
  <c r="O235" i="1"/>
  <c r="O271" i="1"/>
  <c r="O231" i="1"/>
  <c r="O79" i="1"/>
  <c r="O202" i="1"/>
  <c r="O72" i="1"/>
  <c r="O15" i="1"/>
  <c r="O277" i="1"/>
  <c r="O122" i="1"/>
  <c r="O81" i="1"/>
  <c r="O123" i="1"/>
  <c r="O129" i="1"/>
  <c r="O288" i="1"/>
  <c r="O219" i="1"/>
  <c r="O155" i="1"/>
  <c r="O197" i="1"/>
  <c r="O63" i="1"/>
  <c r="O126" i="1"/>
  <c r="O33" i="1"/>
  <c r="O89" i="1"/>
  <c r="O133" i="1"/>
  <c r="AB14" i="1" l="1"/>
  <c r="DC137" i="1"/>
  <c r="DC119" i="1"/>
  <c r="DC160" i="1"/>
  <c r="DC282" i="1"/>
  <c r="DC13" i="1"/>
  <c r="DC291" i="1"/>
  <c r="DC68" i="1"/>
  <c r="DC228" i="1"/>
  <c r="DC159" i="1"/>
  <c r="DC80" i="1"/>
  <c r="DC138" i="1"/>
  <c r="DC39" i="1"/>
  <c r="DC225" i="1"/>
  <c r="DC234" i="1"/>
  <c r="DC58" i="1"/>
  <c r="DC103" i="1"/>
  <c r="DC99" i="1"/>
  <c r="DC113" i="1"/>
  <c r="DC157" i="1"/>
  <c r="DC115" i="1"/>
  <c r="DC136" i="1"/>
  <c r="DC171" i="1"/>
  <c r="DC277" i="1"/>
  <c r="DC142" i="1"/>
  <c r="DC259" i="1"/>
  <c r="DC168" i="1"/>
  <c r="DC144" i="1"/>
  <c r="DC230" i="1"/>
  <c r="DC167" i="1"/>
  <c r="DC240" i="1"/>
  <c r="DC190" i="1"/>
  <c r="DC74" i="1"/>
  <c r="DC54" i="1"/>
  <c r="DC182" i="1"/>
  <c r="DC93" i="1"/>
  <c r="DC83" i="1"/>
  <c r="DC110" i="1"/>
  <c r="DC286" i="1"/>
  <c r="DC104" i="1"/>
  <c r="DC118" i="1"/>
  <c r="DC279" i="1"/>
  <c r="DC107" i="1"/>
  <c r="DC252" i="1"/>
  <c r="DC284" i="1"/>
  <c r="DC34" i="1"/>
  <c r="DC122" i="1"/>
  <c r="DC220" i="1"/>
  <c r="DC293" i="1"/>
  <c r="DC120" i="1"/>
  <c r="DC38" i="1"/>
  <c r="DC27" i="1"/>
  <c r="DC248" i="1"/>
  <c r="DC97" i="1"/>
  <c r="DC40" i="1"/>
  <c r="DC270" i="1"/>
  <c r="DC170" i="1"/>
  <c r="DC82" i="1"/>
  <c r="DC14" i="1"/>
  <c r="DC236" i="1"/>
  <c r="DC106" i="1"/>
  <c r="DC31" i="1"/>
  <c r="DC237" i="1"/>
  <c r="DC56" i="1"/>
  <c r="DC189" i="1"/>
  <c r="DC174" i="1"/>
  <c r="DC245" i="1"/>
  <c r="DC98" i="1"/>
  <c r="DC28" i="1"/>
  <c r="DC81" i="1"/>
  <c r="DC233" i="1"/>
  <c r="DC204" i="1"/>
  <c r="DC36" i="1"/>
  <c r="DC140" i="1"/>
  <c r="DC267" i="1"/>
  <c r="DC224" i="1"/>
  <c r="DC32" i="1"/>
  <c r="DC223" i="1"/>
  <c r="DC64" i="1"/>
  <c r="DC109" i="1"/>
  <c r="DC283" i="1"/>
  <c r="DC184" i="1"/>
  <c r="DC222" i="1"/>
  <c r="DC169" i="1"/>
  <c r="DC148" i="1"/>
  <c r="DC193" i="1"/>
  <c r="DC121" i="1"/>
  <c r="DC37" i="1"/>
  <c r="DC200" i="1"/>
  <c r="DC35" i="1"/>
  <c r="DC289" i="1"/>
  <c r="DC161" i="1"/>
  <c r="DC123" i="1"/>
  <c r="DC133" i="1"/>
  <c r="DC87" i="1"/>
  <c r="DC173" i="1"/>
  <c r="DC84" i="1"/>
  <c r="DC244" i="1"/>
  <c r="DC77" i="1"/>
  <c r="DC207" i="1"/>
  <c r="DC256" i="1"/>
  <c r="DC75" i="1"/>
  <c r="DC294" i="1"/>
  <c r="DC194" i="1"/>
  <c r="DC23" i="1"/>
  <c r="DC114" i="1"/>
  <c r="DC24" i="1"/>
  <c r="DC60" i="1"/>
  <c r="DC247" i="1"/>
  <c r="DC212" i="1"/>
  <c r="DC164" i="1"/>
  <c r="DC280" i="1"/>
  <c r="DC95" i="1"/>
  <c r="DC215" i="1"/>
  <c r="DC130" i="1"/>
  <c r="DC273" i="1"/>
  <c r="DC129" i="1"/>
  <c r="DC89" i="1"/>
  <c r="DC243" i="1"/>
  <c r="DC268" i="1"/>
  <c r="DC251" i="1"/>
  <c r="DC49" i="1"/>
  <c r="DC69" i="1"/>
  <c r="DC253" i="1"/>
  <c r="DC205" i="1"/>
  <c r="DC195" i="1"/>
  <c r="DC179" i="1"/>
  <c r="DC20" i="1"/>
  <c r="DC250" i="1"/>
  <c r="DC226" i="1"/>
  <c r="DC92" i="1"/>
  <c r="DC210" i="1"/>
  <c r="DC208" i="1"/>
  <c r="DC70" i="1"/>
  <c r="DC258" i="1"/>
  <c r="DC175" i="1"/>
  <c r="DC71" i="1"/>
  <c r="DC254" i="1"/>
  <c r="DC181" i="1"/>
  <c r="DC235" i="1"/>
  <c r="DC288" i="1"/>
  <c r="DC17" i="1"/>
  <c r="DC246" i="1"/>
  <c r="DC255" i="1"/>
  <c r="DC45" i="1"/>
  <c r="DC59" i="1"/>
  <c r="DC151" i="1"/>
  <c r="DC203" i="1"/>
  <c r="DC105" i="1"/>
  <c r="DC73" i="1"/>
  <c r="DC281" i="1"/>
  <c r="DC196" i="1"/>
  <c r="DC26" i="1"/>
  <c r="DC131" i="1"/>
  <c r="DC25" i="1"/>
  <c r="DC67" i="1"/>
  <c r="DC29" i="1"/>
  <c r="DC213" i="1"/>
  <c r="DC108" i="1"/>
  <c r="DC162" i="1"/>
  <c r="DC117" i="1"/>
  <c r="DC139" i="1"/>
  <c r="DC211" i="1"/>
  <c r="DC271" i="1"/>
  <c r="DC219" i="1"/>
  <c r="DC91" i="1"/>
  <c r="DC261" i="1"/>
  <c r="DC12" i="1"/>
  <c r="DC199" i="1"/>
  <c r="DC263" i="1"/>
  <c r="DC47" i="1"/>
  <c r="DC62" i="1"/>
  <c r="DC85" i="1"/>
  <c r="DC46" i="1"/>
  <c r="DC192" i="1"/>
  <c r="DC132" i="1"/>
  <c r="DC198" i="1"/>
  <c r="DC50" i="1"/>
  <c r="DC241" i="1"/>
  <c r="DC52" i="1"/>
  <c r="DC177" i="1"/>
  <c r="DC76" i="1"/>
  <c r="DC274" i="1"/>
  <c r="DC209" i="1"/>
  <c r="DC112" i="1"/>
  <c r="DC158" i="1"/>
  <c r="DC61" i="1"/>
  <c r="DC231" i="1"/>
  <c r="DC155" i="1"/>
  <c r="DC201" i="1"/>
  <c r="DC163" i="1"/>
  <c r="DC102" i="1"/>
  <c r="DC94" i="1"/>
  <c r="DC65" i="1"/>
  <c r="DC214" i="1"/>
  <c r="DC272" i="1"/>
  <c r="DC100" i="1"/>
  <c r="DC165" i="1"/>
  <c r="DC176" i="1"/>
  <c r="DC66" i="1"/>
  <c r="DC156" i="1"/>
  <c r="DC278" i="1"/>
  <c r="DC227" i="1"/>
  <c r="DC166" i="1"/>
  <c r="DC262" i="1"/>
  <c r="DC57" i="1"/>
  <c r="DC44" i="1"/>
  <c r="DC116" i="1"/>
  <c r="DC229" i="1"/>
  <c r="DC242" i="1"/>
  <c r="DC265" i="1"/>
  <c r="DC79" i="1"/>
  <c r="DC197" i="1"/>
  <c r="DC269" i="1"/>
  <c r="DC111" i="1"/>
  <c r="DC143" i="1"/>
  <c r="DC153" i="1"/>
  <c r="DC186" i="1"/>
  <c r="DC145" i="1"/>
  <c r="DC287" i="1"/>
  <c r="DC154" i="1"/>
  <c r="DC187" i="1"/>
  <c r="DC51" i="1"/>
  <c r="DC43" i="1"/>
  <c r="DC152" i="1"/>
  <c r="DC135" i="1"/>
  <c r="DC124" i="1"/>
  <c r="DC11" i="1"/>
  <c r="DC128" i="1"/>
  <c r="DC191" i="1"/>
  <c r="DC48" i="1"/>
  <c r="DC260" i="1"/>
  <c r="DC90" i="1"/>
  <c r="DC266" i="1"/>
  <c r="DC88" i="1"/>
  <c r="DC202" i="1"/>
  <c r="DC63" i="1"/>
  <c r="DC290" i="1"/>
  <c r="DC216" i="1"/>
  <c r="DC275" i="1"/>
  <c r="DC150" i="1"/>
  <c r="DC96" i="1"/>
  <c r="DC257" i="1"/>
  <c r="DC232" i="1"/>
  <c r="DC53" i="1"/>
  <c r="DC146" i="1"/>
  <c r="DC249" i="1"/>
  <c r="DC22" i="1"/>
  <c r="DC21" i="1"/>
  <c r="DC16" i="1"/>
  <c r="DC172" i="1"/>
  <c r="DC218" i="1"/>
  <c r="DC19" i="1"/>
  <c r="DC134" i="1"/>
  <c r="DC101" i="1"/>
  <c r="DC188" i="1"/>
  <c r="DC42" i="1"/>
  <c r="DC285" i="1"/>
  <c r="DC18" i="1"/>
  <c r="DC72" i="1"/>
  <c r="DC126" i="1"/>
  <c r="DC221" i="1"/>
  <c r="DC55" i="1"/>
  <c r="DC127" i="1"/>
  <c r="DC147" i="1"/>
  <c r="DC292" i="1"/>
  <c r="DC206" i="1"/>
  <c r="DC217" i="1"/>
  <c r="DC183" i="1"/>
  <c r="DC178" i="1"/>
  <c r="DC264" i="1"/>
  <c r="DC276" i="1"/>
  <c r="DC86" i="1"/>
  <c r="DC149" i="1"/>
  <c r="DC185" i="1"/>
  <c r="DC125" i="1"/>
  <c r="DC239" i="1"/>
  <c r="DC180" i="1"/>
  <c r="DC238" i="1"/>
  <c r="DC30" i="1"/>
  <c r="DC78" i="1"/>
  <c r="DC141" i="1"/>
  <c r="DC41" i="1"/>
  <c r="DC15" i="1"/>
  <c r="DC33" i="1"/>
  <c r="DM195" i="5"/>
  <c r="DM13" i="5"/>
  <c r="DN189" i="5"/>
  <c r="DM168" i="5"/>
  <c r="DM82" i="5"/>
  <c r="DN100" i="5"/>
  <c r="DM86" i="5"/>
  <c r="DM103" i="5"/>
  <c r="DN44" i="5"/>
  <c r="DM145" i="5"/>
  <c r="DN65" i="5"/>
  <c r="DM19" i="5"/>
  <c r="DM189" i="5"/>
  <c r="DM116" i="5"/>
  <c r="DN127" i="5"/>
  <c r="DM104" i="5"/>
  <c r="DN15" i="5"/>
  <c r="DM81" i="5"/>
  <c r="DM138" i="5"/>
  <c r="DM159" i="5"/>
  <c r="DN159" i="5"/>
  <c r="DM64" i="5"/>
  <c r="DM18" i="5"/>
  <c r="DM63" i="5"/>
  <c r="DN23" i="5"/>
  <c r="DM144" i="5"/>
  <c r="DM44" i="5"/>
  <c r="DM133" i="5"/>
  <c r="DM117" i="5"/>
  <c r="DM191" i="5"/>
  <c r="DM123" i="5"/>
  <c r="DN75" i="5"/>
  <c r="DN80" i="5"/>
  <c r="DM155" i="5"/>
  <c r="DM22" i="5"/>
  <c r="DM160" i="5"/>
  <c r="DM46" i="5"/>
  <c r="DM154" i="5"/>
  <c r="DM182" i="5"/>
  <c r="DM165" i="5"/>
  <c r="DN152" i="5"/>
  <c r="DM51" i="5"/>
  <c r="DM14" i="5"/>
  <c r="DM55" i="5"/>
  <c r="DN27" i="5"/>
  <c r="DM115" i="5"/>
  <c r="DM101" i="5"/>
  <c r="DM39" i="5"/>
  <c r="DN183" i="5"/>
  <c r="DM140" i="5"/>
  <c r="DN13" i="5"/>
  <c r="DN151" i="5"/>
  <c r="DM48" i="5"/>
  <c r="DM88" i="5"/>
  <c r="DM109" i="5"/>
  <c r="DM25" i="5"/>
  <c r="BI61" i="5"/>
  <c r="DN101" i="5"/>
  <c r="DN133" i="5"/>
  <c r="DM50" i="5"/>
  <c r="BI18" i="5"/>
  <c r="BI19" i="5"/>
  <c r="DM127" i="5"/>
  <c r="BI178" i="5"/>
  <c r="BI78" i="5"/>
  <c r="BI87" i="5"/>
  <c r="BI37" i="5"/>
  <c r="BI235" i="5"/>
  <c r="BI93" i="5"/>
  <c r="BI198" i="5"/>
  <c r="BI36" i="5"/>
  <c r="BI51" i="5"/>
  <c r="BI83" i="5"/>
  <c r="BI22" i="5"/>
  <c r="BI34" i="5"/>
  <c r="BI45" i="5"/>
  <c r="BI13" i="5"/>
  <c r="BI112" i="5"/>
  <c r="BI125" i="5"/>
  <c r="BI20" i="5"/>
  <c r="BI142" i="5"/>
  <c r="BI26" i="5"/>
  <c r="BI57" i="5"/>
  <c r="BI211" i="5"/>
  <c r="DM12" i="5"/>
  <c r="DM74" i="5"/>
  <c r="DN184" i="5"/>
  <c r="DN20" i="5"/>
  <c r="BI167" i="5"/>
  <c r="DM58" i="5"/>
  <c r="DM97" i="5"/>
  <c r="DM113" i="5"/>
  <c r="DN157" i="5"/>
  <c r="DM33" i="5"/>
  <c r="BI174" i="5"/>
  <c r="BI94" i="5"/>
  <c r="BI80" i="5"/>
  <c r="BI91" i="5"/>
  <c r="BI42" i="5"/>
  <c r="BI63" i="5"/>
  <c r="BI77" i="5"/>
  <c r="BI28" i="5"/>
  <c r="BI134" i="5"/>
  <c r="BI124" i="5"/>
  <c r="BI148" i="5"/>
  <c r="BI128" i="5"/>
  <c r="BI108" i="5"/>
  <c r="BI163" i="5"/>
  <c r="BI166" i="5"/>
  <c r="BI171" i="5"/>
  <c r="BI191" i="5"/>
  <c r="BI190" i="5"/>
  <c r="BI210" i="5"/>
  <c r="BI182" i="5"/>
  <c r="BI169" i="5"/>
  <c r="BI168" i="5"/>
  <c r="BI165" i="5"/>
  <c r="BI138" i="5"/>
  <c r="BI59" i="5"/>
  <c r="BI81" i="5"/>
  <c r="BI44" i="5"/>
  <c r="BI30" i="5"/>
  <c r="BI117" i="5"/>
  <c r="BI195" i="5"/>
  <c r="DN113" i="5"/>
  <c r="BI180" i="5"/>
  <c r="BI160" i="5"/>
  <c r="BI239" i="5"/>
  <c r="BI181" i="5"/>
  <c r="DN49" i="5"/>
  <c r="BI31" i="5"/>
  <c r="DM174" i="5"/>
  <c r="BI144" i="5"/>
  <c r="DM62" i="5"/>
  <c r="BI130" i="5"/>
  <c r="DN52" i="5"/>
  <c r="DM92" i="5"/>
  <c r="BI194" i="5"/>
  <c r="BI27" i="5"/>
  <c r="BI207" i="5"/>
  <c r="BI96" i="5"/>
  <c r="BI206" i="5"/>
  <c r="BI104" i="5"/>
  <c r="BI52" i="5"/>
  <c r="BI24" i="5"/>
  <c r="BI16" i="5"/>
  <c r="BI98" i="5"/>
  <c r="BI237" i="5"/>
  <c r="BI113" i="5"/>
  <c r="BI183" i="5"/>
  <c r="BI139" i="5"/>
  <c r="BI215" i="5"/>
  <c r="BI185" i="5"/>
  <c r="BI151" i="5"/>
  <c r="BI203" i="5"/>
  <c r="BI154" i="5"/>
  <c r="BI12" i="5"/>
  <c r="BI76" i="5"/>
  <c r="BI102" i="5"/>
  <c r="BI120" i="5"/>
  <c r="BI29" i="5"/>
  <c r="BI145" i="5"/>
  <c r="BI170" i="5"/>
  <c r="BI116" i="5"/>
  <c r="BI173" i="5"/>
  <c r="BI129" i="5"/>
  <c r="BI47" i="5"/>
  <c r="BI75" i="5"/>
  <c r="BI103" i="5"/>
  <c r="BI25" i="5"/>
  <c r="BI85" i="5"/>
  <c r="BI72" i="5"/>
  <c r="BI99" i="5"/>
  <c r="BI209" i="5"/>
  <c r="BI100" i="5"/>
  <c r="BI224" i="5"/>
  <c r="BI110" i="5"/>
  <c r="BI131" i="5"/>
  <c r="BI137" i="5"/>
  <c r="BI208" i="5"/>
  <c r="BI184" i="5"/>
  <c r="BI60" i="5"/>
  <c r="BI123" i="5"/>
  <c r="BI189" i="5"/>
  <c r="BI218" i="5"/>
  <c r="BI153" i="5"/>
  <c r="BI150" i="5"/>
  <c r="BI140" i="5"/>
  <c r="BI90" i="5"/>
  <c r="BI43" i="5"/>
  <c r="BI71" i="5"/>
  <c r="BI66" i="5"/>
  <c r="BI55" i="5"/>
  <c r="BI38" i="5"/>
  <c r="BI69" i="5"/>
  <c r="BI204" i="5"/>
  <c r="BI54" i="5"/>
  <c r="BI11" i="5"/>
  <c r="BI147" i="5"/>
  <c r="BI192" i="5"/>
  <c r="BI200" i="5"/>
  <c r="BI213" i="5"/>
  <c r="BI231" i="5"/>
  <c r="BI86" i="5"/>
  <c r="BI220" i="5"/>
  <c r="BI107" i="5"/>
  <c r="BI161" i="5"/>
  <c r="BI212" i="5"/>
  <c r="BI164" i="5"/>
  <c r="BI232" i="5"/>
  <c r="BI201" i="5"/>
  <c r="BI46" i="5"/>
  <c r="BI49" i="5"/>
  <c r="BI97" i="5"/>
  <c r="BI65" i="5"/>
  <c r="BI199" i="5"/>
  <c r="BI70" i="5"/>
  <c r="BI62" i="5"/>
  <c r="BI41" i="5"/>
  <c r="BI121" i="5"/>
  <c r="BI214" i="5"/>
  <c r="BI219" i="5"/>
  <c r="BI157" i="5"/>
  <c r="BI222" i="5"/>
  <c r="BI175" i="5"/>
  <c r="BI177" i="5"/>
  <c r="BI149" i="5"/>
  <c r="BI179" i="5"/>
  <c r="BI197" i="5"/>
  <c r="BI115" i="5"/>
  <c r="BI236" i="5"/>
  <c r="BI122" i="5"/>
  <c r="BI202" i="5"/>
  <c r="BI216" i="5"/>
  <c r="BI74" i="5"/>
  <c r="BI33" i="5"/>
  <c r="BI79" i="5"/>
  <c r="BI229" i="5"/>
  <c r="BI135" i="5"/>
  <c r="BI221" i="5"/>
  <c r="BI114" i="5"/>
  <c r="BI119" i="5"/>
  <c r="BI225" i="5"/>
  <c r="BI187" i="5"/>
  <c r="BI82" i="5"/>
  <c r="BI23" i="5"/>
  <c r="BI21" i="5"/>
  <c r="BI228" i="5"/>
  <c r="BI56" i="5"/>
  <c r="BI73" i="5"/>
  <c r="BI15" i="5"/>
  <c r="BI159" i="5"/>
  <c r="BI162" i="5"/>
  <c r="BI176" i="5"/>
  <c r="BI223" i="5"/>
  <c r="BI226" i="5"/>
  <c r="BI126" i="5"/>
  <c r="BI233" i="5"/>
  <c r="BI14" i="5"/>
  <c r="BI32" i="5"/>
  <c r="BI95" i="5"/>
  <c r="BI64" i="5"/>
  <c r="BI53" i="5"/>
  <c r="BI146" i="5"/>
  <c r="BI67" i="5"/>
  <c r="BI89" i="5"/>
  <c r="BI158" i="5"/>
  <c r="BI156" i="5"/>
  <c r="BI196" i="5"/>
  <c r="BI109" i="5"/>
  <c r="BI118" i="5"/>
  <c r="BI92" i="5"/>
  <c r="BI111" i="5"/>
  <c r="BI88" i="5"/>
  <c r="BI17" i="5"/>
  <c r="BI68" i="5"/>
  <c r="BI35" i="5"/>
  <c r="BI40" i="5"/>
  <c r="BI152" i="5"/>
  <c r="BI205" i="5"/>
  <c r="BI141" i="5"/>
  <c r="BI217" i="5"/>
  <c r="BI127" i="5"/>
  <c r="BI133" i="5"/>
  <c r="BI188" i="5"/>
  <c r="BI227" i="5"/>
  <c r="BI155" i="5"/>
  <c r="BI136" i="5"/>
  <c r="BI238" i="5"/>
  <c r="BI172" i="5"/>
  <c r="BI143" i="5"/>
  <c r="BI39" i="5"/>
  <c r="BI50" i="5"/>
  <c r="BI106" i="5"/>
  <c r="BI48" i="5"/>
  <c r="BI101" i="5"/>
  <c r="BI58" i="5"/>
  <c r="BI84" i="5"/>
  <c r="BI132" i="5"/>
  <c r="BI230" i="5"/>
  <c r="BI105" i="5"/>
  <c r="BI186" i="5"/>
  <c r="BI234" i="5"/>
  <c r="DM157" i="5"/>
  <c r="DN76" i="5"/>
  <c r="DM26" i="5"/>
  <c r="BI193" i="5"/>
  <c r="DN170" i="5"/>
  <c r="DM120" i="5"/>
  <c r="DM136" i="5"/>
  <c r="DM17" i="5"/>
  <c r="DM85" i="5"/>
  <c r="DM21" i="5"/>
  <c r="DE199" i="1"/>
  <c r="DF199" i="1"/>
  <c r="DE46" i="1"/>
  <c r="DF46" i="1"/>
  <c r="DE50" i="1"/>
  <c r="DF50" i="1"/>
  <c r="DE274" i="1"/>
  <c r="DF274" i="1"/>
  <c r="DE112" i="1"/>
  <c r="DF112" i="1"/>
  <c r="DE61" i="1"/>
  <c r="DF61" i="1"/>
  <c r="DE201" i="1"/>
  <c r="DF201" i="1"/>
  <c r="DE163" i="1"/>
  <c r="DF163" i="1"/>
  <c r="DE102" i="1"/>
  <c r="DF102" i="1"/>
  <c r="DE94" i="1"/>
  <c r="DF94" i="1"/>
  <c r="DE65" i="1"/>
  <c r="DF65" i="1"/>
  <c r="DE214" i="1"/>
  <c r="DF214" i="1"/>
  <c r="DE272" i="1"/>
  <c r="DF272" i="1"/>
  <c r="DE100" i="1"/>
  <c r="DF100" i="1"/>
  <c r="DE165" i="1"/>
  <c r="DF165" i="1"/>
  <c r="DE176" i="1"/>
  <c r="DF176" i="1"/>
  <c r="DE66" i="1"/>
  <c r="DF66" i="1"/>
  <c r="DE156" i="1"/>
  <c r="DF156" i="1"/>
  <c r="DE278" i="1"/>
  <c r="DF278" i="1"/>
  <c r="DE227" i="1"/>
  <c r="DF227" i="1"/>
  <c r="DE166" i="1"/>
  <c r="DF166" i="1"/>
  <c r="DE262" i="1"/>
  <c r="DF262" i="1"/>
  <c r="DE57" i="1"/>
  <c r="DF57" i="1"/>
  <c r="DE44" i="1"/>
  <c r="DF44" i="1"/>
  <c r="DE116" i="1"/>
  <c r="DF116" i="1"/>
  <c r="DE229" i="1"/>
  <c r="DF229" i="1"/>
  <c r="DE242" i="1"/>
  <c r="DF242" i="1"/>
  <c r="DE265" i="1"/>
  <c r="DF265" i="1"/>
  <c r="DE79" i="1"/>
  <c r="DF79" i="1"/>
  <c r="DE197" i="1"/>
  <c r="DF197" i="1"/>
  <c r="DE261" i="1"/>
  <c r="DF261" i="1"/>
  <c r="DE62" i="1"/>
  <c r="DF62" i="1"/>
  <c r="DE198" i="1"/>
  <c r="DF198" i="1"/>
  <c r="DE76" i="1"/>
  <c r="DF76" i="1"/>
  <c r="DE209" i="1"/>
  <c r="DF209" i="1"/>
  <c r="DE158" i="1"/>
  <c r="DF158" i="1"/>
  <c r="DE269" i="1"/>
  <c r="DF269" i="1"/>
  <c r="DE111" i="1"/>
  <c r="DF111" i="1"/>
  <c r="DE143" i="1"/>
  <c r="DF143" i="1"/>
  <c r="DE153" i="1"/>
  <c r="DF153" i="1"/>
  <c r="DE186" i="1"/>
  <c r="DF186" i="1"/>
  <c r="DE145" i="1"/>
  <c r="DF145" i="1"/>
  <c r="DE287" i="1"/>
  <c r="DF287" i="1"/>
  <c r="DE154" i="1"/>
  <c r="DF154" i="1"/>
  <c r="DE187" i="1"/>
  <c r="DF187" i="1"/>
  <c r="DE51" i="1"/>
  <c r="DF51" i="1"/>
  <c r="DE43" i="1"/>
  <c r="DF43" i="1"/>
  <c r="DE152" i="1"/>
  <c r="DF152" i="1"/>
  <c r="DE135" i="1"/>
  <c r="DF135" i="1"/>
  <c r="DE124" i="1"/>
  <c r="DF124" i="1"/>
  <c r="DF11" i="1"/>
  <c r="DE11" i="1"/>
  <c r="DE128" i="1"/>
  <c r="DF128" i="1"/>
  <c r="DE191" i="1"/>
  <c r="DF191" i="1"/>
  <c r="DE48" i="1"/>
  <c r="DF48" i="1"/>
  <c r="DE260" i="1"/>
  <c r="DF260" i="1"/>
  <c r="DE90" i="1"/>
  <c r="DF90" i="1"/>
  <c r="DE266" i="1"/>
  <c r="DF266" i="1"/>
  <c r="DE88" i="1"/>
  <c r="DF88" i="1"/>
  <c r="DE202" i="1"/>
  <c r="DF202" i="1"/>
  <c r="DE63" i="1"/>
  <c r="DF63" i="1"/>
  <c r="DE91" i="1"/>
  <c r="DF91" i="1"/>
  <c r="DE47" i="1"/>
  <c r="DF47" i="1"/>
  <c r="DE132" i="1"/>
  <c r="DF132" i="1"/>
  <c r="DE177" i="1"/>
  <c r="DF177" i="1"/>
  <c r="DE290" i="1"/>
  <c r="DF290" i="1"/>
  <c r="DE216" i="1"/>
  <c r="DF216" i="1"/>
  <c r="DE275" i="1"/>
  <c r="DF275" i="1"/>
  <c r="DE150" i="1"/>
  <c r="DF150" i="1"/>
  <c r="DE96" i="1"/>
  <c r="DF96" i="1"/>
  <c r="DE257" i="1"/>
  <c r="DF257" i="1"/>
  <c r="DE232" i="1"/>
  <c r="DF232" i="1"/>
  <c r="DE53" i="1"/>
  <c r="DF53" i="1"/>
  <c r="DE146" i="1"/>
  <c r="DF146" i="1"/>
  <c r="DE249" i="1"/>
  <c r="DF249" i="1"/>
  <c r="DE22" i="1"/>
  <c r="DF22" i="1"/>
  <c r="DE21" i="1"/>
  <c r="DF21" i="1"/>
  <c r="DE16" i="1"/>
  <c r="DF16" i="1"/>
  <c r="DE172" i="1"/>
  <c r="DF172" i="1"/>
  <c r="DE218" i="1"/>
  <c r="DF218" i="1"/>
  <c r="DE19" i="1"/>
  <c r="DF19" i="1"/>
  <c r="DE134" i="1"/>
  <c r="DF134" i="1"/>
  <c r="DE101" i="1"/>
  <c r="DF101" i="1"/>
  <c r="DE188" i="1"/>
  <c r="DF188" i="1"/>
  <c r="DE42" i="1"/>
  <c r="DF42" i="1"/>
  <c r="DE285" i="1"/>
  <c r="DF285" i="1"/>
  <c r="DE18" i="1"/>
  <c r="DF18" i="1"/>
  <c r="DE72" i="1"/>
  <c r="DF72" i="1"/>
  <c r="DE126" i="1"/>
  <c r="DF126" i="1"/>
  <c r="DE263" i="1"/>
  <c r="DF263" i="1"/>
  <c r="DE192" i="1"/>
  <c r="DF192" i="1"/>
  <c r="DE52" i="1"/>
  <c r="DF52" i="1"/>
  <c r="DE221" i="1"/>
  <c r="DF221" i="1"/>
  <c r="DE55" i="1"/>
  <c r="DF55" i="1"/>
  <c r="DE127" i="1"/>
  <c r="DF127" i="1"/>
  <c r="DE147" i="1"/>
  <c r="DF147" i="1"/>
  <c r="DE292" i="1"/>
  <c r="DF292" i="1"/>
  <c r="DE206" i="1"/>
  <c r="DF206" i="1"/>
  <c r="DE217" i="1"/>
  <c r="DF217" i="1"/>
  <c r="DE183" i="1"/>
  <c r="DF183" i="1"/>
  <c r="DE178" i="1"/>
  <c r="DF178" i="1"/>
  <c r="DE264" i="1"/>
  <c r="DF264" i="1"/>
  <c r="DE276" i="1"/>
  <c r="DF276" i="1"/>
  <c r="DE86" i="1"/>
  <c r="DF86" i="1"/>
  <c r="DE149" i="1"/>
  <c r="DF149" i="1"/>
  <c r="DE185" i="1"/>
  <c r="DF185" i="1"/>
  <c r="DE125" i="1"/>
  <c r="DF125" i="1"/>
  <c r="DE239" i="1"/>
  <c r="DF239" i="1"/>
  <c r="DE180" i="1"/>
  <c r="DF180" i="1"/>
  <c r="DE238" i="1"/>
  <c r="DF238" i="1"/>
  <c r="DE30" i="1"/>
  <c r="DF30" i="1"/>
  <c r="DE78" i="1"/>
  <c r="DF78" i="1"/>
  <c r="DE141" i="1"/>
  <c r="DF141" i="1"/>
  <c r="DE41" i="1"/>
  <c r="DF41" i="1"/>
  <c r="DE15" i="1"/>
  <c r="DF15" i="1"/>
  <c r="DE33" i="1"/>
  <c r="DF33" i="1"/>
  <c r="DE12" i="1"/>
  <c r="DF12" i="1"/>
  <c r="DE85" i="1"/>
  <c r="DF85" i="1"/>
  <c r="DE241" i="1"/>
  <c r="DF241" i="1"/>
  <c r="DE137" i="1"/>
  <c r="DF137" i="1"/>
  <c r="DE119" i="1"/>
  <c r="DF119" i="1"/>
  <c r="DE160" i="1"/>
  <c r="DF160" i="1"/>
  <c r="DE282" i="1"/>
  <c r="DF282" i="1"/>
  <c r="DE13" i="1"/>
  <c r="DF13" i="1"/>
  <c r="DE291" i="1"/>
  <c r="DF291" i="1"/>
  <c r="DE68" i="1"/>
  <c r="DF68" i="1"/>
  <c r="DE228" i="1"/>
  <c r="DF228" i="1"/>
  <c r="DE159" i="1"/>
  <c r="DF159" i="1"/>
  <c r="DE80" i="1"/>
  <c r="DF80" i="1"/>
  <c r="DE138" i="1"/>
  <c r="DF138" i="1"/>
  <c r="DE39" i="1"/>
  <c r="DF39" i="1"/>
  <c r="DE225" i="1"/>
  <c r="DF225" i="1"/>
  <c r="DE234" i="1"/>
  <c r="DF234" i="1"/>
  <c r="DE58" i="1"/>
  <c r="DF58" i="1"/>
  <c r="DE103" i="1"/>
  <c r="DF103" i="1"/>
  <c r="DE99" i="1"/>
  <c r="DF99" i="1"/>
  <c r="DE113" i="1"/>
  <c r="DF113" i="1"/>
  <c r="DE157" i="1"/>
  <c r="DF157" i="1"/>
  <c r="DE115" i="1"/>
  <c r="DF115" i="1"/>
  <c r="DE136" i="1"/>
  <c r="DF136" i="1"/>
  <c r="DE171" i="1"/>
  <c r="DF171" i="1"/>
  <c r="DE277" i="1"/>
  <c r="DF277" i="1"/>
  <c r="DE155" i="1"/>
  <c r="DF155" i="1"/>
  <c r="DE142" i="1"/>
  <c r="DF142" i="1"/>
  <c r="DE259" i="1"/>
  <c r="DF259" i="1"/>
  <c r="DE168" i="1"/>
  <c r="DF168" i="1"/>
  <c r="DE144" i="1"/>
  <c r="DF144" i="1"/>
  <c r="DE230" i="1"/>
  <c r="DF230" i="1"/>
  <c r="DE167" i="1"/>
  <c r="DF167" i="1"/>
  <c r="DE240" i="1"/>
  <c r="DF240" i="1"/>
  <c r="DE190" i="1"/>
  <c r="DF190" i="1"/>
  <c r="DE74" i="1"/>
  <c r="DF74" i="1"/>
  <c r="DE54" i="1"/>
  <c r="DF54" i="1"/>
  <c r="DE182" i="1"/>
  <c r="DF182" i="1"/>
  <c r="DE93" i="1"/>
  <c r="DF93" i="1"/>
  <c r="DE83" i="1"/>
  <c r="DF83" i="1"/>
  <c r="DE110" i="1"/>
  <c r="DF110" i="1"/>
  <c r="DE286" i="1"/>
  <c r="DF286" i="1"/>
  <c r="DE104" i="1"/>
  <c r="DF104" i="1"/>
  <c r="DE118" i="1"/>
  <c r="DF118" i="1"/>
  <c r="DE279" i="1"/>
  <c r="DF279" i="1"/>
  <c r="DE107" i="1"/>
  <c r="DF107" i="1"/>
  <c r="DE252" i="1"/>
  <c r="DF252" i="1"/>
  <c r="DE284" i="1"/>
  <c r="DF284" i="1"/>
  <c r="DE34" i="1"/>
  <c r="DF34" i="1"/>
  <c r="DE122" i="1"/>
  <c r="DF122" i="1"/>
  <c r="DE220" i="1"/>
  <c r="DF220" i="1"/>
  <c r="DE293" i="1"/>
  <c r="DF293" i="1"/>
  <c r="DE120" i="1"/>
  <c r="DF120" i="1"/>
  <c r="DE38" i="1"/>
  <c r="DF38" i="1"/>
  <c r="DE27" i="1"/>
  <c r="DF27" i="1"/>
  <c r="DE248" i="1"/>
  <c r="DF248" i="1"/>
  <c r="DE97" i="1"/>
  <c r="DF97" i="1"/>
  <c r="DE40" i="1"/>
  <c r="DF40" i="1"/>
  <c r="DE270" i="1"/>
  <c r="DF270" i="1"/>
  <c r="DE170" i="1"/>
  <c r="DF170" i="1"/>
  <c r="DE82" i="1"/>
  <c r="DF82" i="1"/>
  <c r="DE14" i="1"/>
  <c r="DF14" i="1"/>
  <c r="DE236" i="1"/>
  <c r="DF236" i="1"/>
  <c r="DE106" i="1"/>
  <c r="DF106" i="1"/>
  <c r="DE31" i="1"/>
  <c r="DF31" i="1"/>
  <c r="DE237" i="1"/>
  <c r="DF237" i="1"/>
  <c r="DE56" i="1"/>
  <c r="DF56" i="1"/>
  <c r="DE189" i="1"/>
  <c r="DF189" i="1"/>
  <c r="DE174" i="1"/>
  <c r="DF174" i="1"/>
  <c r="DE245" i="1"/>
  <c r="DF245" i="1"/>
  <c r="DE98" i="1"/>
  <c r="DF98" i="1"/>
  <c r="DE28" i="1"/>
  <c r="DF28" i="1"/>
  <c r="DE81" i="1"/>
  <c r="DF81" i="1"/>
  <c r="DE233" i="1"/>
  <c r="DF233" i="1"/>
  <c r="DE204" i="1"/>
  <c r="DF204" i="1"/>
  <c r="DE36" i="1"/>
  <c r="DF36" i="1"/>
  <c r="DE140" i="1"/>
  <c r="DF140" i="1"/>
  <c r="DE267" i="1"/>
  <c r="DF267" i="1"/>
  <c r="DE224" i="1"/>
  <c r="DF224" i="1"/>
  <c r="DE32" i="1"/>
  <c r="DF32" i="1"/>
  <c r="DE223" i="1"/>
  <c r="DF223" i="1"/>
  <c r="DE64" i="1"/>
  <c r="DF64" i="1"/>
  <c r="DE109" i="1"/>
  <c r="DF109" i="1"/>
  <c r="DE283" i="1"/>
  <c r="DF283" i="1"/>
  <c r="DE184" i="1"/>
  <c r="DF184" i="1"/>
  <c r="DE222" i="1"/>
  <c r="DF222" i="1"/>
  <c r="DE169" i="1"/>
  <c r="DF169" i="1"/>
  <c r="DE148" i="1"/>
  <c r="DF148" i="1"/>
  <c r="DE193" i="1"/>
  <c r="DF193" i="1"/>
  <c r="DE121" i="1"/>
  <c r="DF121" i="1"/>
  <c r="DE37" i="1"/>
  <c r="DF37" i="1"/>
  <c r="DE200" i="1"/>
  <c r="DF200" i="1"/>
  <c r="DE35" i="1"/>
  <c r="DF35" i="1"/>
  <c r="DE289" i="1"/>
  <c r="DF289" i="1"/>
  <c r="DE161" i="1"/>
  <c r="DF161" i="1"/>
  <c r="DE123" i="1"/>
  <c r="DF123" i="1"/>
  <c r="DE133" i="1"/>
  <c r="DF133" i="1"/>
  <c r="DE87" i="1"/>
  <c r="DF87" i="1"/>
  <c r="DE173" i="1"/>
  <c r="DF173" i="1"/>
  <c r="DE84" i="1"/>
  <c r="DF84" i="1"/>
  <c r="DE244" i="1"/>
  <c r="DF244" i="1"/>
  <c r="DE77" i="1"/>
  <c r="DF77" i="1"/>
  <c r="DE207" i="1"/>
  <c r="DF207" i="1"/>
  <c r="DE256" i="1"/>
  <c r="DF256" i="1"/>
  <c r="DE75" i="1"/>
  <c r="DF75" i="1"/>
  <c r="DE294" i="1"/>
  <c r="DF294" i="1"/>
  <c r="DE194" i="1"/>
  <c r="DF194" i="1"/>
  <c r="DE23" i="1"/>
  <c r="DF23" i="1"/>
  <c r="DE114" i="1"/>
  <c r="DF114" i="1"/>
  <c r="DE24" i="1"/>
  <c r="DF24" i="1"/>
  <c r="DE60" i="1"/>
  <c r="DF60" i="1"/>
  <c r="DE247" i="1"/>
  <c r="DF247" i="1"/>
  <c r="DE212" i="1"/>
  <c r="DF212" i="1"/>
  <c r="DE164" i="1"/>
  <c r="DF164" i="1"/>
  <c r="DE280" i="1"/>
  <c r="DF280" i="1"/>
  <c r="DE95" i="1"/>
  <c r="DF95" i="1"/>
  <c r="DE215" i="1"/>
  <c r="DF215" i="1"/>
  <c r="DE130" i="1"/>
  <c r="DF130" i="1"/>
  <c r="DE273" i="1"/>
  <c r="DF273" i="1"/>
  <c r="DE129" i="1"/>
  <c r="DF129" i="1"/>
  <c r="DE231" i="1"/>
  <c r="DF231" i="1"/>
  <c r="DE89" i="1"/>
  <c r="DF89" i="1"/>
  <c r="DE243" i="1"/>
  <c r="DF243" i="1"/>
  <c r="DE268" i="1"/>
  <c r="DF268" i="1"/>
  <c r="DE251" i="1"/>
  <c r="DF251" i="1"/>
  <c r="DE49" i="1"/>
  <c r="DF49" i="1"/>
  <c r="DE69" i="1"/>
  <c r="DF69" i="1"/>
  <c r="DE253" i="1"/>
  <c r="DF253" i="1"/>
  <c r="DE205" i="1"/>
  <c r="DF205" i="1"/>
  <c r="DE195" i="1"/>
  <c r="DF195" i="1"/>
  <c r="DE179" i="1"/>
  <c r="DF179" i="1"/>
  <c r="DE20" i="1"/>
  <c r="DF20" i="1"/>
  <c r="DE250" i="1"/>
  <c r="DF250" i="1"/>
  <c r="DE226" i="1"/>
  <c r="DF226" i="1"/>
  <c r="DE92" i="1"/>
  <c r="DF92" i="1"/>
  <c r="DE210" i="1"/>
  <c r="DF210" i="1"/>
  <c r="DE208" i="1"/>
  <c r="DF208" i="1"/>
  <c r="DE70" i="1"/>
  <c r="DF70" i="1"/>
  <c r="DE258" i="1"/>
  <c r="DF258" i="1"/>
  <c r="DE175" i="1"/>
  <c r="DF175" i="1"/>
  <c r="DE71" i="1"/>
  <c r="DF71" i="1"/>
  <c r="DE254" i="1"/>
  <c r="DF254" i="1"/>
  <c r="DE181" i="1"/>
  <c r="DF181" i="1"/>
  <c r="DE235" i="1"/>
  <c r="DF235" i="1"/>
  <c r="DE288" i="1"/>
  <c r="DF288" i="1"/>
  <c r="DE17" i="1"/>
  <c r="DF17" i="1"/>
  <c r="DE246" i="1"/>
  <c r="DF246" i="1"/>
  <c r="DE255" i="1"/>
  <c r="DF255" i="1"/>
  <c r="DE45" i="1"/>
  <c r="DF45" i="1"/>
  <c r="DE59" i="1"/>
  <c r="DF59" i="1"/>
  <c r="DE151" i="1"/>
  <c r="DF151" i="1"/>
  <c r="DE203" i="1"/>
  <c r="DF203" i="1"/>
  <c r="DE105" i="1"/>
  <c r="DF105" i="1"/>
  <c r="DE73" i="1"/>
  <c r="DF73" i="1"/>
  <c r="DE281" i="1"/>
  <c r="DF281" i="1"/>
  <c r="DE196" i="1"/>
  <c r="DF196" i="1"/>
  <c r="DE26" i="1"/>
  <c r="DF26" i="1"/>
  <c r="DE131" i="1"/>
  <c r="DF131" i="1"/>
  <c r="DE25" i="1"/>
  <c r="DF25" i="1"/>
  <c r="DE67" i="1"/>
  <c r="DF67" i="1"/>
  <c r="DE29" i="1"/>
  <c r="DF29" i="1"/>
  <c r="DE213" i="1"/>
  <c r="DF213" i="1"/>
  <c r="DE108" i="1"/>
  <c r="DF108" i="1"/>
  <c r="DE162" i="1"/>
  <c r="DF162" i="1"/>
  <c r="DE117" i="1"/>
  <c r="DF117" i="1"/>
  <c r="DE139" i="1"/>
  <c r="DF139" i="1"/>
  <c r="DE211" i="1"/>
  <c r="DF211" i="1"/>
  <c r="DE271" i="1"/>
  <c r="DF271" i="1"/>
  <c r="DE219" i="1"/>
  <c r="DF219" i="1"/>
  <c r="CU91" i="1"/>
  <c r="CV91" i="1"/>
  <c r="CV261" i="1"/>
  <c r="CU261" i="1"/>
  <c r="CU12" i="1"/>
  <c r="CV12" i="1"/>
  <c r="CU199" i="1"/>
  <c r="CV199" i="1"/>
  <c r="CU263" i="1"/>
  <c r="CV263" i="1"/>
  <c r="CU47" i="1"/>
  <c r="CV47" i="1"/>
  <c r="CU62" i="1"/>
  <c r="CV62" i="1"/>
  <c r="CU85" i="1"/>
  <c r="CV85" i="1"/>
  <c r="CU46" i="1"/>
  <c r="CV46" i="1"/>
  <c r="CU192" i="1"/>
  <c r="CV192" i="1"/>
  <c r="CU132" i="1"/>
  <c r="CV132" i="1"/>
  <c r="CU198" i="1"/>
  <c r="CV198" i="1"/>
  <c r="CU50" i="1"/>
  <c r="CV50" i="1"/>
  <c r="CU241" i="1"/>
  <c r="CV241" i="1"/>
  <c r="CU52" i="1"/>
  <c r="CV52" i="1"/>
  <c r="CV177" i="1"/>
  <c r="CU177" i="1"/>
  <c r="CU76" i="1"/>
  <c r="CV76" i="1"/>
  <c r="CU274" i="1"/>
  <c r="CV274" i="1"/>
  <c r="CU209" i="1"/>
  <c r="CV209" i="1"/>
  <c r="CU112" i="1"/>
  <c r="CV112" i="1"/>
  <c r="CV158" i="1"/>
  <c r="CU158" i="1"/>
  <c r="CU61" i="1"/>
  <c r="CV61" i="1"/>
  <c r="CU231" i="1"/>
  <c r="CV231" i="1"/>
  <c r="CU155" i="1"/>
  <c r="CV155" i="1"/>
  <c r="CU201" i="1"/>
  <c r="CV201" i="1"/>
  <c r="CU163" i="1"/>
  <c r="CV163" i="1"/>
  <c r="CU102" i="1"/>
  <c r="CV102" i="1"/>
  <c r="CU94" i="1"/>
  <c r="CV94" i="1"/>
  <c r="CV65" i="1"/>
  <c r="CU65" i="1"/>
  <c r="CU214" i="1"/>
  <c r="CV214" i="1"/>
  <c r="CU272" i="1"/>
  <c r="CV272" i="1"/>
  <c r="CU100" i="1"/>
  <c r="CV100" i="1"/>
  <c r="CU165" i="1"/>
  <c r="CV165" i="1"/>
  <c r="CU176" i="1"/>
  <c r="CV176" i="1"/>
  <c r="CU66" i="1"/>
  <c r="CV66" i="1"/>
  <c r="CU156" i="1"/>
  <c r="CV156" i="1"/>
  <c r="CU278" i="1"/>
  <c r="CV278" i="1"/>
  <c r="CV227" i="1"/>
  <c r="CU227" i="1"/>
  <c r="CU166" i="1"/>
  <c r="CV166" i="1"/>
  <c r="CU262" i="1"/>
  <c r="CV262" i="1"/>
  <c r="CU57" i="1"/>
  <c r="CV57" i="1"/>
  <c r="CU44" i="1"/>
  <c r="CV44" i="1"/>
  <c r="CU116" i="1"/>
  <c r="CV116" i="1"/>
  <c r="CU229" i="1"/>
  <c r="CV229" i="1"/>
  <c r="CU242" i="1"/>
  <c r="CV242" i="1"/>
  <c r="CV265" i="1"/>
  <c r="CU265" i="1"/>
  <c r="CU79" i="1"/>
  <c r="CV79" i="1"/>
  <c r="CU197" i="1"/>
  <c r="CV197" i="1"/>
  <c r="CU269" i="1"/>
  <c r="CV269" i="1"/>
  <c r="CU111" i="1"/>
  <c r="CV111" i="1"/>
  <c r="CV143" i="1"/>
  <c r="CU143" i="1"/>
  <c r="CU153" i="1"/>
  <c r="CV153" i="1"/>
  <c r="CU186" i="1"/>
  <c r="CV186" i="1"/>
  <c r="CU145" i="1"/>
  <c r="CV145" i="1"/>
  <c r="CU287" i="1"/>
  <c r="CV287" i="1"/>
  <c r="CU154" i="1"/>
  <c r="CV154" i="1"/>
  <c r="CU187" i="1"/>
  <c r="CV187" i="1"/>
  <c r="CU51" i="1"/>
  <c r="CV51" i="1"/>
  <c r="CU43" i="1"/>
  <c r="CV43" i="1"/>
  <c r="CU152" i="1"/>
  <c r="CV152" i="1"/>
  <c r="CU135" i="1"/>
  <c r="CV135" i="1"/>
  <c r="CU124" i="1"/>
  <c r="CV124" i="1"/>
  <c r="CV11" i="1"/>
  <c r="CU11" i="1"/>
  <c r="CU128" i="1"/>
  <c r="CV128" i="1"/>
  <c r="CU191" i="1"/>
  <c r="CV191" i="1"/>
  <c r="CU48" i="1"/>
  <c r="CV48" i="1"/>
  <c r="CU260" i="1"/>
  <c r="CV260" i="1"/>
  <c r="CU90" i="1"/>
  <c r="CV90" i="1"/>
  <c r="CU266" i="1"/>
  <c r="CV266" i="1"/>
  <c r="CU88" i="1"/>
  <c r="CV88" i="1"/>
  <c r="CU202" i="1"/>
  <c r="CV202" i="1"/>
  <c r="CU63" i="1"/>
  <c r="CV63" i="1"/>
  <c r="CU290" i="1"/>
  <c r="CV290" i="1"/>
  <c r="CU216" i="1"/>
  <c r="CV216" i="1"/>
  <c r="CU275" i="1"/>
  <c r="CV275" i="1"/>
  <c r="CU150" i="1"/>
  <c r="CV150" i="1"/>
  <c r="CU96" i="1"/>
  <c r="CV96" i="1"/>
  <c r="CV257" i="1"/>
  <c r="CU257" i="1"/>
  <c r="CV232" i="1"/>
  <c r="CU232" i="1"/>
  <c r="CV53" i="1"/>
  <c r="CU53" i="1"/>
  <c r="CU146" i="1"/>
  <c r="CV146" i="1"/>
  <c r="CU249" i="1"/>
  <c r="CV249" i="1"/>
  <c r="CU22" i="1"/>
  <c r="CV22" i="1"/>
  <c r="CU21" i="1"/>
  <c r="CV21" i="1"/>
  <c r="CU16" i="1"/>
  <c r="CV16" i="1"/>
  <c r="CU172" i="1"/>
  <c r="CV172" i="1"/>
  <c r="CU218" i="1"/>
  <c r="CV218" i="1"/>
  <c r="CU19" i="1"/>
  <c r="CV19" i="1"/>
  <c r="CV134" i="1"/>
  <c r="CU134" i="1"/>
  <c r="CU101" i="1"/>
  <c r="CV101" i="1"/>
  <c r="CV188" i="1"/>
  <c r="CU188" i="1"/>
  <c r="CU42" i="1"/>
  <c r="CV42" i="1"/>
  <c r="CV285" i="1"/>
  <c r="CU285" i="1"/>
  <c r="CU18" i="1"/>
  <c r="CV18" i="1"/>
  <c r="CU72" i="1"/>
  <c r="CV72" i="1"/>
  <c r="CU126" i="1"/>
  <c r="CV126" i="1"/>
  <c r="CU221" i="1"/>
  <c r="CV221" i="1"/>
  <c r="CU55" i="1"/>
  <c r="CV55" i="1"/>
  <c r="CU127" i="1"/>
  <c r="CV127" i="1"/>
  <c r="CU147" i="1"/>
  <c r="CV147" i="1"/>
  <c r="CV292" i="1"/>
  <c r="CU292" i="1"/>
  <c r="CV206" i="1"/>
  <c r="CU206" i="1"/>
  <c r="CV217" i="1"/>
  <c r="CU217" i="1"/>
  <c r="CU183" i="1"/>
  <c r="CV183" i="1"/>
  <c r="CU178" i="1"/>
  <c r="CV178" i="1"/>
  <c r="CU264" i="1"/>
  <c r="CV264" i="1"/>
  <c r="CV276" i="1"/>
  <c r="CU276" i="1"/>
  <c r="CU86" i="1"/>
  <c r="CV86" i="1"/>
  <c r="CU149" i="1"/>
  <c r="CV149" i="1"/>
  <c r="CU185" i="1"/>
  <c r="CV185" i="1"/>
  <c r="CU125" i="1"/>
  <c r="CV125" i="1"/>
  <c r="CU239" i="1"/>
  <c r="CV239" i="1"/>
  <c r="CU180" i="1"/>
  <c r="CV180" i="1"/>
  <c r="CU238" i="1"/>
  <c r="CV238" i="1"/>
  <c r="CV30" i="1"/>
  <c r="CU30" i="1"/>
  <c r="CU78" i="1"/>
  <c r="CV78" i="1"/>
  <c r="CU141" i="1"/>
  <c r="CV141" i="1"/>
  <c r="CU41" i="1"/>
  <c r="CV41" i="1"/>
  <c r="CU15" i="1"/>
  <c r="CV15" i="1"/>
  <c r="CU33" i="1"/>
  <c r="CV33" i="1"/>
  <c r="CU137" i="1"/>
  <c r="CV137" i="1"/>
  <c r="CV119" i="1"/>
  <c r="CU119" i="1"/>
  <c r="CU160" i="1"/>
  <c r="CV160" i="1"/>
  <c r="CU282" i="1"/>
  <c r="CV282" i="1"/>
  <c r="CU13" i="1"/>
  <c r="CV13" i="1"/>
  <c r="CU291" i="1"/>
  <c r="CV291" i="1"/>
  <c r="CU68" i="1"/>
  <c r="CV68" i="1"/>
  <c r="CU228" i="1"/>
  <c r="CV228" i="1"/>
  <c r="CU159" i="1"/>
  <c r="CV159" i="1"/>
  <c r="CU80" i="1"/>
  <c r="CV80" i="1"/>
  <c r="CU138" i="1"/>
  <c r="CV138" i="1"/>
  <c r="CU39" i="1"/>
  <c r="CV39" i="1"/>
  <c r="CU225" i="1"/>
  <c r="CV225" i="1"/>
  <c r="CU234" i="1"/>
  <c r="CV234" i="1"/>
  <c r="CV58" i="1"/>
  <c r="CU58" i="1"/>
  <c r="CU103" i="1"/>
  <c r="CV103" i="1"/>
  <c r="CU99" i="1"/>
  <c r="CV99" i="1"/>
  <c r="CU113" i="1"/>
  <c r="CV113" i="1"/>
  <c r="CU157" i="1"/>
  <c r="CV157" i="1"/>
  <c r="CU115" i="1"/>
  <c r="CV115" i="1"/>
  <c r="CU136" i="1"/>
  <c r="CV136" i="1"/>
  <c r="CV171" i="1"/>
  <c r="CU171" i="1"/>
  <c r="CU277" i="1"/>
  <c r="CV277" i="1"/>
  <c r="CV142" i="1"/>
  <c r="CU142" i="1"/>
  <c r="CU259" i="1"/>
  <c r="CV259" i="1"/>
  <c r="CU168" i="1"/>
  <c r="CV168" i="1"/>
  <c r="CU144" i="1"/>
  <c r="CV144" i="1"/>
  <c r="CU230" i="1"/>
  <c r="CV230" i="1"/>
  <c r="CU167" i="1"/>
  <c r="CV167" i="1"/>
  <c r="CU240" i="1"/>
  <c r="CV240" i="1"/>
  <c r="CU190" i="1"/>
  <c r="CV190" i="1"/>
  <c r="CU74" i="1"/>
  <c r="CV74" i="1"/>
  <c r="CU54" i="1"/>
  <c r="CV54" i="1"/>
  <c r="CU182" i="1"/>
  <c r="CV182" i="1"/>
  <c r="CU93" i="1"/>
  <c r="CV93" i="1"/>
  <c r="CV83" i="1"/>
  <c r="CU83" i="1"/>
  <c r="CU110" i="1"/>
  <c r="CV110" i="1"/>
  <c r="CU286" i="1"/>
  <c r="CV286" i="1"/>
  <c r="CU104" i="1"/>
  <c r="CV104" i="1"/>
  <c r="CU118" i="1"/>
  <c r="CV118" i="1"/>
  <c r="CU279" i="1"/>
  <c r="CV279" i="1"/>
  <c r="CU107" i="1"/>
  <c r="CV107" i="1"/>
  <c r="CV252" i="1"/>
  <c r="CU252" i="1"/>
  <c r="CU284" i="1"/>
  <c r="CV284" i="1"/>
  <c r="CU34" i="1"/>
  <c r="CV34" i="1"/>
  <c r="CU122" i="1"/>
  <c r="CV122" i="1"/>
  <c r="CV220" i="1"/>
  <c r="CU220" i="1"/>
  <c r="CU293" i="1"/>
  <c r="CV293" i="1"/>
  <c r="CU120" i="1"/>
  <c r="CV120" i="1"/>
  <c r="CV38" i="1"/>
  <c r="CU38" i="1"/>
  <c r="CU27" i="1"/>
  <c r="CV27" i="1"/>
  <c r="CU248" i="1"/>
  <c r="CV248" i="1"/>
  <c r="CU97" i="1"/>
  <c r="CV97" i="1"/>
  <c r="CU40" i="1"/>
  <c r="CV40" i="1"/>
  <c r="CU270" i="1"/>
  <c r="CV270" i="1"/>
  <c r="CU170" i="1"/>
  <c r="CV170" i="1"/>
  <c r="CU82" i="1"/>
  <c r="CV82" i="1"/>
  <c r="CU14" i="1"/>
  <c r="CV14" i="1"/>
  <c r="CU236" i="1"/>
  <c r="CV236" i="1"/>
  <c r="CU106" i="1"/>
  <c r="CV106" i="1"/>
  <c r="CU31" i="1"/>
  <c r="CV31" i="1"/>
  <c r="CU237" i="1"/>
  <c r="CV237" i="1"/>
  <c r="CU56" i="1"/>
  <c r="CV56" i="1"/>
  <c r="CU189" i="1"/>
  <c r="CV189" i="1"/>
  <c r="CU174" i="1"/>
  <c r="CV174" i="1"/>
  <c r="CU245" i="1"/>
  <c r="CV245" i="1"/>
  <c r="CU98" i="1"/>
  <c r="CV98" i="1"/>
  <c r="CV28" i="1"/>
  <c r="CU28" i="1"/>
  <c r="CU81" i="1"/>
  <c r="CV81" i="1"/>
  <c r="CU233" i="1"/>
  <c r="CV233" i="1"/>
  <c r="CU204" i="1"/>
  <c r="CV204" i="1"/>
  <c r="CU36" i="1"/>
  <c r="CV36" i="1"/>
  <c r="CU140" i="1"/>
  <c r="CV140" i="1"/>
  <c r="CU267" i="1"/>
  <c r="CV267" i="1"/>
  <c r="CU224" i="1"/>
  <c r="CV224" i="1"/>
  <c r="CU32" i="1"/>
  <c r="CV32" i="1"/>
  <c r="CU223" i="1"/>
  <c r="CV223" i="1"/>
  <c r="CU64" i="1"/>
  <c r="CV64" i="1"/>
  <c r="CU109" i="1"/>
  <c r="CV109" i="1"/>
  <c r="CU283" i="1"/>
  <c r="CV283" i="1"/>
  <c r="CU184" i="1"/>
  <c r="CV184" i="1"/>
  <c r="CU222" i="1"/>
  <c r="CV222" i="1"/>
  <c r="CU169" i="1"/>
  <c r="CV169" i="1"/>
  <c r="CU148" i="1"/>
  <c r="CV148" i="1"/>
  <c r="CU193" i="1"/>
  <c r="CV193" i="1"/>
  <c r="CU121" i="1"/>
  <c r="CV121" i="1"/>
  <c r="CU37" i="1"/>
  <c r="CV37" i="1"/>
  <c r="CU200" i="1"/>
  <c r="CV200" i="1"/>
  <c r="CU35" i="1"/>
  <c r="CV35" i="1"/>
  <c r="CU289" i="1"/>
  <c r="CV289" i="1"/>
  <c r="CU161" i="1"/>
  <c r="CV161" i="1"/>
  <c r="CU123" i="1"/>
  <c r="CV123" i="1"/>
  <c r="CV133" i="1"/>
  <c r="CU133" i="1"/>
  <c r="CU87" i="1"/>
  <c r="CV87" i="1"/>
  <c r="CU173" i="1"/>
  <c r="CV173" i="1"/>
  <c r="CV84" i="1"/>
  <c r="CU84" i="1"/>
  <c r="CV244" i="1"/>
  <c r="CU244" i="1"/>
  <c r="CU77" i="1"/>
  <c r="CV77" i="1"/>
  <c r="CU207" i="1"/>
  <c r="CV207" i="1"/>
  <c r="CU256" i="1"/>
  <c r="CV256" i="1"/>
  <c r="CU75" i="1"/>
  <c r="CV75" i="1"/>
  <c r="CU294" i="1"/>
  <c r="CV294" i="1"/>
  <c r="CU194" i="1"/>
  <c r="CV194" i="1"/>
  <c r="CU23" i="1"/>
  <c r="CV23" i="1"/>
  <c r="CU114" i="1"/>
  <c r="CV114" i="1"/>
  <c r="CV24" i="1"/>
  <c r="CU24" i="1"/>
  <c r="CU60" i="1"/>
  <c r="CV60" i="1"/>
  <c r="CV247" i="1"/>
  <c r="CU247" i="1"/>
  <c r="CU212" i="1"/>
  <c r="CV212" i="1"/>
  <c r="CU164" i="1"/>
  <c r="CV164" i="1"/>
  <c r="CU280" i="1"/>
  <c r="CV280" i="1"/>
  <c r="CU95" i="1"/>
  <c r="CV95" i="1"/>
  <c r="CU215" i="1"/>
  <c r="CV215" i="1"/>
  <c r="CU130" i="1"/>
  <c r="CV130" i="1"/>
  <c r="CU273" i="1"/>
  <c r="CV273" i="1"/>
  <c r="CU129" i="1"/>
  <c r="CV129" i="1"/>
  <c r="CU89" i="1"/>
  <c r="CV89" i="1"/>
  <c r="CU243" i="1"/>
  <c r="CV243" i="1"/>
  <c r="CU268" i="1"/>
  <c r="CV268" i="1"/>
  <c r="CU251" i="1"/>
  <c r="CV251" i="1"/>
  <c r="CU49" i="1"/>
  <c r="CV49" i="1"/>
  <c r="CU69" i="1"/>
  <c r="CV69" i="1"/>
  <c r="CV253" i="1"/>
  <c r="CU253" i="1"/>
  <c r="CU205" i="1"/>
  <c r="CV205" i="1"/>
  <c r="CV195" i="1"/>
  <c r="CU195" i="1"/>
  <c r="CU179" i="1"/>
  <c r="CV179" i="1"/>
  <c r="CU20" i="1"/>
  <c r="CV20" i="1"/>
  <c r="CU250" i="1"/>
  <c r="CV250" i="1"/>
  <c r="CU226" i="1"/>
  <c r="CV226" i="1"/>
  <c r="CV92" i="1"/>
  <c r="CU92" i="1"/>
  <c r="CU210" i="1"/>
  <c r="CV210" i="1"/>
  <c r="CU208" i="1"/>
  <c r="CV208" i="1"/>
  <c r="CV70" i="1"/>
  <c r="CU70" i="1"/>
  <c r="CU258" i="1"/>
  <c r="CV258" i="1"/>
  <c r="CU175" i="1"/>
  <c r="CV175" i="1"/>
  <c r="CU71" i="1"/>
  <c r="CV71" i="1"/>
  <c r="CU254" i="1"/>
  <c r="CV254" i="1"/>
  <c r="CU181" i="1"/>
  <c r="CV181" i="1"/>
  <c r="CU235" i="1"/>
  <c r="CV235" i="1"/>
  <c r="CU288" i="1"/>
  <c r="CV288" i="1"/>
  <c r="CU17" i="1"/>
  <c r="CV17" i="1"/>
  <c r="CU246" i="1"/>
  <c r="CV246" i="1"/>
  <c r="CU255" i="1"/>
  <c r="CV255" i="1"/>
  <c r="CU45" i="1"/>
  <c r="CV45" i="1"/>
  <c r="CU59" i="1"/>
  <c r="CV59" i="1"/>
  <c r="CU151" i="1"/>
  <c r="CV151" i="1"/>
  <c r="CU203" i="1"/>
  <c r="CV203" i="1"/>
  <c r="CV105" i="1"/>
  <c r="CU105" i="1"/>
  <c r="CU73" i="1"/>
  <c r="CV73" i="1"/>
  <c r="CU281" i="1"/>
  <c r="CV281" i="1"/>
  <c r="CU196" i="1"/>
  <c r="CV196" i="1"/>
  <c r="CU26" i="1"/>
  <c r="CV26" i="1"/>
  <c r="CU131" i="1"/>
  <c r="CV131" i="1"/>
  <c r="CU25" i="1"/>
  <c r="CV25" i="1"/>
  <c r="CU67" i="1"/>
  <c r="CV67" i="1"/>
  <c r="CU29" i="1"/>
  <c r="CV29" i="1"/>
  <c r="CU213" i="1"/>
  <c r="CV213" i="1"/>
  <c r="CV108" i="1"/>
  <c r="CU108" i="1"/>
  <c r="CU162" i="1"/>
  <c r="CV162" i="1"/>
  <c r="CU117" i="1"/>
  <c r="CV117" i="1"/>
  <c r="CU139" i="1"/>
  <c r="CV139" i="1"/>
  <c r="CU211" i="1"/>
  <c r="CV211" i="1"/>
  <c r="CU271" i="1"/>
  <c r="CV271" i="1"/>
  <c r="CU219" i="1"/>
  <c r="CV219" i="1"/>
  <c r="CH109" i="1"/>
  <c r="CI109" i="1"/>
  <c r="CH289" i="1"/>
  <c r="CI289" i="1"/>
  <c r="CH133" i="1"/>
  <c r="CI133" i="1"/>
  <c r="CH87" i="1"/>
  <c r="CI87" i="1"/>
  <c r="CH173" i="1"/>
  <c r="CI173" i="1"/>
  <c r="CH84" i="1"/>
  <c r="CI84" i="1"/>
  <c r="CH244" i="1"/>
  <c r="CI244" i="1"/>
  <c r="CH77" i="1"/>
  <c r="CI77" i="1"/>
  <c r="CH207" i="1"/>
  <c r="CI207" i="1"/>
  <c r="CH256" i="1"/>
  <c r="CI256" i="1"/>
  <c r="CI75" i="1"/>
  <c r="CH75" i="1"/>
  <c r="CH294" i="1"/>
  <c r="CI294" i="1"/>
  <c r="CH194" i="1"/>
  <c r="CI194" i="1"/>
  <c r="CH23" i="1"/>
  <c r="CI23" i="1"/>
  <c r="CH114" i="1"/>
  <c r="CI114" i="1"/>
  <c r="CH24" i="1"/>
  <c r="CI24" i="1"/>
  <c r="CH60" i="1"/>
  <c r="CI60" i="1"/>
  <c r="CH247" i="1"/>
  <c r="CI247" i="1"/>
  <c r="CH212" i="1"/>
  <c r="CI212" i="1"/>
  <c r="CH164" i="1"/>
  <c r="CI164" i="1"/>
  <c r="CH280" i="1"/>
  <c r="CI280" i="1"/>
  <c r="CH95" i="1"/>
  <c r="CI95" i="1"/>
  <c r="CH215" i="1"/>
  <c r="CI215" i="1"/>
  <c r="CI130" i="1"/>
  <c r="CH130" i="1"/>
  <c r="CH273" i="1"/>
  <c r="CI273" i="1"/>
  <c r="CH129" i="1"/>
  <c r="CI129" i="1"/>
  <c r="CH204" i="1"/>
  <c r="CI204" i="1"/>
  <c r="CH222" i="1"/>
  <c r="CI222" i="1"/>
  <c r="CH89" i="1"/>
  <c r="CI89" i="1"/>
  <c r="CH243" i="1"/>
  <c r="CI243" i="1"/>
  <c r="CH268" i="1"/>
  <c r="CI268" i="1"/>
  <c r="CI251" i="1"/>
  <c r="CH251" i="1"/>
  <c r="CH49" i="1"/>
  <c r="CI49" i="1"/>
  <c r="CH69" i="1"/>
  <c r="CI69" i="1"/>
  <c r="CH253" i="1"/>
  <c r="CI253" i="1"/>
  <c r="CI205" i="1"/>
  <c r="CH205" i="1"/>
  <c r="CH195" i="1"/>
  <c r="CI195" i="1"/>
  <c r="CH179" i="1"/>
  <c r="CI179" i="1"/>
  <c r="CH20" i="1"/>
  <c r="CI20" i="1"/>
  <c r="CH250" i="1"/>
  <c r="CI250" i="1"/>
  <c r="CH226" i="1"/>
  <c r="CI226" i="1"/>
  <c r="CH92" i="1"/>
  <c r="CI92" i="1"/>
  <c r="CH210" i="1"/>
  <c r="CI210" i="1"/>
  <c r="CH208" i="1"/>
  <c r="CI208" i="1"/>
  <c r="CH70" i="1"/>
  <c r="CI70" i="1"/>
  <c r="CI258" i="1"/>
  <c r="CH258" i="1"/>
  <c r="CH175" i="1"/>
  <c r="CI175" i="1"/>
  <c r="CH71" i="1"/>
  <c r="CI71" i="1"/>
  <c r="CH254" i="1"/>
  <c r="CI254" i="1"/>
  <c r="CH181" i="1"/>
  <c r="CI181" i="1"/>
  <c r="CI235" i="1"/>
  <c r="CH235" i="1"/>
  <c r="CH288" i="1"/>
  <c r="CI288" i="1"/>
  <c r="CH36" i="1"/>
  <c r="CI36" i="1"/>
  <c r="CH169" i="1"/>
  <c r="CI169" i="1"/>
  <c r="CH17" i="1"/>
  <c r="CI17" i="1"/>
  <c r="CH246" i="1"/>
  <c r="CI246" i="1"/>
  <c r="CH255" i="1"/>
  <c r="CI255" i="1"/>
  <c r="CH45" i="1"/>
  <c r="CI45" i="1"/>
  <c r="CH59" i="1"/>
  <c r="CI59" i="1"/>
  <c r="CH151" i="1"/>
  <c r="CI151" i="1"/>
  <c r="CH203" i="1"/>
  <c r="CI203" i="1"/>
  <c r="CH105" i="1"/>
  <c r="CI105" i="1"/>
  <c r="CH73" i="1"/>
  <c r="CI73" i="1"/>
  <c r="CI281" i="1"/>
  <c r="CH281" i="1"/>
  <c r="CH196" i="1"/>
  <c r="CI196" i="1"/>
  <c r="CH26" i="1"/>
  <c r="CI26" i="1"/>
  <c r="CH131" i="1"/>
  <c r="CI131" i="1"/>
  <c r="CI25" i="1"/>
  <c r="CH25" i="1"/>
  <c r="CH67" i="1"/>
  <c r="CI67" i="1"/>
  <c r="CI29" i="1"/>
  <c r="CH29" i="1"/>
  <c r="CH213" i="1"/>
  <c r="CI213" i="1"/>
  <c r="CH108" i="1"/>
  <c r="CI108" i="1"/>
  <c r="CI162" i="1"/>
  <c r="CH162" i="1"/>
  <c r="CH117" i="1"/>
  <c r="CI117" i="1"/>
  <c r="CH139" i="1"/>
  <c r="CI139" i="1"/>
  <c r="CI211" i="1"/>
  <c r="CH211" i="1"/>
  <c r="CH271" i="1"/>
  <c r="CI271" i="1"/>
  <c r="CH219" i="1"/>
  <c r="CI219" i="1"/>
  <c r="CI32" i="1"/>
  <c r="CH32" i="1"/>
  <c r="CH37" i="1"/>
  <c r="CI37" i="1"/>
  <c r="CH91" i="1"/>
  <c r="CI91" i="1"/>
  <c r="CH261" i="1"/>
  <c r="CI261" i="1"/>
  <c r="CH12" i="1"/>
  <c r="CI12" i="1"/>
  <c r="CH199" i="1"/>
  <c r="CI199" i="1"/>
  <c r="CI263" i="1"/>
  <c r="CH263" i="1"/>
  <c r="CH47" i="1"/>
  <c r="CI47" i="1"/>
  <c r="CI62" i="1"/>
  <c r="CH62" i="1"/>
  <c r="CH85" i="1"/>
  <c r="CI85" i="1"/>
  <c r="CI46" i="1"/>
  <c r="CH46" i="1"/>
  <c r="CH192" i="1"/>
  <c r="CI192" i="1"/>
  <c r="CH132" i="1"/>
  <c r="CI132" i="1"/>
  <c r="CH198" i="1"/>
  <c r="CI198" i="1"/>
  <c r="CH50" i="1"/>
  <c r="CI50" i="1"/>
  <c r="CH241" i="1"/>
  <c r="CI241" i="1"/>
  <c r="CI52" i="1"/>
  <c r="CH52" i="1"/>
  <c r="CH177" i="1"/>
  <c r="CI177" i="1"/>
  <c r="CH76" i="1"/>
  <c r="CI76" i="1"/>
  <c r="CH274" i="1"/>
  <c r="CI274" i="1"/>
  <c r="CH209" i="1"/>
  <c r="CI209" i="1"/>
  <c r="CH112" i="1"/>
  <c r="CI112" i="1"/>
  <c r="CH158" i="1"/>
  <c r="CI158" i="1"/>
  <c r="CH61" i="1"/>
  <c r="CI61" i="1"/>
  <c r="CH231" i="1"/>
  <c r="CI231" i="1"/>
  <c r="CH155" i="1"/>
  <c r="CI155" i="1"/>
  <c r="CH223" i="1"/>
  <c r="CI223" i="1"/>
  <c r="CH200" i="1"/>
  <c r="CI200" i="1"/>
  <c r="CH201" i="1"/>
  <c r="CI201" i="1"/>
  <c r="CH163" i="1"/>
  <c r="CI163" i="1"/>
  <c r="CI102" i="1"/>
  <c r="CH102" i="1"/>
  <c r="CH94" i="1"/>
  <c r="CI94" i="1"/>
  <c r="CH65" i="1"/>
  <c r="CI65" i="1"/>
  <c r="CH214" i="1"/>
  <c r="CI214" i="1"/>
  <c r="CH272" i="1"/>
  <c r="CI272" i="1"/>
  <c r="CH100" i="1"/>
  <c r="CI100" i="1"/>
  <c r="CH165" i="1"/>
  <c r="CI165" i="1"/>
  <c r="CI176" i="1"/>
  <c r="CH176" i="1"/>
  <c r="CH66" i="1"/>
  <c r="CI66" i="1"/>
  <c r="CH156" i="1"/>
  <c r="CI156" i="1"/>
  <c r="CH278" i="1"/>
  <c r="CI278" i="1"/>
  <c r="CH227" i="1"/>
  <c r="CI227" i="1"/>
  <c r="CH166" i="1"/>
  <c r="CI166" i="1"/>
  <c r="CH262" i="1"/>
  <c r="CI262" i="1"/>
  <c r="CH57" i="1"/>
  <c r="CI57" i="1"/>
  <c r="CH44" i="1"/>
  <c r="CI44" i="1"/>
  <c r="CH116" i="1"/>
  <c r="CI116" i="1"/>
  <c r="CH229" i="1"/>
  <c r="CI229" i="1"/>
  <c r="CH242" i="1"/>
  <c r="CI242" i="1"/>
  <c r="CH265" i="1"/>
  <c r="CI265" i="1"/>
  <c r="CH79" i="1"/>
  <c r="CI79" i="1"/>
  <c r="CH197" i="1"/>
  <c r="CI197" i="1"/>
  <c r="CH233" i="1"/>
  <c r="CI233" i="1"/>
  <c r="CH283" i="1"/>
  <c r="CI283" i="1"/>
  <c r="CH123" i="1"/>
  <c r="CI123" i="1"/>
  <c r="CI269" i="1"/>
  <c r="CH269" i="1"/>
  <c r="CH111" i="1"/>
  <c r="CI111" i="1"/>
  <c r="CH143" i="1"/>
  <c r="CI143" i="1"/>
  <c r="CH153" i="1"/>
  <c r="CI153" i="1"/>
  <c r="CI186" i="1"/>
  <c r="CH186" i="1"/>
  <c r="CH145" i="1"/>
  <c r="CI145" i="1"/>
  <c r="CI287" i="1"/>
  <c r="CH287" i="1"/>
  <c r="CH154" i="1"/>
  <c r="CI154" i="1"/>
  <c r="CH187" i="1"/>
  <c r="CI187" i="1"/>
  <c r="CI51" i="1"/>
  <c r="CH51" i="1"/>
  <c r="CH43" i="1"/>
  <c r="CI43" i="1"/>
  <c r="CH152" i="1"/>
  <c r="CI152" i="1"/>
  <c r="CH135" i="1"/>
  <c r="CI135" i="1"/>
  <c r="CH124" i="1"/>
  <c r="CI124" i="1"/>
  <c r="CI11" i="1"/>
  <c r="CH11" i="1"/>
  <c r="CH128" i="1"/>
  <c r="CI128" i="1"/>
  <c r="CI191" i="1"/>
  <c r="CH191" i="1"/>
  <c r="CH48" i="1"/>
  <c r="CI48" i="1"/>
  <c r="CH260" i="1"/>
  <c r="CI260" i="1"/>
  <c r="CH90" i="1"/>
  <c r="CI90" i="1"/>
  <c r="CH266" i="1"/>
  <c r="CI266" i="1"/>
  <c r="CH88" i="1"/>
  <c r="CI88" i="1"/>
  <c r="CH202" i="1"/>
  <c r="CI202" i="1"/>
  <c r="CI63" i="1"/>
  <c r="CH63" i="1"/>
  <c r="CH184" i="1"/>
  <c r="CI184" i="1"/>
  <c r="CH161" i="1"/>
  <c r="CI161" i="1"/>
  <c r="CH290" i="1"/>
  <c r="CI290" i="1"/>
  <c r="CI216" i="1"/>
  <c r="CH216" i="1"/>
  <c r="CI275" i="1"/>
  <c r="CH275" i="1"/>
  <c r="CH150" i="1"/>
  <c r="CI150" i="1"/>
  <c r="CH96" i="1"/>
  <c r="CI96" i="1"/>
  <c r="CH257" i="1"/>
  <c r="CI257" i="1"/>
  <c r="CH232" i="1"/>
  <c r="CI232" i="1"/>
  <c r="CH53" i="1"/>
  <c r="CI53" i="1"/>
  <c r="CI146" i="1"/>
  <c r="CH146" i="1"/>
  <c r="CH249" i="1"/>
  <c r="CI249" i="1"/>
  <c r="CH22" i="1"/>
  <c r="CI22" i="1"/>
  <c r="CH21" i="1"/>
  <c r="CI21" i="1"/>
  <c r="CH16" i="1"/>
  <c r="CI16" i="1"/>
  <c r="CH172" i="1"/>
  <c r="CI172" i="1"/>
  <c r="CH218" i="1"/>
  <c r="CI218" i="1"/>
  <c r="CH19" i="1"/>
  <c r="CI19" i="1"/>
  <c r="CH134" i="1"/>
  <c r="CI134" i="1"/>
  <c r="CH101" i="1"/>
  <c r="CI101" i="1"/>
  <c r="CH188" i="1"/>
  <c r="CI188" i="1"/>
  <c r="CH42" i="1"/>
  <c r="CI42" i="1"/>
  <c r="CH285" i="1"/>
  <c r="CI285" i="1"/>
  <c r="CH18" i="1"/>
  <c r="CI18" i="1"/>
  <c r="CI72" i="1"/>
  <c r="CH72" i="1"/>
  <c r="CH126" i="1"/>
  <c r="CI126" i="1"/>
  <c r="CH64" i="1"/>
  <c r="CI64" i="1"/>
  <c r="CH35" i="1"/>
  <c r="CI35" i="1"/>
  <c r="CH221" i="1"/>
  <c r="CI221" i="1"/>
  <c r="CH55" i="1"/>
  <c r="CI55" i="1"/>
  <c r="CI127" i="1"/>
  <c r="CH127" i="1"/>
  <c r="CH147" i="1"/>
  <c r="CI147" i="1"/>
  <c r="CH292" i="1"/>
  <c r="CI292" i="1"/>
  <c r="CH206" i="1"/>
  <c r="CI206" i="1"/>
  <c r="CH217" i="1"/>
  <c r="CI217" i="1"/>
  <c r="CH183" i="1"/>
  <c r="CI183" i="1"/>
  <c r="CI178" i="1"/>
  <c r="CH178" i="1"/>
  <c r="CH264" i="1"/>
  <c r="CI264" i="1"/>
  <c r="CH276" i="1"/>
  <c r="CI276" i="1"/>
  <c r="CH86" i="1"/>
  <c r="CI86" i="1"/>
  <c r="CH149" i="1"/>
  <c r="CI149" i="1"/>
  <c r="CH185" i="1"/>
  <c r="CI185" i="1"/>
  <c r="CH125" i="1"/>
  <c r="CI125" i="1"/>
  <c r="CH239" i="1"/>
  <c r="CI239" i="1"/>
  <c r="CH180" i="1"/>
  <c r="CI180" i="1"/>
  <c r="CH238" i="1"/>
  <c r="CI238" i="1"/>
  <c r="CH30" i="1"/>
  <c r="CI30" i="1"/>
  <c r="CH78" i="1"/>
  <c r="CI78" i="1"/>
  <c r="CH141" i="1"/>
  <c r="CI141" i="1"/>
  <c r="CH41" i="1"/>
  <c r="CI41" i="1"/>
  <c r="CH15" i="1"/>
  <c r="CI15" i="1"/>
  <c r="CH33" i="1"/>
  <c r="CI33" i="1"/>
  <c r="CI140" i="1"/>
  <c r="CH140" i="1"/>
  <c r="CH148" i="1"/>
  <c r="CI148" i="1"/>
  <c r="CH137" i="1"/>
  <c r="CI137" i="1"/>
  <c r="CH119" i="1"/>
  <c r="CI119" i="1"/>
  <c r="CH160" i="1"/>
  <c r="CI160" i="1"/>
  <c r="CH282" i="1"/>
  <c r="CI282" i="1"/>
  <c r="CH13" i="1"/>
  <c r="CI13" i="1"/>
  <c r="CH291" i="1"/>
  <c r="CI291" i="1"/>
  <c r="CH68" i="1"/>
  <c r="CI68" i="1"/>
  <c r="CH228" i="1"/>
  <c r="CI228" i="1"/>
  <c r="CI159" i="1"/>
  <c r="CH159" i="1"/>
  <c r="CH80" i="1"/>
  <c r="CI80" i="1"/>
  <c r="CH138" i="1"/>
  <c r="CI138" i="1"/>
  <c r="CH39" i="1"/>
  <c r="CI39" i="1"/>
  <c r="CH225" i="1"/>
  <c r="CI225" i="1"/>
  <c r="CH234" i="1"/>
  <c r="CI234" i="1"/>
  <c r="CH58" i="1"/>
  <c r="CI58" i="1"/>
  <c r="CH103" i="1"/>
  <c r="CI103" i="1"/>
  <c r="CH99" i="1"/>
  <c r="CI99" i="1"/>
  <c r="CH113" i="1"/>
  <c r="CI113" i="1"/>
  <c r="CH157" i="1"/>
  <c r="CI157" i="1"/>
  <c r="CH115" i="1"/>
  <c r="CI115" i="1"/>
  <c r="CH136" i="1"/>
  <c r="CI136" i="1"/>
  <c r="CH171" i="1"/>
  <c r="CI171" i="1"/>
  <c r="CH277" i="1"/>
  <c r="CI277" i="1"/>
  <c r="CI224" i="1"/>
  <c r="CH224" i="1"/>
  <c r="CH121" i="1"/>
  <c r="CI121" i="1"/>
  <c r="CH142" i="1"/>
  <c r="CI142" i="1"/>
  <c r="CH259" i="1"/>
  <c r="CI259" i="1"/>
  <c r="CH168" i="1"/>
  <c r="CI168" i="1"/>
  <c r="CH144" i="1"/>
  <c r="CI144" i="1"/>
  <c r="CI230" i="1"/>
  <c r="CH230" i="1"/>
  <c r="CH167" i="1"/>
  <c r="CI167" i="1"/>
  <c r="CI240" i="1"/>
  <c r="CH240" i="1"/>
  <c r="CH190" i="1"/>
  <c r="CI190" i="1"/>
  <c r="CH74" i="1"/>
  <c r="CI74" i="1"/>
  <c r="CH54" i="1"/>
  <c r="CI54" i="1"/>
  <c r="CH182" i="1"/>
  <c r="CI182" i="1"/>
  <c r="CH93" i="1"/>
  <c r="CI93" i="1"/>
  <c r="CH83" i="1"/>
  <c r="CI83" i="1"/>
  <c r="CH110" i="1"/>
  <c r="CI110" i="1"/>
  <c r="CH286" i="1"/>
  <c r="CI286" i="1"/>
  <c r="CI104" i="1"/>
  <c r="CH104" i="1"/>
  <c r="CI118" i="1"/>
  <c r="CH118" i="1"/>
  <c r="CH279" i="1"/>
  <c r="CI279" i="1"/>
  <c r="CH107" i="1"/>
  <c r="CI107" i="1"/>
  <c r="CH252" i="1"/>
  <c r="CI252" i="1"/>
  <c r="CH284" i="1"/>
  <c r="CI284" i="1"/>
  <c r="CH34" i="1"/>
  <c r="CI34" i="1"/>
  <c r="CH122" i="1"/>
  <c r="CI122" i="1"/>
  <c r="CH267" i="1"/>
  <c r="CI267" i="1"/>
  <c r="CH193" i="1"/>
  <c r="CI193" i="1"/>
  <c r="CH220" i="1"/>
  <c r="CI220" i="1"/>
  <c r="CH293" i="1"/>
  <c r="CI293" i="1"/>
  <c r="CH120" i="1"/>
  <c r="CI120" i="1"/>
  <c r="CH38" i="1"/>
  <c r="CI38" i="1"/>
  <c r="CH27" i="1"/>
  <c r="CI27" i="1"/>
  <c r="CH248" i="1"/>
  <c r="CI248" i="1"/>
  <c r="CH97" i="1"/>
  <c r="CI97" i="1"/>
  <c r="CH40" i="1"/>
  <c r="CI40" i="1"/>
  <c r="CH270" i="1"/>
  <c r="CI270" i="1"/>
  <c r="CH170" i="1"/>
  <c r="CI170" i="1"/>
  <c r="CH82" i="1"/>
  <c r="CI82" i="1"/>
  <c r="CH14" i="1"/>
  <c r="CI14" i="1"/>
  <c r="CH236" i="1"/>
  <c r="CI236" i="1"/>
  <c r="CH106" i="1"/>
  <c r="CI106" i="1"/>
  <c r="CH31" i="1"/>
  <c r="CI31" i="1"/>
  <c r="CH237" i="1"/>
  <c r="CI237" i="1"/>
  <c r="CH56" i="1"/>
  <c r="CI56" i="1"/>
  <c r="CH189" i="1"/>
  <c r="CI189" i="1"/>
  <c r="CH174" i="1"/>
  <c r="CI174" i="1"/>
  <c r="CH245" i="1"/>
  <c r="CI245" i="1"/>
  <c r="CH98" i="1"/>
  <c r="CI98" i="1"/>
  <c r="CH28" i="1"/>
  <c r="CI28" i="1"/>
  <c r="CH81" i="1"/>
  <c r="CI81" i="1"/>
  <c r="BV233" i="1"/>
  <c r="BU233" i="1"/>
  <c r="BU204" i="1"/>
  <c r="BV204" i="1"/>
  <c r="BV36" i="1"/>
  <c r="BU36" i="1"/>
  <c r="BU140" i="1"/>
  <c r="BV140" i="1"/>
  <c r="BV267" i="1"/>
  <c r="BU267" i="1"/>
  <c r="BU224" i="1"/>
  <c r="BV224" i="1"/>
  <c r="BU32" i="1"/>
  <c r="BV32" i="1"/>
  <c r="BU223" i="1"/>
  <c r="BV223" i="1"/>
  <c r="BV64" i="1"/>
  <c r="BU64" i="1"/>
  <c r="BU109" i="1"/>
  <c r="BV109" i="1"/>
  <c r="BU283" i="1"/>
  <c r="BV283" i="1"/>
  <c r="BV184" i="1"/>
  <c r="BU184" i="1"/>
  <c r="BV222" i="1"/>
  <c r="BU222" i="1"/>
  <c r="BU169" i="1"/>
  <c r="BV169" i="1"/>
  <c r="BV148" i="1"/>
  <c r="BU148" i="1"/>
  <c r="BV193" i="1"/>
  <c r="BU193" i="1"/>
  <c r="BU121" i="1"/>
  <c r="BV121" i="1"/>
  <c r="BU37" i="1"/>
  <c r="BV37" i="1"/>
  <c r="BU200" i="1"/>
  <c r="BV200" i="1"/>
  <c r="BU35" i="1"/>
  <c r="BV35" i="1"/>
  <c r="BV289" i="1"/>
  <c r="BU289" i="1"/>
  <c r="BU161" i="1"/>
  <c r="BV161" i="1"/>
  <c r="BU123" i="1"/>
  <c r="BV123" i="1"/>
  <c r="BV133" i="1"/>
  <c r="BU133" i="1"/>
  <c r="BU87" i="1"/>
  <c r="BV87" i="1"/>
  <c r="BU173" i="1"/>
  <c r="BV173" i="1"/>
  <c r="BV84" i="1"/>
  <c r="BU84" i="1"/>
  <c r="BV244" i="1"/>
  <c r="BU244" i="1"/>
  <c r="BV77" i="1"/>
  <c r="BU77" i="1"/>
  <c r="BV207" i="1"/>
  <c r="BU207" i="1"/>
  <c r="BU256" i="1"/>
  <c r="BV256" i="1"/>
  <c r="BU75" i="1"/>
  <c r="BV75" i="1"/>
  <c r="BU294" i="1"/>
  <c r="BV294" i="1"/>
  <c r="BV194" i="1"/>
  <c r="BU194" i="1"/>
  <c r="BV23" i="1"/>
  <c r="BU23" i="1"/>
  <c r="BV114" i="1"/>
  <c r="BU114" i="1"/>
  <c r="BU24" i="1"/>
  <c r="BV24" i="1"/>
  <c r="BU60" i="1"/>
  <c r="BV60" i="1"/>
  <c r="BV247" i="1"/>
  <c r="BU247" i="1"/>
  <c r="BU212" i="1"/>
  <c r="BV212" i="1"/>
  <c r="BV164" i="1"/>
  <c r="BU164" i="1"/>
  <c r="BU280" i="1"/>
  <c r="BV280" i="1"/>
  <c r="BU95" i="1"/>
  <c r="BV95" i="1"/>
  <c r="BV215" i="1"/>
  <c r="BU215" i="1"/>
  <c r="BU130" i="1"/>
  <c r="BV130" i="1"/>
  <c r="BU273" i="1"/>
  <c r="BV273" i="1"/>
  <c r="BU129" i="1"/>
  <c r="BV129" i="1"/>
  <c r="BU268" i="1"/>
  <c r="BV268" i="1"/>
  <c r="BU226" i="1"/>
  <c r="BV226" i="1"/>
  <c r="BV71" i="1"/>
  <c r="BU71" i="1"/>
  <c r="BU17" i="1"/>
  <c r="BV17" i="1"/>
  <c r="BU246" i="1"/>
  <c r="BV246" i="1"/>
  <c r="BV255" i="1"/>
  <c r="BU255" i="1"/>
  <c r="BU45" i="1"/>
  <c r="BV45" i="1"/>
  <c r="BV59" i="1"/>
  <c r="BU59" i="1"/>
  <c r="BU151" i="1"/>
  <c r="BV151" i="1"/>
  <c r="BU203" i="1"/>
  <c r="BV203" i="1"/>
  <c r="BV105" i="1"/>
  <c r="BU105" i="1"/>
  <c r="BU73" i="1"/>
  <c r="BV73" i="1"/>
  <c r="BU281" i="1"/>
  <c r="BV281" i="1"/>
  <c r="BU196" i="1"/>
  <c r="BV196" i="1"/>
  <c r="BV26" i="1"/>
  <c r="BU26" i="1"/>
  <c r="BV131" i="1"/>
  <c r="BU131" i="1"/>
  <c r="BU25" i="1"/>
  <c r="BV25" i="1"/>
  <c r="BU67" i="1"/>
  <c r="BV67" i="1"/>
  <c r="BU29" i="1"/>
  <c r="BV29" i="1"/>
  <c r="BU213" i="1"/>
  <c r="BV213" i="1"/>
  <c r="BV108" i="1"/>
  <c r="BU108" i="1"/>
  <c r="BU162" i="1"/>
  <c r="BV162" i="1"/>
  <c r="BU117" i="1"/>
  <c r="BV117" i="1"/>
  <c r="BV139" i="1"/>
  <c r="BU139" i="1"/>
  <c r="BU211" i="1"/>
  <c r="BV211" i="1"/>
  <c r="BU271" i="1"/>
  <c r="BV271" i="1"/>
  <c r="BU219" i="1"/>
  <c r="BV219" i="1"/>
  <c r="BU205" i="1"/>
  <c r="BV205" i="1"/>
  <c r="BU208" i="1"/>
  <c r="BV208" i="1"/>
  <c r="BU91" i="1"/>
  <c r="BV91" i="1"/>
  <c r="BU261" i="1"/>
  <c r="BV261" i="1"/>
  <c r="BV12" i="1"/>
  <c r="BU12" i="1"/>
  <c r="BV199" i="1"/>
  <c r="BU199" i="1"/>
  <c r="BU263" i="1"/>
  <c r="BV263" i="1"/>
  <c r="BU47" i="1"/>
  <c r="BV47" i="1"/>
  <c r="BU62" i="1"/>
  <c r="BV62" i="1"/>
  <c r="BV85" i="1"/>
  <c r="BU85" i="1"/>
  <c r="BU46" i="1"/>
  <c r="BV46" i="1"/>
  <c r="BV192" i="1"/>
  <c r="BU192" i="1"/>
  <c r="BV132" i="1"/>
  <c r="BU132" i="1"/>
  <c r="BU198" i="1"/>
  <c r="BV198" i="1"/>
  <c r="BV50" i="1"/>
  <c r="BU50" i="1"/>
  <c r="BV241" i="1"/>
  <c r="BU241" i="1"/>
  <c r="BU52" i="1"/>
  <c r="BV52" i="1"/>
  <c r="BU177" i="1"/>
  <c r="BV177" i="1"/>
  <c r="BV76" i="1"/>
  <c r="BU76" i="1"/>
  <c r="BU274" i="1"/>
  <c r="BV274" i="1"/>
  <c r="BV209" i="1"/>
  <c r="BU209" i="1"/>
  <c r="BV112" i="1"/>
  <c r="BU112" i="1"/>
  <c r="BV158" i="1"/>
  <c r="BU158" i="1"/>
  <c r="BU61" i="1"/>
  <c r="BV61" i="1"/>
  <c r="BU231" i="1"/>
  <c r="BV231" i="1"/>
  <c r="BV155" i="1"/>
  <c r="BU155" i="1"/>
  <c r="BV195" i="1"/>
  <c r="BU195" i="1"/>
  <c r="BV70" i="1"/>
  <c r="BU70" i="1"/>
  <c r="BU201" i="1"/>
  <c r="BV201" i="1"/>
  <c r="BU163" i="1"/>
  <c r="BV163" i="1"/>
  <c r="BU102" i="1"/>
  <c r="BV102" i="1"/>
  <c r="BU94" i="1"/>
  <c r="BV94" i="1"/>
  <c r="BV65" i="1"/>
  <c r="BU65" i="1"/>
  <c r="BV214" i="1"/>
  <c r="BU214" i="1"/>
  <c r="BU272" i="1"/>
  <c r="BV272" i="1"/>
  <c r="BV100" i="1"/>
  <c r="BU100" i="1"/>
  <c r="BU165" i="1"/>
  <c r="BV165" i="1"/>
  <c r="BU176" i="1"/>
  <c r="BV176" i="1"/>
  <c r="BU66" i="1"/>
  <c r="BV66" i="1"/>
  <c r="BU156" i="1"/>
  <c r="BV156" i="1"/>
  <c r="BV278" i="1"/>
  <c r="BU278" i="1"/>
  <c r="BU227" i="1"/>
  <c r="BV227" i="1"/>
  <c r="BU166" i="1"/>
  <c r="BV166" i="1"/>
  <c r="BU262" i="1"/>
  <c r="BV262" i="1"/>
  <c r="BU57" i="1"/>
  <c r="BV57" i="1"/>
  <c r="BU44" i="1"/>
  <c r="BV44" i="1"/>
  <c r="BV116" i="1"/>
  <c r="BU116" i="1"/>
  <c r="BV229" i="1"/>
  <c r="BU229" i="1"/>
  <c r="BU242" i="1"/>
  <c r="BV242" i="1"/>
  <c r="BV265" i="1"/>
  <c r="BU265" i="1"/>
  <c r="BU79" i="1"/>
  <c r="BV79" i="1"/>
  <c r="BU197" i="1"/>
  <c r="BV197" i="1"/>
  <c r="BV253" i="1"/>
  <c r="BU253" i="1"/>
  <c r="BU181" i="1"/>
  <c r="BV181" i="1"/>
  <c r="BU269" i="1"/>
  <c r="BV269" i="1"/>
  <c r="BU111" i="1"/>
  <c r="BV111" i="1"/>
  <c r="BV143" i="1"/>
  <c r="BU143" i="1"/>
  <c r="BU153" i="1"/>
  <c r="BV153" i="1"/>
  <c r="BU186" i="1"/>
  <c r="BV186" i="1"/>
  <c r="BV145" i="1"/>
  <c r="BU145" i="1"/>
  <c r="BU287" i="1"/>
  <c r="BV287" i="1"/>
  <c r="BV154" i="1"/>
  <c r="BU154" i="1"/>
  <c r="BU187" i="1"/>
  <c r="BV187" i="1"/>
  <c r="BU51" i="1"/>
  <c r="BV51" i="1"/>
  <c r="BU43" i="1"/>
  <c r="BV43" i="1"/>
  <c r="BU152" i="1"/>
  <c r="BV152" i="1"/>
  <c r="BU135" i="1"/>
  <c r="BV135" i="1"/>
  <c r="BU124" i="1"/>
  <c r="BV124" i="1"/>
  <c r="BU11" i="1"/>
  <c r="BV11" i="1"/>
  <c r="BV128" i="1"/>
  <c r="BU128" i="1"/>
  <c r="BU191" i="1"/>
  <c r="BV191" i="1"/>
  <c r="BU48" i="1"/>
  <c r="BV48" i="1"/>
  <c r="BU260" i="1"/>
  <c r="BV260" i="1"/>
  <c r="BU90" i="1"/>
  <c r="BV90" i="1"/>
  <c r="BV266" i="1"/>
  <c r="BU266" i="1"/>
  <c r="BU88" i="1"/>
  <c r="BV88" i="1"/>
  <c r="BU202" i="1"/>
  <c r="BV202" i="1"/>
  <c r="BU63" i="1"/>
  <c r="BV63" i="1"/>
  <c r="BV49" i="1"/>
  <c r="BU49" i="1"/>
  <c r="BV92" i="1"/>
  <c r="BU92" i="1"/>
  <c r="BV288" i="1"/>
  <c r="BU288" i="1"/>
  <c r="BV290" i="1"/>
  <c r="BU290" i="1"/>
  <c r="BU216" i="1"/>
  <c r="BV216" i="1"/>
  <c r="BU275" i="1"/>
  <c r="BV275" i="1"/>
  <c r="BV150" i="1"/>
  <c r="BU150" i="1"/>
  <c r="BV96" i="1"/>
  <c r="BU96" i="1"/>
  <c r="BU257" i="1"/>
  <c r="BV257" i="1"/>
  <c r="BV232" i="1"/>
  <c r="BU232" i="1"/>
  <c r="BV53" i="1"/>
  <c r="BU53" i="1"/>
  <c r="BU146" i="1"/>
  <c r="BV146" i="1"/>
  <c r="BV249" i="1"/>
  <c r="BU249" i="1"/>
  <c r="BU22" i="1"/>
  <c r="BV22" i="1"/>
  <c r="BU21" i="1"/>
  <c r="BV21" i="1"/>
  <c r="BU16" i="1"/>
  <c r="BV16" i="1"/>
  <c r="BU172" i="1"/>
  <c r="BV172" i="1"/>
  <c r="BU218" i="1"/>
  <c r="BV218" i="1"/>
  <c r="BU19" i="1"/>
  <c r="BV19" i="1"/>
  <c r="BV134" i="1"/>
  <c r="BU134" i="1"/>
  <c r="BU101" i="1"/>
  <c r="BV101" i="1"/>
  <c r="BV188" i="1"/>
  <c r="BU188" i="1"/>
  <c r="BV42" i="1"/>
  <c r="BU42" i="1"/>
  <c r="BU285" i="1"/>
  <c r="BV285" i="1"/>
  <c r="BU18" i="1"/>
  <c r="BV18" i="1"/>
  <c r="BU72" i="1"/>
  <c r="BV72" i="1"/>
  <c r="BV126" i="1"/>
  <c r="BU126" i="1"/>
  <c r="BU251" i="1"/>
  <c r="BV251" i="1"/>
  <c r="BU20" i="1"/>
  <c r="BV20" i="1"/>
  <c r="BU175" i="1"/>
  <c r="BV175" i="1"/>
  <c r="BV221" i="1"/>
  <c r="BU221" i="1"/>
  <c r="BV55" i="1"/>
  <c r="BU55" i="1"/>
  <c r="BU127" i="1"/>
  <c r="BV127" i="1"/>
  <c r="BU147" i="1"/>
  <c r="BV147" i="1"/>
  <c r="BV292" i="1"/>
  <c r="BU292" i="1"/>
  <c r="BV206" i="1"/>
  <c r="BU206" i="1"/>
  <c r="BV217" i="1"/>
  <c r="BU217" i="1"/>
  <c r="BV183" i="1"/>
  <c r="BU183" i="1"/>
  <c r="BU178" i="1"/>
  <c r="BV178" i="1"/>
  <c r="BV264" i="1"/>
  <c r="BU264" i="1"/>
  <c r="BV276" i="1"/>
  <c r="BU276" i="1"/>
  <c r="BU86" i="1"/>
  <c r="BV86" i="1"/>
  <c r="BU149" i="1"/>
  <c r="BV149" i="1"/>
  <c r="BU185" i="1"/>
  <c r="BV185" i="1"/>
  <c r="BU125" i="1"/>
  <c r="BV125" i="1"/>
  <c r="BU239" i="1"/>
  <c r="BV239" i="1"/>
  <c r="BV180" i="1"/>
  <c r="BU180" i="1"/>
  <c r="BU238" i="1"/>
  <c r="BV238" i="1"/>
  <c r="BU30" i="1"/>
  <c r="BV30" i="1"/>
  <c r="BU78" i="1"/>
  <c r="BV78" i="1"/>
  <c r="BU141" i="1"/>
  <c r="BV141" i="1"/>
  <c r="BU41" i="1"/>
  <c r="BV41" i="1"/>
  <c r="BV15" i="1"/>
  <c r="BU15" i="1"/>
  <c r="BU33" i="1"/>
  <c r="BV33" i="1"/>
  <c r="BV243" i="1"/>
  <c r="BU243" i="1"/>
  <c r="BU250" i="1"/>
  <c r="BV250" i="1"/>
  <c r="BV254" i="1"/>
  <c r="BU254" i="1"/>
  <c r="BU137" i="1"/>
  <c r="BV137" i="1"/>
  <c r="BV119" i="1"/>
  <c r="BU119" i="1"/>
  <c r="BV160" i="1"/>
  <c r="BU160" i="1"/>
  <c r="BU282" i="1"/>
  <c r="BV282" i="1"/>
  <c r="BV13" i="1"/>
  <c r="BU13" i="1"/>
  <c r="BU291" i="1"/>
  <c r="BV291" i="1"/>
  <c r="BU68" i="1"/>
  <c r="BV68" i="1"/>
  <c r="BV228" i="1"/>
  <c r="BU228" i="1"/>
  <c r="BU159" i="1"/>
  <c r="BV159" i="1"/>
  <c r="BU80" i="1"/>
  <c r="BV80" i="1"/>
  <c r="BV138" i="1"/>
  <c r="BU138" i="1"/>
  <c r="BV39" i="1"/>
  <c r="BU39" i="1"/>
  <c r="BU225" i="1"/>
  <c r="BV225" i="1"/>
  <c r="BU234" i="1"/>
  <c r="BV234" i="1"/>
  <c r="BU58" i="1"/>
  <c r="BV58" i="1"/>
  <c r="BU103" i="1"/>
  <c r="BV103" i="1"/>
  <c r="BU99" i="1"/>
  <c r="BV99" i="1"/>
  <c r="BU113" i="1"/>
  <c r="BV113" i="1"/>
  <c r="BU157" i="1"/>
  <c r="BV157" i="1"/>
  <c r="BU115" i="1"/>
  <c r="BV115" i="1"/>
  <c r="BU136" i="1"/>
  <c r="BV136" i="1"/>
  <c r="BV171" i="1"/>
  <c r="BU171" i="1"/>
  <c r="BV277" i="1"/>
  <c r="BU277" i="1"/>
  <c r="BV69" i="1"/>
  <c r="BU69" i="1"/>
  <c r="BV210" i="1"/>
  <c r="BU210" i="1"/>
  <c r="BU235" i="1"/>
  <c r="BV235" i="1"/>
  <c r="BU142" i="1"/>
  <c r="BV142" i="1"/>
  <c r="BU259" i="1"/>
  <c r="BV259" i="1"/>
  <c r="BU168" i="1"/>
  <c r="BV168" i="1"/>
  <c r="BU144" i="1"/>
  <c r="BV144" i="1"/>
  <c r="BU230" i="1"/>
  <c r="BV230" i="1"/>
  <c r="BV167" i="1"/>
  <c r="BU167" i="1"/>
  <c r="BU240" i="1"/>
  <c r="BV240" i="1"/>
  <c r="BU190" i="1"/>
  <c r="BV190" i="1"/>
  <c r="BV74" i="1"/>
  <c r="BU74" i="1"/>
  <c r="BU54" i="1"/>
  <c r="BV54" i="1"/>
  <c r="BU182" i="1"/>
  <c r="BV182" i="1"/>
  <c r="BU93" i="1"/>
  <c r="BV93" i="1"/>
  <c r="BV83" i="1"/>
  <c r="BU83" i="1"/>
  <c r="BU110" i="1"/>
  <c r="BV110" i="1"/>
  <c r="BU286" i="1"/>
  <c r="BV286" i="1"/>
  <c r="BU104" i="1"/>
  <c r="BV104" i="1"/>
  <c r="BU118" i="1"/>
  <c r="BV118" i="1"/>
  <c r="BV279" i="1"/>
  <c r="BU279" i="1"/>
  <c r="BV107" i="1"/>
  <c r="BU107" i="1"/>
  <c r="BU252" i="1"/>
  <c r="BV252" i="1"/>
  <c r="BU284" i="1"/>
  <c r="BV284" i="1"/>
  <c r="BU34" i="1"/>
  <c r="BV34" i="1"/>
  <c r="BU122" i="1"/>
  <c r="BV122" i="1"/>
  <c r="BU89" i="1"/>
  <c r="BV89" i="1"/>
  <c r="BU179" i="1"/>
  <c r="BV179" i="1"/>
  <c r="BU258" i="1"/>
  <c r="BV258" i="1"/>
  <c r="BV220" i="1"/>
  <c r="BU220" i="1"/>
  <c r="BU293" i="1"/>
  <c r="BV293" i="1"/>
  <c r="BV120" i="1"/>
  <c r="BU120" i="1"/>
  <c r="BV38" i="1"/>
  <c r="BU38" i="1"/>
  <c r="BV27" i="1"/>
  <c r="BU27" i="1"/>
  <c r="BU248" i="1"/>
  <c r="BV248" i="1"/>
  <c r="BU97" i="1"/>
  <c r="BV97" i="1"/>
  <c r="BU40" i="1"/>
  <c r="BV40" i="1"/>
  <c r="BU270" i="1"/>
  <c r="BV270" i="1"/>
  <c r="BU170" i="1"/>
  <c r="BV170" i="1"/>
  <c r="BV82" i="1"/>
  <c r="BU82" i="1"/>
  <c r="BV14" i="1"/>
  <c r="BU14" i="1"/>
  <c r="BV236" i="1"/>
  <c r="BU236" i="1"/>
  <c r="BV106" i="1"/>
  <c r="BU106" i="1"/>
  <c r="BU31" i="1"/>
  <c r="BV31" i="1"/>
  <c r="BU237" i="1"/>
  <c r="BV237" i="1"/>
  <c r="BV56" i="1"/>
  <c r="BU56" i="1"/>
  <c r="BV189" i="1"/>
  <c r="BU189" i="1"/>
  <c r="BV174" i="1"/>
  <c r="BU174" i="1"/>
  <c r="BU245" i="1"/>
  <c r="BV245" i="1"/>
  <c r="BV98" i="1"/>
  <c r="BU98" i="1"/>
  <c r="BV28" i="1"/>
  <c r="BU28" i="1"/>
  <c r="BU81" i="1"/>
  <c r="BV81" i="1"/>
  <c r="AB193" i="1"/>
  <c r="AC193" i="1"/>
  <c r="AC224" i="1"/>
  <c r="AB224" i="1"/>
  <c r="AB284" i="1"/>
  <c r="AC284" i="1"/>
  <c r="AB286" i="1"/>
  <c r="AC286" i="1"/>
  <c r="AB54" i="1"/>
  <c r="AC54" i="1"/>
  <c r="AC230" i="1"/>
  <c r="AB230" i="1"/>
  <c r="AB171" i="1"/>
  <c r="AC171" i="1"/>
  <c r="AC136" i="1"/>
  <c r="AB136" i="1"/>
  <c r="AB115" i="1"/>
  <c r="AC115" i="1"/>
  <c r="AB157" i="1"/>
  <c r="AC157" i="1"/>
  <c r="AB113" i="1"/>
  <c r="AC113" i="1"/>
  <c r="AB99" i="1"/>
  <c r="AC99" i="1"/>
  <c r="AC103" i="1"/>
  <c r="AB103" i="1"/>
  <c r="AB58" i="1"/>
  <c r="AC58" i="1"/>
  <c r="AB234" i="1"/>
  <c r="AC234" i="1"/>
  <c r="AB225" i="1"/>
  <c r="AC225" i="1"/>
  <c r="AB39" i="1"/>
  <c r="AC39" i="1"/>
  <c r="AB138" i="1"/>
  <c r="AC138" i="1"/>
  <c r="AC80" i="1"/>
  <c r="AB80" i="1"/>
  <c r="AC159" i="1"/>
  <c r="AB159" i="1"/>
  <c r="AB228" i="1"/>
  <c r="AC228" i="1"/>
  <c r="AB68" i="1"/>
  <c r="AC68" i="1"/>
  <c r="AB291" i="1"/>
  <c r="AC291" i="1"/>
  <c r="AB13" i="1"/>
  <c r="AC13" i="1"/>
  <c r="AB282" i="1"/>
  <c r="AC282" i="1"/>
  <c r="AB160" i="1"/>
  <c r="AC160" i="1"/>
  <c r="AB119" i="1"/>
  <c r="AC119" i="1"/>
  <c r="AB137" i="1"/>
  <c r="AC137" i="1"/>
  <c r="AB222" i="1"/>
  <c r="AC222" i="1"/>
  <c r="AB204" i="1"/>
  <c r="AC204" i="1"/>
  <c r="AB133" i="1"/>
  <c r="AC133" i="1"/>
  <c r="AB118" i="1"/>
  <c r="AC118" i="1"/>
  <c r="AB182" i="1"/>
  <c r="AC182" i="1"/>
  <c r="AB167" i="1"/>
  <c r="AC167" i="1"/>
  <c r="AB33" i="1"/>
  <c r="AC33" i="1"/>
  <c r="AB141" i="1"/>
  <c r="AC141" i="1"/>
  <c r="AB238" i="1"/>
  <c r="AC238" i="1"/>
  <c r="AB125" i="1"/>
  <c r="AC125" i="1"/>
  <c r="AB185" i="1"/>
  <c r="AC185" i="1"/>
  <c r="AB149" i="1"/>
  <c r="AC149" i="1"/>
  <c r="AC86" i="1"/>
  <c r="AB86" i="1"/>
  <c r="AB276" i="1"/>
  <c r="AC276" i="1"/>
  <c r="AB264" i="1"/>
  <c r="AC264" i="1"/>
  <c r="AC178" i="1"/>
  <c r="AB178" i="1"/>
  <c r="AB183" i="1"/>
  <c r="AC183" i="1"/>
  <c r="AB217" i="1"/>
  <c r="AC217" i="1"/>
  <c r="AB206" i="1"/>
  <c r="AC206" i="1"/>
  <c r="AB292" i="1"/>
  <c r="AC292" i="1"/>
  <c r="AB147" i="1"/>
  <c r="AC147" i="1"/>
  <c r="AC127" i="1"/>
  <c r="AB127" i="1"/>
  <c r="AB55" i="1"/>
  <c r="AC55" i="1"/>
  <c r="AB221" i="1"/>
  <c r="AC221" i="1"/>
  <c r="AB148" i="1"/>
  <c r="AC148" i="1"/>
  <c r="AC140" i="1"/>
  <c r="AB140" i="1"/>
  <c r="AB107" i="1"/>
  <c r="AC107" i="1"/>
  <c r="AB83" i="1"/>
  <c r="AC83" i="1"/>
  <c r="AB190" i="1"/>
  <c r="AC190" i="1"/>
  <c r="AB89" i="1"/>
  <c r="AC89" i="1"/>
  <c r="AB15" i="1"/>
  <c r="AC15" i="1"/>
  <c r="AB78" i="1"/>
  <c r="AC78" i="1"/>
  <c r="AB239" i="1"/>
  <c r="AC239" i="1"/>
  <c r="AB126" i="1"/>
  <c r="AC126" i="1"/>
  <c r="AC72" i="1"/>
  <c r="AB72" i="1"/>
  <c r="AB18" i="1"/>
  <c r="AC18" i="1"/>
  <c r="AB285" i="1"/>
  <c r="AC285" i="1"/>
  <c r="AB42" i="1"/>
  <c r="AC42" i="1"/>
  <c r="AB188" i="1"/>
  <c r="AC188" i="1"/>
  <c r="AB101" i="1"/>
  <c r="AC101" i="1"/>
  <c r="AB134" i="1"/>
  <c r="AC134" i="1"/>
  <c r="AB19" i="1"/>
  <c r="AC19" i="1"/>
  <c r="AB218" i="1"/>
  <c r="AC218" i="1"/>
  <c r="AB172" i="1"/>
  <c r="AC172" i="1"/>
  <c r="AB16" i="1"/>
  <c r="AC16" i="1"/>
  <c r="AB21" i="1"/>
  <c r="AC21" i="1"/>
  <c r="AB22" i="1"/>
  <c r="AC22" i="1"/>
  <c r="AB249" i="1"/>
  <c r="AC249" i="1"/>
  <c r="AB146" i="1"/>
  <c r="AC146" i="1"/>
  <c r="AB53" i="1"/>
  <c r="AC53" i="1"/>
  <c r="AB232" i="1"/>
  <c r="AC232" i="1"/>
  <c r="AB257" i="1"/>
  <c r="AC257" i="1"/>
  <c r="AB96" i="1"/>
  <c r="AC96" i="1"/>
  <c r="AB150" i="1"/>
  <c r="AC150" i="1"/>
  <c r="AC275" i="1"/>
  <c r="AB275" i="1"/>
  <c r="AC216" i="1"/>
  <c r="AB216" i="1"/>
  <c r="AB290" i="1"/>
  <c r="AC290" i="1"/>
  <c r="AB169" i="1"/>
  <c r="AC169" i="1"/>
  <c r="AB36" i="1"/>
  <c r="AC36" i="1"/>
  <c r="AB279" i="1"/>
  <c r="AC279" i="1"/>
  <c r="AB93" i="1"/>
  <c r="AC93" i="1"/>
  <c r="AC240" i="1"/>
  <c r="AB240" i="1"/>
  <c r="AB277" i="1"/>
  <c r="AC277" i="1"/>
  <c r="AB41" i="1"/>
  <c r="AC41" i="1"/>
  <c r="AB30" i="1"/>
  <c r="AC30" i="1"/>
  <c r="AB180" i="1"/>
  <c r="AC180" i="1"/>
  <c r="AC63" i="1"/>
  <c r="AB63" i="1"/>
  <c r="AB202" i="1"/>
  <c r="AC202" i="1"/>
  <c r="AB88" i="1"/>
  <c r="AC88" i="1"/>
  <c r="AB266" i="1"/>
  <c r="AC266" i="1"/>
  <c r="AB90" i="1"/>
  <c r="AC90" i="1"/>
  <c r="AB260" i="1"/>
  <c r="AC260" i="1"/>
  <c r="AB48" i="1"/>
  <c r="AC48" i="1"/>
  <c r="AC191" i="1"/>
  <c r="AB191" i="1"/>
  <c r="AB128" i="1"/>
  <c r="AC128" i="1"/>
  <c r="AC11" i="1"/>
  <c r="AB11" i="1"/>
  <c r="AB124" i="1"/>
  <c r="AC124" i="1"/>
  <c r="AB135" i="1"/>
  <c r="AC135" i="1"/>
  <c r="AB152" i="1"/>
  <c r="AC152" i="1"/>
  <c r="AB43" i="1"/>
  <c r="AC43" i="1"/>
  <c r="AC51" i="1"/>
  <c r="AB51" i="1"/>
  <c r="AB187" i="1"/>
  <c r="AC187" i="1"/>
  <c r="AB154" i="1"/>
  <c r="AC154" i="1"/>
  <c r="AC287" i="1"/>
  <c r="AB287" i="1"/>
  <c r="AB145" i="1"/>
  <c r="AC145" i="1"/>
  <c r="AB186" i="1"/>
  <c r="AC186" i="1"/>
  <c r="AB153" i="1"/>
  <c r="AC153" i="1"/>
  <c r="AB143" i="1"/>
  <c r="AC143" i="1"/>
  <c r="AB111" i="1"/>
  <c r="AC111" i="1"/>
  <c r="AB269" i="1"/>
  <c r="AC269" i="1"/>
  <c r="AB35" i="1"/>
  <c r="AC35" i="1"/>
  <c r="AB64" i="1"/>
  <c r="AC64" i="1"/>
  <c r="AB34" i="1"/>
  <c r="AC34" i="1"/>
  <c r="AB197" i="1"/>
  <c r="AC197" i="1"/>
  <c r="AB265" i="1"/>
  <c r="AC265" i="1"/>
  <c r="AB229" i="1"/>
  <c r="AC229" i="1"/>
  <c r="AB44" i="1"/>
  <c r="AC44" i="1"/>
  <c r="AB262" i="1"/>
  <c r="AC262" i="1"/>
  <c r="AB166" i="1"/>
  <c r="AC166" i="1"/>
  <c r="AB227" i="1"/>
  <c r="AC227" i="1"/>
  <c r="AB278" i="1"/>
  <c r="AC278" i="1"/>
  <c r="AB156" i="1"/>
  <c r="AC156" i="1"/>
  <c r="AB66" i="1"/>
  <c r="AC66" i="1"/>
  <c r="AC176" i="1"/>
  <c r="AB176" i="1"/>
  <c r="AB165" i="1"/>
  <c r="AC165" i="1"/>
  <c r="AB100" i="1"/>
  <c r="AC100" i="1"/>
  <c r="AB272" i="1"/>
  <c r="AC272" i="1"/>
  <c r="AB214" i="1"/>
  <c r="AC214" i="1"/>
  <c r="AB65" i="1"/>
  <c r="AC65" i="1"/>
  <c r="AB94" i="1"/>
  <c r="AC94" i="1"/>
  <c r="AC102" i="1"/>
  <c r="AB102" i="1"/>
  <c r="AB163" i="1"/>
  <c r="AC163" i="1"/>
  <c r="AB201" i="1"/>
  <c r="AC201" i="1"/>
  <c r="AB289" i="1"/>
  <c r="AC289" i="1"/>
  <c r="AB109" i="1"/>
  <c r="AC109" i="1"/>
  <c r="AB122" i="1"/>
  <c r="AC122" i="1"/>
  <c r="AC104" i="1"/>
  <c r="AB104" i="1"/>
  <c r="AB79" i="1"/>
  <c r="AC79" i="1"/>
  <c r="AB242" i="1"/>
  <c r="AC242" i="1"/>
  <c r="AB116" i="1"/>
  <c r="AC116" i="1"/>
  <c r="AB57" i="1"/>
  <c r="AC57" i="1"/>
  <c r="AB155" i="1"/>
  <c r="AC155" i="1"/>
  <c r="AB231" i="1"/>
  <c r="AC231" i="1"/>
  <c r="AB61" i="1"/>
  <c r="AC61" i="1"/>
  <c r="AB158" i="1"/>
  <c r="AC158" i="1"/>
  <c r="AB112" i="1"/>
  <c r="AC112" i="1"/>
  <c r="AB209" i="1"/>
  <c r="AC209" i="1"/>
  <c r="AB274" i="1"/>
  <c r="AC274" i="1"/>
  <c r="AB76" i="1"/>
  <c r="AC76" i="1"/>
  <c r="AB177" i="1"/>
  <c r="AC177" i="1"/>
  <c r="AC52" i="1"/>
  <c r="AB52" i="1"/>
  <c r="AB241" i="1"/>
  <c r="AC241" i="1"/>
  <c r="AB50" i="1"/>
  <c r="AC50" i="1"/>
  <c r="AB198" i="1"/>
  <c r="AC198" i="1"/>
  <c r="AB132" i="1"/>
  <c r="AC132" i="1"/>
  <c r="AB192" i="1"/>
  <c r="AC192" i="1"/>
  <c r="AC46" i="1"/>
  <c r="AB46" i="1"/>
  <c r="AB85" i="1"/>
  <c r="AC85" i="1"/>
  <c r="AC62" i="1"/>
  <c r="AB62" i="1"/>
  <c r="AB47" i="1"/>
  <c r="AC47" i="1"/>
  <c r="AC263" i="1"/>
  <c r="AB263" i="1"/>
  <c r="AB199" i="1"/>
  <c r="AC199" i="1"/>
  <c r="AB12" i="1"/>
  <c r="AC12" i="1"/>
  <c r="AB261" i="1"/>
  <c r="AC261" i="1"/>
  <c r="AB91" i="1"/>
  <c r="AC91" i="1"/>
  <c r="AB161" i="1"/>
  <c r="AC161" i="1"/>
  <c r="AB283" i="1"/>
  <c r="AC283" i="1"/>
  <c r="AC211" i="1"/>
  <c r="AB211" i="1"/>
  <c r="AC162" i="1"/>
  <c r="AB162" i="1"/>
  <c r="AC29" i="1"/>
  <c r="AB29" i="1"/>
  <c r="AB131" i="1"/>
  <c r="AC131" i="1"/>
  <c r="AC281" i="1"/>
  <c r="AB281" i="1"/>
  <c r="AB105" i="1"/>
  <c r="AC105" i="1"/>
  <c r="AB203" i="1"/>
  <c r="AC203" i="1"/>
  <c r="AB151" i="1"/>
  <c r="AC151" i="1"/>
  <c r="AB59" i="1"/>
  <c r="AC59" i="1"/>
  <c r="AB45" i="1"/>
  <c r="AC45" i="1"/>
  <c r="AB255" i="1"/>
  <c r="AC255" i="1"/>
  <c r="AC246" i="1"/>
  <c r="AB246" i="1"/>
  <c r="AB17" i="1"/>
  <c r="AC17" i="1"/>
  <c r="AB37" i="1"/>
  <c r="AC37" i="1"/>
  <c r="AC32" i="1"/>
  <c r="AB32" i="1"/>
  <c r="AB219" i="1"/>
  <c r="AC219" i="1"/>
  <c r="AB139" i="1"/>
  <c r="AC139" i="1"/>
  <c r="AB108" i="1"/>
  <c r="AC108" i="1"/>
  <c r="AB67" i="1"/>
  <c r="AC67" i="1"/>
  <c r="AB26" i="1"/>
  <c r="AC26" i="1"/>
  <c r="AB73" i="1"/>
  <c r="AC73" i="1"/>
  <c r="AB181" i="1"/>
  <c r="AC181" i="1"/>
  <c r="AB254" i="1"/>
  <c r="AC254" i="1"/>
  <c r="AB71" i="1"/>
  <c r="AC71" i="1"/>
  <c r="AB175" i="1"/>
  <c r="AC175" i="1"/>
  <c r="AC258" i="1"/>
  <c r="AB258" i="1"/>
  <c r="AB70" i="1"/>
  <c r="AC70" i="1"/>
  <c r="AB208" i="1"/>
  <c r="AC208" i="1"/>
  <c r="AB210" i="1"/>
  <c r="AC210" i="1"/>
  <c r="AB92" i="1"/>
  <c r="AC92" i="1"/>
  <c r="AB226" i="1"/>
  <c r="AC226" i="1"/>
  <c r="AB250" i="1"/>
  <c r="AC250" i="1"/>
  <c r="AB20" i="1"/>
  <c r="AC20" i="1"/>
  <c r="AB179" i="1"/>
  <c r="AC179" i="1"/>
  <c r="AB195" i="1"/>
  <c r="AC195" i="1"/>
  <c r="AC205" i="1"/>
  <c r="AB205" i="1"/>
  <c r="AB253" i="1"/>
  <c r="AC253" i="1"/>
  <c r="AB69" i="1"/>
  <c r="AC69" i="1"/>
  <c r="AB49" i="1"/>
  <c r="AC49" i="1"/>
  <c r="AC251" i="1"/>
  <c r="AB251" i="1"/>
  <c r="AB268" i="1"/>
  <c r="AC268" i="1"/>
  <c r="AB243" i="1"/>
  <c r="AC243" i="1"/>
  <c r="AB123" i="1"/>
  <c r="AC123" i="1"/>
  <c r="AB184" i="1"/>
  <c r="AC184" i="1"/>
  <c r="AB233" i="1"/>
  <c r="AC233" i="1"/>
  <c r="AB271" i="1"/>
  <c r="AC271" i="1"/>
  <c r="AB117" i="1"/>
  <c r="AC117" i="1"/>
  <c r="AB213" i="1"/>
  <c r="AC213" i="1"/>
  <c r="AC25" i="1"/>
  <c r="AB25" i="1"/>
  <c r="AC196" i="1"/>
  <c r="AB196" i="1"/>
  <c r="AB288" i="1"/>
  <c r="AC288" i="1"/>
  <c r="AB235" i="1"/>
  <c r="AC235" i="1"/>
  <c r="AB129" i="1"/>
  <c r="AC129" i="1"/>
  <c r="AB273" i="1"/>
  <c r="AC273" i="1"/>
  <c r="AC130" i="1"/>
  <c r="AB130" i="1"/>
  <c r="AB215" i="1"/>
  <c r="AC215" i="1"/>
  <c r="AB95" i="1"/>
  <c r="AC95" i="1"/>
  <c r="AB280" i="1"/>
  <c r="AC280" i="1"/>
  <c r="AB164" i="1"/>
  <c r="AC164" i="1"/>
  <c r="AB212" i="1"/>
  <c r="AC212" i="1"/>
  <c r="AB247" i="1"/>
  <c r="AC247" i="1"/>
  <c r="AB60" i="1"/>
  <c r="AC60" i="1"/>
  <c r="AB24" i="1"/>
  <c r="AC24" i="1"/>
  <c r="AB114" i="1"/>
  <c r="AC114" i="1"/>
  <c r="AB23" i="1"/>
  <c r="AC23" i="1"/>
  <c r="AB194" i="1"/>
  <c r="AC194" i="1"/>
  <c r="AB294" i="1"/>
  <c r="AC294" i="1"/>
  <c r="AC75" i="1"/>
  <c r="AB75" i="1"/>
  <c r="AB256" i="1"/>
  <c r="AC256" i="1"/>
  <c r="AB207" i="1"/>
  <c r="AC207" i="1"/>
  <c r="AB77" i="1"/>
  <c r="AC77" i="1"/>
  <c r="AB244" i="1"/>
  <c r="AC244" i="1"/>
  <c r="AB84" i="1"/>
  <c r="AC84" i="1"/>
  <c r="AB173" i="1"/>
  <c r="AC173" i="1"/>
  <c r="AB87" i="1"/>
  <c r="AC87" i="1"/>
  <c r="AB121" i="1"/>
  <c r="AC121" i="1"/>
  <c r="AB267" i="1"/>
  <c r="AC267" i="1"/>
  <c r="AB81" i="1"/>
  <c r="AC81" i="1"/>
  <c r="AB28" i="1"/>
  <c r="AC28" i="1"/>
  <c r="AB98" i="1"/>
  <c r="AC98" i="1"/>
  <c r="AB245" i="1"/>
  <c r="AC245" i="1"/>
  <c r="AB174" i="1"/>
  <c r="AC174" i="1"/>
  <c r="AB189" i="1"/>
  <c r="AC189" i="1"/>
  <c r="AB56" i="1"/>
  <c r="AC56" i="1"/>
  <c r="AB237" i="1"/>
  <c r="AC237" i="1"/>
  <c r="AB31" i="1"/>
  <c r="AC31" i="1"/>
  <c r="AB106" i="1"/>
  <c r="AC106" i="1"/>
  <c r="AB236" i="1"/>
  <c r="AC236" i="1"/>
  <c r="AC14" i="1"/>
  <c r="AB82" i="1"/>
  <c r="AC82" i="1"/>
  <c r="AB170" i="1"/>
  <c r="AC170" i="1"/>
  <c r="AB270" i="1"/>
  <c r="AC270" i="1"/>
  <c r="AB40" i="1"/>
  <c r="AC40" i="1"/>
  <c r="AC97" i="1"/>
  <c r="AB97" i="1"/>
  <c r="AB248" i="1"/>
  <c r="AC248" i="1"/>
  <c r="AB27" i="1"/>
  <c r="AC27" i="1"/>
  <c r="AB38" i="1"/>
  <c r="AC38" i="1"/>
  <c r="AB120" i="1"/>
  <c r="AC120" i="1"/>
  <c r="AC293" i="1"/>
  <c r="AB293" i="1"/>
  <c r="AB220" i="1"/>
  <c r="AC220" i="1"/>
  <c r="AB200" i="1"/>
  <c r="AC200" i="1"/>
  <c r="AB223" i="1"/>
  <c r="AC223" i="1"/>
  <c r="AB252" i="1"/>
  <c r="AC252" i="1"/>
  <c r="AB110" i="1"/>
  <c r="AC110" i="1"/>
  <c r="AB74" i="1"/>
  <c r="AC74" i="1"/>
  <c r="AB144" i="1"/>
  <c r="AC144" i="1"/>
  <c r="AC168" i="1"/>
  <c r="AB168" i="1"/>
  <c r="AB259" i="1"/>
  <c r="AC259" i="1"/>
  <c r="AB142" i="1"/>
  <c r="AC142" i="1"/>
  <c r="DM78" i="5"/>
  <c r="DM131" i="5"/>
  <c r="DM185" i="5"/>
  <c r="DN186" i="5"/>
  <c r="DM180" i="5"/>
  <c r="DN178" i="5"/>
  <c r="DM121" i="5"/>
  <c r="DM27" i="5"/>
  <c r="DM87" i="5"/>
  <c r="DM76" i="5"/>
  <c r="DM67" i="5"/>
  <c r="DM177" i="5"/>
  <c r="DM166" i="5"/>
  <c r="DM124" i="5"/>
  <c r="DM49" i="5"/>
  <c r="DM35" i="5"/>
  <c r="DM57" i="5"/>
  <c r="DM98" i="5"/>
  <c r="DN193" i="5"/>
  <c r="DM167" i="5"/>
  <c r="DM106" i="5"/>
  <c r="DM45" i="5"/>
  <c r="DM89" i="5"/>
  <c r="DM143" i="5"/>
  <c r="DM47" i="5"/>
  <c r="DM70" i="5"/>
  <c r="DM179" i="5"/>
  <c r="DM54" i="5"/>
  <c r="DM30" i="5"/>
  <c r="DM114" i="5"/>
  <c r="DM20" i="5"/>
  <c r="DM53" i="5"/>
  <c r="DM169" i="5"/>
  <c r="DN99" i="5"/>
  <c r="DN173" i="5"/>
  <c r="DN48" i="5"/>
  <c r="DN187" i="5"/>
  <c r="DN62" i="5"/>
  <c r="DN176" i="5"/>
  <c r="DN132" i="5"/>
  <c r="DN156" i="5"/>
  <c r="DN190" i="5"/>
  <c r="DM193" i="5"/>
  <c r="DM125" i="5"/>
  <c r="DM65" i="5"/>
  <c r="DM56" i="5"/>
  <c r="DM173" i="5"/>
  <c r="DN149" i="5"/>
  <c r="DM134" i="5"/>
  <c r="DM94" i="5"/>
  <c r="DM99" i="5"/>
  <c r="DM153" i="5"/>
  <c r="DM73" i="5"/>
  <c r="DN166" i="5"/>
  <c r="DN175" i="5"/>
  <c r="DN107" i="5"/>
  <c r="DN37" i="5"/>
  <c r="DM61" i="5"/>
  <c r="DM172" i="5"/>
  <c r="DN28" i="5"/>
  <c r="DN102" i="5"/>
  <c r="DM175" i="5"/>
  <c r="DM141" i="5"/>
  <c r="DM52" i="5"/>
  <c r="DM147" i="5"/>
  <c r="DN111" i="5"/>
  <c r="DN135" i="5"/>
  <c r="DN137" i="5"/>
  <c r="DM11" i="5"/>
  <c r="DM23" i="5"/>
  <c r="DM79" i="5"/>
  <c r="DN79" i="5"/>
  <c r="DM146" i="5"/>
  <c r="DN234" i="5"/>
  <c r="DN87" i="5"/>
  <c r="DM119" i="5"/>
  <c r="DM90" i="5"/>
  <c r="DM80" i="5"/>
  <c r="DM29" i="5"/>
  <c r="DM16" i="5"/>
  <c r="DM43" i="5"/>
  <c r="DM151" i="5"/>
  <c r="DM100" i="5"/>
  <c r="DM83" i="5"/>
  <c r="DN153" i="5"/>
  <c r="DN118" i="5"/>
  <c r="DM178" i="5"/>
  <c r="DM161" i="5"/>
  <c r="DM148" i="5"/>
  <c r="DM181" i="5"/>
  <c r="DN134" i="5"/>
  <c r="DN185" i="5"/>
  <c r="DN117" i="5"/>
  <c r="DN84" i="5"/>
  <c r="DM142" i="5"/>
  <c r="DN105" i="5"/>
  <c r="DM28" i="5"/>
  <c r="DM102" i="5"/>
  <c r="DM59" i="5"/>
  <c r="DM95" i="5"/>
  <c r="DN130" i="5"/>
  <c r="DN188" i="5"/>
  <c r="DN172" i="5"/>
  <c r="DN164" i="5"/>
  <c r="DN116" i="5"/>
  <c r="DN96" i="5"/>
  <c r="DN171" i="5"/>
  <c r="DN71" i="5"/>
  <c r="DN192" i="5"/>
  <c r="DN212" i="5"/>
  <c r="DN148" i="5"/>
  <c r="DN14" i="5"/>
  <c r="DN174" i="5"/>
  <c r="DN66" i="5"/>
  <c r="DN138" i="5"/>
  <c r="DN125" i="5"/>
  <c r="DN94" i="5"/>
  <c r="DN54" i="5"/>
  <c r="DN110" i="5"/>
  <c r="DN106" i="5"/>
  <c r="DN136" i="5"/>
  <c r="DN177" i="5"/>
  <c r="DN12" i="5"/>
  <c r="DN36" i="5"/>
  <c r="DN142" i="5"/>
  <c r="DN95" i="5"/>
  <c r="DM32" i="5"/>
  <c r="DM128" i="5"/>
  <c r="DN74" i="5"/>
  <c r="DM132" i="5"/>
  <c r="DM93" i="5"/>
  <c r="DM122" i="5"/>
  <c r="DM110" i="5"/>
  <c r="DM41" i="5"/>
  <c r="DM69" i="5"/>
  <c r="DM112" i="5"/>
  <c r="DM75" i="5"/>
  <c r="DM96" i="5"/>
  <c r="DM36" i="5"/>
  <c r="DN163" i="5"/>
  <c r="DM24" i="5"/>
  <c r="DM60" i="5"/>
  <c r="DM187" i="5"/>
  <c r="DM66" i="5"/>
  <c r="DM38" i="5"/>
  <c r="DN158" i="5"/>
  <c r="DN60" i="5"/>
  <c r="DN114" i="5"/>
  <c r="DN86" i="5"/>
  <c r="DN232" i="5"/>
  <c r="DN162" i="5"/>
  <c r="DN69" i="5"/>
  <c r="DM40" i="5"/>
  <c r="DM170" i="5"/>
  <c r="DM37" i="5"/>
  <c r="DM158" i="5"/>
  <c r="DM156" i="5"/>
  <c r="DN11" i="5"/>
  <c r="DN53" i="5"/>
  <c r="DN126" i="5"/>
  <c r="DM171" i="5"/>
  <c r="DM135" i="5"/>
  <c r="DN51" i="5"/>
  <c r="DN83" i="5"/>
  <c r="DM31" i="5"/>
  <c r="DM84" i="5"/>
  <c r="DM162" i="5"/>
  <c r="DN25" i="5"/>
  <c r="DN120" i="5"/>
  <c r="DN24" i="5"/>
  <c r="DM72" i="5"/>
  <c r="DM190" i="5"/>
  <c r="DM107" i="5"/>
  <c r="DM186" i="5"/>
  <c r="DM150" i="5"/>
  <c r="DM91" i="5"/>
  <c r="DM164" i="5"/>
  <c r="DN122" i="5"/>
  <c r="DN88" i="5"/>
  <c r="DM42" i="5"/>
  <c r="DM137" i="5"/>
  <c r="DN103" i="5"/>
  <c r="DM71" i="5"/>
  <c r="DM118" i="5"/>
  <c r="DN67" i="5"/>
  <c r="DN168" i="5"/>
  <c r="DM184" i="5"/>
  <c r="DN43" i="5"/>
  <c r="DM15" i="5"/>
  <c r="DM108" i="5"/>
  <c r="DM129" i="5"/>
  <c r="DM152" i="5"/>
  <c r="DM34" i="5"/>
  <c r="DM105" i="5"/>
  <c r="DM183" i="5"/>
  <c r="DM77" i="5"/>
  <c r="DM139" i="5"/>
  <c r="DN40" i="5"/>
  <c r="DM192" i="5"/>
  <c r="DM111" i="5"/>
  <c r="DN131" i="5"/>
  <c r="DM130" i="5"/>
  <c r="DM188" i="5"/>
  <c r="DM126" i="5"/>
  <c r="DM163" i="5"/>
  <c r="DM176" i="5"/>
  <c r="DN68" i="5"/>
  <c r="DN92" i="5"/>
  <c r="DN38" i="5"/>
  <c r="DN123" i="5"/>
  <c r="DN191" i="5"/>
  <c r="DN115" i="5"/>
  <c r="DN179" i="5"/>
  <c r="DN217" i="5"/>
  <c r="DN32" i="5"/>
  <c r="DN90" i="5"/>
  <c r="DN143" i="5"/>
  <c r="DN34" i="5"/>
  <c r="DN30" i="5"/>
  <c r="DN21" i="5"/>
  <c r="DN56" i="5"/>
  <c r="DN58" i="5"/>
  <c r="DN141" i="5"/>
  <c r="DN216" i="5"/>
  <c r="DM149" i="5"/>
  <c r="DN73" i="5"/>
  <c r="DN78" i="5"/>
  <c r="DN230" i="5"/>
  <c r="DN19" i="5"/>
  <c r="DN85" i="5"/>
  <c r="DN165" i="5"/>
  <c r="DN33" i="5"/>
  <c r="DN206" i="5"/>
  <c r="DN59" i="5"/>
  <c r="DN35" i="5"/>
  <c r="DN55" i="5"/>
  <c r="DN89" i="5"/>
  <c r="DN223" i="5"/>
  <c r="DM196" i="5"/>
  <c r="DN140" i="5"/>
  <c r="DN181" i="5"/>
  <c r="DN41" i="5"/>
  <c r="DN82" i="5"/>
  <c r="DN182" i="5"/>
  <c r="DN61" i="5"/>
  <c r="DN196" i="5"/>
  <c r="DN147" i="5"/>
  <c r="DN109" i="5"/>
  <c r="DN16" i="5"/>
  <c r="DN180" i="5"/>
  <c r="DN167" i="5"/>
  <c r="DN227" i="5"/>
  <c r="DN45" i="5"/>
  <c r="DN63" i="5"/>
  <c r="DN72" i="5"/>
  <c r="DN198" i="5"/>
  <c r="DN233" i="5"/>
  <c r="DN226" i="5"/>
  <c r="DN50" i="5"/>
  <c r="DN154" i="5"/>
  <c r="DN97" i="5"/>
  <c r="DN29" i="5"/>
  <c r="DN119" i="5"/>
  <c r="DN22" i="5"/>
  <c r="DN144" i="5"/>
  <c r="DN238" i="5"/>
  <c r="DN64" i="5"/>
  <c r="DN108" i="5"/>
  <c r="DN160" i="5"/>
  <c r="DN57" i="5"/>
  <c r="DN47" i="5"/>
  <c r="DN150" i="5"/>
  <c r="DN128" i="5"/>
  <c r="DN195" i="5"/>
  <c r="DN70" i="5"/>
  <c r="DN139" i="5"/>
  <c r="DN224" i="5"/>
  <c r="DN104" i="5"/>
  <c r="DN18" i="5"/>
  <c r="DN81" i="5"/>
  <c r="DN98" i="5"/>
  <c r="DN211" i="5"/>
  <c r="DN161" i="5"/>
  <c r="DN46" i="5"/>
  <c r="DN236" i="5"/>
  <c r="DN169" i="5"/>
  <c r="DN91" i="5"/>
  <c r="DN17" i="5"/>
  <c r="DN155" i="5"/>
  <c r="DN228" i="5"/>
  <c r="DN112" i="5"/>
  <c r="DN129" i="5"/>
  <c r="DN124" i="5"/>
  <c r="DN146" i="5"/>
  <c r="DN121" i="5"/>
  <c r="DN31" i="5"/>
  <c r="DN215" i="5"/>
  <c r="DN210" i="5"/>
  <c r="DN209" i="5"/>
  <c r="DM68" i="5"/>
  <c r="DN239" i="5"/>
  <c r="DN77" i="5"/>
  <c r="DN42" i="5"/>
  <c r="DN39" i="5"/>
  <c r="DN93" i="5"/>
  <c r="DK26" i="6"/>
  <c r="AR23" i="6"/>
  <c r="DK39" i="6"/>
  <c r="AR22" i="6"/>
  <c r="AR33" i="6"/>
  <c r="AR24" i="6"/>
  <c r="DK17" i="6"/>
  <c r="AR49" i="6"/>
  <c r="DK48" i="6"/>
  <c r="DK23" i="6"/>
  <c r="DK12" i="6"/>
  <c r="DK47" i="6"/>
  <c r="AR17" i="6"/>
  <c r="DK15" i="6"/>
  <c r="AR57" i="6"/>
  <c r="AR44" i="6"/>
  <c r="AR55" i="6"/>
  <c r="AR12" i="6"/>
  <c r="DK31" i="6"/>
  <c r="AR32" i="6"/>
  <c r="DK16" i="6"/>
  <c r="AR42" i="6"/>
  <c r="AR39" i="6"/>
  <c r="AR19" i="6"/>
  <c r="DK35" i="6"/>
  <c r="AR18" i="6"/>
  <c r="DK53" i="6"/>
  <c r="AR51" i="6"/>
  <c r="AR31" i="6"/>
  <c r="AR52" i="6"/>
  <c r="DK42" i="6"/>
  <c r="AR16" i="6"/>
  <c r="DK28" i="6"/>
  <c r="DK50" i="6"/>
  <c r="AR54" i="6"/>
  <c r="DK46" i="6"/>
  <c r="DK56" i="6"/>
  <c r="DK63" i="6"/>
  <c r="AR30" i="6"/>
  <c r="DK43" i="6"/>
  <c r="AR58" i="6"/>
  <c r="AR61" i="6"/>
  <c r="AR40" i="6"/>
  <c r="DK25" i="6"/>
  <c r="AR43" i="6"/>
  <c r="DK44" i="6"/>
  <c r="AR25" i="6"/>
  <c r="DK59" i="6"/>
  <c r="DK11" i="6"/>
  <c r="DK61" i="6"/>
  <c r="DK51" i="6"/>
  <c r="DK62" i="6"/>
  <c r="DK18" i="6"/>
  <c r="AR59" i="6"/>
  <c r="AR10" i="6"/>
  <c r="AR56" i="6"/>
  <c r="AR64" i="6"/>
  <c r="DK13" i="6"/>
  <c r="AR29" i="6"/>
  <c r="AR41" i="6"/>
  <c r="DK21" i="6"/>
  <c r="DK22" i="6"/>
  <c r="DK19" i="6"/>
  <c r="AR62" i="6"/>
  <c r="DK41" i="6"/>
  <c r="AR63" i="6"/>
  <c r="AR13" i="6"/>
  <c r="DK54" i="6"/>
  <c r="AR46" i="6"/>
  <c r="AR26" i="6"/>
  <c r="DK20" i="6"/>
  <c r="DK52" i="6"/>
  <c r="AR27" i="6"/>
  <c r="DK40" i="6"/>
  <c r="AR47" i="6"/>
  <c r="DK60" i="6"/>
  <c r="DK38" i="6"/>
  <c r="DK34" i="6"/>
  <c r="DK45" i="6"/>
  <c r="DK32" i="6"/>
  <c r="AR28" i="6"/>
  <c r="DK24" i="6"/>
  <c r="AR48" i="6"/>
  <c r="DK36" i="6"/>
  <c r="AR34" i="6"/>
  <c r="AR20" i="6"/>
  <c r="AR37" i="6"/>
  <c r="AR21" i="6"/>
  <c r="DK27" i="6"/>
  <c r="AR60" i="6"/>
  <c r="DK55" i="6"/>
  <c r="AR53" i="6"/>
  <c r="DK29" i="6"/>
  <c r="AR36" i="6"/>
  <c r="AR45" i="6"/>
  <c r="AR38" i="6"/>
  <c r="DK33" i="6"/>
  <c r="DK64" i="6"/>
  <c r="DK57" i="6"/>
  <c r="DK49" i="6"/>
  <c r="DK58" i="6"/>
  <c r="AR11" i="6"/>
  <c r="AR50" i="6"/>
  <c r="AR35" i="6"/>
  <c r="DK10" i="6"/>
  <c r="AR14" i="6"/>
  <c r="DK37" i="6"/>
  <c r="DK14" i="6"/>
  <c r="DK30" i="6"/>
  <c r="AR15" i="6"/>
  <c r="DK88" i="5"/>
  <c r="AR25" i="5"/>
  <c r="DK172" i="5"/>
  <c r="AR27" i="5"/>
  <c r="DK28" i="5"/>
  <c r="AR78" i="5"/>
  <c r="DK58" i="5"/>
  <c r="DK37" i="5"/>
  <c r="DK143" i="5"/>
  <c r="DK91" i="5"/>
  <c r="AR149" i="5"/>
  <c r="AR65" i="5"/>
  <c r="AR34" i="5"/>
  <c r="DK197" i="5"/>
  <c r="AR48" i="5"/>
  <c r="AR127" i="5"/>
  <c r="AR75" i="5"/>
  <c r="AR12" i="5"/>
  <c r="AR201" i="5"/>
  <c r="DK105" i="5"/>
  <c r="AR144" i="5"/>
  <c r="DK210" i="5"/>
  <c r="AR218" i="5"/>
  <c r="AR92" i="5"/>
  <c r="AR115" i="5"/>
  <c r="DK57" i="5"/>
  <c r="DK202" i="5"/>
  <c r="AR54" i="5"/>
  <c r="AR73" i="5"/>
  <c r="AR45" i="5"/>
  <c r="AR22" i="5"/>
  <c r="AR87" i="5"/>
  <c r="AR49" i="5"/>
  <c r="AR104" i="5"/>
  <c r="DK48" i="5"/>
  <c r="AR17" i="5"/>
  <c r="DK196" i="5"/>
  <c r="AR193" i="5"/>
  <c r="DK39" i="5"/>
  <c r="DK147" i="5"/>
  <c r="DK75" i="5"/>
  <c r="AR23" i="5"/>
  <c r="DK237" i="5"/>
  <c r="DK239" i="5"/>
  <c r="AR239" i="5"/>
  <c r="DK96" i="5"/>
  <c r="AR131" i="5"/>
  <c r="AR225" i="5"/>
  <c r="AR21" i="5"/>
  <c r="DK230" i="5"/>
  <c r="DK106" i="5"/>
  <c r="AR47" i="5"/>
  <c r="DK214" i="5"/>
  <c r="DK188" i="5"/>
  <c r="AR126" i="5"/>
  <c r="AR132" i="5"/>
  <c r="DK233" i="5"/>
  <c r="AR191" i="5"/>
  <c r="AR172" i="5"/>
  <c r="AR180" i="5"/>
  <c r="AR161" i="5"/>
  <c r="AR156" i="5"/>
  <c r="AR81" i="5"/>
  <c r="DK69" i="5"/>
  <c r="AR140" i="5"/>
  <c r="AR194" i="5"/>
  <c r="DK138" i="5"/>
  <c r="AR61" i="5"/>
  <c r="AR217" i="5"/>
  <c r="DK65" i="5"/>
  <c r="DK35" i="5"/>
  <c r="AR50" i="5"/>
  <c r="DK218" i="5"/>
  <c r="DK26" i="5"/>
  <c r="AR202" i="5"/>
  <c r="DK22" i="5"/>
  <c r="AR107" i="5"/>
  <c r="DK30" i="5"/>
  <c r="AR57" i="5"/>
  <c r="DK25" i="5"/>
  <c r="AR91" i="5"/>
  <c r="DK133" i="5"/>
  <c r="AR168" i="5"/>
  <c r="DK45" i="5"/>
  <c r="AR20" i="5"/>
  <c r="DK195" i="5"/>
  <c r="DK150" i="5"/>
  <c r="AR67" i="5"/>
  <c r="DK128" i="5"/>
  <c r="DK129" i="5"/>
  <c r="AR211" i="5"/>
  <c r="AR165" i="5"/>
  <c r="DK208" i="5"/>
  <c r="AR24" i="5"/>
  <c r="DK13" i="5"/>
  <c r="DK46" i="5"/>
  <c r="DK119" i="5"/>
  <c r="AR185" i="5"/>
  <c r="AR206" i="5"/>
  <c r="DK136" i="5"/>
  <c r="DK31" i="5"/>
  <c r="DK83" i="5"/>
  <c r="AR199" i="5"/>
  <c r="AR197" i="5"/>
  <c r="DK144" i="5"/>
  <c r="DK77" i="5"/>
  <c r="AR86" i="5"/>
  <c r="DK34" i="5"/>
  <c r="DK98" i="5"/>
  <c r="DK222" i="5"/>
  <c r="DK108" i="5"/>
  <c r="AR146" i="5"/>
  <c r="AR196" i="5"/>
  <c r="DK154" i="5"/>
  <c r="AR137" i="5"/>
  <c r="AR130" i="5"/>
  <c r="AR155" i="5"/>
  <c r="DK17" i="5"/>
  <c r="DK74" i="5"/>
  <c r="DK78" i="5"/>
  <c r="DK19" i="5"/>
  <c r="DK40" i="5"/>
  <c r="DK56" i="5"/>
  <c r="AR85" i="5"/>
  <c r="DK62" i="5"/>
  <c r="DK220" i="5"/>
  <c r="DK52" i="5"/>
  <c r="DK178" i="5"/>
  <c r="AR19" i="5"/>
  <c r="DK79" i="5"/>
  <c r="AR209" i="5"/>
  <c r="AR175" i="5"/>
  <c r="DK221" i="5"/>
  <c r="DK190" i="5"/>
  <c r="DK163" i="5"/>
  <c r="DK16" i="5"/>
  <c r="AR118" i="5"/>
  <c r="DK167" i="5"/>
  <c r="AR119" i="5"/>
  <c r="AR121" i="5"/>
  <c r="DK228" i="5"/>
  <c r="AR32" i="5"/>
  <c r="DK199" i="5"/>
  <c r="AR210" i="5"/>
  <c r="DK152" i="5"/>
  <c r="AR82" i="5"/>
  <c r="DK114" i="5"/>
  <c r="AR102" i="5"/>
  <c r="AR142" i="5"/>
  <c r="DK49" i="5"/>
  <c r="AR100" i="5"/>
  <c r="DK73" i="5"/>
  <c r="AR89" i="5"/>
  <c r="DK100" i="5"/>
  <c r="AR59" i="5"/>
  <c r="AR105" i="5"/>
  <c r="DK20" i="5"/>
  <c r="DK23" i="5"/>
  <c r="AR63" i="5"/>
  <c r="AR55" i="5"/>
  <c r="AR108" i="5"/>
  <c r="DK135" i="5"/>
  <c r="AR143" i="5"/>
  <c r="DK63" i="5"/>
  <c r="AR213" i="5"/>
  <c r="AR40" i="5"/>
  <c r="AR158" i="5"/>
  <c r="AR145" i="5"/>
  <c r="DK155" i="5"/>
  <c r="DK50" i="5"/>
  <c r="DK193" i="5"/>
  <c r="DK87" i="5"/>
  <c r="DK51" i="5"/>
  <c r="DK15" i="5"/>
  <c r="DK123" i="5"/>
  <c r="DK179" i="5"/>
  <c r="DK169" i="5"/>
  <c r="AR111" i="5"/>
  <c r="AR76" i="5"/>
  <c r="DK53" i="5"/>
  <c r="AR116" i="5"/>
  <c r="AR16" i="5"/>
  <c r="DK36" i="5"/>
  <c r="AR166" i="5"/>
  <c r="DK21" i="5"/>
  <c r="AR58" i="5"/>
  <c r="AR36" i="5"/>
  <c r="DK238" i="5"/>
  <c r="DK226" i="5"/>
  <c r="AR84" i="5"/>
  <c r="AR141" i="5"/>
  <c r="DK70" i="5"/>
  <c r="DK176" i="5"/>
  <c r="DK121" i="5"/>
  <c r="AR148" i="5"/>
  <c r="AR35" i="5"/>
  <c r="DK151" i="5"/>
  <c r="DK120" i="5"/>
  <c r="AR160" i="5"/>
  <c r="AR179" i="5"/>
  <c r="DK80" i="5"/>
  <c r="AR176" i="5"/>
  <c r="AR190" i="5"/>
  <c r="DK168" i="5"/>
  <c r="DK44" i="5"/>
  <c r="DK104" i="5"/>
  <c r="AR147" i="5"/>
  <c r="AR226" i="5"/>
  <c r="AR41" i="5"/>
  <c r="DK82" i="5"/>
  <c r="DK12" i="5"/>
  <c r="DK90" i="5"/>
  <c r="AR52" i="5"/>
  <c r="AR99" i="5"/>
  <c r="DK67" i="5"/>
  <c r="DK18" i="5"/>
  <c r="AR71" i="5"/>
  <c r="AR44" i="5"/>
  <c r="AR189" i="5"/>
  <c r="DK43" i="5"/>
  <c r="DK99" i="5"/>
  <c r="DK183" i="5"/>
  <c r="DK234" i="5"/>
  <c r="DK110" i="5"/>
  <c r="DK224" i="5"/>
  <c r="DK14" i="5"/>
  <c r="AR117" i="5"/>
  <c r="DK109" i="5"/>
  <c r="DK41" i="5"/>
  <c r="DK170" i="5"/>
  <c r="AR72" i="5"/>
  <c r="AR151" i="5"/>
  <c r="AR188" i="5"/>
  <c r="AR38" i="5"/>
  <c r="DK130" i="5"/>
  <c r="DK54" i="5"/>
  <c r="AR138" i="5"/>
  <c r="AR163" i="5"/>
  <c r="AR170" i="5"/>
  <c r="DK182" i="5"/>
  <c r="AR222" i="5"/>
  <c r="AR33" i="5"/>
  <c r="AR64" i="5"/>
  <c r="AR169" i="5"/>
  <c r="AR46" i="5"/>
  <c r="AR39" i="5"/>
  <c r="AR95" i="5"/>
  <c r="DK55" i="5"/>
  <c r="AR11" i="5"/>
  <c r="AR216" i="5"/>
  <c r="AR237" i="5"/>
  <c r="AR238" i="5"/>
  <c r="AR220" i="5"/>
  <c r="AR224" i="5"/>
  <c r="AR223" i="5"/>
  <c r="AR230" i="5"/>
  <c r="AR234" i="5"/>
  <c r="AR236" i="5"/>
  <c r="AR235" i="5"/>
  <c r="AR219" i="5"/>
  <c r="AR229" i="5"/>
  <c r="AR231" i="5"/>
  <c r="AR232" i="5"/>
  <c r="AR233" i="5"/>
  <c r="AR68" i="5"/>
  <c r="AR69" i="5"/>
  <c r="DK76" i="5"/>
  <c r="DK89" i="5"/>
  <c r="AR167" i="5"/>
  <c r="AR98" i="5"/>
  <c r="DK149" i="5"/>
  <c r="DK227" i="5"/>
  <c r="AR174" i="5"/>
  <c r="DK191" i="5"/>
  <c r="DK124" i="5"/>
  <c r="DK185" i="5"/>
  <c r="DK219" i="5"/>
  <c r="AR80" i="5"/>
  <c r="AR133" i="5"/>
  <c r="DK142" i="5"/>
  <c r="AR181" i="5"/>
  <c r="AR74" i="5"/>
  <c r="DK94" i="5"/>
  <c r="AR139" i="5"/>
  <c r="AR83" i="5"/>
  <c r="AR43" i="5"/>
  <c r="DK33" i="5"/>
  <c r="DK116" i="5"/>
  <c r="DK207" i="5"/>
  <c r="DK84" i="5"/>
  <c r="DK161" i="5"/>
  <c r="AR97" i="5"/>
  <c r="AR128" i="5"/>
  <c r="DK236" i="5"/>
  <c r="DK181" i="5"/>
  <c r="AR195" i="5"/>
  <c r="DK209" i="5"/>
  <c r="AR94" i="5"/>
  <c r="AR106" i="5"/>
  <c r="DK66" i="5"/>
  <c r="DK47" i="5"/>
  <c r="DK42" i="5"/>
  <c r="DK59" i="5"/>
  <c r="AR88" i="5"/>
  <c r="AR53" i="5"/>
  <c r="AR26" i="5"/>
  <c r="DK81" i="5"/>
  <c r="DK93" i="5"/>
  <c r="AR122" i="5"/>
  <c r="DK180" i="5"/>
  <c r="AR123" i="5"/>
  <c r="AR124" i="5"/>
  <c r="AR152" i="5"/>
  <c r="DK166" i="5"/>
  <c r="DK217" i="5"/>
  <c r="DK173" i="5"/>
  <c r="DK126" i="5"/>
  <c r="DK137" i="5"/>
  <c r="AR77" i="5"/>
  <c r="AR112" i="5"/>
  <c r="DK157" i="5"/>
  <c r="AR192" i="5"/>
  <c r="DK134" i="5"/>
  <c r="DK177" i="5"/>
  <c r="DK162" i="5"/>
  <c r="DK132" i="5"/>
  <c r="AR186" i="5"/>
  <c r="DK192" i="5"/>
  <c r="DK213" i="5"/>
  <c r="DK175" i="5"/>
  <c r="DK235" i="5"/>
  <c r="DK32" i="5"/>
  <c r="AR113" i="5"/>
  <c r="AR66" i="5"/>
  <c r="AR28" i="5"/>
  <c r="AR14" i="5"/>
  <c r="AR42" i="5"/>
  <c r="DK61" i="5"/>
  <c r="AR212" i="5"/>
  <c r="DK101" i="5"/>
  <c r="DK64" i="5"/>
  <c r="DK102" i="5"/>
  <c r="AR79" i="5"/>
  <c r="DK92" i="5"/>
  <c r="DK72" i="5"/>
  <c r="DK95" i="5"/>
  <c r="DK38" i="5"/>
  <c r="AR221" i="5"/>
  <c r="DK71" i="5"/>
  <c r="DK229" i="5"/>
  <c r="DK194" i="5"/>
  <c r="AR228" i="5"/>
  <c r="AR157" i="5"/>
  <c r="DK184" i="5"/>
  <c r="DK212" i="5"/>
  <c r="AR109" i="5"/>
  <c r="DK145" i="5"/>
  <c r="DK148" i="5"/>
  <c r="AR207" i="5"/>
  <c r="DK216" i="5"/>
  <c r="DK205" i="5"/>
  <c r="DK85" i="5"/>
  <c r="DK115" i="5"/>
  <c r="DK211" i="5"/>
  <c r="DK206" i="5"/>
  <c r="DK131" i="5"/>
  <c r="AR215" i="5"/>
  <c r="DK112" i="5"/>
  <c r="AR150" i="5"/>
  <c r="DK189" i="5"/>
  <c r="AR208" i="5"/>
  <c r="AR18" i="5"/>
  <c r="AR178" i="5"/>
  <c r="DK103" i="5"/>
  <c r="AR182" i="5"/>
  <c r="AR154" i="5"/>
  <c r="AR136" i="5"/>
  <c r="DK158" i="5"/>
  <c r="AR29" i="5"/>
  <c r="AR37" i="5"/>
  <c r="AR96" i="5"/>
  <c r="DK113" i="5"/>
  <c r="DK24" i="5"/>
  <c r="DK111" i="5"/>
  <c r="AR56" i="5"/>
  <c r="DK225" i="5"/>
  <c r="DK231" i="5"/>
  <c r="AR214" i="5"/>
  <c r="AR13" i="5"/>
  <c r="AR60" i="5"/>
  <c r="AR62" i="5"/>
  <c r="AR70" i="5"/>
  <c r="DK187" i="5"/>
  <c r="DK60" i="5"/>
  <c r="AR173" i="5"/>
  <c r="DK223" i="5"/>
  <c r="DK171" i="5"/>
  <c r="DK122" i="5"/>
  <c r="AR162" i="5"/>
  <c r="AR204" i="5"/>
  <c r="DK164" i="5"/>
  <c r="DK215" i="5"/>
  <c r="DK160" i="5"/>
  <c r="DK200" i="5"/>
  <c r="DK125" i="5"/>
  <c r="AR135" i="5"/>
  <c r="AR205" i="5"/>
  <c r="AR129" i="5"/>
  <c r="AR15" i="5"/>
  <c r="AR103" i="5"/>
  <c r="DK141" i="5"/>
  <c r="AR159" i="5"/>
  <c r="DK107" i="5"/>
  <c r="AR114" i="5"/>
  <c r="AR198" i="5"/>
  <c r="DK139" i="5"/>
  <c r="AR183" i="5"/>
  <c r="DK153" i="5"/>
  <c r="AR101" i="5"/>
  <c r="AR51" i="5"/>
  <c r="DK27" i="5"/>
  <c r="DK118" i="5"/>
  <c r="AR93" i="5"/>
  <c r="AR153" i="5"/>
  <c r="DK68" i="5"/>
  <c r="AR90" i="5"/>
  <c r="AR177" i="5"/>
  <c r="AR30" i="5"/>
  <c r="AR110" i="5"/>
  <c r="AR187" i="5"/>
  <c r="AR120" i="5"/>
  <c r="DK203" i="5"/>
  <c r="AR125" i="5"/>
  <c r="DK156" i="5"/>
  <c r="AR203" i="5"/>
  <c r="DK204" i="5"/>
  <c r="AR31" i="5"/>
  <c r="DK11" i="5"/>
  <c r="DK140" i="5"/>
  <c r="DK232" i="5"/>
  <c r="DK198" i="5"/>
  <c r="DK146" i="5"/>
  <c r="DK186" i="5"/>
  <c r="DK127" i="5"/>
  <c r="AR200" i="5"/>
  <c r="DK117" i="5"/>
  <c r="DK165" i="5"/>
  <c r="AR184" i="5"/>
  <c r="AR134" i="5"/>
  <c r="AR227" i="5"/>
  <c r="DK29" i="5"/>
  <c r="DK86" i="5"/>
  <c r="DK201" i="5"/>
  <c r="DK174" i="5"/>
  <c r="AR164" i="5"/>
  <c r="AR171" i="5"/>
  <c r="DK97" i="5"/>
  <c r="DK159" i="5"/>
  <c r="CS17" i="1"/>
  <c r="CS246" i="1"/>
  <c r="CS255" i="1"/>
  <c r="CS45" i="1"/>
  <c r="CS59" i="1"/>
  <c r="CS151" i="1"/>
  <c r="CS203" i="1"/>
  <c r="CS105" i="1"/>
  <c r="CS73" i="1"/>
  <c r="CS281" i="1"/>
  <c r="CS196" i="1"/>
  <c r="CS26" i="1"/>
  <c r="CS131" i="1"/>
  <c r="CS25" i="1"/>
  <c r="CS67" i="1"/>
  <c r="CS29" i="1"/>
  <c r="CS213" i="1"/>
  <c r="CS108" i="1"/>
  <c r="CS162" i="1"/>
  <c r="CS117" i="1"/>
  <c r="CS139" i="1"/>
  <c r="CS211" i="1"/>
  <c r="CS271" i="1"/>
  <c r="CS219" i="1"/>
  <c r="CS91" i="1"/>
  <c r="CS261" i="1"/>
  <c r="CS12" i="1"/>
  <c r="CS199" i="1"/>
  <c r="CS263" i="1"/>
  <c r="CS47" i="1"/>
  <c r="CS62" i="1"/>
  <c r="CS85" i="1"/>
  <c r="CS46" i="1"/>
  <c r="CS192" i="1"/>
  <c r="CS132" i="1"/>
  <c r="CS198" i="1"/>
  <c r="CS50" i="1"/>
  <c r="CS241" i="1"/>
  <c r="CS52" i="1"/>
  <c r="CS177" i="1"/>
  <c r="CS76" i="1"/>
  <c r="CS274" i="1"/>
  <c r="CS209" i="1"/>
  <c r="CS112" i="1"/>
  <c r="CS158" i="1"/>
  <c r="CS61" i="1"/>
  <c r="CS231" i="1"/>
  <c r="CS155" i="1"/>
  <c r="CS201" i="1"/>
  <c r="CS163" i="1"/>
  <c r="CS102" i="1"/>
  <c r="CS94" i="1"/>
  <c r="CS65" i="1"/>
  <c r="CS214" i="1"/>
  <c r="CS272" i="1"/>
  <c r="CS100" i="1"/>
  <c r="CS165" i="1"/>
  <c r="CS176" i="1"/>
  <c r="CS66" i="1"/>
  <c r="CS156" i="1"/>
  <c r="CS278" i="1"/>
  <c r="CS227" i="1"/>
  <c r="CS166" i="1"/>
  <c r="CS262" i="1"/>
  <c r="CS57" i="1"/>
  <c r="CS44" i="1"/>
  <c r="CS116" i="1"/>
  <c r="CS229" i="1"/>
  <c r="CS242" i="1"/>
  <c r="CS265" i="1"/>
  <c r="CS79" i="1"/>
  <c r="CS197" i="1"/>
  <c r="CS269" i="1"/>
  <c r="CS111" i="1"/>
  <c r="CS143" i="1"/>
  <c r="CS153" i="1"/>
  <c r="CS186" i="1"/>
  <c r="CS145" i="1"/>
  <c r="CS287" i="1"/>
  <c r="CS154" i="1"/>
  <c r="CS187" i="1"/>
  <c r="CS51" i="1"/>
  <c r="CS43" i="1"/>
  <c r="CS152" i="1"/>
  <c r="CS135" i="1"/>
  <c r="CS124" i="1"/>
  <c r="CS11" i="1"/>
  <c r="CS128" i="1"/>
  <c r="CS191" i="1"/>
  <c r="CS48" i="1"/>
  <c r="CS260" i="1"/>
  <c r="CS90" i="1"/>
  <c r="CS266" i="1"/>
  <c r="CS88" i="1"/>
  <c r="CS202" i="1"/>
  <c r="CS63" i="1"/>
  <c r="CS290" i="1"/>
  <c r="CS216" i="1"/>
  <c r="CS275" i="1"/>
  <c r="CS150" i="1"/>
  <c r="CS96" i="1"/>
  <c r="CS257" i="1"/>
  <c r="CS232" i="1"/>
  <c r="CS53" i="1"/>
  <c r="CS146" i="1"/>
  <c r="CS249" i="1"/>
  <c r="CS22" i="1"/>
  <c r="CS21" i="1"/>
  <c r="CS16" i="1"/>
  <c r="CS172" i="1"/>
  <c r="CS218" i="1"/>
  <c r="CS19" i="1"/>
  <c r="CS134" i="1"/>
  <c r="CS101" i="1"/>
  <c r="CS188" i="1"/>
  <c r="CS42" i="1"/>
  <c r="CS285" i="1"/>
  <c r="CS18" i="1"/>
  <c r="CS72" i="1"/>
  <c r="CS126" i="1"/>
  <c r="CS221" i="1"/>
  <c r="CS55" i="1"/>
  <c r="CS127" i="1"/>
  <c r="CS147" i="1"/>
  <c r="CS292" i="1"/>
  <c r="CS206" i="1"/>
  <c r="CS217" i="1"/>
  <c r="CS183" i="1"/>
  <c r="CS178" i="1"/>
  <c r="CS264" i="1"/>
  <c r="CS276" i="1"/>
  <c r="CS86" i="1"/>
  <c r="CS149" i="1"/>
  <c r="CS185" i="1"/>
  <c r="CS125" i="1"/>
  <c r="CS239" i="1"/>
  <c r="CS180" i="1"/>
  <c r="CS238" i="1"/>
  <c r="CS30" i="1"/>
  <c r="CS78" i="1"/>
  <c r="CS141" i="1"/>
  <c r="CS41" i="1"/>
  <c r="CS15" i="1"/>
  <c r="CS33" i="1"/>
  <c r="CS137" i="1"/>
  <c r="CS119" i="1"/>
  <c r="CS160" i="1"/>
  <c r="CS282" i="1"/>
  <c r="CS13" i="1"/>
  <c r="CS291" i="1"/>
  <c r="CS68" i="1"/>
  <c r="CS228" i="1"/>
  <c r="CS159" i="1"/>
  <c r="CS80" i="1"/>
  <c r="CS138" i="1"/>
  <c r="CS39" i="1"/>
  <c r="CS225" i="1"/>
  <c r="CS234" i="1"/>
  <c r="CS58" i="1"/>
  <c r="CS103" i="1"/>
  <c r="CS99" i="1"/>
  <c r="CS113" i="1"/>
  <c r="CS157" i="1"/>
  <c r="CS115" i="1"/>
  <c r="CS136" i="1"/>
  <c r="CS171" i="1"/>
  <c r="CS277" i="1"/>
  <c r="CS142" i="1"/>
  <c r="CS259" i="1"/>
  <c r="CS168" i="1"/>
  <c r="CS144" i="1"/>
  <c r="CS230" i="1"/>
  <c r="CS167" i="1"/>
  <c r="CS240" i="1"/>
  <c r="CS190" i="1"/>
  <c r="CS74" i="1"/>
  <c r="CS54" i="1"/>
  <c r="CS182" i="1"/>
  <c r="CS93" i="1"/>
  <c r="CS83" i="1"/>
  <c r="CS110" i="1"/>
  <c r="CS286" i="1"/>
  <c r="CS104" i="1"/>
  <c r="CS118" i="1"/>
  <c r="CS279" i="1"/>
  <c r="CS107" i="1"/>
  <c r="CS252" i="1"/>
  <c r="CS284" i="1"/>
  <c r="CS34" i="1"/>
  <c r="CS122" i="1"/>
  <c r="CS220" i="1"/>
  <c r="CS293" i="1"/>
  <c r="CS120" i="1"/>
  <c r="CS38" i="1"/>
  <c r="CS27" i="1"/>
  <c r="CS248" i="1"/>
  <c r="CS97" i="1"/>
  <c r="CS40" i="1"/>
  <c r="CS270" i="1"/>
  <c r="CS170" i="1"/>
  <c r="CS82" i="1"/>
  <c r="CS14" i="1"/>
  <c r="CS236" i="1"/>
  <c r="CS106" i="1"/>
  <c r="CS31" i="1"/>
  <c r="CS237" i="1"/>
  <c r="CS56" i="1"/>
  <c r="CS189" i="1"/>
  <c r="CS174" i="1"/>
  <c r="CS245" i="1"/>
  <c r="CS98" i="1"/>
  <c r="CS28" i="1"/>
  <c r="CS81" i="1"/>
  <c r="CS233" i="1"/>
  <c r="CS204" i="1"/>
  <c r="CS36" i="1"/>
  <c r="CS140" i="1"/>
  <c r="CS267" i="1"/>
  <c r="CS224" i="1"/>
  <c r="CS32" i="1"/>
  <c r="CS223" i="1"/>
  <c r="CS64" i="1"/>
  <c r="CS109" i="1"/>
  <c r="CS283" i="1"/>
  <c r="CS184" i="1"/>
  <c r="CS222" i="1"/>
  <c r="CS169" i="1"/>
  <c r="CS148" i="1"/>
  <c r="CS193" i="1"/>
  <c r="CS121" i="1"/>
  <c r="CS37" i="1"/>
  <c r="CS200" i="1"/>
  <c r="CS35" i="1"/>
  <c r="CS289" i="1"/>
  <c r="CS161" i="1"/>
  <c r="CS123" i="1"/>
  <c r="CS133" i="1"/>
  <c r="CS87" i="1"/>
  <c r="CS173" i="1"/>
  <c r="CS84" i="1"/>
  <c r="CS244" i="1"/>
  <c r="CS77" i="1"/>
  <c r="CS207" i="1"/>
  <c r="CS256" i="1"/>
  <c r="CS75" i="1"/>
  <c r="CS294" i="1"/>
  <c r="CS194" i="1"/>
  <c r="CS23" i="1"/>
  <c r="CS114" i="1"/>
  <c r="CS24" i="1"/>
  <c r="CS60" i="1"/>
  <c r="CS247" i="1"/>
  <c r="CS212" i="1"/>
  <c r="CS164" i="1"/>
  <c r="CS280" i="1"/>
  <c r="CS95" i="1"/>
  <c r="CS215" i="1"/>
  <c r="CS130" i="1"/>
  <c r="CS273" i="1"/>
  <c r="CS129" i="1"/>
  <c r="CS89" i="1"/>
  <c r="CS243" i="1"/>
  <c r="CS268" i="1"/>
  <c r="CS251" i="1"/>
  <c r="CS49" i="1"/>
  <c r="CS69" i="1"/>
  <c r="CS253" i="1"/>
  <c r="CS205" i="1"/>
  <c r="CS195" i="1"/>
  <c r="CS179" i="1"/>
  <c r="CS20" i="1"/>
  <c r="CS250" i="1"/>
  <c r="CS226" i="1"/>
  <c r="CS92" i="1"/>
  <c r="CS210" i="1"/>
  <c r="CS208" i="1"/>
  <c r="CS70" i="1"/>
  <c r="CS258" i="1"/>
  <c r="CS175" i="1"/>
  <c r="CS71" i="1"/>
  <c r="CS254" i="1"/>
  <c r="CS181" i="1"/>
  <c r="CS235" i="1"/>
  <c r="CS288" i="1"/>
  <c r="CF201" i="1"/>
  <c r="CF163" i="1"/>
  <c r="CF102" i="1"/>
  <c r="CF94" i="1"/>
  <c r="CF65" i="1"/>
  <c r="CF214" i="1"/>
  <c r="CF272" i="1"/>
  <c r="CF100" i="1"/>
  <c r="CF165" i="1"/>
  <c r="CF176" i="1"/>
  <c r="CF66" i="1"/>
  <c r="CF156" i="1"/>
  <c r="CF278" i="1"/>
  <c r="CF227" i="1"/>
  <c r="CF166" i="1"/>
  <c r="CF262" i="1"/>
  <c r="CF57" i="1"/>
  <c r="CF44" i="1"/>
  <c r="CF116" i="1"/>
  <c r="CF229" i="1"/>
  <c r="CF242" i="1"/>
  <c r="CF265" i="1"/>
  <c r="CF79" i="1"/>
  <c r="CF197" i="1"/>
  <c r="CF269" i="1"/>
  <c r="CF111" i="1"/>
  <c r="CF143" i="1"/>
  <c r="CF153" i="1"/>
  <c r="CF186" i="1"/>
  <c r="CF145" i="1"/>
  <c r="CF287" i="1"/>
  <c r="CF154" i="1"/>
  <c r="CF187" i="1"/>
  <c r="CF51" i="1"/>
  <c r="CF43" i="1"/>
  <c r="CF152" i="1"/>
  <c r="CF135" i="1"/>
  <c r="CF124" i="1"/>
  <c r="CF11" i="1"/>
  <c r="CF128" i="1"/>
  <c r="CF191" i="1"/>
  <c r="CF48" i="1"/>
  <c r="CF260" i="1"/>
  <c r="CF90" i="1"/>
  <c r="CF266" i="1"/>
  <c r="CF88" i="1"/>
  <c r="CF202" i="1"/>
  <c r="CF63" i="1"/>
  <c r="CF290" i="1"/>
  <c r="CF216" i="1"/>
  <c r="CF275" i="1"/>
  <c r="CF150" i="1"/>
  <c r="CF96" i="1"/>
  <c r="CF257" i="1"/>
  <c r="CF232" i="1"/>
  <c r="CF53" i="1"/>
  <c r="CF146" i="1"/>
  <c r="CF249" i="1"/>
  <c r="CF22" i="1"/>
  <c r="CF21" i="1"/>
  <c r="CF16" i="1"/>
  <c r="CF172" i="1"/>
  <c r="CF218" i="1"/>
  <c r="CF19" i="1"/>
  <c r="CF134" i="1"/>
  <c r="CF101" i="1"/>
  <c r="CF188" i="1"/>
  <c r="CF42" i="1"/>
  <c r="CF285" i="1"/>
  <c r="CF18" i="1"/>
  <c r="CF72" i="1"/>
  <c r="CF126" i="1"/>
  <c r="CF221" i="1"/>
  <c r="CF55" i="1"/>
  <c r="CF127" i="1"/>
  <c r="CF147" i="1"/>
  <c r="CF292" i="1"/>
  <c r="CF206" i="1"/>
  <c r="CF217" i="1"/>
  <c r="CF183" i="1"/>
  <c r="CF178" i="1"/>
  <c r="CF264" i="1"/>
  <c r="CF276" i="1"/>
  <c r="CF86" i="1"/>
  <c r="CF149" i="1"/>
  <c r="CF185" i="1"/>
  <c r="CF125" i="1"/>
  <c r="CF239" i="1"/>
  <c r="CF180" i="1"/>
  <c r="CF238" i="1"/>
  <c r="CF30" i="1"/>
  <c r="CF78" i="1"/>
  <c r="CF141" i="1"/>
  <c r="CF41" i="1"/>
  <c r="CF15" i="1"/>
  <c r="CF33" i="1"/>
  <c r="CF137" i="1"/>
  <c r="CF119" i="1"/>
  <c r="CF160" i="1"/>
  <c r="CF282" i="1"/>
  <c r="CF13" i="1"/>
  <c r="CF291" i="1"/>
  <c r="CF68" i="1"/>
  <c r="CF228" i="1"/>
  <c r="CF159" i="1"/>
  <c r="CF80" i="1"/>
  <c r="CF138" i="1"/>
  <c r="CF39" i="1"/>
  <c r="CF225" i="1"/>
  <c r="CF234" i="1"/>
  <c r="CF58" i="1"/>
  <c r="CF103" i="1"/>
  <c r="CF99" i="1"/>
  <c r="CF113" i="1"/>
  <c r="CF157" i="1"/>
  <c r="CF115" i="1"/>
  <c r="CF136" i="1"/>
  <c r="CF171" i="1"/>
  <c r="CF277" i="1"/>
  <c r="CF142" i="1"/>
  <c r="CF259" i="1"/>
  <c r="CF168" i="1"/>
  <c r="CF144" i="1"/>
  <c r="CF230" i="1"/>
  <c r="CF167" i="1"/>
  <c r="CF240" i="1"/>
  <c r="CF190" i="1"/>
  <c r="CF74" i="1"/>
  <c r="CF54" i="1"/>
  <c r="CF182" i="1"/>
  <c r="CF93" i="1"/>
  <c r="CF83" i="1"/>
  <c r="CF110" i="1"/>
  <c r="CF286" i="1"/>
  <c r="CF104" i="1"/>
  <c r="CF118" i="1"/>
  <c r="CF279" i="1"/>
  <c r="CF107" i="1"/>
  <c r="CF252" i="1"/>
  <c r="CF284" i="1"/>
  <c r="CF34" i="1"/>
  <c r="CF122" i="1"/>
  <c r="CF220" i="1"/>
  <c r="CF293" i="1"/>
  <c r="CF120" i="1"/>
  <c r="CF38" i="1"/>
  <c r="CF27" i="1"/>
  <c r="CF248" i="1"/>
  <c r="CF97" i="1"/>
  <c r="CF40" i="1"/>
  <c r="CF270" i="1"/>
  <c r="CF170" i="1"/>
  <c r="CF82" i="1"/>
  <c r="CF14" i="1"/>
  <c r="CF236" i="1"/>
  <c r="CF106" i="1"/>
  <c r="CF31" i="1"/>
  <c r="CF237" i="1"/>
  <c r="CF56" i="1"/>
  <c r="CF189" i="1"/>
  <c r="CF174" i="1"/>
  <c r="CF245" i="1"/>
  <c r="CF98" i="1"/>
  <c r="CF28" i="1"/>
  <c r="CF81" i="1"/>
  <c r="CF233" i="1"/>
  <c r="CF204" i="1"/>
  <c r="CF36" i="1"/>
  <c r="CF140" i="1"/>
  <c r="CF267" i="1"/>
  <c r="CF224" i="1"/>
  <c r="CF32" i="1"/>
  <c r="CF223" i="1"/>
  <c r="CF64" i="1"/>
  <c r="CF109" i="1"/>
  <c r="CF283" i="1"/>
  <c r="CF184" i="1"/>
  <c r="CF222" i="1"/>
  <c r="CF169" i="1"/>
  <c r="CF148" i="1"/>
  <c r="CF193" i="1"/>
  <c r="CF121" i="1"/>
  <c r="CF37" i="1"/>
  <c r="CF200" i="1"/>
  <c r="CF35" i="1"/>
  <c r="CF289" i="1"/>
  <c r="CF161" i="1"/>
  <c r="CF123" i="1"/>
  <c r="CF133" i="1"/>
  <c r="CF87" i="1"/>
  <c r="CF173" i="1"/>
  <c r="CF84" i="1"/>
  <c r="CF244" i="1"/>
  <c r="CF77" i="1"/>
  <c r="CF207" i="1"/>
  <c r="CF256" i="1"/>
  <c r="CF75" i="1"/>
  <c r="CF294" i="1"/>
  <c r="CF194" i="1"/>
  <c r="CF23" i="1"/>
  <c r="CF114" i="1"/>
  <c r="CF24" i="1"/>
  <c r="CF60" i="1"/>
  <c r="CF247" i="1"/>
  <c r="CF212" i="1"/>
  <c r="CF164" i="1"/>
  <c r="CF280" i="1"/>
  <c r="CF95" i="1"/>
  <c r="CF215" i="1"/>
  <c r="CF130" i="1"/>
  <c r="CF273" i="1"/>
  <c r="CF129" i="1"/>
  <c r="CF89" i="1"/>
  <c r="CF243" i="1"/>
  <c r="CF268" i="1"/>
  <c r="CF251" i="1"/>
  <c r="CF49" i="1"/>
  <c r="CF69" i="1"/>
  <c r="CF253" i="1"/>
  <c r="CF205" i="1"/>
  <c r="CF195" i="1"/>
  <c r="CF179" i="1"/>
  <c r="CF20" i="1"/>
  <c r="CF250" i="1"/>
  <c r="CF226" i="1"/>
  <c r="CF92" i="1"/>
  <c r="CF210" i="1"/>
  <c r="CF208" i="1"/>
  <c r="CF70" i="1"/>
  <c r="CF258" i="1"/>
  <c r="CF175" i="1"/>
  <c r="CF71" i="1"/>
  <c r="CF254" i="1"/>
  <c r="CF181" i="1"/>
  <c r="CF235" i="1"/>
  <c r="CF288" i="1"/>
  <c r="CF17" i="1"/>
  <c r="CF246" i="1"/>
  <c r="CF255" i="1"/>
  <c r="CF45" i="1"/>
  <c r="CF59" i="1"/>
  <c r="CF151" i="1"/>
  <c r="CF203" i="1"/>
  <c r="CF105" i="1"/>
  <c r="CF73" i="1"/>
  <c r="CF281" i="1"/>
  <c r="CF196" i="1"/>
  <c r="CF26" i="1"/>
  <c r="CF131" i="1"/>
  <c r="CF25" i="1"/>
  <c r="CF67" i="1"/>
  <c r="CF29" i="1"/>
  <c r="CF213" i="1"/>
  <c r="CF108" i="1"/>
  <c r="CF162" i="1"/>
  <c r="CF117" i="1"/>
  <c r="CF139" i="1"/>
  <c r="CF211" i="1"/>
  <c r="CF271" i="1"/>
  <c r="CF219" i="1"/>
  <c r="CF91" i="1"/>
  <c r="CF261" i="1"/>
  <c r="CF12" i="1"/>
  <c r="CF199" i="1"/>
  <c r="CF263" i="1"/>
  <c r="CF47" i="1"/>
  <c r="CF62" i="1"/>
  <c r="CF85" i="1"/>
  <c r="CF46" i="1"/>
  <c r="CF192" i="1"/>
  <c r="CF132" i="1"/>
  <c r="CF198" i="1"/>
  <c r="CF50" i="1"/>
  <c r="CF241" i="1"/>
  <c r="CF52" i="1"/>
  <c r="CF177" i="1"/>
  <c r="CF76" i="1"/>
  <c r="CF274" i="1"/>
  <c r="CF209" i="1"/>
  <c r="CF112" i="1"/>
  <c r="CF158" i="1"/>
  <c r="CF61" i="1"/>
  <c r="CF231" i="1"/>
  <c r="CF155" i="1"/>
  <c r="BH188" i="1"/>
  <c r="BS201" i="1"/>
  <c r="BS163" i="1"/>
  <c r="BS102" i="1"/>
  <c r="BS94" i="1"/>
  <c r="BS65" i="1"/>
  <c r="BS214" i="1"/>
  <c r="BS272" i="1"/>
  <c r="BS100" i="1"/>
  <c r="BS165" i="1"/>
  <c r="BS176" i="1"/>
  <c r="BS66" i="1"/>
  <c r="BS156" i="1"/>
  <c r="BS278" i="1"/>
  <c r="BS227" i="1"/>
  <c r="BS166" i="1"/>
  <c r="BS262" i="1"/>
  <c r="BS57" i="1"/>
  <c r="BS44" i="1"/>
  <c r="BS116" i="1"/>
  <c r="BS229" i="1"/>
  <c r="BS242" i="1"/>
  <c r="BS265" i="1"/>
  <c r="BS79" i="1"/>
  <c r="BS197" i="1"/>
  <c r="BS269" i="1"/>
  <c r="BS111" i="1"/>
  <c r="BS143" i="1"/>
  <c r="BS153" i="1"/>
  <c r="BS186" i="1"/>
  <c r="BS145" i="1"/>
  <c r="BS287" i="1"/>
  <c r="BS154" i="1"/>
  <c r="BS187" i="1"/>
  <c r="BS51" i="1"/>
  <c r="BS43" i="1"/>
  <c r="BS152" i="1"/>
  <c r="BS135" i="1"/>
  <c r="BS124" i="1"/>
  <c r="BS11" i="1"/>
  <c r="BS128" i="1"/>
  <c r="BS191" i="1"/>
  <c r="BS48" i="1"/>
  <c r="BS260" i="1"/>
  <c r="BS90" i="1"/>
  <c r="BS266" i="1"/>
  <c r="BS88" i="1"/>
  <c r="BS202" i="1"/>
  <c r="BS63" i="1"/>
  <c r="BS290" i="1"/>
  <c r="BS216" i="1"/>
  <c r="BS275" i="1"/>
  <c r="BS150" i="1"/>
  <c r="BS96" i="1"/>
  <c r="BS257" i="1"/>
  <c r="BS232" i="1"/>
  <c r="BS53" i="1"/>
  <c r="BS146" i="1"/>
  <c r="BS249" i="1"/>
  <c r="BS22" i="1"/>
  <c r="BS21" i="1"/>
  <c r="BS16" i="1"/>
  <c r="BS172" i="1"/>
  <c r="BS218" i="1"/>
  <c r="BS19" i="1"/>
  <c r="BS134" i="1"/>
  <c r="BS101" i="1"/>
  <c r="BS188" i="1"/>
  <c r="BS42" i="1"/>
  <c r="BS285" i="1"/>
  <c r="BS18" i="1"/>
  <c r="BS72" i="1"/>
  <c r="BS126" i="1"/>
  <c r="BS221" i="1"/>
  <c r="BS55" i="1"/>
  <c r="BS127" i="1"/>
  <c r="BS147" i="1"/>
  <c r="BS292" i="1"/>
  <c r="BS206" i="1"/>
  <c r="BS217" i="1"/>
  <c r="BS183" i="1"/>
  <c r="BS178" i="1"/>
  <c r="BS264" i="1"/>
  <c r="BS276" i="1"/>
  <c r="BS86" i="1"/>
  <c r="BS149" i="1"/>
  <c r="BS185" i="1"/>
  <c r="BS125" i="1"/>
  <c r="BS239" i="1"/>
  <c r="BS180" i="1"/>
  <c r="BS238" i="1"/>
  <c r="BS30" i="1"/>
  <c r="BS78" i="1"/>
  <c r="BS141" i="1"/>
  <c r="BS41" i="1"/>
  <c r="BS15" i="1"/>
  <c r="BS33" i="1"/>
  <c r="BS137" i="1"/>
  <c r="BS119" i="1"/>
  <c r="BS160" i="1"/>
  <c r="BS282" i="1"/>
  <c r="BS13" i="1"/>
  <c r="BS291" i="1"/>
  <c r="BS68" i="1"/>
  <c r="BS228" i="1"/>
  <c r="BS159" i="1"/>
  <c r="BS80" i="1"/>
  <c r="BS138" i="1"/>
  <c r="BS39" i="1"/>
  <c r="BS225" i="1"/>
  <c r="BS234" i="1"/>
  <c r="BS58" i="1"/>
  <c r="BS103" i="1"/>
  <c r="BS99" i="1"/>
  <c r="BS113" i="1"/>
  <c r="BS157" i="1"/>
  <c r="BS115" i="1"/>
  <c r="BS136" i="1"/>
  <c r="BS171" i="1"/>
  <c r="BS277" i="1"/>
  <c r="BS142" i="1"/>
  <c r="BS259" i="1"/>
  <c r="BS168" i="1"/>
  <c r="BS144" i="1"/>
  <c r="BS230" i="1"/>
  <c r="BS167" i="1"/>
  <c r="BS240" i="1"/>
  <c r="BS190" i="1"/>
  <c r="BS74" i="1"/>
  <c r="BS54" i="1"/>
  <c r="BS182" i="1"/>
  <c r="BS93" i="1"/>
  <c r="BS83" i="1"/>
  <c r="BS110" i="1"/>
  <c r="BS286" i="1"/>
  <c r="BS104" i="1"/>
  <c r="BS118" i="1"/>
  <c r="BS279" i="1"/>
  <c r="BS107" i="1"/>
  <c r="BS252" i="1"/>
  <c r="BS284" i="1"/>
  <c r="BS34" i="1"/>
  <c r="BS122" i="1"/>
  <c r="BS220" i="1"/>
  <c r="BS293" i="1"/>
  <c r="BS120" i="1"/>
  <c r="BS38" i="1"/>
  <c r="BS27" i="1"/>
  <c r="BS248" i="1"/>
  <c r="BS97" i="1"/>
  <c r="BS40" i="1"/>
  <c r="BS270" i="1"/>
  <c r="BS170" i="1"/>
  <c r="BS82" i="1"/>
  <c r="BS14" i="1"/>
  <c r="BS236" i="1"/>
  <c r="BS106" i="1"/>
  <c r="BS31" i="1"/>
  <c r="BS237" i="1"/>
  <c r="BS56" i="1"/>
  <c r="BS189" i="1"/>
  <c r="BS174" i="1"/>
  <c r="BS245" i="1"/>
  <c r="BS98" i="1"/>
  <c r="BS28" i="1"/>
  <c r="BS81" i="1"/>
  <c r="BS233" i="1"/>
  <c r="BS204" i="1"/>
  <c r="BS36" i="1"/>
  <c r="BS140" i="1"/>
  <c r="BS267" i="1"/>
  <c r="BS224" i="1"/>
  <c r="BS32" i="1"/>
  <c r="BS223" i="1"/>
  <c r="BS64" i="1"/>
  <c r="BS109" i="1"/>
  <c r="BS283" i="1"/>
  <c r="BS184" i="1"/>
  <c r="BS222" i="1"/>
  <c r="BS169" i="1"/>
  <c r="BS148" i="1"/>
  <c r="BS193" i="1"/>
  <c r="BS121" i="1"/>
  <c r="BS37" i="1"/>
  <c r="BS200" i="1"/>
  <c r="BS35" i="1"/>
  <c r="BS289" i="1"/>
  <c r="BS161" i="1"/>
  <c r="BS123" i="1"/>
  <c r="BS133" i="1"/>
  <c r="BS87" i="1"/>
  <c r="BS173" i="1"/>
  <c r="BS84" i="1"/>
  <c r="BS244" i="1"/>
  <c r="BS77" i="1"/>
  <c r="BS207" i="1"/>
  <c r="BS256" i="1"/>
  <c r="BS75" i="1"/>
  <c r="BS294" i="1"/>
  <c r="BS194" i="1"/>
  <c r="BS23" i="1"/>
  <c r="BS114" i="1"/>
  <c r="BS24" i="1"/>
  <c r="BS60" i="1"/>
  <c r="BS247" i="1"/>
  <c r="BS212" i="1"/>
  <c r="BS164" i="1"/>
  <c r="BS280" i="1"/>
  <c r="BS95" i="1"/>
  <c r="BS215" i="1"/>
  <c r="BS130" i="1"/>
  <c r="BS273" i="1"/>
  <c r="BS129" i="1"/>
  <c r="BS89" i="1"/>
  <c r="BS243" i="1"/>
  <c r="BS268" i="1"/>
  <c r="BS251" i="1"/>
  <c r="BS49" i="1"/>
  <c r="BS69" i="1"/>
  <c r="BS253" i="1"/>
  <c r="BS205" i="1"/>
  <c r="BS195" i="1"/>
  <c r="BS179" i="1"/>
  <c r="BS20" i="1"/>
  <c r="BS250" i="1"/>
  <c r="BS226" i="1"/>
  <c r="BS92" i="1"/>
  <c r="BS210" i="1"/>
  <c r="BS208" i="1"/>
  <c r="BS70" i="1"/>
  <c r="BS258" i="1"/>
  <c r="BS175" i="1"/>
  <c r="BS71" i="1"/>
  <c r="BS254" i="1"/>
  <c r="BS181" i="1"/>
  <c r="BS235" i="1"/>
  <c r="BS288" i="1"/>
  <c r="BS17" i="1"/>
  <c r="BS246" i="1"/>
  <c r="BS255" i="1"/>
  <c r="BS45" i="1"/>
  <c r="BS59" i="1"/>
  <c r="BS151" i="1"/>
  <c r="BS203" i="1"/>
  <c r="BS105" i="1"/>
  <c r="BS73" i="1"/>
  <c r="BS281" i="1"/>
  <c r="BS196" i="1"/>
  <c r="BS26" i="1"/>
  <c r="BS131" i="1"/>
  <c r="BS25" i="1"/>
  <c r="BS67" i="1"/>
  <c r="BS29" i="1"/>
  <c r="BS213" i="1"/>
  <c r="BS108" i="1"/>
  <c r="BS162" i="1"/>
  <c r="BS117" i="1"/>
  <c r="BS139" i="1"/>
  <c r="BS211" i="1"/>
  <c r="BS271" i="1"/>
  <c r="BS219" i="1"/>
  <c r="BS91" i="1"/>
  <c r="BS261" i="1"/>
  <c r="BS12" i="1"/>
  <c r="BS199" i="1"/>
  <c r="BS263" i="1"/>
  <c r="BS47" i="1"/>
  <c r="BS62" i="1"/>
  <c r="BS85" i="1"/>
  <c r="BS46" i="1"/>
  <c r="BS192" i="1"/>
  <c r="BS132" i="1"/>
  <c r="BS198" i="1"/>
  <c r="BS50" i="1"/>
  <c r="BS241" i="1"/>
  <c r="BS52" i="1"/>
  <c r="BS177" i="1"/>
  <c r="BS76" i="1"/>
  <c r="BS274" i="1"/>
  <c r="BS209" i="1"/>
  <c r="BS112" i="1"/>
  <c r="BS158" i="1"/>
  <c r="BS61" i="1"/>
  <c r="BS231" i="1"/>
  <c r="BS155" i="1"/>
  <c r="BH176" i="1"/>
  <c r="BH47" i="1"/>
  <c r="BH56" i="1"/>
  <c r="BH139" i="1"/>
  <c r="BH214" i="1"/>
  <c r="BH117" i="1"/>
  <c r="BH116" i="1"/>
  <c r="BH81" i="1"/>
  <c r="BH20" i="1"/>
  <c r="BH50" i="1"/>
  <c r="BH166" i="1"/>
  <c r="BH152" i="1"/>
  <c r="BH19" i="1"/>
  <c r="BH204" i="1"/>
  <c r="BH84" i="1"/>
  <c r="BH49" i="1"/>
  <c r="BH151" i="1"/>
  <c r="BH154" i="1"/>
  <c r="BH187" i="1"/>
  <c r="BH249" i="1"/>
  <c r="BH22" i="1"/>
  <c r="BH39" i="1"/>
  <c r="BH225" i="1"/>
  <c r="BH234" i="1"/>
  <c r="BH58" i="1"/>
  <c r="BH104" i="1"/>
  <c r="BH118" i="1"/>
  <c r="BH95" i="1"/>
  <c r="BH215" i="1"/>
  <c r="BH79" i="1"/>
  <c r="BH220" i="1"/>
  <c r="BH173" i="1"/>
  <c r="BH45" i="1"/>
  <c r="BH59" i="1"/>
  <c r="BH53" i="1"/>
  <c r="BH146" i="1"/>
  <c r="BH138" i="1"/>
  <c r="BH93" i="1"/>
  <c r="BH83" i="1"/>
  <c r="BH110" i="1"/>
  <c r="BH237" i="1"/>
  <c r="BH37" i="1"/>
  <c r="BH71" i="1"/>
  <c r="BH211" i="1"/>
  <c r="BH202" i="1"/>
  <c r="BH63" i="1"/>
  <c r="BH281" i="1"/>
  <c r="BH288" i="1"/>
  <c r="BH233" i="1"/>
  <c r="BH199" i="1"/>
  <c r="BH65" i="1"/>
  <c r="BH232" i="1"/>
  <c r="BH183" i="1"/>
  <c r="BH178" i="1"/>
  <c r="BH80" i="1"/>
  <c r="BH182" i="1"/>
  <c r="BH14" i="1"/>
  <c r="BH236" i="1"/>
  <c r="BH106" i="1"/>
  <c r="BH31" i="1"/>
  <c r="BH193" i="1"/>
  <c r="BH121" i="1"/>
  <c r="BH175" i="1"/>
  <c r="BH158" i="1"/>
  <c r="BH61" i="1"/>
  <c r="BH72" i="1"/>
  <c r="BH126" i="1"/>
  <c r="BH105" i="1"/>
  <c r="BH189" i="1"/>
  <c r="BH133" i="1"/>
  <c r="BH87" i="1"/>
  <c r="BH12" i="1"/>
  <c r="BH94" i="1"/>
  <c r="BH186" i="1"/>
  <c r="BH145" i="1"/>
  <c r="BH217" i="1"/>
  <c r="BH159" i="1"/>
  <c r="BH54" i="1"/>
  <c r="BH82" i="1"/>
  <c r="BH184" i="1"/>
  <c r="BH222" i="1"/>
  <c r="BH169" i="1"/>
  <c r="BH148" i="1"/>
  <c r="BH212" i="1"/>
  <c r="BH164" i="1"/>
  <c r="BH162" i="1"/>
  <c r="BH112" i="1"/>
  <c r="BH242" i="1"/>
  <c r="BH88" i="1"/>
  <c r="BH15" i="1"/>
  <c r="BH33" i="1"/>
  <c r="BH89" i="1"/>
  <c r="BH243" i="1"/>
  <c r="BH102" i="1"/>
  <c r="BH96" i="1"/>
  <c r="BH206" i="1"/>
  <c r="BH68" i="1"/>
  <c r="BH190" i="1"/>
  <c r="BH74" i="1"/>
  <c r="BH170" i="1"/>
  <c r="BH114" i="1"/>
  <c r="BH24" i="1"/>
  <c r="BH60" i="1"/>
  <c r="BH247" i="1"/>
  <c r="BH70" i="1"/>
  <c r="BH108" i="1"/>
  <c r="BH209" i="1"/>
  <c r="BH229" i="1"/>
  <c r="BH18" i="1"/>
  <c r="BH17" i="1"/>
  <c r="BH143" i="1"/>
  <c r="BH240" i="1"/>
  <c r="BH40" i="1"/>
  <c r="BH64" i="1"/>
  <c r="BH109" i="1"/>
  <c r="BH23" i="1"/>
  <c r="BH226" i="1"/>
  <c r="BH92" i="1"/>
  <c r="BH210" i="1"/>
  <c r="BH208" i="1"/>
  <c r="BH213" i="1"/>
  <c r="BH90" i="1"/>
  <c r="BH122" i="1"/>
  <c r="BH91" i="1"/>
  <c r="BH163" i="1"/>
  <c r="BH147" i="1"/>
  <c r="BH13" i="1"/>
  <c r="BH167" i="1"/>
  <c r="BH97" i="1"/>
  <c r="BH223" i="1"/>
  <c r="BH194" i="1"/>
  <c r="BH26" i="1"/>
  <c r="BH131" i="1"/>
  <c r="BH25" i="1"/>
  <c r="BH67" i="1"/>
  <c r="BH29" i="1"/>
  <c r="BH44" i="1"/>
  <c r="BH42" i="1"/>
  <c r="BH141" i="1"/>
  <c r="BH171" i="1"/>
  <c r="BH201" i="1"/>
  <c r="BH111" i="1"/>
  <c r="BH127" i="1"/>
  <c r="BH230" i="1"/>
  <c r="BH248" i="1"/>
  <c r="BH32" i="1"/>
  <c r="BH75" i="1"/>
  <c r="BH179" i="1"/>
  <c r="BH198" i="1"/>
  <c r="BH241" i="1"/>
  <c r="BH52" i="1"/>
  <c r="BH177" i="1"/>
  <c r="BH57" i="1"/>
  <c r="BH48" i="1"/>
  <c r="BH30" i="1"/>
  <c r="BH78" i="1"/>
  <c r="BH136" i="1"/>
  <c r="BH34" i="1"/>
  <c r="BH123" i="1"/>
  <c r="BH279" i="1"/>
  <c r="BH216" i="1"/>
  <c r="BH160" i="1"/>
  <c r="BH144" i="1"/>
  <c r="BH27" i="1"/>
  <c r="BH224" i="1"/>
  <c r="BH205" i="1"/>
  <c r="BH195" i="1"/>
  <c r="BH196" i="1"/>
  <c r="BH156" i="1"/>
  <c r="BH227" i="1"/>
  <c r="BH191" i="1"/>
  <c r="BH101" i="1"/>
  <c r="BH157" i="1"/>
  <c r="BH115" i="1"/>
  <c r="BH28" i="1"/>
  <c r="BH129" i="1"/>
  <c r="BH55" i="1"/>
  <c r="BH168" i="1"/>
  <c r="BH207" i="1"/>
  <c r="BH73" i="1"/>
  <c r="BH192" i="1"/>
  <c r="BH132" i="1"/>
  <c r="BH135" i="1"/>
  <c r="BH124" i="1"/>
  <c r="BH11" i="1"/>
  <c r="BH134" i="1"/>
  <c r="BH238" i="1"/>
  <c r="BH107" i="1"/>
  <c r="BH252" i="1"/>
  <c r="BH98" i="1"/>
  <c r="BH119" i="1"/>
  <c r="BH120" i="1"/>
  <c r="BH140" i="1"/>
  <c r="BH77" i="1"/>
  <c r="BH203" i="1"/>
  <c r="BH85" i="1"/>
  <c r="BH46" i="1"/>
  <c r="BH21" i="1"/>
  <c r="BH16" i="1"/>
  <c r="BH172" i="1"/>
  <c r="BH218" i="1"/>
  <c r="BH113" i="1"/>
  <c r="BH245" i="1"/>
  <c r="BH235" i="1"/>
  <c r="BH219" i="1"/>
  <c r="BH137" i="1"/>
  <c r="BH36" i="1"/>
  <c r="BH244" i="1"/>
  <c r="BH69" i="1"/>
  <c r="BH62" i="1"/>
  <c r="BH100" i="1"/>
  <c r="BH165" i="1"/>
  <c r="BH51" i="1"/>
  <c r="BH86" i="1"/>
  <c r="BH149" i="1"/>
  <c r="BH185" i="1"/>
  <c r="BH125" i="1"/>
  <c r="BH103" i="1"/>
  <c r="BH99" i="1"/>
  <c r="BH200" i="1"/>
  <c r="BH35" i="1"/>
  <c r="BH130" i="1"/>
  <c r="BH231" i="1"/>
  <c r="BH155" i="1"/>
  <c r="BH153" i="1"/>
  <c r="BH290" i="1"/>
  <c r="BH278" i="1"/>
  <c r="BH246" i="1"/>
  <c r="BH150" i="1"/>
  <c r="BH41" i="1"/>
  <c r="BH293" i="1"/>
  <c r="BH286" i="1"/>
  <c r="BH228" i="1"/>
  <c r="BH76" i="1"/>
  <c r="BH275" i="1"/>
  <c r="BH274" i="1"/>
  <c r="BH282" i="1"/>
  <c r="BH128" i="1"/>
  <c r="BH292" i="1"/>
  <c r="BH266" i="1"/>
  <c r="BH38" i="1"/>
  <c r="BH161" i="1"/>
  <c r="BH291" i="1"/>
  <c r="BH285" i="1"/>
  <c r="BH221" i="1"/>
  <c r="BH66" i="1"/>
  <c r="BH239" i="1"/>
  <c r="BH180" i="1"/>
  <c r="BH174" i="1"/>
  <c r="BH272" i="1"/>
  <c r="BH284" i="1"/>
  <c r="BH283" i="1"/>
  <c r="BH43" i="1"/>
  <c r="BH287" i="1"/>
  <c r="BH289" i="1"/>
  <c r="BH142" i="1"/>
  <c r="BH181" i="1"/>
  <c r="BH197" i="1"/>
  <c r="BH294" i="1"/>
  <c r="BH277" i="1"/>
  <c r="BH264" i="1"/>
  <c r="Z183" i="1"/>
  <c r="Z30" i="1"/>
  <c r="Z137" i="1"/>
  <c r="Z119" i="1"/>
  <c r="Z160" i="1"/>
  <c r="Z282" i="1"/>
  <c r="Z13" i="1"/>
  <c r="Z291" i="1"/>
  <c r="Z68" i="1"/>
  <c r="Z228" i="1"/>
  <c r="Z159" i="1"/>
  <c r="Z80" i="1"/>
  <c r="Z138" i="1"/>
  <c r="Z39" i="1"/>
  <c r="Z225" i="1"/>
  <c r="Z234" i="1"/>
  <c r="Z58" i="1"/>
  <c r="Z103" i="1"/>
  <c r="Z99" i="1"/>
  <c r="Z113" i="1"/>
  <c r="Z157" i="1"/>
  <c r="Z115" i="1"/>
  <c r="Z136" i="1"/>
  <c r="Z171" i="1"/>
  <c r="Z277" i="1"/>
  <c r="Z133" i="1"/>
  <c r="Z206" i="1"/>
  <c r="Z180" i="1"/>
  <c r="Z142" i="1"/>
  <c r="Z259" i="1"/>
  <c r="Z168" i="1"/>
  <c r="Z144" i="1"/>
  <c r="Z230" i="1"/>
  <c r="Z167" i="1"/>
  <c r="Z240" i="1"/>
  <c r="Z190" i="1"/>
  <c r="Z74" i="1"/>
  <c r="Z54" i="1"/>
  <c r="Z182" i="1"/>
  <c r="Z93" i="1"/>
  <c r="Z83" i="1"/>
  <c r="Z110" i="1"/>
  <c r="Z286" i="1"/>
  <c r="Z104" i="1"/>
  <c r="Z118" i="1"/>
  <c r="Z279" i="1"/>
  <c r="Z107" i="1"/>
  <c r="Z252" i="1"/>
  <c r="Z284" i="1"/>
  <c r="Z34" i="1"/>
  <c r="Z122" i="1"/>
  <c r="Z221" i="1"/>
  <c r="Z86" i="1"/>
  <c r="Z78" i="1"/>
  <c r="Z220" i="1"/>
  <c r="Z293" i="1"/>
  <c r="Z120" i="1"/>
  <c r="Z38" i="1"/>
  <c r="Z27" i="1"/>
  <c r="Z248" i="1"/>
  <c r="Z97" i="1"/>
  <c r="Z40" i="1"/>
  <c r="Z270" i="1"/>
  <c r="Z170" i="1"/>
  <c r="Z82" i="1"/>
  <c r="Z14" i="1"/>
  <c r="Z236" i="1"/>
  <c r="Z106" i="1"/>
  <c r="Z31" i="1"/>
  <c r="Z237" i="1"/>
  <c r="Z56" i="1"/>
  <c r="Z189" i="1"/>
  <c r="Z174" i="1"/>
  <c r="Z245" i="1"/>
  <c r="Z98" i="1"/>
  <c r="Z28" i="1"/>
  <c r="Z81" i="1"/>
  <c r="Z264" i="1"/>
  <c r="Z41" i="1"/>
  <c r="Z233" i="1"/>
  <c r="Z204" i="1"/>
  <c r="Z36" i="1"/>
  <c r="Z140" i="1"/>
  <c r="Z267" i="1"/>
  <c r="Z224" i="1"/>
  <c r="Z32" i="1"/>
  <c r="Z223" i="1"/>
  <c r="Z64" i="1"/>
  <c r="Z109" i="1"/>
  <c r="Z283" i="1"/>
  <c r="Z184" i="1"/>
  <c r="Z222" i="1"/>
  <c r="Z169" i="1"/>
  <c r="Z148" i="1"/>
  <c r="Z193" i="1"/>
  <c r="Z121" i="1"/>
  <c r="Z37" i="1"/>
  <c r="Z200" i="1"/>
  <c r="Z35" i="1"/>
  <c r="Z289" i="1"/>
  <c r="Z161" i="1"/>
  <c r="Z123" i="1"/>
  <c r="Z292" i="1"/>
  <c r="Z239" i="1"/>
  <c r="Z87" i="1"/>
  <c r="Z173" i="1"/>
  <c r="Z84" i="1"/>
  <c r="Z244" i="1"/>
  <c r="Z77" i="1"/>
  <c r="Z207" i="1"/>
  <c r="Z256" i="1"/>
  <c r="Z75" i="1"/>
  <c r="Z294" i="1"/>
  <c r="Z194" i="1"/>
  <c r="Z23" i="1"/>
  <c r="Z114" i="1"/>
  <c r="Z24" i="1"/>
  <c r="Z60" i="1"/>
  <c r="Z247" i="1"/>
  <c r="Z212" i="1"/>
  <c r="Z164" i="1"/>
  <c r="Z280" i="1"/>
  <c r="Z95" i="1"/>
  <c r="Z215" i="1"/>
  <c r="Z130" i="1"/>
  <c r="Z273" i="1"/>
  <c r="Z129" i="1"/>
  <c r="Z127" i="1"/>
  <c r="Z185" i="1"/>
  <c r="Z89" i="1"/>
  <c r="Z243" i="1"/>
  <c r="Z268" i="1"/>
  <c r="Z251" i="1"/>
  <c r="Z49" i="1"/>
  <c r="Z69" i="1"/>
  <c r="Z253" i="1"/>
  <c r="Z205" i="1"/>
  <c r="Z195" i="1"/>
  <c r="Z179" i="1"/>
  <c r="Z20" i="1"/>
  <c r="Z250" i="1"/>
  <c r="Z226" i="1"/>
  <c r="Z92" i="1"/>
  <c r="Z210" i="1"/>
  <c r="Z208" i="1"/>
  <c r="Z70" i="1"/>
  <c r="Z258" i="1"/>
  <c r="Z175" i="1"/>
  <c r="Z71" i="1"/>
  <c r="Z254" i="1"/>
  <c r="Z181" i="1"/>
  <c r="Z235" i="1"/>
  <c r="Z288" i="1"/>
  <c r="Z217" i="1"/>
  <c r="Z238" i="1"/>
  <c r="Z17" i="1"/>
  <c r="Z246" i="1"/>
  <c r="Z255" i="1"/>
  <c r="Z45" i="1"/>
  <c r="Z59" i="1"/>
  <c r="Z151" i="1"/>
  <c r="Z203" i="1"/>
  <c r="Z105" i="1"/>
  <c r="Z73" i="1"/>
  <c r="Z281" i="1"/>
  <c r="Z196" i="1"/>
  <c r="Z26" i="1"/>
  <c r="Z131" i="1"/>
  <c r="Z25" i="1"/>
  <c r="Z67" i="1"/>
  <c r="Z29" i="1"/>
  <c r="Z213" i="1"/>
  <c r="Z108" i="1"/>
  <c r="Z162" i="1"/>
  <c r="Z117" i="1"/>
  <c r="Z139" i="1"/>
  <c r="Z211" i="1"/>
  <c r="Z271" i="1"/>
  <c r="Z219" i="1"/>
  <c r="Z276" i="1"/>
  <c r="Z15" i="1"/>
  <c r="Z91" i="1"/>
  <c r="Z261" i="1"/>
  <c r="Z12" i="1"/>
  <c r="Z199" i="1"/>
  <c r="Z263" i="1"/>
  <c r="Z47" i="1"/>
  <c r="Z62" i="1"/>
  <c r="Z85" i="1"/>
  <c r="Z46" i="1"/>
  <c r="Z192" i="1"/>
  <c r="Z132" i="1"/>
  <c r="Z198" i="1"/>
  <c r="Z50" i="1"/>
  <c r="Z241" i="1"/>
  <c r="Z52" i="1"/>
  <c r="Z177" i="1"/>
  <c r="Z76" i="1"/>
  <c r="Z274" i="1"/>
  <c r="Z209" i="1"/>
  <c r="Z112" i="1"/>
  <c r="Z158" i="1"/>
  <c r="Z61" i="1"/>
  <c r="Z231" i="1"/>
  <c r="Z155" i="1"/>
  <c r="Z55" i="1"/>
  <c r="Z149" i="1"/>
  <c r="Z33" i="1"/>
  <c r="Z201" i="1"/>
  <c r="Z163" i="1"/>
  <c r="Z102" i="1"/>
  <c r="Z94" i="1"/>
  <c r="Z65" i="1"/>
  <c r="Z214" i="1"/>
  <c r="Z272" i="1"/>
  <c r="Z100" i="1"/>
  <c r="Z165" i="1"/>
  <c r="Z176" i="1"/>
  <c r="Z66" i="1"/>
  <c r="Z156" i="1"/>
  <c r="Z278" i="1"/>
  <c r="Z227" i="1"/>
  <c r="Z166" i="1"/>
  <c r="Z262" i="1"/>
  <c r="Z57" i="1"/>
  <c r="Z44" i="1"/>
  <c r="Z116" i="1"/>
  <c r="Z229" i="1"/>
  <c r="Z242" i="1"/>
  <c r="Z265" i="1"/>
  <c r="Z79" i="1"/>
  <c r="Z197" i="1"/>
  <c r="Z147" i="1"/>
  <c r="Z125" i="1"/>
  <c r="Z269" i="1"/>
  <c r="Z111" i="1"/>
  <c r="Z143" i="1"/>
  <c r="Z153" i="1"/>
  <c r="Z186" i="1"/>
  <c r="Z145" i="1"/>
  <c r="Z287" i="1"/>
  <c r="Z154" i="1"/>
  <c r="Z187" i="1"/>
  <c r="Z51" i="1"/>
  <c r="Z43" i="1"/>
  <c r="Z152" i="1"/>
  <c r="Z135" i="1"/>
  <c r="Z124" i="1"/>
  <c r="Z11" i="1"/>
  <c r="Z128" i="1"/>
  <c r="Z191" i="1"/>
  <c r="Z48" i="1"/>
  <c r="Z260" i="1"/>
  <c r="Z90" i="1"/>
  <c r="Z266" i="1"/>
  <c r="Z88" i="1"/>
  <c r="Z202" i="1"/>
  <c r="Z63" i="1"/>
  <c r="Z178" i="1"/>
  <c r="Z141" i="1"/>
  <c r="Z290" i="1"/>
  <c r="Z216" i="1"/>
  <c r="Z275" i="1"/>
  <c r="Z150" i="1"/>
  <c r="Z96" i="1"/>
  <c r="Z257" i="1"/>
  <c r="Z232" i="1"/>
  <c r="Z53" i="1"/>
  <c r="Z146" i="1"/>
  <c r="Z249" i="1"/>
  <c r="Z22" i="1"/>
  <c r="Z21" i="1"/>
  <c r="Z16" i="1"/>
  <c r="Z172" i="1"/>
  <c r="Z218" i="1"/>
  <c r="Z19" i="1"/>
  <c r="Z134" i="1"/>
  <c r="Z101" i="1"/>
  <c r="Z188" i="1"/>
  <c r="Z42" i="1"/>
  <c r="Z285" i="1"/>
  <c r="Z18" i="1"/>
  <c r="Z72" i="1"/>
  <c r="Z126" i="1"/>
  <c r="DD286" i="1" l="1"/>
  <c r="DD82" i="1"/>
  <c r="DD48" i="1"/>
  <c r="DD145" i="1"/>
  <c r="DD96" i="1"/>
  <c r="DD58" i="1"/>
  <c r="DD160" i="1"/>
  <c r="DD168" i="1"/>
  <c r="DD239" i="1"/>
  <c r="DD147" i="1"/>
  <c r="DD116" i="1"/>
  <c r="DD272" i="1"/>
  <c r="DD112" i="1"/>
  <c r="DD85" i="1"/>
  <c r="DD139" i="1"/>
  <c r="DD73" i="1"/>
  <c r="DD181" i="1"/>
  <c r="DD179" i="1"/>
  <c r="DD273" i="1"/>
  <c r="DD194" i="1"/>
  <c r="DD40" i="1"/>
  <c r="DD148" i="1"/>
  <c r="DD36" i="1"/>
  <c r="DD110" i="1"/>
  <c r="DD259" i="1"/>
  <c r="DD234" i="1"/>
  <c r="DD119" i="1"/>
  <c r="DD125" i="1"/>
  <c r="DD127" i="1"/>
  <c r="DD19" i="1"/>
  <c r="DD150" i="1"/>
  <c r="DD191" i="1"/>
  <c r="DD186" i="1"/>
  <c r="DD44" i="1"/>
  <c r="DD214" i="1"/>
  <c r="DD209" i="1"/>
  <c r="DD62" i="1"/>
  <c r="DD117" i="1"/>
  <c r="DD105" i="1"/>
  <c r="DD254" i="1"/>
  <c r="DD195" i="1"/>
  <c r="DD130" i="1"/>
  <c r="DD294" i="1"/>
  <c r="DD248" i="1"/>
  <c r="DD169" i="1"/>
  <c r="DD204" i="1"/>
  <c r="DD134" i="1"/>
  <c r="DD83" i="1"/>
  <c r="DD142" i="1"/>
  <c r="DD225" i="1"/>
  <c r="DD137" i="1"/>
  <c r="DD185" i="1"/>
  <c r="DD55" i="1"/>
  <c r="DD218" i="1"/>
  <c r="DD275" i="1"/>
  <c r="DD128" i="1"/>
  <c r="DD153" i="1"/>
  <c r="DD57" i="1"/>
  <c r="DD65" i="1"/>
  <c r="DD274" i="1"/>
  <c r="DD47" i="1"/>
  <c r="DD162" i="1"/>
  <c r="DD203" i="1"/>
  <c r="DD71" i="1"/>
  <c r="DD205" i="1"/>
  <c r="DD215" i="1"/>
  <c r="DD75" i="1"/>
  <c r="DD120" i="1"/>
  <c r="DD222" i="1"/>
  <c r="DD233" i="1"/>
  <c r="DD93" i="1"/>
  <c r="DD56" i="1"/>
  <c r="DD39" i="1"/>
  <c r="DD106" i="1"/>
  <c r="DD149" i="1"/>
  <c r="DD221" i="1"/>
  <c r="DD172" i="1"/>
  <c r="DD216" i="1"/>
  <c r="DD11" i="1"/>
  <c r="DD143" i="1"/>
  <c r="DD262" i="1"/>
  <c r="DD94" i="1"/>
  <c r="DD76" i="1"/>
  <c r="DD263" i="1"/>
  <c r="DD108" i="1"/>
  <c r="DD151" i="1"/>
  <c r="DD175" i="1"/>
  <c r="DD253" i="1"/>
  <c r="DD95" i="1"/>
  <c r="DD256" i="1"/>
  <c r="DD220" i="1"/>
  <c r="DD184" i="1"/>
  <c r="DD28" i="1"/>
  <c r="DD122" i="1"/>
  <c r="DD182" i="1"/>
  <c r="DD277" i="1"/>
  <c r="DD138" i="1"/>
  <c r="DD33" i="1"/>
  <c r="DD86" i="1"/>
  <c r="DD14" i="1"/>
  <c r="DD16" i="1"/>
  <c r="DD290" i="1"/>
  <c r="DD124" i="1"/>
  <c r="DD111" i="1"/>
  <c r="DD166" i="1"/>
  <c r="DD102" i="1"/>
  <c r="DD177" i="1"/>
  <c r="DD199" i="1"/>
  <c r="DD213" i="1"/>
  <c r="DD59" i="1"/>
  <c r="DD258" i="1"/>
  <c r="DD69" i="1"/>
  <c r="DD280" i="1"/>
  <c r="DD207" i="1"/>
  <c r="DD123" i="1"/>
  <c r="DD283" i="1"/>
  <c r="DD245" i="1"/>
  <c r="DD34" i="1"/>
  <c r="DD54" i="1"/>
  <c r="DD171" i="1"/>
  <c r="DD80" i="1"/>
  <c r="DD15" i="1"/>
  <c r="DD276" i="1"/>
  <c r="DD126" i="1"/>
  <c r="DD21" i="1"/>
  <c r="DD237" i="1"/>
  <c r="DD135" i="1"/>
  <c r="DD269" i="1"/>
  <c r="DD227" i="1"/>
  <c r="DD163" i="1"/>
  <c r="DD52" i="1"/>
  <c r="DD12" i="1"/>
  <c r="DD29" i="1"/>
  <c r="DD45" i="1"/>
  <c r="DD70" i="1"/>
  <c r="DD49" i="1"/>
  <c r="DD164" i="1"/>
  <c r="DD77" i="1"/>
  <c r="DD161" i="1"/>
  <c r="DD109" i="1"/>
  <c r="DD284" i="1"/>
  <c r="DD74" i="1"/>
  <c r="DD136" i="1"/>
  <c r="DD159" i="1"/>
  <c r="DD41" i="1"/>
  <c r="DD264" i="1"/>
  <c r="DD72" i="1"/>
  <c r="DD22" i="1"/>
  <c r="DD63" i="1"/>
  <c r="DD152" i="1"/>
  <c r="DD236" i="1"/>
  <c r="DD278" i="1"/>
  <c r="DD201" i="1"/>
  <c r="DD241" i="1"/>
  <c r="DD261" i="1"/>
  <c r="DD67" i="1"/>
  <c r="DD255" i="1"/>
  <c r="DD208" i="1"/>
  <c r="DD251" i="1"/>
  <c r="DD212" i="1"/>
  <c r="DD244" i="1"/>
  <c r="DD289" i="1"/>
  <c r="DD64" i="1"/>
  <c r="DD170" i="1"/>
  <c r="DD252" i="1"/>
  <c r="DD190" i="1"/>
  <c r="DD115" i="1"/>
  <c r="DD228" i="1"/>
  <c r="DD141" i="1"/>
  <c r="DD178" i="1"/>
  <c r="DD18" i="1"/>
  <c r="DD249" i="1"/>
  <c r="DD202" i="1"/>
  <c r="DD43" i="1"/>
  <c r="DD197" i="1"/>
  <c r="DD156" i="1"/>
  <c r="DD189" i="1"/>
  <c r="DD50" i="1"/>
  <c r="DD91" i="1"/>
  <c r="DD25" i="1"/>
  <c r="DD246" i="1"/>
  <c r="DD210" i="1"/>
  <c r="DD268" i="1"/>
  <c r="DD247" i="1"/>
  <c r="DD84" i="1"/>
  <c r="DD35" i="1"/>
  <c r="DD223" i="1"/>
  <c r="DD270" i="1"/>
  <c r="DD107" i="1"/>
  <c r="DD240" i="1"/>
  <c r="DD157" i="1"/>
  <c r="DD68" i="1"/>
  <c r="DD78" i="1"/>
  <c r="DD183" i="1"/>
  <c r="DD285" i="1"/>
  <c r="DD146" i="1"/>
  <c r="DD88" i="1"/>
  <c r="DD51" i="1"/>
  <c r="DD79" i="1"/>
  <c r="DD66" i="1"/>
  <c r="DD155" i="1"/>
  <c r="DD198" i="1"/>
  <c r="DD31" i="1"/>
  <c r="DD131" i="1"/>
  <c r="DD17" i="1"/>
  <c r="DD92" i="1"/>
  <c r="DD243" i="1"/>
  <c r="DD60" i="1"/>
  <c r="DD173" i="1"/>
  <c r="DD200" i="1"/>
  <c r="DD32" i="1"/>
  <c r="DD97" i="1"/>
  <c r="DD279" i="1"/>
  <c r="DD167" i="1"/>
  <c r="DD113" i="1"/>
  <c r="DD291" i="1"/>
  <c r="DD30" i="1"/>
  <c r="DD217" i="1"/>
  <c r="DD42" i="1"/>
  <c r="DD53" i="1"/>
  <c r="DD266" i="1"/>
  <c r="DD187" i="1"/>
  <c r="DD265" i="1"/>
  <c r="DD176" i="1"/>
  <c r="DD231" i="1"/>
  <c r="DD132" i="1"/>
  <c r="DD219" i="1"/>
  <c r="DD26" i="1"/>
  <c r="DD98" i="1"/>
  <c r="DD226" i="1"/>
  <c r="DD89" i="1"/>
  <c r="DD24" i="1"/>
  <c r="DD87" i="1"/>
  <c r="DD37" i="1"/>
  <c r="DD224" i="1"/>
  <c r="DD27" i="1"/>
  <c r="DD118" i="1"/>
  <c r="DD230" i="1"/>
  <c r="DD99" i="1"/>
  <c r="DD13" i="1"/>
  <c r="DD238" i="1"/>
  <c r="DD206" i="1"/>
  <c r="DD188" i="1"/>
  <c r="DD232" i="1"/>
  <c r="DD90" i="1"/>
  <c r="DD154" i="1"/>
  <c r="DD242" i="1"/>
  <c r="DD165" i="1"/>
  <c r="DD61" i="1"/>
  <c r="DD192" i="1"/>
  <c r="DD271" i="1"/>
  <c r="DD196" i="1"/>
  <c r="DD288" i="1"/>
  <c r="DD250" i="1"/>
  <c r="DD174" i="1"/>
  <c r="DD114" i="1"/>
  <c r="DD133" i="1"/>
  <c r="DD121" i="1"/>
  <c r="DD267" i="1"/>
  <c r="DD38" i="1"/>
  <c r="DD104" i="1"/>
  <c r="DD144" i="1"/>
  <c r="DD103" i="1"/>
  <c r="DD282" i="1"/>
  <c r="DD180" i="1"/>
  <c r="DD292" i="1"/>
  <c r="DD101" i="1"/>
  <c r="DD257" i="1"/>
  <c r="DD260" i="1"/>
  <c r="DD287" i="1"/>
  <c r="DD229" i="1"/>
  <c r="DD100" i="1"/>
  <c r="DD158" i="1"/>
  <c r="DD46" i="1"/>
  <c r="DD211" i="1"/>
  <c r="DD281" i="1"/>
  <c r="DD235" i="1"/>
  <c r="DD20" i="1"/>
  <c r="DD129" i="1"/>
  <c r="DD23" i="1"/>
  <c r="DD81" i="1"/>
  <c r="DD193" i="1"/>
  <c r="DD140" i="1"/>
  <c r="DD293" i="1"/>
  <c r="CT71" i="1"/>
  <c r="CT288" i="1"/>
  <c r="CT235" i="1"/>
  <c r="CT254" i="1"/>
  <c r="CT258" i="1"/>
  <c r="CT70" i="1"/>
  <c r="CT175" i="1"/>
  <c r="CT259" i="1"/>
  <c r="CT208" i="1"/>
  <c r="CT251" i="1"/>
  <c r="CT247" i="1"/>
  <c r="CT84" i="1"/>
  <c r="CT148" i="1"/>
  <c r="CT36" i="1"/>
  <c r="CT106" i="1"/>
  <c r="CT293" i="1"/>
  <c r="CT83" i="1"/>
  <c r="CT142" i="1"/>
  <c r="CT39" i="1"/>
  <c r="CT33" i="1"/>
  <c r="CT86" i="1"/>
  <c r="CT126" i="1"/>
  <c r="CT21" i="1"/>
  <c r="CT63" i="1"/>
  <c r="CT152" i="1"/>
  <c r="CT197" i="1"/>
  <c r="CT156" i="1"/>
  <c r="CT155" i="1"/>
  <c r="CT198" i="1"/>
  <c r="CT219" i="1"/>
  <c r="CT26" i="1"/>
  <c r="CT210" i="1"/>
  <c r="CT268" i="1"/>
  <c r="CT60" i="1"/>
  <c r="CT173" i="1"/>
  <c r="CT169" i="1"/>
  <c r="CT204" i="1"/>
  <c r="CT236" i="1"/>
  <c r="CT220" i="1"/>
  <c r="CT93" i="1"/>
  <c r="CT277" i="1"/>
  <c r="CT138" i="1"/>
  <c r="CT15" i="1"/>
  <c r="CT276" i="1"/>
  <c r="CT72" i="1"/>
  <c r="CT22" i="1"/>
  <c r="CT202" i="1"/>
  <c r="CT43" i="1"/>
  <c r="CT79" i="1"/>
  <c r="CT66" i="1"/>
  <c r="CT231" i="1"/>
  <c r="CT132" i="1"/>
  <c r="CT271" i="1"/>
  <c r="CT196" i="1"/>
  <c r="CT92" i="1"/>
  <c r="CT243" i="1"/>
  <c r="CT24" i="1"/>
  <c r="CT87" i="1"/>
  <c r="CT222" i="1"/>
  <c r="CT233" i="1"/>
  <c r="CT14" i="1"/>
  <c r="CT122" i="1"/>
  <c r="CT182" i="1"/>
  <c r="CT171" i="1"/>
  <c r="CT80" i="1"/>
  <c r="CT41" i="1"/>
  <c r="CT264" i="1"/>
  <c r="CT18" i="1"/>
  <c r="CT249" i="1"/>
  <c r="CT88" i="1"/>
  <c r="CT51" i="1"/>
  <c r="CT265" i="1"/>
  <c r="CT176" i="1"/>
  <c r="CT61" i="1"/>
  <c r="CT192" i="1"/>
  <c r="CT211" i="1"/>
  <c r="CT281" i="1"/>
  <c r="CT226" i="1"/>
  <c r="CT89" i="1"/>
  <c r="CT114" i="1"/>
  <c r="CT133" i="1"/>
  <c r="CT184" i="1"/>
  <c r="CT81" i="1"/>
  <c r="CT82" i="1"/>
  <c r="CT34" i="1"/>
  <c r="CT54" i="1"/>
  <c r="CT136" i="1"/>
  <c r="CT159" i="1"/>
  <c r="CT141" i="1"/>
  <c r="CT178" i="1"/>
  <c r="CT285" i="1"/>
  <c r="CT146" i="1"/>
  <c r="CT266" i="1"/>
  <c r="CT187" i="1"/>
  <c r="CT242" i="1"/>
  <c r="CT165" i="1"/>
  <c r="CT158" i="1"/>
  <c r="CT46" i="1"/>
  <c r="CT139" i="1"/>
  <c r="CT73" i="1"/>
  <c r="CT250" i="1"/>
  <c r="CT129" i="1"/>
  <c r="CT23" i="1"/>
  <c r="CT123" i="1"/>
  <c r="CT283" i="1"/>
  <c r="CT28" i="1"/>
  <c r="CT170" i="1"/>
  <c r="CT284" i="1"/>
  <c r="CT74" i="1"/>
  <c r="CT115" i="1"/>
  <c r="CT228" i="1"/>
  <c r="CT78" i="1"/>
  <c r="CT183" i="1"/>
  <c r="CT42" i="1"/>
  <c r="CT53" i="1"/>
  <c r="CT90" i="1"/>
  <c r="CT154" i="1"/>
  <c r="CT229" i="1"/>
  <c r="CT100" i="1"/>
  <c r="CT112" i="1"/>
  <c r="CT85" i="1"/>
  <c r="CT117" i="1"/>
  <c r="CT105" i="1"/>
  <c r="CT20" i="1"/>
  <c r="CT273" i="1"/>
  <c r="CT194" i="1"/>
  <c r="CT161" i="1"/>
  <c r="CT109" i="1"/>
  <c r="CT98" i="1"/>
  <c r="CT270" i="1"/>
  <c r="CT252" i="1"/>
  <c r="CT157" i="1"/>
  <c r="CT68" i="1"/>
  <c r="CT30" i="1"/>
  <c r="CT217" i="1"/>
  <c r="CT188" i="1"/>
  <c r="CT232" i="1"/>
  <c r="CT260" i="1"/>
  <c r="CT287" i="1"/>
  <c r="CT116" i="1"/>
  <c r="CT272" i="1"/>
  <c r="CT209" i="1"/>
  <c r="CT62" i="1"/>
  <c r="CT162" i="1"/>
  <c r="CT203" i="1"/>
  <c r="CT190" i="1"/>
  <c r="CT181" i="1"/>
  <c r="CT179" i="1"/>
  <c r="CT130" i="1"/>
  <c r="CT294" i="1"/>
  <c r="CT289" i="1"/>
  <c r="CT64" i="1"/>
  <c r="CT245" i="1"/>
  <c r="CT40" i="1"/>
  <c r="CT107" i="1"/>
  <c r="CT240" i="1"/>
  <c r="CT113" i="1"/>
  <c r="CT291" i="1"/>
  <c r="CT238" i="1"/>
  <c r="CT206" i="1"/>
  <c r="CT101" i="1"/>
  <c r="CT257" i="1"/>
  <c r="CT48" i="1"/>
  <c r="CT145" i="1"/>
  <c r="CT44" i="1"/>
  <c r="CT214" i="1"/>
  <c r="CT274" i="1"/>
  <c r="CT47" i="1"/>
  <c r="CT108" i="1"/>
  <c r="CT151" i="1"/>
  <c r="CT195" i="1"/>
  <c r="CT215" i="1"/>
  <c r="CT75" i="1"/>
  <c r="CT35" i="1"/>
  <c r="CT223" i="1"/>
  <c r="CT174" i="1"/>
  <c r="CT97" i="1"/>
  <c r="CT279" i="1"/>
  <c r="CT167" i="1"/>
  <c r="CT99" i="1"/>
  <c r="CT13" i="1"/>
  <c r="CT180" i="1"/>
  <c r="CT292" i="1"/>
  <c r="CT134" i="1"/>
  <c r="CT96" i="1"/>
  <c r="CT191" i="1"/>
  <c r="CT186" i="1"/>
  <c r="CT57" i="1"/>
  <c r="CT65" i="1"/>
  <c r="CT76" i="1"/>
  <c r="CT263" i="1"/>
  <c r="CT213" i="1"/>
  <c r="CT59" i="1"/>
  <c r="CT205" i="1"/>
  <c r="CT95" i="1"/>
  <c r="CT256" i="1"/>
  <c r="CT200" i="1"/>
  <c r="CT32" i="1"/>
  <c r="CT189" i="1"/>
  <c r="CT248" i="1"/>
  <c r="CT118" i="1"/>
  <c r="CT230" i="1"/>
  <c r="CT103" i="1"/>
  <c r="CT282" i="1"/>
  <c r="CT239" i="1"/>
  <c r="CT147" i="1"/>
  <c r="CT19" i="1"/>
  <c r="CT150" i="1"/>
  <c r="CT128" i="1"/>
  <c r="CT153" i="1"/>
  <c r="CT262" i="1"/>
  <c r="CT94" i="1"/>
  <c r="CT177" i="1"/>
  <c r="CT199" i="1"/>
  <c r="CT29" i="1"/>
  <c r="CT45" i="1"/>
  <c r="CT253" i="1"/>
  <c r="CT280" i="1"/>
  <c r="CT207" i="1"/>
  <c r="CT37" i="1"/>
  <c r="CT224" i="1"/>
  <c r="CT56" i="1"/>
  <c r="CT27" i="1"/>
  <c r="CT104" i="1"/>
  <c r="CT144" i="1"/>
  <c r="CT58" i="1"/>
  <c r="CT160" i="1"/>
  <c r="CT125" i="1"/>
  <c r="CT127" i="1"/>
  <c r="CT218" i="1"/>
  <c r="CT275" i="1"/>
  <c r="CT11" i="1"/>
  <c r="CT143" i="1"/>
  <c r="CT166" i="1"/>
  <c r="CT102" i="1"/>
  <c r="CT52" i="1"/>
  <c r="CT12" i="1"/>
  <c r="CT67" i="1"/>
  <c r="CT255" i="1"/>
  <c r="CT69" i="1"/>
  <c r="CT164" i="1"/>
  <c r="CT77" i="1"/>
  <c r="CT121" i="1"/>
  <c r="CT267" i="1"/>
  <c r="CT237" i="1"/>
  <c r="CT38" i="1"/>
  <c r="CT286" i="1"/>
  <c r="CT168" i="1"/>
  <c r="CT234" i="1"/>
  <c r="CT119" i="1"/>
  <c r="CT185" i="1"/>
  <c r="CT55" i="1"/>
  <c r="CT172" i="1"/>
  <c r="CT216" i="1"/>
  <c r="CT124" i="1"/>
  <c r="CT111" i="1"/>
  <c r="CT227" i="1"/>
  <c r="CT163" i="1"/>
  <c r="CT241" i="1"/>
  <c r="CT261" i="1"/>
  <c r="CT25" i="1"/>
  <c r="CT246" i="1"/>
  <c r="CT49" i="1"/>
  <c r="CT212" i="1"/>
  <c r="CT244" i="1"/>
  <c r="CT193" i="1"/>
  <c r="CT140" i="1"/>
  <c r="CT31" i="1"/>
  <c r="CT120" i="1"/>
  <c r="CT110" i="1"/>
  <c r="CT225" i="1"/>
  <c r="CT137" i="1"/>
  <c r="CT149" i="1"/>
  <c r="CT221" i="1"/>
  <c r="CT16" i="1"/>
  <c r="CT290" i="1"/>
  <c r="CT135" i="1"/>
  <c r="CT269" i="1"/>
  <c r="CT278" i="1"/>
  <c r="CT201" i="1"/>
  <c r="CT50" i="1"/>
  <c r="CT91" i="1"/>
  <c r="CT131" i="1"/>
  <c r="CT17" i="1"/>
  <c r="CG76" i="1"/>
  <c r="CG263" i="1"/>
  <c r="CG70" i="1"/>
  <c r="CG135" i="1"/>
  <c r="CG177" i="1"/>
  <c r="CG199" i="1"/>
  <c r="CG29" i="1"/>
  <c r="CG45" i="1"/>
  <c r="CG208" i="1"/>
  <c r="CG247" i="1"/>
  <c r="CG84" i="1"/>
  <c r="CG148" i="1"/>
  <c r="CG36" i="1"/>
  <c r="CG106" i="1"/>
  <c r="CG293" i="1"/>
  <c r="CG83" i="1"/>
  <c r="CG142" i="1"/>
  <c r="CG39" i="1"/>
  <c r="CG33" i="1"/>
  <c r="CG86" i="1"/>
  <c r="CG126" i="1"/>
  <c r="CG21" i="1"/>
  <c r="CG63" i="1"/>
  <c r="CG152" i="1"/>
  <c r="CG197" i="1"/>
  <c r="CG156" i="1"/>
  <c r="CG49" i="1"/>
  <c r="CG193" i="1"/>
  <c r="CG120" i="1"/>
  <c r="CG259" i="1"/>
  <c r="CG137" i="1"/>
  <c r="CG16" i="1"/>
  <c r="CG290" i="1"/>
  <c r="CG269" i="1"/>
  <c r="CG251" i="1"/>
  <c r="CG52" i="1"/>
  <c r="CG12" i="1"/>
  <c r="CG67" i="1"/>
  <c r="CG255" i="1"/>
  <c r="CG210" i="1"/>
  <c r="CG268" i="1"/>
  <c r="CG60" i="1"/>
  <c r="CG173" i="1"/>
  <c r="CG169" i="1"/>
  <c r="CG204" i="1"/>
  <c r="CG236" i="1"/>
  <c r="CG220" i="1"/>
  <c r="CG93" i="1"/>
  <c r="CG277" i="1"/>
  <c r="CG138" i="1"/>
  <c r="CG15" i="1"/>
  <c r="CG276" i="1"/>
  <c r="CG72" i="1"/>
  <c r="CG22" i="1"/>
  <c r="CG202" i="1"/>
  <c r="CG43" i="1"/>
  <c r="CG79" i="1"/>
  <c r="CG66" i="1"/>
  <c r="CG59" i="1"/>
  <c r="CG212" i="1"/>
  <c r="CG140" i="1"/>
  <c r="CG110" i="1"/>
  <c r="CG221" i="1"/>
  <c r="CG201" i="1"/>
  <c r="CG241" i="1"/>
  <c r="CG261" i="1"/>
  <c r="CG25" i="1"/>
  <c r="CG246" i="1"/>
  <c r="CG92" i="1"/>
  <c r="CG243" i="1"/>
  <c r="CG24" i="1"/>
  <c r="CG87" i="1"/>
  <c r="CG222" i="1"/>
  <c r="CG233" i="1"/>
  <c r="CG14" i="1"/>
  <c r="CG122" i="1"/>
  <c r="CG182" i="1"/>
  <c r="CG171" i="1"/>
  <c r="CG80" i="1"/>
  <c r="CG41" i="1"/>
  <c r="CG264" i="1"/>
  <c r="CG18" i="1"/>
  <c r="CG249" i="1"/>
  <c r="CG88" i="1"/>
  <c r="CG51" i="1"/>
  <c r="CG265" i="1"/>
  <c r="CG176" i="1"/>
  <c r="CG213" i="1"/>
  <c r="CG244" i="1"/>
  <c r="CG31" i="1"/>
  <c r="CG225" i="1"/>
  <c r="CG149" i="1"/>
  <c r="CG278" i="1"/>
  <c r="CG50" i="1"/>
  <c r="CG91" i="1"/>
  <c r="CG131" i="1"/>
  <c r="CG17" i="1"/>
  <c r="CG226" i="1"/>
  <c r="CG89" i="1"/>
  <c r="CG114" i="1"/>
  <c r="CG133" i="1"/>
  <c r="CG184" i="1"/>
  <c r="CG81" i="1"/>
  <c r="CG82" i="1"/>
  <c r="CG34" i="1"/>
  <c r="CG54" i="1"/>
  <c r="CG136" i="1"/>
  <c r="CG159" i="1"/>
  <c r="CG141" i="1"/>
  <c r="CG178" i="1"/>
  <c r="CG285" i="1"/>
  <c r="CG146" i="1"/>
  <c r="CG266" i="1"/>
  <c r="CG187" i="1"/>
  <c r="CG242" i="1"/>
  <c r="CG165" i="1"/>
  <c r="CG198" i="1"/>
  <c r="CG250" i="1"/>
  <c r="CG283" i="1"/>
  <c r="CG115" i="1"/>
  <c r="CG78" i="1"/>
  <c r="CG183" i="1"/>
  <c r="CG53" i="1"/>
  <c r="CG229" i="1"/>
  <c r="CG231" i="1"/>
  <c r="CG132" i="1"/>
  <c r="CG271" i="1"/>
  <c r="CG196" i="1"/>
  <c r="CG235" i="1"/>
  <c r="CG20" i="1"/>
  <c r="CG273" i="1"/>
  <c r="CG194" i="1"/>
  <c r="CG161" i="1"/>
  <c r="CG109" i="1"/>
  <c r="CG98" i="1"/>
  <c r="CG270" i="1"/>
  <c r="CG252" i="1"/>
  <c r="CG190" i="1"/>
  <c r="CG157" i="1"/>
  <c r="CG68" i="1"/>
  <c r="CG30" i="1"/>
  <c r="CG217" i="1"/>
  <c r="CG188" i="1"/>
  <c r="CG232" i="1"/>
  <c r="CG260" i="1"/>
  <c r="CG287" i="1"/>
  <c r="CG116" i="1"/>
  <c r="CG272" i="1"/>
  <c r="CG26" i="1"/>
  <c r="CG129" i="1"/>
  <c r="CG28" i="1"/>
  <c r="CG228" i="1"/>
  <c r="CG42" i="1"/>
  <c r="CG100" i="1"/>
  <c r="CG61" i="1"/>
  <c r="CG192" i="1"/>
  <c r="CG211" i="1"/>
  <c r="CG281" i="1"/>
  <c r="CG181" i="1"/>
  <c r="CG179" i="1"/>
  <c r="CG130" i="1"/>
  <c r="CG294" i="1"/>
  <c r="CG289" i="1"/>
  <c r="CG64" i="1"/>
  <c r="CG245" i="1"/>
  <c r="CG40" i="1"/>
  <c r="CG107" i="1"/>
  <c r="CG240" i="1"/>
  <c r="CG113" i="1"/>
  <c r="CG291" i="1"/>
  <c r="CG238" i="1"/>
  <c r="CG206" i="1"/>
  <c r="CG101" i="1"/>
  <c r="CG257" i="1"/>
  <c r="CG48" i="1"/>
  <c r="CG145" i="1"/>
  <c r="CG44" i="1"/>
  <c r="CG214" i="1"/>
  <c r="CG219" i="1"/>
  <c r="CG123" i="1"/>
  <c r="CG90" i="1"/>
  <c r="CG158" i="1"/>
  <c r="CG46" i="1"/>
  <c r="CG139" i="1"/>
  <c r="CG73" i="1"/>
  <c r="CG254" i="1"/>
  <c r="CG195" i="1"/>
  <c r="CG215" i="1"/>
  <c r="CG75" i="1"/>
  <c r="CG35" i="1"/>
  <c r="CG223" i="1"/>
  <c r="CG174" i="1"/>
  <c r="CG97" i="1"/>
  <c r="CG279" i="1"/>
  <c r="CG167" i="1"/>
  <c r="CG99" i="1"/>
  <c r="CG13" i="1"/>
  <c r="CG180" i="1"/>
  <c r="CG292" i="1"/>
  <c r="CG134" i="1"/>
  <c r="CG96" i="1"/>
  <c r="CG191" i="1"/>
  <c r="CG186" i="1"/>
  <c r="CG57" i="1"/>
  <c r="CG65" i="1"/>
  <c r="CG155" i="1"/>
  <c r="CG288" i="1"/>
  <c r="CG23" i="1"/>
  <c r="CG284" i="1"/>
  <c r="CG154" i="1"/>
  <c r="CG112" i="1"/>
  <c r="CG85" i="1"/>
  <c r="CG117" i="1"/>
  <c r="CG105" i="1"/>
  <c r="CG71" i="1"/>
  <c r="CG205" i="1"/>
  <c r="CG95" i="1"/>
  <c r="CG256" i="1"/>
  <c r="CG200" i="1"/>
  <c r="CG32" i="1"/>
  <c r="CG189" i="1"/>
  <c r="CG248" i="1"/>
  <c r="CG118" i="1"/>
  <c r="CG230" i="1"/>
  <c r="CG103" i="1"/>
  <c r="CG282" i="1"/>
  <c r="CG239" i="1"/>
  <c r="CG147" i="1"/>
  <c r="CG19" i="1"/>
  <c r="CG150" i="1"/>
  <c r="CG128" i="1"/>
  <c r="CG153" i="1"/>
  <c r="CG262" i="1"/>
  <c r="CG94" i="1"/>
  <c r="CG74" i="1"/>
  <c r="CG209" i="1"/>
  <c r="CG62" i="1"/>
  <c r="CG162" i="1"/>
  <c r="CG203" i="1"/>
  <c r="CG175" i="1"/>
  <c r="CG253" i="1"/>
  <c r="CG280" i="1"/>
  <c r="CG207" i="1"/>
  <c r="CG37" i="1"/>
  <c r="CG224" i="1"/>
  <c r="CG56" i="1"/>
  <c r="CG27" i="1"/>
  <c r="CG104" i="1"/>
  <c r="CG144" i="1"/>
  <c r="CG58" i="1"/>
  <c r="CG160" i="1"/>
  <c r="CG125" i="1"/>
  <c r="CG127" i="1"/>
  <c r="CG218" i="1"/>
  <c r="CG275" i="1"/>
  <c r="CG11" i="1"/>
  <c r="CG143" i="1"/>
  <c r="CG166" i="1"/>
  <c r="CG102" i="1"/>
  <c r="CG170" i="1"/>
  <c r="CG274" i="1"/>
  <c r="CG47" i="1"/>
  <c r="CG108" i="1"/>
  <c r="CG151" i="1"/>
  <c r="CG258" i="1"/>
  <c r="CG69" i="1"/>
  <c r="CG164" i="1"/>
  <c r="CG77" i="1"/>
  <c r="CG121" i="1"/>
  <c r="CG267" i="1"/>
  <c r="CG237" i="1"/>
  <c r="CG38" i="1"/>
  <c r="CG286" i="1"/>
  <c r="CG168" i="1"/>
  <c r="CG234" i="1"/>
  <c r="CG119" i="1"/>
  <c r="CG185" i="1"/>
  <c r="CG55" i="1"/>
  <c r="CG172" i="1"/>
  <c r="CG216" i="1"/>
  <c r="CG124" i="1"/>
  <c r="CG111" i="1"/>
  <c r="CG227" i="1"/>
  <c r="CG163" i="1"/>
  <c r="BT177" i="1"/>
  <c r="BT199" i="1"/>
  <c r="BT29" i="1"/>
  <c r="BT45" i="1"/>
  <c r="BT208" i="1"/>
  <c r="BT251" i="1"/>
  <c r="BT247" i="1"/>
  <c r="BT84" i="1"/>
  <c r="BT148" i="1"/>
  <c r="BT36" i="1"/>
  <c r="BT106" i="1"/>
  <c r="BT293" i="1"/>
  <c r="BT83" i="1"/>
  <c r="BT142" i="1"/>
  <c r="BT39" i="1"/>
  <c r="BT33" i="1"/>
  <c r="BT86" i="1"/>
  <c r="BT126" i="1"/>
  <c r="BT21" i="1"/>
  <c r="BT63" i="1"/>
  <c r="BT152" i="1"/>
  <c r="BT197" i="1"/>
  <c r="BT156" i="1"/>
  <c r="BT52" i="1"/>
  <c r="BT12" i="1"/>
  <c r="BT67" i="1"/>
  <c r="BT255" i="1"/>
  <c r="BT210" i="1"/>
  <c r="BT268" i="1"/>
  <c r="BT60" i="1"/>
  <c r="BT173" i="1"/>
  <c r="BT169" i="1"/>
  <c r="BT204" i="1"/>
  <c r="BT236" i="1"/>
  <c r="BT220" i="1"/>
  <c r="BT93" i="1"/>
  <c r="BT277" i="1"/>
  <c r="BT138" i="1"/>
  <c r="BT15" i="1"/>
  <c r="BT276" i="1"/>
  <c r="BT72" i="1"/>
  <c r="BT22" i="1"/>
  <c r="BT202" i="1"/>
  <c r="BT43" i="1"/>
  <c r="BT79" i="1"/>
  <c r="BT66" i="1"/>
  <c r="BT241" i="1"/>
  <c r="BT261" i="1"/>
  <c r="BT25" i="1"/>
  <c r="BT246" i="1"/>
  <c r="BT92" i="1"/>
  <c r="BT243" i="1"/>
  <c r="BT24" i="1"/>
  <c r="BT87" i="1"/>
  <c r="BT222" i="1"/>
  <c r="BT233" i="1"/>
  <c r="BT14" i="1"/>
  <c r="BT122" i="1"/>
  <c r="BT182" i="1"/>
  <c r="BT171" i="1"/>
  <c r="BT80" i="1"/>
  <c r="BT41" i="1"/>
  <c r="BT264" i="1"/>
  <c r="BT18" i="1"/>
  <c r="BT249" i="1"/>
  <c r="BT88" i="1"/>
  <c r="BT51" i="1"/>
  <c r="BT265" i="1"/>
  <c r="BT176" i="1"/>
  <c r="BT50" i="1"/>
  <c r="BT91" i="1"/>
  <c r="BT131" i="1"/>
  <c r="BT17" i="1"/>
  <c r="BT226" i="1"/>
  <c r="BT89" i="1"/>
  <c r="BT114" i="1"/>
  <c r="BT133" i="1"/>
  <c r="BT184" i="1"/>
  <c r="BT81" i="1"/>
  <c r="BT82" i="1"/>
  <c r="BT34" i="1"/>
  <c r="BT54" i="1"/>
  <c r="BT136" i="1"/>
  <c r="BT159" i="1"/>
  <c r="BT141" i="1"/>
  <c r="BT178" i="1"/>
  <c r="BT285" i="1"/>
  <c r="BT146" i="1"/>
  <c r="BT266" i="1"/>
  <c r="BT187" i="1"/>
  <c r="BT242" i="1"/>
  <c r="BT165" i="1"/>
  <c r="BT155" i="1"/>
  <c r="BT198" i="1"/>
  <c r="BT219" i="1"/>
  <c r="BT26" i="1"/>
  <c r="BT288" i="1"/>
  <c r="BT250" i="1"/>
  <c r="BT129" i="1"/>
  <c r="BT23" i="1"/>
  <c r="BT123" i="1"/>
  <c r="BT283" i="1"/>
  <c r="BT28" i="1"/>
  <c r="BT170" i="1"/>
  <c r="BT284" i="1"/>
  <c r="BT74" i="1"/>
  <c r="BT115" i="1"/>
  <c r="BT228" i="1"/>
  <c r="BT78" i="1"/>
  <c r="BT183" i="1"/>
  <c r="BT42" i="1"/>
  <c r="BT53" i="1"/>
  <c r="BT90" i="1"/>
  <c r="BT154" i="1"/>
  <c r="BT229" i="1"/>
  <c r="BT100" i="1"/>
  <c r="BT231" i="1"/>
  <c r="BT132" i="1"/>
  <c r="BT271" i="1"/>
  <c r="BT196" i="1"/>
  <c r="BT235" i="1"/>
  <c r="BT20" i="1"/>
  <c r="BT273" i="1"/>
  <c r="BT194" i="1"/>
  <c r="BT161" i="1"/>
  <c r="BT109" i="1"/>
  <c r="BT98" i="1"/>
  <c r="BT270" i="1"/>
  <c r="BT252" i="1"/>
  <c r="BT190" i="1"/>
  <c r="BT157" i="1"/>
  <c r="BT68" i="1"/>
  <c r="BT30" i="1"/>
  <c r="BT217" i="1"/>
  <c r="BT188" i="1"/>
  <c r="BT232" i="1"/>
  <c r="BT260" i="1"/>
  <c r="BT287" i="1"/>
  <c r="BT116" i="1"/>
  <c r="BT272" i="1"/>
  <c r="BT192" i="1"/>
  <c r="BT281" i="1"/>
  <c r="BT179" i="1"/>
  <c r="BT294" i="1"/>
  <c r="BT64" i="1"/>
  <c r="BT40" i="1"/>
  <c r="BT107" i="1"/>
  <c r="BT240" i="1"/>
  <c r="BT113" i="1"/>
  <c r="BT291" i="1"/>
  <c r="BT238" i="1"/>
  <c r="BT206" i="1"/>
  <c r="BT101" i="1"/>
  <c r="BT48" i="1"/>
  <c r="BT145" i="1"/>
  <c r="BT44" i="1"/>
  <c r="BT214" i="1"/>
  <c r="BT61" i="1"/>
  <c r="BT211" i="1"/>
  <c r="BT181" i="1"/>
  <c r="BT130" i="1"/>
  <c r="BT289" i="1"/>
  <c r="BT245" i="1"/>
  <c r="BT257" i="1"/>
  <c r="BT158" i="1"/>
  <c r="BT46" i="1"/>
  <c r="BT139" i="1"/>
  <c r="BT73" i="1"/>
  <c r="BT254" i="1"/>
  <c r="BT195" i="1"/>
  <c r="BT215" i="1"/>
  <c r="BT75" i="1"/>
  <c r="BT35" i="1"/>
  <c r="BT223" i="1"/>
  <c r="BT174" i="1"/>
  <c r="BT97" i="1"/>
  <c r="BT279" i="1"/>
  <c r="BT167" i="1"/>
  <c r="BT99" i="1"/>
  <c r="BT13" i="1"/>
  <c r="BT180" i="1"/>
  <c r="BT292" i="1"/>
  <c r="BT134" i="1"/>
  <c r="BT96" i="1"/>
  <c r="BT191" i="1"/>
  <c r="BT186" i="1"/>
  <c r="BT57" i="1"/>
  <c r="BT65" i="1"/>
  <c r="BT112" i="1"/>
  <c r="BT85" i="1"/>
  <c r="BT117" i="1"/>
  <c r="BT105" i="1"/>
  <c r="BT71" i="1"/>
  <c r="BT205" i="1"/>
  <c r="BT95" i="1"/>
  <c r="BT256" i="1"/>
  <c r="BT200" i="1"/>
  <c r="BT32" i="1"/>
  <c r="BT189" i="1"/>
  <c r="BT248" i="1"/>
  <c r="BT118" i="1"/>
  <c r="BT230" i="1"/>
  <c r="BT103" i="1"/>
  <c r="BT282" i="1"/>
  <c r="BT239" i="1"/>
  <c r="BT147" i="1"/>
  <c r="BT19" i="1"/>
  <c r="BT150" i="1"/>
  <c r="BT128" i="1"/>
  <c r="BT153" i="1"/>
  <c r="BT262" i="1"/>
  <c r="BT94" i="1"/>
  <c r="BT209" i="1"/>
  <c r="BT62" i="1"/>
  <c r="BT162" i="1"/>
  <c r="BT203" i="1"/>
  <c r="BT175" i="1"/>
  <c r="BT253" i="1"/>
  <c r="BT280" i="1"/>
  <c r="BT207" i="1"/>
  <c r="BT37" i="1"/>
  <c r="BT224" i="1"/>
  <c r="BT56" i="1"/>
  <c r="BT27" i="1"/>
  <c r="BT104" i="1"/>
  <c r="BT144" i="1"/>
  <c r="BT58" i="1"/>
  <c r="BT160" i="1"/>
  <c r="BT125" i="1"/>
  <c r="BT127" i="1"/>
  <c r="BT218" i="1"/>
  <c r="BT275" i="1"/>
  <c r="BT11" i="1"/>
  <c r="BT143" i="1"/>
  <c r="BT166" i="1"/>
  <c r="BT102" i="1"/>
  <c r="BT274" i="1"/>
  <c r="BT47" i="1"/>
  <c r="BT108" i="1"/>
  <c r="BT151" i="1"/>
  <c r="BT258" i="1"/>
  <c r="BT69" i="1"/>
  <c r="BT164" i="1"/>
  <c r="BT77" i="1"/>
  <c r="BT121" i="1"/>
  <c r="BT267" i="1"/>
  <c r="BT237" i="1"/>
  <c r="BT38" i="1"/>
  <c r="BT286" i="1"/>
  <c r="BT168" i="1"/>
  <c r="BT234" i="1"/>
  <c r="BT119" i="1"/>
  <c r="BT185" i="1"/>
  <c r="BT55" i="1"/>
  <c r="BT172" i="1"/>
  <c r="BT216" i="1"/>
  <c r="BT124" i="1"/>
  <c r="BT111" i="1"/>
  <c r="BT227" i="1"/>
  <c r="BT163" i="1"/>
  <c r="BT76" i="1"/>
  <c r="BT263" i="1"/>
  <c r="BT213" i="1"/>
  <c r="BT59" i="1"/>
  <c r="BT70" i="1"/>
  <c r="BT49" i="1"/>
  <c r="BT212" i="1"/>
  <c r="BT244" i="1"/>
  <c r="BT193" i="1"/>
  <c r="BT140" i="1"/>
  <c r="BT31" i="1"/>
  <c r="BT120" i="1"/>
  <c r="BT110" i="1"/>
  <c r="BT259" i="1"/>
  <c r="BT225" i="1"/>
  <c r="BT137" i="1"/>
  <c r="BT149" i="1"/>
  <c r="BT221" i="1"/>
  <c r="BT16" i="1"/>
  <c r="BT290" i="1"/>
  <c r="BT135" i="1"/>
  <c r="BT269" i="1"/>
  <c r="BT278" i="1"/>
  <c r="BT201" i="1"/>
  <c r="BI174" i="1"/>
  <c r="BI282" i="1"/>
  <c r="BI51" i="1"/>
  <c r="BI277" i="1"/>
  <c r="BI180" i="1"/>
  <c r="BI274" i="1"/>
  <c r="BI155" i="1"/>
  <c r="BI165" i="1"/>
  <c r="BI172" i="1"/>
  <c r="BI107" i="1"/>
  <c r="BI129" i="1"/>
  <c r="BI27" i="1"/>
  <c r="BI177" i="1"/>
  <c r="BI171" i="1"/>
  <c r="BI167" i="1"/>
  <c r="BI23" i="1"/>
  <c r="BI247" i="1"/>
  <c r="BI89" i="1"/>
  <c r="BI184" i="1"/>
  <c r="BI105" i="1"/>
  <c r="BI182" i="1"/>
  <c r="BI211" i="1"/>
  <c r="BI173" i="1"/>
  <c r="BI249" i="1"/>
  <c r="BI81" i="1"/>
  <c r="BI294" i="1"/>
  <c r="BI239" i="1"/>
  <c r="BI275" i="1"/>
  <c r="BI231" i="1"/>
  <c r="BI100" i="1"/>
  <c r="BI16" i="1"/>
  <c r="BI238" i="1"/>
  <c r="BI28" i="1"/>
  <c r="BI144" i="1"/>
  <c r="BI52" i="1"/>
  <c r="BI141" i="1"/>
  <c r="BI13" i="1"/>
  <c r="BI109" i="1"/>
  <c r="BI60" i="1"/>
  <c r="BI33" i="1"/>
  <c r="BI82" i="1"/>
  <c r="BI126" i="1"/>
  <c r="BI80" i="1"/>
  <c r="BI71" i="1"/>
  <c r="BI220" i="1"/>
  <c r="BI187" i="1"/>
  <c r="BI116" i="1"/>
  <c r="BI197" i="1"/>
  <c r="BI66" i="1"/>
  <c r="BI76" i="1"/>
  <c r="BI130" i="1"/>
  <c r="BI62" i="1"/>
  <c r="BI21" i="1"/>
  <c r="BI134" i="1"/>
  <c r="BI115" i="1"/>
  <c r="BI160" i="1"/>
  <c r="BI241" i="1"/>
  <c r="BI42" i="1"/>
  <c r="BI147" i="1"/>
  <c r="BI64" i="1"/>
  <c r="BI24" i="1"/>
  <c r="BI54" i="1"/>
  <c r="BI72" i="1"/>
  <c r="BI178" i="1"/>
  <c r="BI37" i="1"/>
  <c r="BI79" i="1"/>
  <c r="BI154" i="1"/>
  <c r="BI117" i="1"/>
  <c r="BI181" i="1"/>
  <c r="BI221" i="1"/>
  <c r="BI228" i="1"/>
  <c r="BI35" i="1"/>
  <c r="BI69" i="1"/>
  <c r="BI46" i="1"/>
  <c r="BI11" i="1"/>
  <c r="BI157" i="1"/>
  <c r="BI216" i="1"/>
  <c r="BI198" i="1"/>
  <c r="BI44" i="1"/>
  <c r="BI163" i="1"/>
  <c r="BI40" i="1"/>
  <c r="BI114" i="1"/>
  <c r="BI88" i="1"/>
  <c r="BI159" i="1"/>
  <c r="BI61" i="1"/>
  <c r="BI183" i="1"/>
  <c r="BI237" i="1"/>
  <c r="BI215" i="1"/>
  <c r="BI151" i="1"/>
  <c r="BI214" i="1"/>
  <c r="BI142" i="1"/>
  <c r="BI285" i="1"/>
  <c r="BI286" i="1"/>
  <c r="BI200" i="1"/>
  <c r="BI244" i="1"/>
  <c r="BI85" i="1"/>
  <c r="BI124" i="1"/>
  <c r="BI101" i="1"/>
  <c r="BI279" i="1"/>
  <c r="BI179" i="1"/>
  <c r="BI29" i="1"/>
  <c r="BI91" i="1"/>
  <c r="BI240" i="1"/>
  <c r="BI170" i="1"/>
  <c r="BI242" i="1"/>
  <c r="BI217" i="1"/>
  <c r="BI158" i="1"/>
  <c r="BI232" i="1"/>
  <c r="BI110" i="1"/>
  <c r="BI95" i="1"/>
  <c r="BI49" i="1"/>
  <c r="BI139" i="1"/>
  <c r="BI289" i="1"/>
  <c r="BI99" i="1"/>
  <c r="BI135" i="1"/>
  <c r="BI191" i="1"/>
  <c r="BI67" i="1"/>
  <c r="BI122" i="1"/>
  <c r="BI143" i="1"/>
  <c r="BI74" i="1"/>
  <c r="BI112" i="1"/>
  <c r="BI145" i="1"/>
  <c r="BI175" i="1"/>
  <c r="BI65" i="1"/>
  <c r="BI83" i="1"/>
  <c r="BI118" i="1"/>
  <c r="BI84" i="1"/>
  <c r="BI250" i="1"/>
  <c r="BI270" i="1"/>
  <c r="BI280" i="1"/>
  <c r="BI56" i="1"/>
  <c r="BI256" i="1"/>
  <c r="BI271" i="1"/>
  <c r="BI265" i="1"/>
  <c r="BI262" i="1"/>
  <c r="BI276" i="1"/>
  <c r="BI273" i="1"/>
  <c r="BI260" i="1"/>
  <c r="BI257" i="1"/>
  <c r="BI251" i="1"/>
  <c r="BI261" i="1"/>
  <c r="BI263" i="1"/>
  <c r="BI253" i="1"/>
  <c r="BI254" i="1"/>
  <c r="BI259" i="1"/>
  <c r="BI258" i="1"/>
  <c r="BI255" i="1"/>
  <c r="BI293" i="1"/>
  <c r="BI203" i="1"/>
  <c r="BI123" i="1"/>
  <c r="BI287" i="1"/>
  <c r="BI41" i="1"/>
  <c r="BI77" i="1"/>
  <c r="BI227" i="1"/>
  <c r="BI32" i="1"/>
  <c r="BI90" i="1"/>
  <c r="BI190" i="1"/>
  <c r="BI186" i="1"/>
  <c r="BI204" i="1"/>
  <c r="BI291" i="1"/>
  <c r="BI36" i="1"/>
  <c r="BI75" i="1"/>
  <c r="BI161" i="1"/>
  <c r="BI103" i="1"/>
  <c r="BI137" i="1"/>
  <c r="BI132" i="1"/>
  <c r="BI34" i="1"/>
  <c r="BI25" i="1"/>
  <c r="BI17" i="1"/>
  <c r="BI162" i="1"/>
  <c r="BI121" i="1"/>
  <c r="BI199" i="1"/>
  <c r="BI93" i="1"/>
  <c r="BI104" i="1"/>
  <c r="BI47" i="1"/>
  <c r="BI43" i="1"/>
  <c r="BI38" i="1"/>
  <c r="BI150" i="1"/>
  <c r="BI125" i="1"/>
  <c r="BI219" i="1"/>
  <c r="BI140" i="1"/>
  <c r="BI192" i="1"/>
  <c r="BI156" i="1"/>
  <c r="BI136" i="1"/>
  <c r="BI248" i="1"/>
  <c r="BI131" i="1"/>
  <c r="BI213" i="1"/>
  <c r="BI18" i="1"/>
  <c r="BI68" i="1"/>
  <c r="BI164" i="1"/>
  <c r="BI94" i="1"/>
  <c r="BI193" i="1"/>
  <c r="BI233" i="1"/>
  <c r="BI138" i="1"/>
  <c r="BI58" i="1"/>
  <c r="BI19" i="1"/>
  <c r="BI176" i="1"/>
  <c r="BI283" i="1"/>
  <c r="BI266" i="1"/>
  <c r="BI246" i="1"/>
  <c r="BI185" i="1"/>
  <c r="BI235" i="1"/>
  <c r="BI120" i="1"/>
  <c r="BI73" i="1"/>
  <c r="BI196" i="1"/>
  <c r="BI78" i="1"/>
  <c r="BI230" i="1"/>
  <c r="BI26" i="1"/>
  <c r="BI208" i="1"/>
  <c r="BI229" i="1"/>
  <c r="BI206" i="1"/>
  <c r="BI212" i="1"/>
  <c r="BI12" i="1"/>
  <c r="BI31" i="1"/>
  <c r="BI288" i="1"/>
  <c r="BI146" i="1"/>
  <c r="BI234" i="1"/>
  <c r="BI152" i="1"/>
  <c r="BI267" i="1"/>
  <c r="BI284" i="1"/>
  <c r="BI292" i="1"/>
  <c r="BI278" i="1"/>
  <c r="BI149" i="1"/>
  <c r="BI245" i="1"/>
  <c r="BI119" i="1"/>
  <c r="BI207" i="1"/>
  <c r="BI195" i="1"/>
  <c r="BI30" i="1"/>
  <c r="BI127" i="1"/>
  <c r="BI194" i="1"/>
  <c r="BI210" i="1"/>
  <c r="BI209" i="1"/>
  <c r="BI96" i="1"/>
  <c r="BI148" i="1"/>
  <c r="BI87" i="1"/>
  <c r="BI106" i="1"/>
  <c r="BI281" i="1"/>
  <c r="BI53" i="1"/>
  <c r="BI225" i="1"/>
  <c r="BI166" i="1"/>
  <c r="BI269" i="1"/>
  <c r="BI272" i="1"/>
  <c r="BI128" i="1"/>
  <c r="BI290" i="1"/>
  <c r="BI86" i="1"/>
  <c r="BI113" i="1"/>
  <c r="BI98" i="1"/>
  <c r="BI168" i="1"/>
  <c r="BI205" i="1"/>
  <c r="BI48" i="1"/>
  <c r="BI111" i="1"/>
  <c r="BI223" i="1"/>
  <c r="BI92" i="1"/>
  <c r="BI108" i="1"/>
  <c r="BI102" i="1"/>
  <c r="BI169" i="1"/>
  <c r="BI133" i="1"/>
  <c r="BI236" i="1"/>
  <c r="BI63" i="1"/>
  <c r="BI59" i="1"/>
  <c r="BI39" i="1"/>
  <c r="BI50" i="1"/>
  <c r="BI188" i="1"/>
  <c r="BI264" i="1"/>
  <c r="BI153" i="1"/>
  <c r="BI218" i="1"/>
  <c r="BI252" i="1"/>
  <c r="BI55" i="1"/>
  <c r="BI224" i="1"/>
  <c r="BI57" i="1"/>
  <c r="BI201" i="1"/>
  <c r="BI97" i="1"/>
  <c r="BI226" i="1"/>
  <c r="BI70" i="1"/>
  <c r="BI243" i="1"/>
  <c r="BI222" i="1"/>
  <c r="BI189" i="1"/>
  <c r="BI14" i="1"/>
  <c r="BI202" i="1"/>
  <c r="BI45" i="1"/>
  <c r="BI22" i="1"/>
  <c r="BI20" i="1"/>
  <c r="BI268" i="1"/>
  <c r="BI15" i="1"/>
  <c r="AA275" i="1"/>
  <c r="AA274" i="1"/>
  <c r="AA269" i="1"/>
  <c r="AA278" i="1"/>
  <c r="AA230" i="1"/>
  <c r="AA268" i="1"/>
  <c r="AA266" i="1"/>
  <c r="AA288" i="1"/>
  <c r="AA282" i="1"/>
  <c r="AA229" i="1"/>
  <c r="AA283" i="1"/>
  <c r="AA293" i="1"/>
  <c r="AA287" i="1"/>
  <c r="AA272" i="1"/>
  <c r="AA281" i="1"/>
  <c r="AA273" i="1"/>
  <c r="AA286" i="1"/>
  <c r="AA285" i="1"/>
  <c r="AA289" i="1"/>
  <c r="AA291" i="1"/>
  <c r="AA294" i="1"/>
  <c r="AA292" i="1"/>
  <c r="AA264" i="1"/>
  <c r="AA276" i="1"/>
  <c r="AA284" i="1"/>
  <c r="AA277" i="1"/>
  <c r="AA280" i="1"/>
  <c r="AA290" i="1"/>
  <c r="AA267" i="1"/>
  <c r="AA279" i="1"/>
  <c r="AA75" i="1"/>
  <c r="AA79" i="1"/>
  <c r="AA116" i="1"/>
  <c r="AA129" i="1"/>
  <c r="AA130" i="1"/>
  <c r="AA73" i="1"/>
  <c r="AA211" i="1"/>
  <c r="AA256" i="1"/>
  <c r="AA43" i="1"/>
  <c r="AA207" i="1"/>
  <c r="AA215" i="1"/>
  <c r="AA195" i="1"/>
  <c r="AA105" i="1"/>
  <c r="AA48" i="1"/>
  <c r="AA150" i="1"/>
  <c r="AA16" i="1"/>
  <c r="AA114" i="1"/>
  <c r="AA102" i="1"/>
  <c r="AA246" i="1"/>
  <c r="AA101" i="1"/>
  <c r="AA60" i="1"/>
  <c r="AA265" i="1"/>
  <c r="AA65" i="1"/>
  <c r="AA56" i="1"/>
  <c r="AA208" i="1"/>
  <c r="AA173" i="1"/>
  <c r="AA247" i="1"/>
  <c r="AA49" i="1"/>
  <c r="AA45" i="1"/>
  <c r="AA213" i="1"/>
  <c r="AA232" i="1"/>
  <c r="AA198" i="1"/>
  <c r="AA66" i="1"/>
  <c r="AA96" i="1"/>
  <c r="AA149" i="1"/>
  <c r="AA228" i="1"/>
  <c r="AA13" i="1"/>
  <c r="AA248" i="1"/>
  <c r="AA189" i="1"/>
  <c r="AA144" i="1"/>
  <c r="AA107" i="1"/>
  <c r="AA70" i="1"/>
  <c r="AA121" i="1"/>
  <c r="AA200" i="1"/>
  <c r="AA51" i="1"/>
  <c r="AA63" i="1"/>
  <c r="AA84" i="1"/>
  <c r="AA212" i="1"/>
  <c r="AA69" i="1"/>
  <c r="AA59" i="1"/>
  <c r="AA108" i="1"/>
  <c r="AA21" i="1"/>
  <c r="AA50" i="1"/>
  <c r="AA227" i="1"/>
  <c r="AA100" i="1"/>
  <c r="AA172" i="1"/>
  <c r="AA185" i="1"/>
  <c r="AA80" i="1"/>
  <c r="AA68" i="1"/>
  <c r="AA97" i="1"/>
  <c r="AA174" i="1"/>
  <c r="AA167" i="1"/>
  <c r="AA252" i="1"/>
  <c r="AA258" i="1"/>
  <c r="AA140" i="1"/>
  <c r="AA161" i="1"/>
  <c r="AA26" i="1"/>
  <c r="AA158" i="1"/>
  <c r="AA46" i="1"/>
  <c r="AA243" i="1"/>
  <c r="AA178" i="1"/>
  <c r="AA255" i="1"/>
  <c r="AA86" i="1"/>
  <c r="AA165" i="1"/>
  <c r="AA219" i="1"/>
  <c r="AA85" i="1"/>
  <c r="AA166" i="1"/>
  <c r="AA249" i="1"/>
  <c r="AA67" i="1"/>
  <c r="AA94" i="1"/>
  <c r="AA87" i="1"/>
  <c r="AA29" i="1"/>
  <c r="AA126" i="1"/>
  <c r="AA27" i="1"/>
  <c r="AA118" i="1"/>
  <c r="AA244" i="1"/>
  <c r="AA164" i="1"/>
  <c r="AA253" i="1"/>
  <c r="AA151" i="1"/>
  <c r="AA162" i="1"/>
  <c r="AA261" i="1"/>
  <c r="AA241" i="1"/>
  <c r="AA57" i="1"/>
  <c r="AA18" i="1"/>
  <c r="AA125" i="1"/>
  <c r="AA138" i="1"/>
  <c r="AA159" i="1"/>
  <c r="AA40" i="1"/>
  <c r="AA245" i="1"/>
  <c r="AA240" i="1"/>
  <c r="AA34" i="1"/>
  <c r="AA175" i="1"/>
  <c r="AA222" i="1"/>
  <c r="AA123" i="1"/>
  <c r="AA152" i="1"/>
  <c r="AA77" i="1"/>
  <c r="AA95" i="1"/>
  <c r="AA205" i="1"/>
  <c r="AA203" i="1"/>
  <c r="AA117" i="1"/>
  <c r="AA12" i="1"/>
  <c r="AA52" i="1"/>
  <c r="AA242" i="1"/>
  <c r="AA176" i="1"/>
  <c r="AA221" i="1"/>
  <c r="AA239" i="1"/>
  <c r="AA225" i="1"/>
  <c r="AA39" i="1"/>
  <c r="AA270" i="1"/>
  <c r="AA98" i="1"/>
  <c r="AA190" i="1"/>
  <c r="AA133" i="1"/>
  <c r="AA71" i="1"/>
  <c r="AA233" i="1"/>
  <c r="AA153" i="1"/>
  <c r="AA135" i="1"/>
  <c r="AA139" i="1"/>
  <c r="AA199" i="1"/>
  <c r="AA177" i="1"/>
  <c r="AA216" i="1"/>
  <c r="AA262" i="1"/>
  <c r="AA55" i="1"/>
  <c r="AA180" i="1"/>
  <c r="AA58" i="1"/>
  <c r="AA234" i="1"/>
  <c r="AA170" i="1"/>
  <c r="AA28" i="1"/>
  <c r="AA74" i="1"/>
  <c r="AA169" i="1"/>
  <c r="AA254" i="1"/>
  <c r="AA204" i="1"/>
  <c r="AA186" i="1"/>
  <c r="AA124" i="1"/>
  <c r="AA263" i="1"/>
  <c r="AA76" i="1"/>
  <c r="AA146" i="1"/>
  <c r="AA197" i="1"/>
  <c r="AA127" i="1"/>
  <c r="AA238" i="1"/>
  <c r="AA99" i="1"/>
  <c r="AA103" i="1"/>
  <c r="AA82" i="1"/>
  <c r="AA81" i="1"/>
  <c r="AA54" i="1"/>
  <c r="AA179" i="1"/>
  <c r="AA181" i="1"/>
  <c r="AA36" i="1"/>
  <c r="AA201" i="1"/>
  <c r="AA11" i="1"/>
  <c r="AA209" i="1"/>
  <c r="AA19" i="1"/>
  <c r="AA53" i="1"/>
  <c r="AA147" i="1"/>
  <c r="AA30" i="1"/>
  <c r="AA113" i="1"/>
  <c r="AA157" i="1"/>
  <c r="AA14" i="1"/>
  <c r="AA122" i="1"/>
  <c r="AA182" i="1"/>
  <c r="AA20" i="1"/>
  <c r="AA235" i="1"/>
  <c r="AA224" i="1"/>
  <c r="AA145" i="1"/>
  <c r="AA128" i="1"/>
  <c r="AA196" i="1"/>
  <c r="AA112" i="1"/>
  <c r="AA72" i="1"/>
  <c r="AA218" i="1"/>
  <c r="AA206" i="1"/>
  <c r="AA78" i="1"/>
  <c r="AA115" i="1"/>
  <c r="AA136" i="1"/>
  <c r="AA236" i="1"/>
  <c r="AA35" i="1"/>
  <c r="AA93" i="1"/>
  <c r="AA250" i="1"/>
  <c r="AA148" i="1"/>
  <c r="AA32" i="1"/>
  <c r="AA154" i="1"/>
  <c r="AA191" i="1"/>
  <c r="AA23" i="1"/>
  <c r="AA163" i="1"/>
  <c r="AA42" i="1"/>
  <c r="AA217" i="1"/>
  <c r="AA141" i="1"/>
  <c r="AA171" i="1"/>
  <c r="AA220" i="1"/>
  <c r="AA106" i="1"/>
  <c r="AA37" i="1"/>
  <c r="AA83" i="1"/>
  <c r="AA226" i="1"/>
  <c r="AA193" i="1"/>
  <c r="AA223" i="1"/>
  <c r="AA91" i="1"/>
  <c r="AA194" i="1"/>
  <c r="AA131" i="1"/>
  <c r="AA61" i="1"/>
  <c r="AA137" i="1"/>
  <c r="AA120" i="1"/>
  <c r="AA31" i="1"/>
  <c r="AA142" i="1"/>
  <c r="AA110" i="1"/>
  <c r="AA92" i="1"/>
  <c r="AA111" i="1"/>
  <c r="AA64" i="1"/>
  <c r="AA89" i="1"/>
  <c r="AA260" i="1"/>
  <c r="AA47" i="1"/>
  <c r="AA156" i="1"/>
  <c r="AA188" i="1"/>
  <c r="AA24" i="1"/>
  <c r="AA231" i="1"/>
  <c r="AA119" i="1"/>
  <c r="AA38" i="1"/>
  <c r="AA237" i="1"/>
  <c r="AA259" i="1"/>
  <c r="AA104" i="1"/>
  <c r="AA210" i="1"/>
  <c r="AA143" i="1"/>
  <c r="AA109" i="1"/>
  <c r="AA17" i="1"/>
  <c r="AA88" i="1"/>
  <c r="AA271" i="1"/>
  <c r="AA62" i="1"/>
  <c r="AA134" i="1"/>
  <c r="AA41" i="1"/>
  <c r="AA192" i="1"/>
  <c r="AA251" i="1"/>
  <c r="AA155" i="1"/>
  <c r="AA160" i="1"/>
  <c r="AA168" i="1"/>
  <c r="AA90" i="1"/>
  <c r="AA184" i="1"/>
  <c r="AA187" i="1"/>
  <c r="AA202" i="1"/>
  <c r="AA257" i="1"/>
  <c r="AA22" i="1"/>
  <c r="AA25" i="1"/>
  <c r="AA183" i="1"/>
  <c r="AA44" i="1"/>
  <c r="AA15" i="1"/>
  <c r="AA132" i="1"/>
  <c r="AA33" i="1"/>
  <c r="AA214" i="1"/>
  <c r="U8" i="4"/>
  <c r="R8" i="4"/>
  <c r="AO9" i="3"/>
  <c r="AO10" i="3"/>
  <c r="AO14" i="3"/>
  <c r="AO13" i="3"/>
  <c r="AO16" i="3"/>
  <c r="AO15" i="3"/>
  <c r="AO17" i="3"/>
  <c r="AO18" i="3"/>
  <c r="AO12" i="3"/>
  <c r="AO19" i="3"/>
  <c r="AO11" i="3"/>
  <c r="AK9" i="3"/>
  <c r="AK10" i="3"/>
  <c r="AK14" i="3"/>
  <c r="AK13" i="3"/>
  <c r="AK16" i="3"/>
  <c r="AK15" i="3"/>
  <c r="AK17" i="3"/>
  <c r="AK18" i="3"/>
  <c r="AK12" i="3"/>
  <c r="AK19" i="3"/>
  <c r="AK11" i="3"/>
  <c r="AO52" i="2"/>
  <c r="AO11" i="2"/>
  <c r="AO50" i="2"/>
  <c r="AO42" i="2"/>
  <c r="AO22" i="2"/>
  <c r="AO41" i="2"/>
  <c r="AO49" i="2"/>
  <c r="AO62" i="2"/>
  <c r="AO35" i="2"/>
  <c r="AO39" i="2"/>
  <c r="AO64" i="2"/>
  <c r="AO20" i="2"/>
  <c r="AO28" i="2"/>
  <c r="AO58" i="2"/>
  <c r="AO53" i="2"/>
  <c r="AO23" i="2"/>
  <c r="AO30" i="2"/>
  <c r="AO57" i="2"/>
  <c r="AO10" i="2"/>
  <c r="AO43" i="2"/>
  <c r="AO18" i="2"/>
  <c r="AO13" i="2"/>
  <c r="AO34" i="2"/>
  <c r="AO25" i="2"/>
  <c r="AO21" i="2"/>
  <c r="AO12" i="2"/>
  <c r="AO37" i="2"/>
  <c r="AO48" i="2"/>
  <c r="AO14" i="2"/>
  <c r="AO56" i="2"/>
  <c r="AO61" i="2"/>
  <c r="AO51" i="2"/>
  <c r="AO44" i="2"/>
  <c r="AO19" i="2"/>
  <c r="AO54" i="2"/>
  <c r="AO55" i="2"/>
  <c r="AO24" i="2"/>
  <c r="AO45" i="2"/>
  <c r="AO38" i="2"/>
  <c r="AO27" i="2"/>
  <c r="AO33" i="2"/>
  <c r="AO59" i="2"/>
  <c r="AO46" i="2"/>
  <c r="AO26" i="2"/>
  <c r="AO63" i="2"/>
  <c r="AO36" i="2"/>
  <c r="AO32" i="2"/>
  <c r="AO47" i="2"/>
  <c r="AO16" i="2"/>
  <c r="AO31" i="2"/>
  <c r="AO17" i="2"/>
  <c r="AO60" i="2"/>
  <c r="AO29" i="2"/>
  <c r="AO15" i="2"/>
  <c r="AO40" i="2"/>
  <c r="AK52" i="2"/>
  <c r="AK11" i="2"/>
  <c r="AK50" i="2"/>
  <c r="AK42" i="2"/>
  <c r="AK22" i="2"/>
  <c r="AK41" i="2"/>
  <c r="AK49" i="2"/>
  <c r="AK62" i="2"/>
  <c r="AK35" i="2"/>
  <c r="AK39" i="2"/>
  <c r="AK64" i="2"/>
  <c r="AK20" i="2"/>
  <c r="AK28" i="2"/>
  <c r="AK58" i="2"/>
  <c r="AK53" i="2"/>
  <c r="AK23" i="2"/>
  <c r="AK30" i="2"/>
  <c r="AK57" i="2"/>
  <c r="AK10" i="2"/>
  <c r="AK43" i="2"/>
  <c r="AK18" i="2"/>
  <c r="AK13" i="2"/>
  <c r="AK34" i="2"/>
  <c r="AK25" i="2"/>
  <c r="AK21" i="2"/>
  <c r="AK12" i="2"/>
  <c r="AK37" i="2"/>
  <c r="AK48" i="2"/>
  <c r="AK14" i="2"/>
  <c r="AK56" i="2"/>
  <c r="AK61" i="2"/>
  <c r="AK51" i="2"/>
  <c r="AK44" i="2"/>
  <c r="AK19" i="2"/>
  <c r="AK54" i="2"/>
  <c r="AK55" i="2"/>
  <c r="AK24" i="2"/>
  <c r="AK45" i="2"/>
  <c r="AK38" i="2"/>
  <c r="AK27" i="2"/>
  <c r="AK33" i="2"/>
  <c r="AK59" i="2"/>
  <c r="AK46" i="2"/>
  <c r="AK26" i="2"/>
  <c r="AK63" i="2"/>
  <c r="AK36" i="2"/>
  <c r="AK32" i="2"/>
  <c r="AK47" i="2"/>
  <c r="AK16" i="2"/>
  <c r="AK31" i="2"/>
  <c r="AK17" i="2"/>
  <c r="AK60" i="2"/>
  <c r="AK29" i="2"/>
  <c r="AK15" i="2"/>
  <c r="AK40" i="2"/>
  <c r="AO89" i="1"/>
  <c r="AO17" i="1"/>
  <c r="AO91" i="1"/>
  <c r="AO201" i="1"/>
  <c r="AO221" i="1"/>
  <c r="AO137" i="1"/>
  <c r="AO142" i="1"/>
  <c r="AO220" i="1"/>
  <c r="AO233" i="1"/>
  <c r="AO87" i="1"/>
  <c r="AO243" i="1"/>
  <c r="AO246" i="1"/>
  <c r="AO261" i="1"/>
  <c r="AO163" i="1"/>
  <c r="AO111" i="1"/>
  <c r="AO216" i="1"/>
  <c r="AO55" i="1"/>
  <c r="AO119" i="1"/>
  <c r="AO259" i="1"/>
  <c r="AO204" i="1"/>
  <c r="AO173" i="1"/>
  <c r="AO255" i="1"/>
  <c r="AO12" i="1"/>
  <c r="AO102" i="1"/>
  <c r="AO143" i="1"/>
  <c r="AO127" i="1"/>
  <c r="AO160" i="1"/>
  <c r="AO168" i="1"/>
  <c r="AO120" i="1"/>
  <c r="AO36" i="1"/>
  <c r="AO84" i="1"/>
  <c r="AO251" i="1"/>
  <c r="AO45" i="1"/>
  <c r="AO199" i="1"/>
  <c r="AO94" i="1"/>
  <c r="AO153" i="1"/>
  <c r="AO150" i="1"/>
  <c r="AO147" i="1"/>
  <c r="AO144" i="1"/>
  <c r="AO38" i="1"/>
  <c r="AO140" i="1"/>
  <c r="AO244" i="1"/>
  <c r="AO49" i="1"/>
  <c r="AO59" i="1"/>
  <c r="AO263" i="1"/>
  <c r="AO65" i="1"/>
  <c r="AO186" i="1"/>
  <c r="AO96" i="1"/>
  <c r="AO13" i="1"/>
  <c r="AO230" i="1"/>
  <c r="AO27" i="1"/>
  <c r="AO77" i="1"/>
  <c r="AO69" i="1"/>
  <c r="AO151" i="1"/>
  <c r="AO47" i="1"/>
  <c r="AO214" i="1"/>
  <c r="AO145" i="1"/>
  <c r="AO257" i="1"/>
  <c r="AO206" i="1"/>
  <c r="AO167" i="1"/>
  <c r="AO248" i="1"/>
  <c r="AO224" i="1"/>
  <c r="AO207" i="1"/>
  <c r="AO253" i="1"/>
  <c r="AO203" i="1"/>
  <c r="AO62" i="1"/>
  <c r="AO232" i="1"/>
  <c r="AO217" i="1"/>
  <c r="AO68" i="1"/>
  <c r="AO240" i="1"/>
  <c r="AO97" i="1"/>
  <c r="AO32" i="1"/>
  <c r="AO256" i="1"/>
  <c r="AO205" i="1"/>
  <c r="AO105" i="1"/>
  <c r="AO85" i="1"/>
  <c r="AO100" i="1"/>
  <c r="AO154" i="1"/>
  <c r="AO53" i="1"/>
  <c r="AO183" i="1"/>
  <c r="AO228" i="1"/>
  <c r="AO190" i="1"/>
  <c r="AO40" i="1"/>
  <c r="AO223" i="1"/>
  <c r="AO75" i="1"/>
  <c r="AO195" i="1"/>
  <c r="AO73" i="1"/>
  <c r="AO46" i="1"/>
  <c r="AO165" i="1"/>
  <c r="AO187" i="1"/>
  <c r="AO146" i="1"/>
  <c r="AO178" i="1"/>
  <c r="AO159" i="1"/>
  <c r="AO74" i="1"/>
  <c r="AO270" i="1"/>
  <c r="AO64" i="1"/>
  <c r="AO179" i="1"/>
  <c r="AO192" i="1"/>
  <c r="AO176" i="1"/>
  <c r="AO51" i="1"/>
  <c r="AO249" i="1"/>
  <c r="AO80" i="1"/>
  <c r="AO54" i="1"/>
  <c r="AO170" i="1"/>
  <c r="AO109" i="1"/>
  <c r="AO194" i="1"/>
  <c r="AO20" i="1"/>
  <c r="AO196" i="1"/>
  <c r="AO132" i="1"/>
  <c r="AO66" i="1"/>
  <c r="AO43" i="1"/>
  <c r="AO22" i="1"/>
  <c r="AO276" i="1"/>
  <c r="AO138" i="1"/>
  <c r="AO182" i="1"/>
  <c r="AO82" i="1"/>
  <c r="AO23" i="1"/>
  <c r="AO26" i="1"/>
  <c r="AO198" i="1"/>
  <c r="AO156" i="1"/>
  <c r="AO152" i="1"/>
  <c r="AO21" i="1"/>
  <c r="AO86" i="1"/>
  <c r="AO39" i="1"/>
  <c r="AO93" i="1"/>
  <c r="AO14" i="1"/>
  <c r="AO184" i="1"/>
  <c r="AO114" i="1"/>
  <c r="AO226" i="1"/>
  <c r="AO131" i="1"/>
  <c r="AO50" i="1"/>
  <c r="AO135" i="1"/>
  <c r="AO16" i="1"/>
  <c r="AO149" i="1"/>
  <c r="AO225" i="1"/>
  <c r="AO83" i="1"/>
  <c r="AO236" i="1"/>
  <c r="AO222" i="1"/>
  <c r="AO24" i="1"/>
  <c r="AO92" i="1"/>
  <c r="AO25" i="1"/>
  <c r="AO241" i="1"/>
  <c r="AO227" i="1"/>
  <c r="AO124" i="1"/>
  <c r="AO172" i="1"/>
  <c r="AO185" i="1"/>
  <c r="AO234" i="1"/>
  <c r="AO110" i="1"/>
  <c r="AO106" i="1"/>
  <c r="AO169" i="1"/>
  <c r="AO60" i="1"/>
  <c r="AO210" i="1"/>
  <c r="AO67" i="1"/>
  <c r="AO52" i="1"/>
  <c r="AO166" i="1"/>
  <c r="AO11" i="1"/>
  <c r="AO218" i="1"/>
  <c r="AO125" i="1"/>
  <c r="AO58" i="1"/>
  <c r="AO31" i="1"/>
  <c r="AO148" i="1"/>
  <c r="AO247" i="1"/>
  <c r="AO208" i="1"/>
  <c r="AO29" i="1"/>
  <c r="AO177" i="1"/>
  <c r="AO262" i="1"/>
  <c r="AO128" i="1"/>
  <c r="AO19" i="1"/>
  <c r="AO239" i="1"/>
  <c r="AO103" i="1"/>
  <c r="AO104" i="1"/>
  <c r="AO237" i="1"/>
  <c r="AO193" i="1"/>
  <c r="AO212" i="1"/>
  <c r="AO70" i="1"/>
  <c r="AO213" i="1"/>
  <c r="AO76" i="1"/>
  <c r="AO57" i="1"/>
  <c r="AO191" i="1"/>
  <c r="AO134" i="1"/>
  <c r="AO180" i="1"/>
  <c r="AO99" i="1"/>
  <c r="AO118" i="1"/>
  <c r="AO56" i="1"/>
  <c r="AO121" i="1"/>
  <c r="AO164" i="1"/>
  <c r="AO258" i="1"/>
  <c r="AO108" i="1"/>
  <c r="AO44" i="1"/>
  <c r="AO48" i="1"/>
  <c r="AO101" i="1"/>
  <c r="AO238" i="1"/>
  <c r="AO113" i="1"/>
  <c r="AO189" i="1"/>
  <c r="AO37" i="1"/>
  <c r="AO175" i="1"/>
  <c r="AO162" i="1"/>
  <c r="AO209" i="1"/>
  <c r="AO116" i="1"/>
  <c r="AO188" i="1"/>
  <c r="AO30" i="1"/>
  <c r="AO157" i="1"/>
  <c r="AO107" i="1"/>
  <c r="AO174" i="1"/>
  <c r="AO200" i="1"/>
  <c r="AO95" i="1"/>
  <c r="AO71" i="1"/>
  <c r="AO117" i="1"/>
  <c r="AO112" i="1"/>
  <c r="AO229" i="1"/>
  <c r="AO90" i="1"/>
  <c r="AO42" i="1"/>
  <c r="AO78" i="1"/>
  <c r="AO115" i="1"/>
  <c r="AO252" i="1"/>
  <c r="AO245" i="1"/>
  <c r="AO35" i="1"/>
  <c r="AO215" i="1"/>
  <c r="AO254" i="1"/>
  <c r="AO139" i="1"/>
  <c r="AO158" i="1"/>
  <c r="AO242" i="1"/>
  <c r="AO141" i="1"/>
  <c r="AO136" i="1"/>
  <c r="AO98" i="1"/>
  <c r="AO130" i="1"/>
  <c r="AO181" i="1"/>
  <c r="AO211" i="1"/>
  <c r="AO61" i="1"/>
  <c r="AO265" i="1"/>
  <c r="AO88" i="1"/>
  <c r="AO18" i="1"/>
  <c r="AO41" i="1"/>
  <c r="AO171" i="1"/>
  <c r="AO34" i="1"/>
  <c r="AO28" i="1"/>
  <c r="AO161" i="1"/>
  <c r="AO273" i="1"/>
  <c r="AO235" i="1"/>
  <c r="AO271" i="1"/>
  <c r="AO231" i="1"/>
  <c r="AO79" i="1"/>
  <c r="AO202" i="1"/>
  <c r="AO72" i="1"/>
  <c r="AO15" i="1"/>
  <c r="AO122" i="1"/>
  <c r="AO81" i="1"/>
  <c r="AO123" i="1"/>
  <c r="AO129" i="1"/>
  <c r="AO219" i="1"/>
  <c r="AO155" i="1"/>
  <c r="AO197" i="1"/>
  <c r="AO63" i="1"/>
  <c r="AO126" i="1"/>
  <c r="AO33" i="1"/>
  <c r="AO133" i="1"/>
  <c r="AK89" i="1"/>
  <c r="AK17" i="1"/>
  <c r="AK91" i="1"/>
  <c r="AK201" i="1"/>
  <c r="AK269" i="1"/>
  <c r="AK221" i="1"/>
  <c r="AK137" i="1"/>
  <c r="AK142" i="1"/>
  <c r="AK220" i="1"/>
  <c r="AK233" i="1"/>
  <c r="AK87" i="1"/>
  <c r="AK243" i="1"/>
  <c r="AK246" i="1"/>
  <c r="AK261" i="1"/>
  <c r="AK163" i="1"/>
  <c r="AK111" i="1"/>
  <c r="AK216" i="1"/>
  <c r="AK55" i="1"/>
  <c r="AK119" i="1"/>
  <c r="AK259" i="1"/>
  <c r="AK204" i="1"/>
  <c r="AK173" i="1"/>
  <c r="AK268" i="1"/>
  <c r="AK255" i="1"/>
  <c r="AK12" i="1"/>
  <c r="AK102" i="1"/>
  <c r="AK143" i="1"/>
  <c r="AK127" i="1"/>
  <c r="AK160" i="1"/>
  <c r="AK168" i="1"/>
  <c r="AK120" i="1"/>
  <c r="AK36" i="1"/>
  <c r="AK84" i="1"/>
  <c r="AK251" i="1"/>
  <c r="AK45" i="1"/>
  <c r="AK199" i="1"/>
  <c r="AK94" i="1"/>
  <c r="AK153" i="1"/>
  <c r="AK150" i="1"/>
  <c r="AK147" i="1"/>
  <c r="AK144" i="1"/>
  <c r="AK38" i="1"/>
  <c r="AK140" i="1"/>
  <c r="AK244" i="1"/>
  <c r="AK49" i="1"/>
  <c r="AK59" i="1"/>
  <c r="AK263" i="1"/>
  <c r="AK65" i="1"/>
  <c r="AK186" i="1"/>
  <c r="AK96" i="1"/>
  <c r="AK13" i="1"/>
  <c r="AK230" i="1"/>
  <c r="AK27" i="1"/>
  <c r="AK267" i="1"/>
  <c r="AK77" i="1"/>
  <c r="AK69" i="1"/>
  <c r="AK151" i="1"/>
  <c r="AK47" i="1"/>
  <c r="AK214" i="1"/>
  <c r="AK145" i="1"/>
  <c r="AK257" i="1"/>
  <c r="AK206" i="1"/>
  <c r="AK167" i="1"/>
  <c r="AK248" i="1"/>
  <c r="AK224" i="1"/>
  <c r="AK207" i="1"/>
  <c r="AK253" i="1"/>
  <c r="AK203" i="1"/>
  <c r="AK62" i="1"/>
  <c r="AK232" i="1"/>
  <c r="AK217" i="1"/>
  <c r="AK68" i="1"/>
  <c r="AK240" i="1"/>
  <c r="AK97" i="1"/>
  <c r="AK32" i="1"/>
  <c r="AK256" i="1"/>
  <c r="AK205" i="1"/>
  <c r="AK105" i="1"/>
  <c r="AK85" i="1"/>
  <c r="AK100" i="1"/>
  <c r="AK154" i="1"/>
  <c r="AK53" i="1"/>
  <c r="AK183" i="1"/>
  <c r="AK228" i="1"/>
  <c r="AK190" i="1"/>
  <c r="AK40" i="1"/>
  <c r="AK223" i="1"/>
  <c r="AK75" i="1"/>
  <c r="AK195" i="1"/>
  <c r="AK73" i="1"/>
  <c r="AK46" i="1"/>
  <c r="AK165" i="1"/>
  <c r="AK187" i="1"/>
  <c r="AK146" i="1"/>
  <c r="AK178" i="1"/>
  <c r="AK159" i="1"/>
  <c r="AK74" i="1"/>
  <c r="AK270" i="1"/>
  <c r="AK64" i="1"/>
  <c r="AK179" i="1"/>
  <c r="AK192" i="1"/>
  <c r="AK176" i="1"/>
  <c r="AK51" i="1"/>
  <c r="AK249" i="1"/>
  <c r="AK264" i="1"/>
  <c r="AK80" i="1"/>
  <c r="AK54" i="1"/>
  <c r="AK170" i="1"/>
  <c r="AK109" i="1"/>
  <c r="AK194" i="1"/>
  <c r="AK20" i="1"/>
  <c r="AK196" i="1"/>
  <c r="AK132" i="1"/>
  <c r="AK66" i="1"/>
  <c r="AK43" i="1"/>
  <c r="AK22" i="1"/>
  <c r="AK276" i="1"/>
  <c r="AK138" i="1"/>
  <c r="AK182" i="1"/>
  <c r="AK82" i="1"/>
  <c r="AK23" i="1"/>
  <c r="AK250" i="1"/>
  <c r="AK26" i="1"/>
  <c r="AK198" i="1"/>
  <c r="AK156" i="1"/>
  <c r="AK152" i="1"/>
  <c r="AK21" i="1"/>
  <c r="AK86" i="1"/>
  <c r="AK39" i="1"/>
  <c r="AK93" i="1"/>
  <c r="AK14" i="1"/>
  <c r="AK184" i="1"/>
  <c r="AK114" i="1"/>
  <c r="AK226" i="1"/>
  <c r="AK131" i="1"/>
  <c r="AK50" i="1"/>
  <c r="AK278" i="1"/>
  <c r="AK135" i="1"/>
  <c r="AK16" i="1"/>
  <c r="AK149" i="1"/>
  <c r="AK225" i="1"/>
  <c r="AK83" i="1"/>
  <c r="AK236" i="1"/>
  <c r="AK222" i="1"/>
  <c r="AK24" i="1"/>
  <c r="AK92" i="1"/>
  <c r="AK25" i="1"/>
  <c r="AK241" i="1"/>
  <c r="AK227" i="1"/>
  <c r="AK124" i="1"/>
  <c r="AK172" i="1"/>
  <c r="AK185" i="1"/>
  <c r="AK234" i="1"/>
  <c r="AK110" i="1"/>
  <c r="AK106" i="1"/>
  <c r="AK169" i="1"/>
  <c r="AK60" i="1"/>
  <c r="AK210" i="1"/>
  <c r="AK67" i="1"/>
  <c r="AK52" i="1"/>
  <c r="AK166" i="1"/>
  <c r="AK11" i="1"/>
  <c r="AK218" i="1"/>
  <c r="AK125" i="1"/>
  <c r="AK58" i="1"/>
  <c r="AK31" i="1"/>
  <c r="AK148" i="1"/>
  <c r="AK247" i="1"/>
  <c r="AK208" i="1"/>
  <c r="AK29" i="1"/>
  <c r="AK177" i="1"/>
  <c r="AK262" i="1"/>
  <c r="AK128" i="1"/>
  <c r="AK19" i="1"/>
  <c r="AK239" i="1"/>
  <c r="AK103" i="1"/>
  <c r="AK104" i="1"/>
  <c r="AK237" i="1"/>
  <c r="AK193" i="1"/>
  <c r="AK212" i="1"/>
  <c r="AK70" i="1"/>
  <c r="AK213" i="1"/>
  <c r="AK76" i="1"/>
  <c r="AK57" i="1"/>
  <c r="AK191" i="1"/>
  <c r="AK134" i="1"/>
  <c r="AK180" i="1"/>
  <c r="AK99" i="1"/>
  <c r="AK118" i="1"/>
  <c r="AK56" i="1"/>
  <c r="AK121" i="1"/>
  <c r="AK164" i="1"/>
  <c r="AK258" i="1"/>
  <c r="AK108" i="1"/>
  <c r="AK44" i="1"/>
  <c r="AK48" i="1"/>
  <c r="AK101" i="1"/>
  <c r="AK238" i="1"/>
  <c r="AK113" i="1"/>
  <c r="AK279" i="1"/>
  <c r="AK189" i="1"/>
  <c r="AK37" i="1"/>
  <c r="AK280" i="1"/>
  <c r="AK175" i="1"/>
  <c r="AK162" i="1"/>
  <c r="AK209" i="1"/>
  <c r="AK116" i="1"/>
  <c r="AK260" i="1"/>
  <c r="AK188" i="1"/>
  <c r="AK30" i="1"/>
  <c r="AK157" i="1"/>
  <c r="AK107" i="1"/>
  <c r="AK174" i="1"/>
  <c r="AK200" i="1"/>
  <c r="AK95" i="1"/>
  <c r="AK71" i="1"/>
  <c r="AK117" i="1"/>
  <c r="AK112" i="1"/>
  <c r="AK229" i="1"/>
  <c r="AK90" i="1"/>
  <c r="AK42" i="1"/>
  <c r="AK78" i="1"/>
  <c r="AK115" i="1"/>
  <c r="AK252" i="1"/>
  <c r="AK245" i="1"/>
  <c r="AK35" i="1"/>
  <c r="AK215" i="1"/>
  <c r="AK254" i="1"/>
  <c r="AK139" i="1"/>
  <c r="AK158" i="1"/>
  <c r="AK242" i="1"/>
  <c r="AK266" i="1"/>
  <c r="AK141" i="1"/>
  <c r="AK136" i="1"/>
  <c r="AK98" i="1"/>
  <c r="AK130" i="1"/>
  <c r="AK181" i="1"/>
  <c r="AK211" i="1"/>
  <c r="AK61" i="1"/>
  <c r="AK265" i="1"/>
  <c r="AK88" i="1"/>
  <c r="AK18" i="1"/>
  <c r="AK41" i="1"/>
  <c r="AK171" i="1"/>
  <c r="AK34" i="1"/>
  <c r="AK28" i="1"/>
  <c r="AK161" i="1"/>
  <c r="AK273" i="1"/>
  <c r="AK235" i="1"/>
  <c r="AK271" i="1"/>
  <c r="AK231" i="1"/>
  <c r="AK79" i="1"/>
  <c r="AK202" i="1"/>
  <c r="AK72" i="1"/>
  <c r="AK15" i="1"/>
  <c r="AK122" i="1"/>
  <c r="AK81" i="1"/>
  <c r="AK123" i="1"/>
  <c r="AK129" i="1"/>
  <c r="AK219" i="1"/>
  <c r="AK155" i="1"/>
  <c r="AK197" i="1"/>
  <c r="AK63" i="1"/>
  <c r="AK126" i="1"/>
  <c r="AK33" i="1"/>
  <c r="AK133" i="1"/>
  <c r="AP175" i="1" l="1"/>
  <c r="AP31" i="1"/>
  <c r="AP117" i="1"/>
  <c r="AP110" i="1"/>
  <c r="AP72" i="1"/>
  <c r="AP46" i="1"/>
  <c r="AP216" i="1"/>
  <c r="AP237" i="1"/>
  <c r="AP38" i="1"/>
  <c r="AP33" i="1"/>
  <c r="AP202" i="1"/>
  <c r="AP88" i="1"/>
  <c r="AP254" i="1"/>
  <c r="AP71" i="1"/>
  <c r="AP37" i="1"/>
  <c r="AP118" i="1"/>
  <c r="AP104" i="1"/>
  <c r="AP58" i="1"/>
  <c r="AP234" i="1"/>
  <c r="AP225" i="1"/>
  <c r="AP86" i="1"/>
  <c r="AP43" i="1"/>
  <c r="AP176" i="1"/>
  <c r="AP288" i="1"/>
  <c r="AP268" i="1"/>
  <c r="AP278" i="1"/>
  <c r="AP274" i="1"/>
  <c r="AP290" i="1"/>
  <c r="AP293" i="1"/>
  <c r="AP267" i="1"/>
  <c r="AP294" i="1"/>
  <c r="AP287" i="1"/>
  <c r="AP275" i="1"/>
  <c r="AP292" i="1"/>
  <c r="AP281" i="1"/>
  <c r="AP280" i="1"/>
  <c r="AP250" i="1"/>
  <c r="AP73" i="1"/>
  <c r="AP277" i="1"/>
  <c r="AP291" i="1"/>
  <c r="AP279" i="1"/>
  <c r="AP282" i="1"/>
  <c r="AP272" i="1"/>
  <c r="AP260" i="1"/>
  <c r="AP284" i="1"/>
  <c r="AP283" i="1"/>
  <c r="AP266" i="1"/>
  <c r="AP285" i="1"/>
  <c r="AP264" i="1"/>
  <c r="AP289" i="1"/>
  <c r="AP286" i="1"/>
  <c r="AP269" i="1"/>
  <c r="AP105" i="1"/>
  <c r="AP207" i="1"/>
  <c r="AP27" i="1"/>
  <c r="AP144" i="1"/>
  <c r="AP160" i="1"/>
  <c r="AP111" i="1"/>
  <c r="AP91" i="1"/>
  <c r="AP126" i="1"/>
  <c r="AP79" i="1"/>
  <c r="AP265" i="1"/>
  <c r="AP215" i="1"/>
  <c r="AP95" i="1"/>
  <c r="AP189" i="1"/>
  <c r="AP99" i="1"/>
  <c r="AP103" i="1"/>
  <c r="AP125" i="1"/>
  <c r="AP185" i="1"/>
  <c r="AP149" i="1"/>
  <c r="AP21" i="1"/>
  <c r="AP66" i="1"/>
  <c r="AP192" i="1"/>
  <c r="AP195" i="1"/>
  <c r="AP205" i="1"/>
  <c r="AP224" i="1"/>
  <c r="AP230" i="1"/>
  <c r="AP147" i="1"/>
  <c r="AP127" i="1"/>
  <c r="AP163" i="1"/>
  <c r="AP17" i="1"/>
  <c r="AP35" i="1"/>
  <c r="AP218" i="1"/>
  <c r="AP16" i="1"/>
  <c r="AP75" i="1"/>
  <c r="AP256" i="1"/>
  <c r="AP248" i="1"/>
  <c r="AP13" i="1"/>
  <c r="AP150" i="1"/>
  <c r="AP143" i="1"/>
  <c r="AP261" i="1"/>
  <c r="AP89" i="1"/>
  <c r="AP18" i="1"/>
  <c r="AP22" i="1"/>
  <c r="AP168" i="1"/>
  <c r="AP63" i="1"/>
  <c r="AP113" i="1"/>
  <c r="AP172" i="1"/>
  <c r="AP197" i="1"/>
  <c r="AP271" i="1"/>
  <c r="AP211" i="1"/>
  <c r="AP245" i="1"/>
  <c r="AP174" i="1"/>
  <c r="AP238" i="1"/>
  <c r="AP134" i="1"/>
  <c r="AP19" i="1"/>
  <c r="AP11" i="1"/>
  <c r="AP124" i="1"/>
  <c r="AP135" i="1"/>
  <c r="AP156" i="1"/>
  <c r="AP196" i="1"/>
  <c r="AP64" i="1"/>
  <c r="AP223" i="1"/>
  <c r="AP32" i="1"/>
  <c r="AP167" i="1"/>
  <c r="AP96" i="1"/>
  <c r="AP153" i="1"/>
  <c r="AP102" i="1"/>
  <c r="AP246" i="1"/>
  <c r="AP133" i="1"/>
  <c r="AP39" i="1"/>
  <c r="AP253" i="1"/>
  <c r="AP61" i="1"/>
  <c r="AP239" i="1"/>
  <c r="AP132" i="1"/>
  <c r="AP155" i="1"/>
  <c r="AP235" i="1"/>
  <c r="AP181" i="1"/>
  <c r="AP252" i="1"/>
  <c r="AP107" i="1"/>
  <c r="AP101" i="1"/>
  <c r="AP191" i="1"/>
  <c r="AP128" i="1"/>
  <c r="AP166" i="1"/>
  <c r="AP227" i="1"/>
  <c r="AP50" i="1"/>
  <c r="AP198" i="1"/>
  <c r="AP20" i="1"/>
  <c r="AP270" i="1"/>
  <c r="AP40" i="1"/>
  <c r="AP97" i="1"/>
  <c r="AP206" i="1"/>
  <c r="AP186" i="1"/>
  <c r="AP94" i="1"/>
  <c r="AP12" i="1"/>
  <c r="AP243" i="1"/>
  <c r="AP231" i="1"/>
  <c r="AP180" i="1"/>
  <c r="AP179" i="1"/>
  <c r="AP219" i="1"/>
  <c r="AP115" i="1"/>
  <c r="AP48" i="1"/>
  <c r="AP262" i="1"/>
  <c r="AP241" i="1"/>
  <c r="AP26" i="1"/>
  <c r="AP190" i="1"/>
  <c r="AP87" i="1"/>
  <c r="AP56" i="1"/>
  <c r="AP77" i="1"/>
  <c r="AP200" i="1"/>
  <c r="AP152" i="1"/>
  <c r="AP273" i="1"/>
  <c r="AP130" i="1"/>
  <c r="AP157" i="1"/>
  <c r="AP57" i="1"/>
  <c r="AP52" i="1"/>
  <c r="AP131" i="1"/>
  <c r="AP194" i="1"/>
  <c r="AP74" i="1"/>
  <c r="AP240" i="1"/>
  <c r="AP257" i="1"/>
  <c r="AP65" i="1"/>
  <c r="AP199" i="1"/>
  <c r="AP255" i="1"/>
  <c r="AP129" i="1"/>
  <c r="AP161" i="1"/>
  <c r="AP98" i="1"/>
  <c r="AP78" i="1"/>
  <c r="AP30" i="1"/>
  <c r="AP44" i="1"/>
  <c r="AP76" i="1"/>
  <c r="AP177" i="1"/>
  <c r="AP67" i="1"/>
  <c r="AP25" i="1"/>
  <c r="AP226" i="1"/>
  <c r="AP23" i="1"/>
  <c r="AP109" i="1"/>
  <c r="AP159" i="1"/>
  <c r="AP228" i="1"/>
  <c r="AP68" i="1"/>
  <c r="AP145" i="1"/>
  <c r="AP263" i="1"/>
  <c r="AP45" i="1"/>
  <c r="AP173" i="1"/>
  <c r="AP233" i="1"/>
  <c r="AP28" i="1"/>
  <c r="AP42" i="1"/>
  <c r="AP108" i="1"/>
  <c r="AP29" i="1"/>
  <c r="AP92" i="1"/>
  <c r="AP114" i="1"/>
  <c r="AP82" i="1"/>
  <c r="AP178" i="1"/>
  <c r="AP183" i="1"/>
  <c r="AP217" i="1"/>
  <c r="AP214" i="1"/>
  <c r="AP59" i="1"/>
  <c r="AP251" i="1"/>
  <c r="AP204" i="1"/>
  <c r="AP220" i="1"/>
  <c r="AP123" i="1"/>
  <c r="AP136" i="1"/>
  <c r="AP188" i="1"/>
  <c r="AP213" i="1"/>
  <c r="AP210" i="1"/>
  <c r="AP170" i="1"/>
  <c r="AP81" i="1"/>
  <c r="AP34" i="1"/>
  <c r="AP141" i="1"/>
  <c r="AP90" i="1"/>
  <c r="AP116" i="1"/>
  <c r="AP258" i="1"/>
  <c r="AP70" i="1"/>
  <c r="AP208" i="1"/>
  <c r="AP60" i="1"/>
  <c r="AP24" i="1"/>
  <c r="AP184" i="1"/>
  <c r="AP182" i="1"/>
  <c r="AP54" i="1"/>
  <c r="AP146" i="1"/>
  <c r="AP53" i="1"/>
  <c r="AP232" i="1"/>
  <c r="AP47" i="1"/>
  <c r="AP49" i="1"/>
  <c r="AP84" i="1"/>
  <c r="AP259" i="1"/>
  <c r="AP142" i="1"/>
  <c r="AP51" i="1"/>
  <c r="AP201" i="1"/>
  <c r="AP122" i="1"/>
  <c r="AP242" i="1"/>
  <c r="AP229" i="1"/>
  <c r="AP209" i="1"/>
  <c r="AP164" i="1"/>
  <c r="AP247" i="1"/>
  <c r="AP169" i="1"/>
  <c r="AP222" i="1"/>
  <c r="AP14" i="1"/>
  <c r="AP138" i="1"/>
  <c r="AP80" i="1"/>
  <c r="AP187" i="1"/>
  <c r="AP154" i="1"/>
  <c r="AP62" i="1"/>
  <c r="AP151" i="1"/>
  <c r="AP244" i="1"/>
  <c r="AP36" i="1"/>
  <c r="AP119" i="1"/>
  <c r="AP137" i="1"/>
  <c r="AP83" i="1"/>
  <c r="AP85" i="1"/>
  <c r="AP171" i="1"/>
  <c r="AP212" i="1"/>
  <c r="AP15" i="1"/>
  <c r="AP41" i="1"/>
  <c r="AP158" i="1"/>
  <c r="AP112" i="1"/>
  <c r="AP162" i="1"/>
  <c r="AP121" i="1"/>
  <c r="AP193" i="1"/>
  <c r="AP148" i="1"/>
  <c r="AP106" i="1"/>
  <c r="AP236" i="1"/>
  <c r="AP93" i="1"/>
  <c r="AP276" i="1"/>
  <c r="AP249" i="1"/>
  <c r="AP165" i="1"/>
  <c r="AP100" i="1"/>
  <c r="AP203" i="1"/>
  <c r="AP69" i="1"/>
  <c r="AP140" i="1"/>
  <c r="AP120" i="1"/>
  <c r="AP55" i="1"/>
  <c r="AP221" i="1"/>
  <c r="AL277" i="1"/>
  <c r="AL292" i="1"/>
  <c r="AL289" i="1"/>
  <c r="AL282" i="1"/>
  <c r="AL284" i="1"/>
  <c r="AL275" i="1"/>
  <c r="AL291" i="1"/>
  <c r="AL285" i="1"/>
  <c r="AL293" i="1"/>
  <c r="AL274" i="1"/>
  <c r="AL290" i="1"/>
  <c r="AL288" i="1"/>
  <c r="AL286" i="1"/>
  <c r="AL283" i="1"/>
  <c r="AL281" i="1"/>
  <c r="AL294" i="1"/>
  <c r="AL287" i="1"/>
  <c r="AL272" i="1"/>
  <c r="AL11" i="3"/>
  <c r="AP19" i="3"/>
  <c r="AL19" i="3"/>
  <c r="AP12" i="3"/>
  <c r="AL12" i="3"/>
  <c r="AP18" i="3"/>
  <c r="AL18" i="3"/>
  <c r="AP17" i="3"/>
  <c r="AL17" i="3"/>
  <c r="AP15" i="3"/>
  <c r="AL15" i="3"/>
  <c r="AP16" i="3"/>
  <c r="AL16" i="3"/>
  <c r="AP13" i="3"/>
  <c r="AL13" i="3"/>
  <c r="AP14" i="3"/>
  <c r="AL14" i="3"/>
  <c r="AP10" i="3"/>
  <c r="AL10" i="3"/>
  <c r="AP9" i="3"/>
  <c r="AL9" i="3"/>
  <c r="AP11" i="3"/>
  <c r="AL26" i="2"/>
  <c r="AL51" i="2"/>
  <c r="AL43" i="2"/>
  <c r="AL62" i="2"/>
  <c r="AP17" i="2"/>
  <c r="AL33" i="2"/>
  <c r="AL14" i="2"/>
  <c r="AL22" i="2"/>
  <c r="AP55" i="2"/>
  <c r="AP25" i="2"/>
  <c r="AP20" i="2"/>
  <c r="AL60" i="2"/>
  <c r="AL27" i="2"/>
  <c r="AL48" i="2"/>
  <c r="AL23" i="2"/>
  <c r="AL42" i="2"/>
  <c r="AP32" i="2"/>
  <c r="AP54" i="2"/>
  <c r="AP34" i="2"/>
  <c r="AP64" i="2"/>
  <c r="AL17" i="2"/>
  <c r="AL38" i="2"/>
  <c r="AL37" i="2"/>
  <c r="AL53" i="2"/>
  <c r="AL50" i="2"/>
  <c r="AP36" i="2"/>
  <c r="AP19" i="2"/>
  <c r="AP13" i="2"/>
  <c r="AP39" i="2"/>
  <c r="AL30" i="2"/>
  <c r="AL45" i="2"/>
  <c r="AL11" i="2"/>
  <c r="AL16" i="2"/>
  <c r="AL21" i="2"/>
  <c r="AL28" i="2"/>
  <c r="AL52" i="2"/>
  <c r="AP26" i="2"/>
  <c r="AP51" i="2"/>
  <c r="AP43" i="2"/>
  <c r="AP62" i="2"/>
  <c r="AL29" i="2"/>
  <c r="AP47" i="2"/>
  <c r="AL31" i="2"/>
  <c r="AL12" i="2"/>
  <c r="AL58" i="2"/>
  <c r="AP63" i="2"/>
  <c r="AP44" i="2"/>
  <c r="AP18" i="2"/>
  <c r="AP35" i="2"/>
  <c r="AL24" i="2"/>
  <c r="AL47" i="2"/>
  <c r="AL55" i="2"/>
  <c r="AL25" i="2"/>
  <c r="AL20" i="2"/>
  <c r="AP40" i="2"/>
  <c r="AP46" i="2"/>
  <c r="AP61" i="2"/>
  <c r="AP10" i="2"/>
  <c r="AP49" i="2"/>
  <c r="AL34" i="2"/>
  <c r="AP56" i="2"/>
  <c r="AL36" i="2"/>
  <c r="AL39" i="2"/>
  <c r="AP22" i="2"/>
  <c r="AL32" i="2"/>
  <c r="AL54" i="2"/>
  <c r="AL64" i="2"/>
  <c r="AP15" i="2"/>
  <c r="AP59" i="2"/>
  <c r="AP57" i="2"/>
  <c r="AP41" i="2"/>
  <c r="AL19" i="2"/>
  <c r="AL13" i="2"/>
  <c r="AP29" i="2"/>
  <c r="AP33" i="2"/>
  <c r="AP14" i="2"/>
  <c r="AP30" i="2"/>
  <c r="AL63" i="2"/>
  <c r="AL44" i="2"/>
  <c r="AL18" i="2"/>
  <c r="AL35" i="2"/>
  <c r="AP60" i="2"/>
  <c r="AP27" i="2"/>
  <c r="AP48" i="2"/>
  <c r="AP23" i="2"/>
  <c r="AP42" i="2"/>
  <c r="AP38" i="2"/>
  <c r="AP37" i="2"/>
  <c r="AP53" i="2"/>
  <c r="AP50" i="2"/>
  <c r="AL40" i="2"/>
  <c r="AL46" i="2"/>
  <c r="AL61" i="2"/>
  <c r="AL10" i="2"/>
  <c r="AL49" i="2"/>
  <c r="AP31" i="2"/>
  <c r="AP45" i="2"/>
  <c r="AP12" i="2"/>
  <c r="AP58" i="2"/>
  <c r="AP11" i="2"/>
  <c r="AL15" i="2"/>
  <c r="AL59" i="2"/>
  <c r="AL56" i="2"/>
  <c r="AL57" i="2"/>
  <c r="AL41" i="2"/>
  <c r="AP16" i="2"/>
  <c r="AP24" i="2"/>
  <c r="AP21" i="2"/>
  <c r="AP28" i="2"/>
  <c r="AP52" i="2"/>
  <c r="AL28" i="1"/>
  <c r="AL78" i="1"/>
  <c r="AL30" i="1"/>
  <c r="AL124" i="1"/>
  <c r="AL136" i="1"/>
  <c r="AL238" i="1"/>
  <c r="AL88" i="1"/>
  <c r="AL33" i="1"/>
  <c r="AL202" i="1"/>
  <c r="AL123" i="1"/>
  <c r="AL134" i="1"/>
  <c r="AL176" i="1"/>
  <c r="AL38" i="1"/>
  <c r="AL171" i="1"/>
  <c r="AL260" i="1"/>
  <c r="AL262" i="1"/>
  <c r="AL198" i="1"/>
  <c r="AL179" i="1"/>
  <c r="AL248" i="1"/>
  <c r="AL230" i="1"/>
  <c r="AL147" i="1"/>
  <c r="AL127" i="1"/>
  <c r="AL111" i="1"/>
  <c r="AL201" i="1"/>
  <c r="AL19" i="1"/>
  <c r="AL152" i="1"/>
  <c r="AL105" i="1"/>
  <c r="AL168" i="1"/>
  <c r="AL122" i="1"/>
  <c r="AL90" i="1"/>
  <c r="AL57" i="1"/>
  <c r="AL241" i="1"/>
  <c r="AL196" i="1"/>
  <c r="AL256" i="1"/>
  <c r="AL15" i="1"/>
  <c r="AL41" i="1"/>
  <c r="AL242" i="1"/>
  <c r="AL229" i="1"/>
  <c r="AL116" i="1"/>
  <c r="AL44" i="1"/>
  <c r="AL76" i="1"/>
  <c r="AL177" i="1"/>
  <c r="AL67" i="1"/>
  <c r="AL25" i="1"/>
  <c r="AL131" i="1"/>
  <c r="AL26" i="1"/>
  <c r="AL20" i="1"/>
  <c r="AL64" i="1"/>
  <c r="AL223" i="1"/>
  <c r="AL32" i="1"/>
  <c r="AL167" i="1"/>
  <c r="AL13" i="1"/>
  <c r="AL150" i="1"/>
  <c r="AL143" i="1"/>
  <c r="AL163" i="1"/>
  <c r="AL91" i="1"/>
  <c r="AL135" i="1"/>
  <c r="AL73" i="1"/>
  <c r="AL221" i="1"/>
  <c r="AL266" i="1"/>
  <c r="AL48" i="1"/>
  <c r="AL52" i="1"/>
  <c r="AL50" i="1"/>
  <c r="AL75" i="1"/>
  <c r="AL133" i="1"/>
  <c r="AL72" i="1"/>
  <c r="AL18" i="1"/>
  <c r="AL158" i="1"/>
  <c r="AL112" i="1"/>
  <c r="AL209" i="1"/>
  <c r="AL108" i="1"/>
  <c r="AL213" i="1"/>
  <c r="AL29" i="1"/>
  <c r="AL210" i="1"/>
  <c r="AL92" i="1"/>
  <c r="AL226" i="1"/>
  <c r="AL250" i="1"/>
  <c r="AL194" i="1"/>
  <c r="AL270" i="1"/>
  <c r="AL40" i="1"/>
  <c r="AL97" i="1"/>
  <c r="AL206" i="1"/>
  <c r="AL96" i="1"/>
  <c r="AL153" i="1"/>
  <c r="AL102" i="1"/>
  <c r="AL261" i="1"/>
  <c r="AL17" i="1"/>
  <c r="AL162" i="1"/>
  <c r="AL24" i="1"/>
  <c r="AL190" i="1"/>
  <c r="AL186" i="1"/>
  <c r="AL117" i="1"/>
  <c r="AL208" i="1"/>
  <c r="AL23" i="1"/>
  <c r="AL257" i="1"/>
  <c r="AL12" i="1"/>
  <c r="AL126" i="1"/>
  <c r="AL79" i="1"/>
  <c r="AL265" i="1"/>
  <c r="AL254" i="1"/>
  <c r="AL71" i="1"/>
  <c r="AL175" i="1"/>
  <c r="AL164" i="1"/>
  <c r="AL212" i="1"/>
  <c r="AL247" i="1"/>
  <c r="AL169" i="1"/>
  <c r="AL222" i="1"/>
  <c r="AL184" i="1"/>
  <c r="AL82" i="1"/>
  <c r="AL170" i="1"/>
  <c r="AL159" i="1"/>
  <c r="AL228" i="1"/>
  <c r="AL68" i="1"/>
  <c r="AL145" i="1"/>
  <c r="AL65" i="1"/>
  <c r="AL199" i="1"/>
  <c r="AL255" i="1"/>
  <c r="AL243" i="1"/>
  <c r="AP139" i="1"/>
  <c r="AL60" i="1"/>
  <c r="AL74" i="1"/>
  <c r="AL246" i="1"/>
  <c r="AL280" i="1"/>
  <c r="AL236" i="1"/>
  <c r="AL14" i="1"/>
  <c r="AL182" i="1"/>
  <c r="AL54" i="1"/>
  <c r="AL178" i="1"/>
  <c r="AL183" i="1"/>
  <c r="AL217" i="1"/>
  <c r="AL214" i="1"/>
  <c r="AL263" i="1"/>
  <c r="AL45" i="1"/>
  <c r="AL268" i="1"/>
  <c r="AL87" i="1"/>
  <c r="AL61" i="1"/>
  <c r="AL193" i="1"/>
  <c r="AL271" i="1"/>
  <c r="AL35" i="1"/>
  <c r="AL37" i="1"/>
  <c r="AL237" i="1"/>
  <c r="AL110" i="1"/>
  <c r="AL83" i="1"/>
  <c r="AL93" i="1"/>
  <c r="AL138" i="1"/>
  <c r="AL80" i="1"/>
  <c r="AL146" i="1"/>
  <c r="AL53" i="1"/>
  <c r="AL232" i="1"/>
  <c r="AL47" i="1"/>
  <c r="AL59" i="1"/>
  <c r="AL251" i="1"/>
  <c r="AL173" i="1"/>
  <c r="AL233" i="1"/>
  <c r="AL139" i="1"/>
  <c r="AL70" i="1"/>
  <c r="AL114" i="1"/>
  <c r="AL240" i="1"/>
  <c r="AL94" i="1"/>
  <c r="AL63" i="1"/>
  <c r="AL215" i="1"/>
  <c r="AL106" i="1"/>
  <c r="AL197" i="1"/>
  <c r="AL211" i="1"/>
  <c r="AL200" i="1"/>
  <c r="AL56" i="1"/>
  <c r="AL31" i="1"/>
  <c r="AL155" i="1"/>
  <c r="AL235" i="1"/>
  <c r="AL181" i="1"/>
  <c r="AL245" i="1"/>
  <c r="AL174" i="1"/>
  <c r="AL189" i="1"/>
  <c r="AL118" i="1"/>
  <c r="AL104" i="1"/>
  <c r="AL58" i="1"/>
  <c r="AL234" i="1"/>
  <c r="AL225" i="1"/>
  <c r="AL39" i="1"/>
  <c r="AL276" i="1"/>
  <c r="AL264" i="1"/>
  <c r="AL187" i="1"/>
  <c r="AL154" i="1"/>
  <c r="AL62" i="1"/>
  <c r="AL151" i="1"/>
  <c r="AL49" i="1"/>
  <c r="AL84" i="1"/>
  <c r="AL204" i="1"/>
  <c r="AL220" i="1"/>
  <c r="AL258" i="1"/>
  <c r="AL109" i="1"/>
  <c r="AL89" i="1"/>
  <c r="AL231" i="1"/>
  <c r="AL121" i="1"/>
  <c r="AL219" i="1"/>
  <c r="AL252" i="1"/>
  <c r="AL279" i="1"/>
  <c r="AL103" i="1"/>
  <c r="AL185" i="1"/>
  <c r="AL149" i="1"/>
  <c r="AL86" i="1"/>
  <c r="AL22" i="1"/>
  <c r="AL249" i="1"/>
  <c r="AL165" i="1"/>
  <c r="AL100" i="1"/>
  <c r="AL203" i="1"/>
  <c r="AL69" i="1"/>
  <c r="AL244" i="1"/>
  <c r="AL36" i="1"/>
  <c r="AL259" i="1"/>
  <c r="AL142" i="1"/>
  <c r="AL95" i="1"/>
  <c r="AL148" i="1"/>
  <c r="AL273" i="1"/>
  <c r="AL130" i="1"/>
  <c r="AL107" i="1"/>
  <c r="AL99" i="1"/>
  <c r="AL125" i="1"/>
  <c r="AL129" i="1"/>
  <c r="AL161" i="1"/>
  <c r="AL98" i="1"/>
  <c r="AL115" i="1"/>
  <c r="AL157" i="1"/>
  <c r="AL113" i="1"/>
  <c r="AL180" i="1"/>
  <c r="AL239" i="1"/>
  <c r="AL218" i="1"/>
  <c r="AL172" i="1"/>
  <c r="AL16" i="1"/>
  <c r="AL21" i="1"/>
  <c r="AL43" i="1"/>
  <c r="AL51" i="1"/>
  <c r="AL46" i="1"/>
  <c r="AL85" i="1"/>
  <c r="AL253" i="1"/>
  <c r="AL77" i="1"/>
  <c r="AL140" i="1"/>
  <c r="AL120" i="1"/>
  <c r="AL119" i="1"/>
  <c r="AL137" i="1"/>
  <c r="AL11" i="1"/>
  <c r="AL66" i="1"/>
  <c r="AL207" i="1"/>
  <c r="AL267" i="1"/>
  <c r="AL55" i="1"/>
  <c r="AL81" i="1"/>
  <c r="AL34" i="1"/>
  <c r="AL141" i="1"/>
  <c r="AL42" i="1"/>
  <c r="AL188" i="1"/>
  <c r="AL101" i="1"/>
  <c r="AL191" i="1"/>
  <c r="AL128" i="1"/>
  <c r="AL166" i="1"/>
  <c r="AL227" i="1"/>
  <c r="AL278" i="1"/>
  <c r="AL156" i="1"/>
  <c r="AL132" i="1"/>
  <c r="AL192" i="1"/>
  <c r="AL195" i="1"/>
  <c r="AL205" i="1"/>
  <c r="AL224" i="1"/>
  <c r="AL27" i="1"/>
  <c r="AL144" i="1"/>
  <c r="AL160" i="1"/>
  <c r="AL216" i="1"/>
  <c r="AL269" i="1"/>
  <c r="Q8" i="4"/>
  <c r="J8" i="4" l="1"/>
  <c r="P9" i="3"/>
  <c r="P10" i="3"/>
  <c r="P14" i="3"/>
  <c r="P13" i="3"/>
  <c r="P16" i="3"/>
  <c r="P15" i="3"/>
  <c r="P17" i="3"/>
  <c r="P18" i="3"/>
  <c r="P12" i="3"/>
  <c r="P19" i="3"/>
  <c r="P11" i="3"/>
  <c r="Q11" i="3" l="1"/>
  <c r="Q19" i="3"/>
  <c r="Q15" i="3"/>
  <c r="Q13" i="3"/>
  <c r="Q12" i="3"/>
  <c r="Q17" i="3"/>
  <c r="Q10" i="3"/>
  <c r="Q18" i="3"/>
  <c r="Q16" i="3"/>
  <c r="Q14" i="3"/>
  <c r="Q9" i="3"/>
  <c r="AI9" i="3"/>
  <c r="AI10" i="3"/>
  <c r="AI14" i="3"/>
  <c r="AI13" i="3"/>
  <c r="AI16" i="3"/>
  <c r="AI15" i="3"/>
  <c r="AI17" i="3"/>
  <c r="AI18" i="3"/>
  <c r="AI12" i="3"/>
  <c r="AI19" i="3"/>
  <c r="AI11" i="3"/>
  <c r="AN52" i="2"/>
  <c r="AN11" i="2"/>
  <c r="AN50" i="2"/>
  <c r="AN42" i="2"/>
  <c r="AN22" i="2"/>
  <c r="AN41" i="2"/>
  <c r="AN49" i="2"/>
  <c r="AN62" i="2"/>
  <c r="AN35" i="2"/>
  <c r="AN39" i="2"/>
  <c r="AN64" i="2"/>
  <c r="AN20" i="2"/>
  <c r="AN28" i="2"/>
  <c r="AN58" i="2"/>
  <c r="AN53" i="2"/>
  <c r="AN23" i="2"/>
  <c r="AN30" i="2"/>
  <c r="AN57" i="2"/>
  <c r="AN10" i="2"/>
  <c r="AN43" i="2"/>
  <c r="AN18" i="2"/>
  <c r="AN13" i="2"/>
  <c r="AN34" i="2"/>
  <c r="AN25" i="2"/>
  <c r="AN21" i="2"/>
  <c r="AN12" i="2"/>
  <c r="AN37" i="2"/>
  <c r="AN48" i="2"/>
  <c r="AN14" i="2"/>
  <c r="AN56" i="2"/>
  <c r="AN61" i="2"/>
  <c r="AN51" i="2"/>
  <c r="AN44" i="2"/>
  <c r="AN19" i="2"/>
  <c r="AN54" i="2"/>
  <c r="AN55" i="2"/>
  <c r="AN24" i="2"/>
  <c r="AN45" i="2"/>
  <c r="AN38" i="2"/>
  <c r="AN27" i="2"/>
  <c r="AN33" i="2"/>
  <c r="AN59" i="2"/>
  <c r="AN46" i="2"/>
  <c r="AN26" i="2"/>
  <c r="AN63" i="2"/>
  <c r="AN36" i="2"/>
  <c r="AN32" i="2"/>
  <c r="AN47" i="2"/>
  <c r="AN16" i="2"/>
  <c r="AN31" i="2"/>
  <c r="AN17" i="2"/>
  <c r="AN60" i="2"/>
  <c r="AN29" i="2"/>
  <c r="AN15" i="2"/>
  <c r="AN40" i="2"/>
  <c r="AI52" i="2"/>
  <c r="AI11" i="2"/>
  <c r="AI50" i="2"/>
  <c r="AI42" i="2"/>
  <c r="AI22" i="2"/>
  <c r="AI41" i="2"/>
  <c r="AI49" i="2"/>
  <c r="AI62" i="2"/>
  <c r="AI35" i="2"/>
  <c r="AI39" i="2"/>
  <c r="AI64" i="2"/>
  <c r="AI20" i="2"/>
  <c r="AI28" i="2"/>
  <c r="AI58" i="2"/>
  <c r="AI53" i="2"/>
  <c r="AI23" i="2"/>
  <c r="AI30" i="2"/>
  <c r="AI57" i="2"/>
  <c r="AI10" i="2"/>
  <c r="AI43" i="2"/>
  <c r="AI18" i="2"/>
  <c r="AI13" i="2"/>
  <c r="AI34" i="2"/>
  <c r="AI25" i="2"/>
  <c r="AI21" i="2"/>
  <c r="AI12" i="2"/>
  <c r="AI37" i="2"/>
  <c r="AI48" i="2"/>
  <c r="AI14" i="2"/>
  <c r="AI56" i="2"/>
  <c r="AI61" i="2"/>
  <c r="AI51" i="2"/>
  <c r="AI44" i="2"/>
  <c r="AI19" i="2"/>
  <c r="AI54" i="2"/>
  <c r="AI55" i="2"/>
  <c r="AI24" i="2"/>
  <c r="AI45" i="2"/>
  <c r="AI38" i="2"/>
  <c r="AI27" i="2"/>
  <c r="AI33" i="2"/>
  <c r="AI59" i="2"/>
  <c r="AI46" i="2"/>
  <c r="AI26" i="2"/>
  <c r="AI63" i="2"/>
  <c r="AI36" i="2"/>
  <c r="AI32" i="2"/>
  <c r="AI47" i="2"/>
  <c r="AI16" i="2"/>
  <c r="AI31" i="2"/>
  <c r="AI17" i="2"/>
  <c r="AI60" i="2"/>
  <c r="AI29" i="2"/>
  <c r="AI15" i="2"/>
  <c r="AI40" i="2"/>
  <c r="AN97" i="1"/>
  <c r="AN14" i="1"/>
  <c r="AN64" i="1"/>
  <c r="AN137" i="1"/>
  <c r="AN13" i="1"/>
  <c r="AN126" i="1"/>
  <c r="AN29" i="1"/>
  <c r="AN55" i="1"/>
  <c r="AN120" i="1"/>
  <c r="AN30" i="1"/>
  <c r="AN89" i="1"/>
  <c r="AN27" i="1"/>
  <c r="AN84" i="1"/>
  <c r="AN43" i="1"/>
  <c r="AN208" i="1"/>
  <c r="AN81" i="1"/>
  <c r="AN31" i="1"/>
  <c r="AN44" i="1"/>
  <c r="AN32" i="1"/>
  <c r="AN103" i="1"/>
  <c r="AN24" i="1"/>
  <c r="AN59" i="1"/>
  <c r="AN40" i="1"/>
  <c r="AN28" i="1"/>
  <c r="AN112" i="1"/>
  <c r="AN17" i="1"/>
  <c r="AN91" i="1"/>
  <c r="AN86" i="1"/>
  <c r="AN52" i="1"/>
  <c r="AN138" i="1"/>
  <c r="AN132" i="1"/>
  <c r="AN76" i="1"/>
  <c r="AN77" i="1"/>
  <c r="AN102" i="1"/>
  <c r="AN19" i="1"/>
  <c r="AN69" i="1"/>
  <c r="AN203" i="1"/>
  <c r="AN144" i="1"/>
  <c r="AN181" i="1"/>
  <c r="AN61" i="1"/>
  <c r="AN12" i="1"/>
  <c r="AN11" i="1"/>
  <c r="AN22" i="1"/>
  <c r="AN178" i="1"/>
  <c r="AN36" i="1"/>
  <c r="AN234" i="1"/>
  <c r="AN100" i="1"/>
  <c r="AN47" i="1"/>
  <c r="AN34" i="1"/>
  <c r="AN23" i="1"/>
  <c r="AN176" i="1"/>
  <c r="AN141" i="1"/>
  <c r="AN73" i="1"/>
  <c r="AN37" i="1"/>
  <c r="AN107" i="1"/>
  <c r="AN15" i="1"/>
  <c r="AN80" i="1"/>
  <c r="AN111" i="1"/>
  <c r="AN57" i="1"/>
  <c r="AN105" i="1"/>
  <c r="AN39" i="1"/>
  <c r="AN153" i="1"/>
  <c r="AN189" i="1"/>
  <c r="AN87" i="1"/>
  <c r="AN197" i="1"/>
  <c r="AN58" i="1"/>
  <c r="AN26" i="1"/>
  <c r="AN21" i="1"/>
  <c r="AN122" i="1"/>
  <c r="AN78" i="1"/>
  <c r="AN25" i="1"/>
  <c r="AN145" i="1"/>
  <c r="AN33" i="1"/>
  <c r="AN20" i="1"/>
  <c r="AN131" i="1"/>
  <c r="AN67" i="1"/>
  <c r="AN173" i="1"/>
  <c r="AN56" i="1"/>
  <c r="AN199" i="1"/>
  <c r="AN207" i="1"/>
  <c r="AN96" i="1"/>
  <c r="AN180" i="1"/>
  <c r="AN133" i="1"/>
  <c r="AN41" i="1"/>
  <c r="AN53" i="1"/>
  <c r="AN16" i="1"/>
  <c r="AN143" i="1"/>
  <c r="AN66" i="1"/>
  <c r="AN42" i="1"/>
  <c r="AN219" i="1"/>
  <c r="AN68" i="1"/>
  <c r="AN70" i="1"/>
  <c r="AN187" i="1"/>
  <c r="AN149" i="1"/>
  <c r="AN221" i="1"/>
  <c r="AN72" i="1"/>
  <c r="AN135" i="1"/>
  <c r="AN117" i="1"/>
  <c r="AN94" i="1"/>
  <c r="AN243" i="1"/>
  <c r="AN228" i="1"/>
  <c r="AN182" i="1"/>
  <c r="AN218" i="1"/>
  <c r="AN213" i="1"/>
  <c r="AN159" i="1"/>
  <c r="AN115" i="1"/>
  <c r="AN174" i="1"/>
  <c r="AN71" i="1"/>
  <c r="AN205" i="1"/>
  <c r="AN88" i="1"/>
  <c r="AN161" i="1"/>
  <c r="AN150" i="1"/>
  <c r="AN157" i="1"/>
  <c r="AN184" i="1"/>
  <c r="AN156" i="1"/>
  <c r="AN200" i="1"/>
  <c r="AN98" i="1"/>
  <c r="AN225" i="1"/>
  <c r="AN147" i="1"/>
  <c r="AN166" i="1"/>
  <c r="AN38" i="1"/>
  <c r="AN152" i="1"/>
  <c r="AN201" i="1"/>
  <c r="AN35" i="1"/>
  <c r="AN230" i="1"/>
  <c r="AN222" i="1"/>
  <c r="AN148" i="1"/>
  <c r="AN50" i="1"/>
  <c r="AN232" i="1"/>
  <c r="AN95" i="1"/>
  <c r="AN79" i="1"/>
  <c r="AN113" i="1"/>
  <c r="AN214" i="1"/>
  <c r="AN62" i="1"/>
  <c r="AN18" i="1"/>
  <c r="AN241" i="1"/>
  <c r="AN170" i="1"/>
  <c r="AN101" i="1"/>
  <c r="AN212" i="1"/>
  <c r="AN186" i="1"/>
  <c r="AN60" i="1"/>
  <c r="AN155" i="1"/>
  <c r="AN185" i="1"/>
  <c r="AN45" i="1"/>
  <c r="AN83" i="1"/>
  <c r="AN140" i="1"/>
  <c r="AN179" i="1"/>
  <c r="AN104" i="1"/>
  <c r="AN99" i="1"/>
  <c r="AN75" i="1"/>
  <c r="AN54" i="1"/>
  <c r="AN114" i="1"/>
  <c r="AN93" i="1"/>
  <c r="AN108" i="1"/>
  <c r="AN129" i="1"/>
  <c r="AN63" i="1"/>
  <c r="AN206" i="1"/>
  <c r="AN258" i="1"/>
  <c r="AN204" i="1"/>
  <c r="AN194" i="1"/>
  <c r="AN183" i="1"/>
  <c r="AN198" i="1"/>
  <c r="AN49" i="1"/>
  <c r="AN51" i="1"/>
  <c r="AN195" i="1"/>
  <c r="AN235" i="1"/>
  <c r="AN48" i="1"/>
  <c r="AN163" i="1"/>
  <c r="AN65" i="1"/>
  <c r="AN154" i="1"/>
  <c r="AN92" i="1"/>
  <c r="AN188" i="1"/>
  <c r="AN46" i="1"/>
  <c r="AN74" i="1"/>
  <c r="AN209" i="1"/>
  <c r="AN164" i="1"/>
  <c r="AN167" i="1"/>
  <c r="AN110" i="1"/>
  <c r="AN134" i="1"/>
  <c r="AN210" i="1"/>
  <c r="AN130" i="1"/>
  <c r="AN90" i="1"/>
  <c r="AN136" i="1"/>
  <c r="AN125" i="1"/>
  <c r="AN233" i="1"/>
  <c r="AN227" i="1"/>
  <c r="AN151" i="1"/>
  <c r="AN85" i="1"/>
  <c r="AN146" i="1"/>
  <c r="AN239" i="1"/>
  <c r="AN127" i="1"/>
  <c r="AN190" i="1"/>
  <c r="AN142" i="1"/>
  <c r="AN158" i="1"/>
  <c r="AN116" i="1"/>
  <c r="AN248" i="1"/>
  <c r="AN242" i="1"/>
  <c r="AN216" i="1"/>
  <c r="AN121" i="1"/>
  <c r="AN172" i="1"/>
  <c r="AN165" i="1"/>
  <c r="AN118" i="1"/>
  <c r="AN177" i="1"/>
  <c r="AN191" i="1"/>
  <c r="AN160" i="1"/>
  <c r="AN82" i="1"/>
  <c r="AN106" i="1"/>
  <c r="AN162" i="1"/>
  <c r="AN236" i="1"/>
  <c r="AN217" i="1"/>
  <c r="AN196" i="1"/>
  <c r="AN231" i="1"/>
  <c r="AN240" i="1"/>
  <c r="AN237" i="1"/>
  <c r="AN223" i="1"/>
  <c r="AN253" i="1"/>
  <c r="AN124" i="1"/>
  <c r="AN229" i="1"/>
  <c r="AN220" i="1"/>
  <c r="AN192" i="1"/>
  <c r="AN215" i="1"/>
  <c r="AN251" i="1"/>
  <c r="AN238" i="1"/>
  <c r="AN245" i="1"/>
  <c r="AN252" i="1"/>
  <c r="AN109" i="1"/>
  <c r="AN193" i="1"/>
  <c r="AN211" i="1"/>
  <c r="AN169" i="1"/>
  <c r="AN123" i="1"/>
  <c r="AN128" i="1"/>
  <c r="AN171" i="1"/>
  <c r="AN202" i="1"/>
  <c r="AN256" i="1"/>
  <c r="AN168" i="1"/>
  <c r="AN175" i="1"/>
  <c r="AN119" i="1"/>
  <c r="AN247" i="1"/>
  <c r="AN255" i="1"/>
  <c r="AN273" i="1"/>
  <c r="AN259" i="1"/>
  <c r="AN226" i="1"/>
  <c r="AN244" i="1"/>
  <c r="AN224" i="1"/>
  <c r="AN249" i="1"/>
  <c r="AN265" i="1"/>
  <c r="AN263" i="1"/>
  <c r="AN261" i="1"/>
  <c r="AN250" i="1"/>
  <c r="AN271" i="1"/>
  <c r="AN260" i="1"/>
  <c r="AN257" i="1"/>
  <c r="AN246" i="1"/>
  <c r="AN254" i="1"/>
  <c r="AN262" i="1"/>
  <c r="AN270" i="1"/>
  <c r="AN276" i="1"/>
  <c r="AN290" i="1"/>
  <c r="AN293" i="1"/>
  <c r="AN275" i="1"/>
  <c r="AN282" i="1"/>
  <c r="AN292" i="1"/>
  <c r="AN291" i="1"/>
  <c r="AN272" i="1"/>
  <c r="AN287" i="1"/>
  <c r="AN294" i="1"/>
  <c r="AN281" i="1"/>
  <c r="AN283" i="1"/>
  <c r="AN286" i="1"/>
  <c r="AN274" i="1"/>
  <c r="AN285" i="1"/>
  <c r="AN284" i="1"/>
  <c r="AN289" i="1"/>
  <c r="AN277" i="1"/>
  <c r="AN288" i="1"/>
  <c r="AN269" i="1"/>
  <c r="AN268" i="1"/>
  <c r="AN267" i="1"/>
  <c r="AN264" i="1"/>
  <c r="AN278" i="1"/>
  <c r="AN279" i="1"/>
  <c r="AN280" i="1"/>
  <c r="AN266" i="1"/>
  <c r="AN139" i="1"/>
  <c r="AI20" i="1"/>
  <c r="AI26" i="1"/>
  <c r="AI25" i="1"/>
  <c r="AI12" i="1"/>
  <c r="AI16" i="1"/>
  <c r="AI18" i="1"/>
  <c r="AI33" i="1"/>
  <c r="AI14" i="1"/>
  <c r="AI92" i="1"/>
  <c r="AI15" i="1"/>
  <c r="AI46" i="1"/>
  <c r="AI83" i="1"/>
  <c r="AI35" i="1"/>
  <c r="AI37" i="1"/>
  <c r="AI51" i="1"/>
  <c r="AI75" i="1"/>
  <c r="AI41" i="1"/>
  <c r="AI34" i="1"/>
  <c r="AI66" i="1"/>
  <c r="AI122" i="1"/>
  <c r="AI106" i="1"/>
  <c r="AI99" i="1"/>
  <c r="AI11" i="1"/>
  <c r="AI50" i="1"/>
  <c r="AI45" i="1"/>
  <c r="AI19" i="1"/>
  <c r="AI42" i="1"/>
  <c r="AI79" i="1"/>
  <c r="AI73" i="1"/>
  <c r="AI23" i="1"/>
  <c r="AI65" i="1"/>
  <c r="AI27" i="1"/>
  <c r="AI87" i="1"/>
  <c r="AI74" i="1"/>
  <c r="AI69" i="1"/>
  <c r="AI63" i="1"/>
  <c r="AI32" i="1"/>
  <c r="AI44" i="1"/>
  <c r="AI24" i="1"/>
  <c r="AI124" i="1"/>
  <c r="AI130" i="1"/>
  <c r="AI136" i="1"/>
  <c r="AI62" i="1"/>
  <c r="AI22" i="1"/>
  <c r="AI171" i="1"/>
  <c r="AI43" i="1"/>
  <c r="AI21" i="1"/>
  <c r="AI211" i="1"/>
  <c r="AI91" i="1"/>
  <c r="AI109" i="1"/>
  <c r="AI29" i="1"/>
  <c r="AI169" i="1"/>
  <c r="AI105" i="1"/>
  <c r="AI49" i="1"/>
  <c r="AI93" i="1"/>
  <c r="AI160" i="1"/>
  <c r="AI134" i="1"/>
  <c r="AI64" i="1"/>
  <c r="AI165" i="1"/>
  <c r="AI108" i="1"/>
  <c r="AI125" i="1"/>
  <c r="AI39" i="1"/>
  <c r="AI88" i="1"/>
  <c r="AI133" i="1"/>
  <c r="AI167" i="1"/>
  <c r="AI57" i="1"/>
  <c r="AI36" i="1"/>
  <c r="AI150" i="1"/>
  <c r="AI70" i="1"/>
  <c r="AI67" i="1"/>
  <c r="AI114" i="1"/>
  <c r="AI158" i="1"/>
  <c r="AI141" i="1"/>
  <c r="AI59" i="1"/>
  <c r="AI61" i="1"/>
  <c r="AI58" i="1"/>
  <c r="AI131" i="1"/>
  <c r="AI38" i="1"/>
  <c r="AI48" i="1"/>
  <c r="AI148" i="1"/>
  <c r="AI224" i="1"/>
  <c r="AI252" i="1"/>
  <c r="AI129" i="1"/>
  <c r="AI77" i="1"/>
  <c r="AI154" i="1"/>
  <c r="AI80" i="1"/>
  <c r="AI117" i="1"/>
  <c r="AI201" i="1"/>
  <c r="AI119" i="1"/>
  <c r="AI81" i="1"/>
  <c r="AI226" i="1"/>
  <c r="AI191" i="1"/>
  <c r="AI103" i="1"/>
  <c r="AI54" i="1"/>
  <c r="AI82" i="1"/>
  <c r="AI17" i="1"/>
  <c r="AI31" i="1"/>
  <c r="AI168" i="1"/>
  <c r="AI71" i="1"/>
  <c r="AI95" i="1"/>
  <c r="AI145" i="1"/>
  <c r="AI28" i="1"/>
  <c r="AI164" i="1"/>
  <c r="AI163" i="1"/>
  <c r="AI120" i="1"/>
  <c r="AI202" i="1"/>
  <c r="AI241" i="1"/>
  <c r="AI96" i="1"/>
  <c r="AI98" i="1"/>
  <c r="AI90" i="1"/>
  <c r="AI13" i="1"/>
  <c r="AI177" i="1"/>
  <c r="AI185" i="1"/>
  <c r="AI143" i="1"/>
  <c r="AI244" i="1"/>
  <c r="AI72" i="1"/>
  <c r="AI128" i="1"/>
  <c r="AI89" i="1"/>
  <c r="AI161" i="1"/>
  <c r="AI192" i="1"/>
  <c r="AI138" i="1"/>
  <c r="AI223" i="1"/>
  <c r="AI147" i="1"/>
  <c r="AI212" i="1"/>
  <c r="AI123" i="1"/>
  <c r="AI115" i="1"/>
  <c r="AI111" i="1"/>
  <c r="AI144" i="1"/>
  <c r="AI102" i="1"/>
  <c r="AI238" i="1"/>
  <c r="AI56" i="1"/>
  <c r="AI205" i="1"/>
  <c r="AI209" i="1"/>
  <c r="AI153" i="1"/>
  <c r="AI187" i="1"/>
  <c r="AI249" i="1"/>
  <c r="AI47" i="1"/>
  <c r="AI116" i="1"/>
  <c r="AI121" i="1"/>
  <c r="AI60" i="1"/>
  <c r="AI52" i="1"/>
  <c r="AI100" i="1"/>
  <c r="AI213" i="1"/>
  <c r="AI140" i="1"/>
  <c r="AI188" i="1"/>
  <c r="AI216" i="1"/>
  <c r="AI179" i="1"/>
  <c r="AI245" i="1"/>
  <c r="AI214" i="1"/>
  <c r="AI78" i="1"/>
  <c r="AI101" i="1"/>
  <c r="AI127" i="1"/>
  <c r="AI104" i="1"/>
  <c r="AI155" i="1"/>
  <c r="AI94" i="1"/>
  <c r="AI151" i="1"/>
  <c r="AI146" i="1"/>
  <c r="AI85" i="1"/>
  <c r="AI55" i="1"/>
  <c r="AI142" i="1"/>
  <c r="AI162" i="1"/>
  <c r="AI190" i="1"/>
  <c r="AI172" i="1"/>
  <c r="AI84" i="1"/>
  <c r="AI219" i="1"/>
  <c r="AI113" i="1"/>
  <c r="AI107" i="1"/>
  <c r="AI86" i="1"/>
  <c r="AI183" i="1"/>
  <c r="AI149" i="1"/>
  <c r="AI53" i="1"/>
  <c r="AI30" i="1"/>
  <c r="AI40" i="1"/>
  <c r="AI137" i="1"/>
  <c r="AI184" i="1"/>
  <c r="AI68" i="1"/>
  <c r="AI132" i="1"/>
  <c r="AI76" i="1"/>
  <c r="AI118" i="1"/>
  <c r="AI200" i="1"/>
  <c r="AI166" i="1"/>
  <c r="AI152" i="1"/>
  <c r="AI110" i="1"/>
  <c r="AI180" i="1"/>
  <c r="AI217" i="1"/>
  <c r="AI97" i="1"/>
  <c r="AI196" i="1"/>
  <c r="AI157" i="1"/>
  <c r="AI139" i="1"/>
  <c r="AI176" i="1"/>
  <c r="AI203" i="1"/>
  <c r="AI156" i="1"/>
  <c r="AI126" i="1"/>
  <c r="AI181" i="1"/>
  <c r="AI199" i="1"/>
  <c r="AI206" i="1"/>
  <c r="AI228" i="1"/>
  <c r="AI135" i="1"/>
  <c r="AI230" i="1"/>
  <c r="AI215" i="1"/>
  <c r="AI207" i="1"/>
  <c r="AI222" i="1"/>
  <c r="AI210" i="1"/>
  <c r="AI112" i="1"/>
  <c r="AI220" i="1"/>
  <c r="AI159" i="1"/>
  <c r="AI170" i="1"/>
  <c r="AI247" i="1"/>
  <c r="AI178" i="1"/>
  <c r="AI197" i="1"/>
  <c r="AI208" i="1"/>
  <c r="AI242" i="1"/>
  <c r="AI233" i="1"/>
  <c r="AI182" i="1"/>
  <c r="AI237" i="1"/>
  <c r="AI186" i="1"/>
  <c r="AI243" i="1"/>
  <c r="AI246" i="1"/>
  <c r="AI218" i="1"/>
  <c r="AI225" i="1"/>
  <c r="AI193" i="1"/>
  <c r="AI189" i="1"/>
  <c r="AI204" i="1"/>
  <c r="AI227" i="1"/>
  <c r="AI174" i="1"/>
  <c r="AI234" i="1"/>
  <c r="AI175" i="1"/>
  <c r="AI173" i="1"/>
  <c r="AI240" i="1"/>
  <c r="AI194" i="1"/>
  <c r="AI231" i="1"/>
  <c r="AI221" i="1"/>
  <c r="AI198" i="1"/>
  <c r="AI235" i="1"/>
  <c r="AI239" i="1"/>
  <c r="AI232" i="1"/>
  <c r="AI229" i="1"/>
  <c r="AI248" i="1"/>
  <c r="AI195" i="1"/>
  <c r="AI236" i="1"/>
  <c r="AJ270" i="1" l="1"/>
  <c r="AJ232" i="1"/>
  <c r="AJ227" i="1"/>
  <c r="AJ157" i="1"/>
  <c r="AJ196" i="1"/>
  <c r="AJ121" i="1"/>
  <c r="AJ226" i="1"/>
  <c r="AJ65" i="1"/>
  <c r="AJ189" i="1"/>
  <c r="AJ135" i="1"/>
  <c r="AJ137" i="1"/>
  <c r="AJ116" i="1"/>
  <c r="AJ143" i="1"/>
  <c r="AJ81" i="1"/>
  <c r="AJ57" i="1"/>
  <c r="AJ136" i="1"/>
  <c r="AJ34" i="1"/>
  <c r="AJ221" i="1"/>
  <c r="AJ225" i="1"/>
  <c r="AJ247" i="1"/>
  <c r="AJ206" i="1"/>
  <c r="AJ180" i="1"/>
  <c r="AJ30" i="1"/>
  <c r="AJ142" i="1"/>
  <c r="AJ245" i="1"/>
  <c r="AJ249" i="1"/>
  <c r="AJ212" i="1"/>
  <c r="AJ177" i="1"/>
  <c r="AJ95" i="1"/>
  <c r="AJ201" i="1"/>
  <c r="AJ58" i="1"/>
  <c r="AJ133" i="1"/>
  <c r="AJ169" i="1"/>
  <c r="AJ124" i="1"/>
  <c r="AJ79" i="1"/>
  <c r="AJ75" i="1"/>
  <c r="AJ12" i="1"/>
  <c r="AJ231" i="1"/>
  <c r="AJ218" i="1"/>
  <c r="AJ170" i="1"/>
  <c r="AJ199" i="1"/>
  <c r="AJ110" i="1"/>
  <c r="AJ53" i="1"/>
  <c r="AJ55" i="1"/>
  <c r="AJ179" i="1"/>
  <c r="AJ187" i="1"/>
  <c r="AJ147" i="1"/>
  <c r="AJ13" i="1"/>
  <c r="AJ71" i="1"/>
  <c r="AJ117" i="1"/>
  <c r="AJ61" i="1"/>
  <c r="AJ88" i="1"/>
  <c r="AJ29" i="1"/>
  <c r="AJ24" i="1"/>
  <c r="AJ42" i="1"/>
  <c r="AJ51" i="1"/>
  <c r="AJ25" i="1"/>
  <c r="AJ72" i="1"/>
  <c r="AJ149" i="1"/>
  <c r="AJ80" i="1"/>
  <c r="AJ109" i="1"/>
  <c r="AJ26" i="1"/>
  <c r="AJ127" i="1"/>
  <c r="AJ230" i="1"/>
  <c r="AJ181" i="1"/>
  <c r="AJ90" i="1"/>
  <c r="AJ126" i="1"/>
  <c r="AJ35" i="1"/>
  <c r="AJ60" i="1"/>
  <c r="AJ208" i="1"/>
  <c r="AJ159" i="1"/>
  <c r="AJ153" i="1"/>
  <c r="AJ59" i="1"/>
  <c r="AJ37" i="1"/>
  <c r="AJ220" i="1"/>
  <c r="AJ183" i="1"/>
  <c r="AJ209" i="1"/>
  <c r="AJ98" i="1"/>
  <c r="AJ141" i="1"/>
  <c r="AJ91" i="1"/>
  <c r="AJ20" i="1"/>
  <c r="AJ173" i="1"/>
  <c r="AJ112" i="1"/>
  <c r="AJ200" i="1"/>
  <c r="AJ151" i="1"/>
  <c r="AJ205" i="1"/>
  <c r="AJ96" i="1"/>
  <c r="AJ77" i="1"/>
  <c r="AJ158" i="1"/>
  <c r="AJ211" i="1"/>
  <c r="AJ63" i="1"/>
  <c r="AJ83" i="1"/>
  <c r="AJ204" i="1"/>
  <c r="AJ216" i="1"/>
  <c r="AJ39" i="1"/>
  <c r="AJ243" i="1"/>
  <c r="AJ188" i="1"/>
  <c r="AJ154" i="1"/>
  <c r="AJ32" i="1"/>
  <c r="AJ236" i="1"/>
  <c r="AJ186" i="1"/>
  <c r="AJ156" i="1"/>
  <c r="AJ86" i="1"/>
  <c r="AJ140" i="1"/>
  <c r="AJ192" i="1"/>
  <c r="AJ17" i="1"/>
  <c r="AJ108" i="1"/>
  <c r="AJ50" i="1"/>
  <c r="AJ195" i="1"/>
  <c r="AJ175" i="1"/>
  <c r="AJ237" i="1"/>
  <c r="AJ210" i="1"/>
  <c r="AJ203" i="1"/>
  <c r="AJ118" i="1"/>
  <c r="AJ107" i="1"/>
  <c r="AJ94" i="1"/>
  <c r="AJ213" i="1"/>
  <c r="AJ56" i="1"/>
  <c r="AJ161" i="1"/>
  <c r="AJ241" i="1"/>
  <c r="AJ82" i="1"/>
  <c r="AJ129" i="1"/>
  <c r="AJ114" i="1"/>
  <c r="AJ165" i="1"/>
  <c r="AJ21" i="1"/>
  <c r="AJ69" i="1"/>
  <c r="AJ11" i="1"/>
  <c r="AJ46" i="1"/>
  <c r="AJ163" i="1"/>
  <c r="AJ246" i="1"/>
  <c r="AJ85" i="1"/>
  <c r="AJ168" i="1"/>
  <c r="AJ19" i="1"/>
  <c r="AJ182" i="1"/>
  <c r="AJ242" i="1"/>
  <c r="AJ239" i="1"/>
  <c r="AJ194" i="1"/>
  <c r="AJ152" i="1"/>
  <c r="AJ223" i="1"/>
  <c r="AJ44" i="1"/>
  <c r="AJ240" i="1"/>
  <c r="AJ166" i="1"/>
  <c r="AJ146" i="1"/>
  <c r="AJ138" i="1"/>
  <c r="AJ31" i="1"/>
  <c r="AJ125" i="1"/>
  <c r="AJ45" i="1"/>
  <c r="AJ248" i="1"/>
  <c r="AJ234" i="1"/>
  <c r="AJ222" i="1"/>
  <c r="AJ176" i="1"/>
  <c r="AJ76" i="1"/>
  <c r="AJ113" i="1"/>
  <c r="AJ155" i="1"/>
  <c r="AJ100" i="1"/>
  <c r="AJ238" i="1"/>
  <c r="AJ89" i="1"/>
  <c r="AJ202" i="1"/>
  <c r="AJ54" i="1"/>
  <c r="AJ252" i="1"/>
  <c r="AJ67" i="1"/>
  <c r="AJ64" i="1"/>
  <c r="AJ43" i="1"/>
  <c r="AJ74" i="1"/>
  <c r="AJ99" i="1"/>
  <c r="AJ15" i="1"/>
  <c r="AJ229" i="1"/>
  <c r="AJ174" i="1"/>
  <c r="AJ233" i="1"/>
  <c r="AJ207" i="1"/>
  <c r="AJ290" i="1"/>
  <c r="AJ264" i="1"/>
  <c r="AJ251" i="1"/>
  <c r="AJ277" i="1"/>
  <c r="AJ291" i="1"/>
  <c r="AJ268" i="1"/>
  <c r="AJ263" i="1"/>
  <c r="AJ281" i="1"/>
  <c r="AJ293" i="1"/>
  <c r="AJ276" i="1"/>
  <c r="AJ283" i="1"/>
  <c r="AJ259" i="1"/>
  <c r="AJ253" i="1"/>
  <c r="AJ257" i="1"/>
  <c r="AJ282" i="1"/>
  <c r="AJ294" i="1"/>
  <c r="AJ250" i="1"/>
  <c r="AJ280" i="1"/>
  <c r="AJ284" i="1"/>
  <c r="AJ256" i="1"/>
  <c r="AJ262" i="1"/>
  <c r="AJ285" i="1"/>
  <c r="AJ275" i="1"/>
  <c r="AJ278" i="1"/>
  <c r="AJ271" i="1"/>
  <c r="AJ286" i="1"/>
  <c r="AJ254" i="1"/>
  <c r="AJ288" i="1"/>
  <c r="AJ265" i="1"/>
  <c r="AJ272" i="1"/>
  <c r="AJ260" i="1"/>
  <c r="AJ258" i="1"/>
  <c r="AJ267" i="1"/>
  <c r="AJ279" i="1"/>
  <c r="AJ287" i="1"/>
  <c r="AJ261" i="1"/>
  <c r="AJ255" i="1"/>
  <c r="AJ269" i="1"/>
  <c r="AJ139" i="1"/>
  <c r="AJ289" i="1"/>
  <c r="AJ266" i="1"/>
  <c r="AJ274" i="1"/>
  <c r="AJ273" i="1"/>
  <c r="AJ292" i="1"/>
  <c r="AJ132" i="1"/>
  <c r="AJ219" i="1"/>
  <c r="AJ104" i="1"/>
  <c r="AJ52" i="1"/>
  <c r="AJ102" i="1"/>
  <c r="AJ128" i="1"/>
  <c r="AJ120" i="1"/>
  <c r="AJ103" i="1"/>
  <c r="AJ224" i="1"/>
  <c r="AJ70" i="1"/>
  <c r="AJ134" i="1"/>
  <c r="AJ171" i="1"/>
  <c r="AJ87" i="1"/>
  <c r="AJ106" i="1"/>
  <c r="AJ92" i="1"/>
  <c r="AJ68" i="1"/>
  <c r="AJ191" i="1"/>
  <c r="AJ148" i="1"/>
  <c r="AJ150" i="1"/>
  <c r="AJ160" i="1"/>
  <c r="AJ22" i="1"/>
  <c r="AJ27" i="1"/>
  <c r="AJ122" i="1"/>
  <c r="AJ14" i="1"/>
  <c r="AJ215" i="1"/>
  <c r="AJ184" i="1"/>
  <c r="AJ111" i="1"/>
  <c r="AJ48" i="1"/>
  <c r="AJ62" i="1"/>
  <c r="AJ66" i="1"/>
  <c r="AJ33" i="1"/>
  <c r="AJ144" i="1"/>
  <c r="AJ172" i="1"/>
  <c r="AJ164" i="1"/>
  <c r="AJ93" i="1"/>
  <c r="AJ190" i="1"/>
  <c r="AJ18" i="1"/>
  <c r="AJ84" i="1"/>
  <c r="AJ101" i="1"/>
  <c r="AJ244" i="1"/>
  <c r="AJ36" i="1"/>
  <c r="AJ235" i="1"/>
  <c r="AJ197" i="1"/>
  <c r="AJ97" i="1"/>
  <c r="AJ78" i="1"/>
  <c r="AJ115" i="1"/>
  <c r="AJ28" i="1"/>
  <c r="AJ38" i="1"/>
  <c r="AJ49" i="1"/>
  <c r="AJ23" i="1"/>
  <c r="AJ198" i="1"/>
  <c r="AJ193" i="1"/>
  <c r="AJ178" i="1"/>
  <c r="AJ228" i="1"/>
  <c r="AJ217" i="1"/>
  <c r="AJ40" i="1"/>
  <c r="AJ162" i="1"/>
  <c r="AJ214" i="1"/>
  <c r="AJ47" i="1"/>
  <c r="AJ123" i="1"/>
  <c r="AJ185" i="1"/>
  <c r="AJ145" i="1"/>
  <c r="AJ119" i="1"/>
  <c r="AJ131" i="1"/>
  <c r="AJ167" i="1"/>
  <c r="AJ105" i="1"/>
  <c r="AJ130" i="1"/>
  <c r="AJ73" i="1"/>
  <c r="AJ41" i="1"/>
  <c r="AJ16" i="1"/>
  <c r="AJ14" i="3"/>
  <c r="DJ14" i="3" s="1"/>
  <c r="AJ10" i="3"/>
  <c r="DJ10" i="3" s="1"/>
  <c r="AJ9" i="3"/>
  <c r="DJ9" i="3" s="1"/>
  <c r="AJ11" i="3"/>
  <c r="DJ11" i="3" s="1"/>
  <c r="AJ19" i="3"/>
  <c r="DJ19" i="3" s="1"/>
  <c r="AJ12" i="3"/>
  <c r="DJ12" i="3" s="1"/>
  <c r="AJ18" i="3"/>
  <c r="DJ18" i="3" s="1"/>
  <c r="AJ17" i="3"/>
  <c r="DJ17" i="3" s="1"/>
  <c r="AJ15" i="3"/>
  <c r="DJ15" i="3" s="1"/>
  <c r="AJ16" i="3"/>
  <c r="DJ16" i="3" s="1"/>
  <c r="AJ13" i="3"/>
  <c r="DJ13" i="3" s="1"/>
  <c r="AJ51" i="2"/>
  <c r="AJ43" i="2"/>
  <c r="AJ26" i="2"/>
  <c r="AJ62" i="2"/>
  <c r="AJ40" i="2"/>
  <c r="AJ46" i="2"/>
  <c r="AJ61" i="2"/>
  <c r="AJ10" i="2"/>
  <c r="AJ49" i="2"/>
  <c r="AJ29" i="2"/>
  <c r="AJ33" i="2"/>
  <c r="AJ14" i="2"/>
  <c r="AJ30" i="2"/>
  <c r="AJ22" i="2"/>
  <c r="AJ15" i="2"/>
  <c r="AJ42" i="2"/>
  <c r="AJ17" i="2"/>
  <c r="AJ38" i="2"/>
  <c r="AJ37" i="2"/>
  <c r="AJ53" i="2"/>
  <c r="AJ50" i="2"/>
  <c r="AJ60" i="2"/>
  <c r="AJ31" i="2"/>
  <c r="AJ45" i="2"/>
  <c r="AJ12" i="2"/>
  <c r="AJ58" i="2"/>
  <c r="AJ11" i="2"/>
  <c r="AJ57" i="2"/>
  <c r="AJ23" i="2"/>
  <c r="AJ16" i="2"/>
  <c r="AJ24" i="2"/>
  <c r="AJ21" i="2"/>
  <c r="AJ28" i="2"/>
  <c r="AJ52" i="2"/>
  <c r="AJ41" i="2"/>
  <c r="AJ47" i="2"/>
  <c r="AJ55" i="2"/>
  <c r="AJ25" i="2"/>
  <c r="AJ20" i="2"/>
  <c r="AJ32" i="2"/>
  <c r="AJ54" i="2"/>
  <c r="AJ34" i="2"/>
  <c r="AJ64" i="2"/>
  <c r="AJ56" i="2"/>
  <c r="AJ27" i="2"/>
  <c r="AJ36" i="2"/>
  <c r="AJ19" i="2"/>
  <c r="AJ13" i="2"/>
  <c r="AJ39" i="2"/>
  <c r="AJ59" i="2"/>
  <c r="AJ48" i="2"/>
  <c r="AJ63" i="2"/>
  <c r="AJ44" i="2"/>
  <c r="AJ18" i="2"/>
  <c r="AJ35" i="2"/>
  <c r="AT261" i="1" l="1"/>
  <c r="DN261" i="1" s="1"/>
  <c r="AQ261" i="1"/>
  <c r="DJ261" i="1"/>
  <c r="AS261" i="1"/>
  <c r="DM261" i="1" s="1"/>
  <c r="AS278" i="1"/>
  <c r="DM278" i="1" s="1"/>
  <c r="DJ278" i="1"/>
  <c r="AT278" i="1"/>
  <c r="DN278" i="1" s="1"/>
  <c r="AQ278" i="1"/>
  <c r="AT253" i="1"/>
  <c r="DN253" i="1" s="1"/>
  <c r="AQ253" i="1"/>
  <c r="DJ253" i="1"/>
  <c r="AS253" i="1"/>
  <c r="DM253" i="1" s="1"/>
  <c r="AT259" i="1"/>
  <c r="DN259" i="1" s="1"/>
  <c r="AQ259" i="1"/>
  <c r="DJ259" i="1"/>
  <c r="AS259" i="1"/>
  <c r="DM259" i="1" s="1"/>
  <c r="DJ279" i="1"/>
  <c r="AS279" i="1"/>
  <c r="DM279" i="1" s="1"/>
  <c r="AT279" i="1"/>
  <c r="DN279" i="1" s="1"/>
  <c r="AQ279" i="1"/>
  <c r="AT267" i="1"/>
  <c r="DN267" i="1" s="1"/>
  <c r="AQ267" i="1"/>
  <c r="DJ267" i="1"/>
  <c r="AS267" i="1"/>
  <c r="DM267" i="1" s="1"/>
  <c r="DJ262" i="1"/>
  <c r="AT262" i="1"/>
  <c r="DN262" i="1" s="1"/>
  <c r="AQ262" i="1"/>
  <c r="AS262" i="1"/>
  <c r="DM262" i="1" s="1"/>
  <c r="AT276" i="1"/>
  <c r="DN276" i="1" s="1"/>
  <c r="DJ276" i="1"/>
  <c r="AQ276" i="1"/>
  <c r="AS276" i="1"/>
  <c r="DM276" i="1" s="1"/>
  <c r="AQ258" i="1"/>
  <c r="DJ258" i="1"/>
  <c r="AT258" i="1"/>
  <c r="DN258" i="1" s="1"/>
  <c r="AS258" i="1"/>
  <c r="DM258" i="1" s="1"/>
  <c r="AS256" i="1"/>
  <c r="DM256" i="1" s="1"/>
  <c r="AQ256" i="1"/>
  <c r="DJ256" i="1"/>
  <c r="AT256" i="1"/>
  <c r="DN256" i="1" s="1"/>
  <c r="DJ273" i="1"/>
  <c r="AS273" i="1"/>
  <c r="DM273" i="1" s="1"/>
  <c r="AT273" i="1"/>
  <c r="DN273" i="1" s="1"/>
  <c r="AQ273" i="1"/>
  <c r="DJ260" i="1"/>
  <c r="AT260" i="1"/>
  <c r="DN260" i="1" s="1"/>
  <c r="AQ260" i="1"/>
  <c r="AS260" i="1"/>
  <c r="DM260" i="1" s="1"/>
  <c r="AQ270" i="1"/>
  <c r="DJ270" i="1"/>
  <c r="AS270" i="1"/>
  <c r="DM270" i="1" s="1"/>
  <c r="AT270" i="1"/>
  <c r="DN270" i="1" s="1"/>
  <c r="AS263" i="1"/>
  <c r="DM263" i="1" s="1"/>
  <c r="AQ263" i="1"/>
  <c r="DJ263" i="1"/>
  <c r="AT263" i="1"/>
  <c r="DN263" i="1" s="1"/>
  <c r="AQ266" i="1"/>
  <c r="AT266" i="1"/>
  <c r="DN266" i="1" s="1"/>
  <c r="DJ266" i="1"/>
  <c r="AS266" i="1"/>
  <c r="DM266" i="1" s="1"/>
  <c r="DJ265" i="1"/>
  <c r="AQ265" i="1"/>
  <c r="AT265" i="1"/>
  <c r="DN265" i="1" s="1"/>
  <c r="AS265" i="1"/>
  <c r="DM265" i="1" s="1"/>
  <c r="DJ280" i="1"/>
  <c r="AS280" i="1"/>
  <c r="DM280" i="1" s="1"/>
  <c r="AT280" i="1"/>
  <c r="DN280" i="1" s="1"/>
  <c r="AQ280" i="1"/>
  <c r="AQ268" i="1"/>
  <c r="DJ268" i="1"/>
  <c r="AS268" i="1"/>
  <c r="DM268" i="1" s="1"/>
  <c r="AT268" i="1"/>
  <c r="DN268" i="1" s="1"/>
  <c r="DJ250" i="1"/>
  <c r="AS250" i="1"/>
  <c r="DM250" i="1" s="1"/>
  <c r="AQ250" i="1"/>
  <c r="AT250" i="1"/>
  <c r="DN250" i="1" s="1"/>
  <c r="DJ254" i="1"/>
  <c r="AS254" i="1"/>
  <c r="DM254" i="1" s="1"/>
  <c r="AT254" i="1"/>
  <c r="DN254" i="1" s="1"/>
  <c r="AQ254" i="1"/>
  <c r="DJ269" i="1"/>
  <c r="AT269" i="1"/>
  <c r="DN269" i="1" s="1"/>
  <c r="AS269" i="1"/>
  <c r="DM269" i="1" s="1"/>
  <c r="AQ269" i="1"/>
  <c r="AQ251" i="1"/>
  <c r="DJ251" i="1"/>
  <c r="AT251" i="1"/>
  <c r="DN251" i="1" s="1"/>
  <c r="AS251" i="1"/>
  <c r="DM251" i="1" s="1"/>
  <c r="DJ255" i="1"/>
  <c r="AT255" i="1"/>
  <c r="DN255" i="1" s="1"/>
  <c r="AQ255" i="1"/>
  <c r="AS255" i="1"/>
  <c r="DM255" i="1" s="1"/>
  <c r="AT271" i="1"/>
  <c r="DN271" i="1" s="1"/>
  <c r="AS271" i="1"/>
  <c r="DM271" i="1" s="1"/>
  <c r="AQ271" i="1"/>
  <c r="DJ271" i="1"/>
  <c r="AQ257" i="1"/>
  <c r="AS257" i="1"/>
  <c r="DM257" i="1" s="1"/>
  <c r="DJ257" i="1"/>
  <c r="AT257" i="1"/>
  <c r="DN257" i="1" s="1"/>
  <c r="DJ264" i="1"/>
  <c r="AQ264" i="1"/>
  <c r="AS264" i="1"/>
  <c r="DM264" i="1" s="1"/>
  <c r="AT264" i="1"/>
  <c r="DN264" i="1" s="1"/>
  <c r="AQ289" i="1"/>
  <c r="AS289" i="1"/>
  <c r="DM289" i="1" s="1"/>
  <c r="AT289" i="1"/>
  <c r="DN289" i="1" s="1"/>
  <c r="DJ289" i="1"/>
  <c r="DJ292" i="1"/>
  <c r="AQ292" i="1"/>
  <c r="AS292" i="1"/>
  <c r="DM292" i="1" s="1"/>
  <c r="AT292" i="1"/>
  <c r="DN292" i="1" s="1"/>
  <c r="DJ277" i="1"/>
  <c r="AQ277" i="1"/>
  <c r="AS277" i="1"/>
  <c r="DM277" i="1" s="1"/>
  <c r="AT277" i="1"/>
  <c r="DN277" i="1" s="1"/>
  <c r="DJ291" i="1"/>
  <c r="AQ291" i="1"/>
  <c r="AS291" i="1"/>
  <c r="DM291" i="1" s="1"/>
  <c r="AT291" i="1"/>
  <c r="DN291" i="1" s="1"/>
  <c r="AS288" i="1"/>
  <c r="DM288" i="1" s="1"/>
  <c r="AT288" i="1"/>
  <c r="DN288" i="1" s="1"/>
  <c r="AQ288" i="1"/>
  <c r="DJ288" i="1"/>
  <c r="AQ272" i="1"/>
  <c r="AS272" i="1"/>
  <c r="DM272" i="1" s="1"/>
  <c r="AT272" i="1"/>
  <c r="DN272" i="1" s="1"/>
  <c r="DJ272" i="1"/>
  <c r="AT293" i="1"/>
  <c r="DN293" i="1" s="1"/>
  <c r="AS293" i="1"/>
  <c r="DM293" i="1" s="1"/>
  <c r="DJ293" i="1"/>
  <c r="AQ293" i="1"/>
  <c r="AS287" i="1"/>
  <c r="DM287" i="1" s="1"/>
  <c r="AQ287" i="1"/>
  <c r="DJ287" i="1"/>
  <c r="AT287" i="1"/>
  <c r="DN287" i="1" s="1"/>
  <c r="DJ285" i="1"/>
  <c r="AQ285" i="1"/>
  <c r="AS285" i="1"/>
  <c r="DM285" i="1" s="1"/>
  <c r="AT285" i="1"/>
  <c r="DN285" i="1" s="1"/>
  <c r="AQ294" i="1"/>
  <c r="AS294" i="1"/>
  <c r="DM294" i="1" s="1"/>
  <c r="AT294" i="1"/>
  <c r="DN294" i="1" s="1"/>
  <c r="DJ294" i="1"/>
  <c r="AS283" i="1"/>
  <c r="DM283" i="1" s="1"/>
  <c r="AT283" i="1"/>
  <c r="DN283" i="1" s="1"/>
  <c r="AQ283" i="1"/>
  <c r="DJ283" i="1"/>
  <c r="DJ281" i="1"/>
  <c r="AT281" i="1"/>
  <c r="DN281" i="1" s="1"/>
  <c r="AS281" i="1"/>
  <c r="DM281" i="1" s="1"/>
  <c r="AQ281" i="1"/>
  <c r="AQ275" i="1"/>
  <c r="DJ275" i="1"/>
  <c r="AT275" i="1"/>
  <c r="DN275" i="1" s="1"/>
  <c r="AS275" i="1"/>
  <c r="DM275" i="1" s="1"/>
  <c r="DJ286" i="1"/>
  <c r="AT286" i="1"/>
  <c r="DN286" i="1" s="1"/>
  <c r="AQ286" i="1"/>
  <c r="AS286" i="1"/>
  <c r="DM286" i="1" s="1"/>
  <c r="AS284" i="1"/>
  <c r="DM284" i="1" s="1"/>
  <c r="AT284" i="1"/>
  <c r="DN284" i="1" s="1"/>
  <c r="AQ284" i="1"/>
  <c r="DJ284" i="1"/>
  <c r="AS290" i="1"/>
  <c r="DM290" i="1" s="1"/>
  <c r="AT290" i="1"/>
  <c r="DN290" i="1" s="1"/>
  <c r="AQ290" i="1"/>
  <c r="DJ290" i="1"/>
  <c r="DJ282" i="1"/>
  <c r="AQ282" i="1"/>
  <c r="AS282" i="1"/>
  <c r="DM282" i="1" s="1"/>
  <c r="AT282" i="1"/>
  <c r="DN282" i="1" s="1"/>
  <c r="AS274" i="1"/>
  <c r="DM274" i="1" s="1"/>
  <c r="AT274" i="1"/>
  <c r="DN274" i="1" s="1"/>
  <c r="DJ274" i="1"/>
  <c r="AQ274" i="1"/>
  <c r="AT57" i="2"/>
  <c r="AS57" i="2"/>
  <c r="AS48" i="2"/>
  <c r="AT48" i="2"/>
  <c r="AT26" i="2"/>
  <c r="AS26" i="2"/>
  <c r="AT22" i="2"/>
  <c r="AS22" i="2"/>
  <c r="AS39" i="2"/>
  <c r="AT39" i="2"/>
  <c r="AT55" i="2"/>
  <c r="AS55" i="2"/>
  <c r="AS12" i="2"/>
  <c r="AT12" i="2"/>
  <c r="AS30" i="2"/>
  <c r="AT30" i="2"/>
  <c r="AS51" i="2"/>
  <c r="AT51" i="2"/>
  <c r="AT42" i="2"/>
  <c r="AS42" i="2"/>
  <c r="AT20" i="2"/>
  <c r="AS20" i="2"/>
  <c r="AT15" i="2"/>
  <c r="AS15" i="2"/>
  <c r="AS58" i="2"/>
  <c r="AT58" i="2"/>
  <c r="AS13" i="2"/>
  <c r="AT13" i="2"/>
  <c r="AS47" i="2"/>
  <c r="AT47" i="2"/>
  <c r="AS45" i="2"/>
  <c r="AT45" i="2"/>
  <c r="AT14" i="2"/>
  <c r="AS14" i="2"/>
  <c r="AT63" i="2"/>
  <c r="AS63" i="2"/>
  <c r="AT32" i="2"/>
  <c r="AS32" i="2"/>
  <c r="AS11" i="2"/>
  <c r="AT11" i="2"/>
  <c r="AT59" i="2"/>
  <c r="AS59" i="2"/>
  <c r="AS43" i="2"/>
  <c r="AT43" i="2"/>
  <c r="AS19" i="2"/>
  <c r="AT19" i="2"/>
  <c r="AT41" i="2"/>
  <c r="AS41" i="2"/>
  <c r="AT31" i="2"/>
  <c r="AS31" i="2"/>
  <c r="AT33" i="2"/>
  <c r="AS33" i="2"/>
  <c r="AS36" i="2"/>
  <c r="AT36" i="2"/>
  <c r="AS60" i="2"/>
  <c r="AT60" i="2"/>
  <c r="AT50" i="2"/>
  <c r="AS50" i="2"/>
  <c r="AS21" i="2"/>
  <c r="AT21" i="2"/>
  <c r="AS35" i="2"/>
  <c r="AT35" i="2"/>
  <c r="AS64" i="2"/>
  <c r="AT64" i="2"/>
  <c r="AS24" i="2"/>
  <c r="AT24" i="2"/>
  <c r="AS37" i="2"/>
  <c r="AT37" i="2"/>
  <c r="AS61" i="2"/>
  <c r="AT61" i="2"/>
  <c r="AT29" i="2"/>
  <c r="AS29" i="2"/>
  <c r="AT28" i="2"/>
  <c r="AS28" i="2"/>
  <c r="AT56" i="2"/>
  <c r="AS56" i="2"/>
  <c r="AS10" i="2"/>
  <c r="AT10" i="2"/>
  <c r="AS18" i="2"/>
  <c r="AT18" i="2"/>
  <c r="AS34" i="2"/>
  <c r="AT34" i="2"/>
  <c r="AS16" i="2"/>
  <c r="AT16" i="2"/>
  <c r="AT38" i="2"/>
  <c r="AS38" i="2"/>
  <c r="AT46" i="2"/>
  <c r="AS46" i="2"/>
  <c r="AS52" i="2"/>
  <c r="AT52" i="2"/>
  <c r="AS27" i="2"/>
  <c r="AT27" i="2"/>
  <c r="AT49" i="2"/>
  <c r="AS49" i="2"/>
  <c r="AS53" i="2"/>
  <c r="AT53" i="2"/>
  <c r="AT44" i="2"/>
  <c r="AS44" i="2"/>
  <c r="AS54" i="2"/>
  <c r="AT54" i="2"/>
  <c r="AT23" i="2"/>
  <c r="AS23" i="2"/>
  <c r="AT17" i="2"/>
  <c r="AS17" i="2"/>
  <c r="AT40" i="2"/>
  <c r="AS40" i="2"/>
  <c r="AT62" i="2"/>
  <c r="AS62" i="2"/>
  <c r="AS25" i="2"/>
  <c r="AT25" i="2"/>
  <c r="DJ132" i="1"/>
  <c r="AS132" i="1"/>
  <c r="DM132" i="1" s="1"/>
  <c r="AT132" i="1"/>
  <c r="DN132" i="1" s="1"/>
  <c r="DJ71" i="1"/>
  <c r="AS71" i="1"/>
  <c r="DM71" i="1" s="1"/>
  <c r="AT71" i="1"/>
  <c r="DN71" i="1" s="1"/>
  <c r="DJ78" i="1"/>
  <c r="AS78" i="1"/>
  <c r="DM78" i="1" s="1"/>
  <c r="AT78" i="1"/>
  <c r="DN78" i="1" s="1"/>
  <c r="DJ121" i="1"/>
  <c r="AS121" i="1"/>
  <c r="DM121" i="1" s="1"/>
  <c r="AT121" i="1"/>
  <c r="DN121" i="1" s="1"/>
  <c r="DJ160" i="1"/>
  <c r="AS160" i="1"/>
  <c r="DM160" i="1" s="1"/>
  <c r="AT160" i="1"/>
  <c r="DN160" i="1" s="1"/>
  <c r="DJ120" i="1"/>
  <c r="AS120" i="1"/>
  <c r="DM120" i="1" s="1"/>
  <c r="AT120" i="1"/>
  <c r="DN120" i="1" s="1"/>
  <c r="DJ14" i="1"/>
  <c r="AS14" i="1"/>
  <c r="DM14" i="1" s="1"/>
  <c r="AT14" i="1"/>
  <c r="DN14" i="1" s="1"/>
  <c r="DJ161" i="1"/>
  <c r="AS161" i="1"/>
  <c r="DM161" i="1" s="1"/>
  <c r="AT161" i="1"/>
  <c r="DN161" i="1" s="1"/>
  <c r="DJ233" i="1"/>
  <c r="AS233" i="1"/>
  <c r="DM233" i="1" s="1"/>
  <c r="AT233" i="1"/>
  <c r="DN233" i="1" s="1"/>
  <c r="DJ252" i="1"/>
  <c r="AS252" i="1"/>
  <c r="DM252" i="1" s="1"/>
  <c r="AT252" i="1"/>
  <c r="DN252" i="1" s="1"/>
  <c r="DJ234" i="1"/>
  <c r="AS234" i="1"/>
  <c r="DM234" i="1" s="1"/>
  <c r="AT234" i="1"/>
  <c r="DN234" i="1" s="1"/>
  <c r="DJ220" i="1"/>
  <c r="AS220" i="1"/>
  <c r="DM220" i="1" s="1"/>
  <c r="AT220" i="1"/>
  <c r="DN220" i="1" s="1"/>
  <c r="DJ140" i="1"/>
  <c r="AT140" i="1"/>
  <c r="DN140" i="1" s="1"/>
  <c r="AS140" i="1"/>
  <c r="DM140" i="1" s="1"/>
  <c r="DJ32" i="1"/>
  <c r="AT32" i="1"/>
  <c r="DN32" i="1" s="1"/>
  <c r="AS32" i="1"/>
  <c r="DM32" i="1" s="1"/>
  <c r="DJ109" i="1"/>
  <c r="AS109" i="1"/>
  <c r="DM109" i="1" s="1"/>
  <c r="AT109" i="1"/>
  <c r="DN109" i="1" s="1"/>
  <c r="DJ181" i="1"/>
  <c r="AS181" i="1"/>
  <c r="DM181" i="1" s="1"/>
  <c r="AT181" i="1"/>
  <c r="DN181" i="1" s="1"/>
  <c r="DJ13" i="1"/>
  <c r="AS13" i="1"/>
  <c r="DM13" i="1" s="1"/>
  <c r="AT13" i="1"/>
  <c r="DN13" i="1" s="1"/>
  <c r="DJ40" i="1"/>
  <c r="AS40" i="1"/>
  <c r="DM40" i="1" s="1"/>
  <c r="AT40" i="1"/>
  <c r="DN40" i="1" s="1"/>
  <c r="DJ185" i="1"/>
  <c r="AS185" i="1"/>
  <c r="DM185" i="1" s="1"/>
  <c r="AT185" i="1"/>
  <c r="DN185" i="1" s="1"/>
  <c r="DJ133" i="1"/>
  <c r="AS133" i="1"/>
  <c r="DM133" i="1" s="1"/>
  <c r="AT133" i="1"/>
  <c r="DN133" i="1" s="1"/>
  <c r="DJ247" i="1"/>
  <c r="AS247" i="1"/>
  <c r="DM247" i="1" s="1"/>
  <c r="AT247" i="1"/>
  <c r="DN247" i="1" s="1"/>
  <c r="DJ135" i="1"/>
  <c r="AS135" i="1"/>
  <c r="DM135" i="1" s="1"/>
  <c r="AT135" i="1"/>
  <c r="DN135" i="1" s="1"/>
  <c r="DJ143" i="1"/>
  <c r="AS143" i="1"/>
  <c r="DM143" i="1" s="1"/>
  <c r="AT143" i="1"/>
  <c r="DN143" i="1" s="1"/>
  <c r="DJ45" i="1"/>
  <c r="AS45" i="1"/>
  <c r="DM45" i="1" s="1"/>
  <c r="AT45" i="1"/>
  <c r="DN45" i="1" s="1"/>
  <c r="DJ33" i="1"/>
  <c r="AS33" i="1"/>
  <c r="DM33" i="1" s="1"/>
  <c r="AT33" i="1"/>
  <c r="DN33" i="1" s="1"/>
  <c r="DJ101" i="1"/>
  <c r="AT101" i="1"/>
  <c r="DN101" i="1" s="1"/>
  <c r="AS101" i="1"/>
  <c r="DM101" i="1" s="1"/>
  <c r="DJ150" i="1"/>
  <c r="AS150" i="1"/>
  <c r="DM150" i="1" s="1"/>
  <c r="AT150" i="1"/>
  <c r="DN150" i="1" s="1"/>
  <c r="DJ52" i="1"/>
  <c r="AT52" i="1"/>
  <c r="DN52" i="1" s="1"/>
  <c r="AS52" i="1"/>
  <c r="DM52" i="1" s="1"/>
  <c r="DJ191" i="1"/>
  <c r="AT191" i="1"/>
  <c r="DN191" i="1" s="1"/>
  <c r="AS191" i="1"/>
  <c r="DM191" i="1" s="1"/>
  <c r="DJ203" i="1"/>
  <c r="AS203" i="1"/>
  <c r="DM203" i="1" s="1"/>
  <c r="AT203" i="1"/>
  <c r="DN203" i="1" s="1"/>
  <c r="DJ69" i="1"/>
  <c r="AS69" i="1"/>
  <c r="DM69" i="1" s="1"/>
  <c r="AT69" i="1"/>
  <c r="DN69" i="1" s="1"/>
  <c r="DJ54" i="1"/>
  <c r="AS54" i="1"/>
  <c r="DM54" i="1" s="1"/>
  <c r="AT54" i="1"/>
  <c r="DN54" i="1" s="1"/>
  <c r="DJ248" i="1"/>
  <c r="AS248" i="1"/>
  <c r="DM248" i="1" s="1"/>
  <c r="AT248" i="1"/>
  <c r="DN248" i="1" s="1"/>
  <c r="DJ83" i="1"/>
  <c r="AS83" i="1"/>
  <c r="DM83" i="1" s="1"/>
  <c r="AT83" i="1"/>
  <c r="DN83" i="1" s="1"/>
  <c r="DJ151" i="1"/>
  <c r="AS151" i="1"/>
  <c r="DM151" i="1" s="1"/>
  <c r="AT151" i="1"/>
  <c r="DN151" i="1" s="1"/>
  <c r="DJ91" i="1"/>
  <c r="AS91" i="1"/>
  <c r="DM91" i="1" s="1"/>
  <c r="AT91" i="1"/>
  <c r="DN91" i="1" s="1"/>
  <c r="DJ39" i="1"/>
  <c r="AS39" i="1"/>
  <c r="DM39" i="1" s="1"/>
  <c r="AT39" i="1"/>
  <c r="DN39" i="1" s="1"/>
  <c r="DJ159" i="1"/>
  <c r="AT159" i="1"/>
  <c r="DN159" i="1" s="1"/>
  <c r="AS159" i="1"/>
  <c r="DM159" i="1" s="1"/>
  <c r="DJ187" i="1"/>
  <c r="AS187" i="1"/>
  <c r="DM187" i="1" s="1"/>
  <c r="AT187" i="1"/>
  <c r="DN187" i="1" s="1"/>
  <c r="DJ178" i="1"/>
  <c r="AT178" i="1"/>
  <c r="DN178" i="1" s="1"/>
  <c r="AS178" i="1"/>
  <c r="DM178" i="1" s="1"/>
  <c r="DJ214" i="1"/>
  <c r="AS214" i="1"/>
  <c r="DM214" i="1" s="1"/>
  <c r="AT214" i="1"/>
  <c r="DN214" i="1" s="1"/>
  <c r="DJ58" i="1"/>
  <c r="AS58" i="1"/>
  <c r="DM58" i="1" s="1"/>
  <c r="AT58" i="1"/>
  <c r="DN58" i="1" s="1"/>
  <c r="DJ225" i="1"/>
  <c r="AS225" i="1"/>
  <c r="DM225" i="1" s="1"/>
  <c r="AT225" i="1"/>
  <c r="DN225" i="1" s="1"/>
  <c r="DJ197" i="1"/>
  <c r="AS197" i="1"/>
  <c r="DM197" i="1" s="1"/>
  <c r="AT197" i="1"/>
  <c r="DN197" i="1" s="1"/>
  <c r="DJ22" i="1"/>
  <c r="AS22" i="1"/>
  <c r="DM22" i="1" s="1"/>
  <c r="AT22" i="1"/>
  <c r="DN22" i="1" s="1"/>
  <c r="DJ44" i="1"/>
  <c r="AS44" i="1"/>
  <c r="DM44" i="1" s="1"/>
  <c r="AT44" i="1"/>
  <c r="DN44" i="1" s="1"/>
  <c r="DJ66" i="1"/>
  <c r="AS66" i="1"/>
  <c r="DM66" i="1" s="1"/>
  <c r="AT66" i="1"/>
  <c r="DN66" i="1" s="1"/>
  <c r="DJ172" i="1"/>
  <c r="AS172" i="1"/>
  <c r="DM172" i="1" s="1"/>
  <c r="AT172" i="1"/>
  <c r="DN172" i="1" s="1"/>
  <c r="DJ148" i="1"/>
  <c r="AT148" i="1"/>
  <c r="DN148" i="1" s="1"/>
  <c r="AS148" i="1"/>
  <c r="DM148" i="1" s="1"/>
  <c r="DJ219" i="1"/>
  <c r="AS219" i="1"/>
  <c r="DM219" i="1" s="1"/>
  <c r="AT219" i="1"/>
  <c r="DN219" i="1" s="1"/>
  <c r="DJ144" i="1"/>
  <c r="AS144" i="1"/>
  <c r="DM144" i="1" s="1"/>
  <c r="AT144" i="1"/>
  <c r="DN144" i="1" s="1"/>
  <c r="DJ138" i="1"/>
  <c r="AS138" i="1"/>
  <c r="DM138" i="1" s="1"/>
  <c r="AT138" i="1"/>
  <c r="DN138" i="1" s="1"/>
  <c r="DJ241" i="1"/>
  <c r="AS241" i="1"/>
  <c r="DM241" i="1" s="1"/>
  <c r="AT241" i="1"/>
  <c r="DN241" i="1" s="1"/>
  <c r="DJ202" i="1"/>
  <c r="AS202" i="1"/>
  <c r="DM202" i="1" s="1"/>
  <c r="AT202" i="1"/>
  <c r="DN202" i="1" s="1"/>
  <c r="DJ46" i="1"/>
  <c r="AT46" i="1"/>
  <c r="DN46" i="1" s="1"/>
  <c r="AS46" i="1"/>
  <c r="DM46" i="1" s="1"/>
  <c r="DJ50" i="1"/>
  <c r="AS50" i="1"/>
  <c r="DM50" i="1" s="1"/>
  <c r="AT50" i="1"/>
  <c r="DN50" i="1" s="1"/>
  <c r="DJ86" i="1"/>
  <c r="AT86" i="1"/>
  <c r="DN86" i="1" s="1"/>
  <c r="AS86" i="1"/>
  <c r="DM86" i="1" s="1"/>
  <c r="DJ125" i="1"/>
  <c r="AS125" i="1"/>
  <c r="DM125" i="1" s="1"/>
  <c r="AT125" i="1"/>
  <c r="DN125" i="1" s="1"/>
  <c r="DJ59" i="1"/>
  <c r="AS59" i="1"/>
  <c r="DM59" i="1" s="1"/>
  <c r="AT59" i="1"/>
  <c r="DN59" i="1" s="1"/>
  <c r="DJ246" i="1"/>
  <c r="AS246" i="1"/>
  <c r="DM246" i="1" s="1"/>
  <c r="AT246" i="1"/>
  <c r="DN246" i="1" s="1"/>
  <c r="DJ179" i="1"/>
  <c r="AS179" i="1"/>
  <c r="DM179" i="1" s="1"/>
  <c r="AT179" i="1"/>
  <c r="DN179" i="1" s="1"/>
  <c r="DJ198" i="1"/>
  <c r="AS198" i="1"/>
  <c r="DM198" i="1" s="1"/>
  <c r="AT198" i="1"/>
  <c r="DN198" i="1" s="1"/>
  <c r="DJ217" i="1"/>
  <c r="AS217" i="1"/>
  <c r="DM217" i="1" s="1"/>
  <c r="AT217" i="1"/>
  <c r="DN217" i="1" s="1"/>
  <c r="DJ201" i="1"/>
  <c r="AS201" i="1"/>
  <c r="DM201" i="1" s="1"/>
  <c r="AT201" i="1"/>
  <c r="DN201" i="1" s="1"/>
  <c r="DJ221" i="1"/>
  <c r="AS221" i="1"/>
  <c r="DM221" i="1" s="1"/>
  <c r="AT221" i="1"/>
  <c r="DN221" i="1" s="1"/>
  <c r="DJ189" i="1"/>
  <c r="AS189" i="1"/>
  <c r="DM189" i="1" s="1"/>
  <c r="AT189" i="1"/>
  <c r="DN189" i="1" s="1"/>
  <c r="DJ67" i="1"/>
  <c r="AS67" i="1"/>
  <c r="DM67" i="1" s="1"/>
  <c r="AT67" i="1"/>
  <c r="DN67" i="1" s="1"/>
  <c r="DJ167" i="1"/>
  <c r="AS167" i="1"/>
  <c r="DM167" i="1" s="1"/>
  <c r="AT167" i="1"/>
  <c r="DN167" i="1" s="1"/>
  <c r="DJ184" i="1"/>
  <c r="AS184" i="1"/>
  <c r="DM184" i="1" s="1"/>
  <c r="AT184" i="1"/>
  <c r="DN184" i="1" s="1"/>
  <c r="DJ163" i="1"/>
  <c r="AS163" i="1"/>
  <c r="DM163" i="1" s="1"/>
  <c r="AT163" i="1"/>
  <c r="DN163" i="1" s="1"/>
  <c r="DJ207" i="1"/>
  <c r="AS207" i="1"/>
  <c r="DM207" i="1" s="1"/>
  <c r="AT207" i="1"/>
  <c r="DN207" i="1" s="1"/>
  <c r="DJ127" i="1"/>
  <c r="AS127" i="1"/>
  <c r="DM127" i="1" s="1"/>
  <c r="AT127" i="1"/>
  <c r="DN127" i="1" s="1"/>
  <c r="DJ126" i="1"/>
  <c r="AT126" i="1"/>
  <c r="DN126" i="1" s="1"/>
  <c r="AS126" i="1"/>
  <c r="DM126" i="1" s="1"/>
  <c r="DJ107" i="1"/>
  <c r="AS107" i="1"/>
  <c r="DM107" i="1" s="1"/>
  <c r="AT107" i="1"/>
  <c r="DN107" i="1" s="1"/>
  <c r="DJ89" i="1"/>
  <c r="AS89" i="1"/>
  <c r="DM89" i="1" s="1"/>
  <c r="AT89" i="1"/>
  <c r="DN89" i="1" s="1"/>
  <c r="DJ114" i="1"/>
  <c r="AS114" i="1"/>
  <c r="DM114" i="1" s="1"/>
  <c r="AT114" i="1"/>
  <c r="DN114" i="1" s="1"/>
  <c r="DJ63" i="1"/>
  <c r="AT63" i="1"/>
  <c r="DN63" i="1" s="1"/>
  <c r="AS63" i="1"/>
  <c r="DM63" i="1" s="1"/>
  <c r="DJ200" i="1"/>
  <c r="AS200" i="1"/>
  <c r="DM200" i="1" s="1"/>
  <c r="AT200" i="1"/>
  <c r="DN200" i="1" s="1"/>
  <c r="DJ141" i="1"/>
  <c r="AS141" i="1"/>
  <c r="DM141" i="1" s="1"/>
  <c r="AT141" i="1"/>
  <c r="DN141" i="1" s="1"/>
  <c r="DJ80" i="1"/>
  <c r="AT80" i="1"/>
  <c r="DN80" i="1" s="1"/>
  <c r="AS80" i="1"/>
  <c r="DM80" i="1" s="1"/>
  <c r="DJ194" i="1"/>
  <c r="AS194" i="1"/>
  <c r="DM194" i="1" s="1"/>
  <c r="AT194" i="1"/>
  <c r="DN194" i="1" s="1"/>
  <c r="DJ53" i="1"/>
  <c r="AS53" i="1"/>
  <c r="DM53" i="1" s="1"/>
  <c r="AT53" i="1"/>
  <c r="DN53" i="1" s="1"/>
  <c r="DJ38" i="1"/>
  <c r="AS38" i="1"/>
  <c r="DM38" i="1" s="1"/>
  <c r="AT38" i="1"/>
  <c r="DN38" i="1" s="1"/>
  <c r="DJ193" i="1"/>
  <c r="AS193" i="1"/>
  <c r="DM193" i="1" s="1"/>
  <c r="AT193" i="1"/>
  <c r="DN193" i="1" s="1"/>
  <c r="DJ95" i="1"/>
  <c r="AT95" i="1"/>
  <c r="DN95" i="1" s="1"/>
  <c r="AS95" i="1"/>
  <c r="DM95" i="1" s="1"/>
  <c r="DJ41" i="1"/>
  <c r="AT41" i="1"/>
  <c r="DN41" i="1" s="1"/>
  <c r="AS41" i="1"/>
  <c r="DM41" i="1" s="1"/>
  <c r="DJ235" i="1"/>
  <c r="AT235" i="1"/>
  <c r="DN235" i="1" s="1"/>
  <c r="AS235" i="1"/>
  <c r="DM235" i="1" s="1"/>
  <c r="DJ70" i="1"/>
  <c r="AS70" i="1"/>
  <c r="DM70" i="1" s="1"/>
  <c r="AT70" i="1"/>
  <c r="DN70" i="1" s="1"/>
  <c r="DJ206" i="1"/>
  <c r="AS206" i="1"/>
  <c r="DM206" i="1" s="1"/>
  <c r="AT206" i="1"/>
  <c r="DN206" i="1" s="1"/>
  <c r="DJ62" i="1"/>
  <c r="AT62" i="1"/>
  <c r="DN62" i="1" s="1"/>
  <c r="AS62" i="1"/>
  <c r="DM62" i="1" s="1"/>
  <c r="DJ196" i="1"/>
  <c r="AT196" i="1"/>
  <c r="DN196" i="1" s="1"/>
  <c r="AS196" i="1"/>
  <c r="DM196" i="1" s="1"/>
  <c r="DJ72" i="1"/>
  <c r="AT72" i="1"/>
  <c r="DN72" i="1" s="1"/>
  <c r="AS72" i="1"/>
  <c r="DM72" i="1" s="1"/>
  <c r="DJ229" i="1"/>
  <c r="AS229" i="1"/>
  <c r="DM229" i="1" s="1"/>
  <c r="AT229" i="1"/>
  <c r="DN229" i="1" s="1"/>
  <c r="DJ157" i="1"/>
  <c r="AS157" i="1"/>
  <c r="DM157" i="1" s="1"/>
  <c r="AT157" i="1"/>
  <c r="DN157" i="1" s="1"/>
  <c r="DJ92" i="1"/>
  <c r="AS92" i="1"/>
  <c r="DM92" i="1" s="1"/>
  <c r="AT92" i="1"/>
  <c r="DN92" i="1" s="1"/>
  <c r="DJ175" i="1"/>
  <c r="AS175" i="1"/>
  <c r="DM175" i="1" s="1"/>
  <c r="AT175" i="1"/>
  <c r="DN175" i="1" s="1"/>
  <c r="DJ238" i="1"/>
  <c r="AS238" i="1"/>
  <c r="DM238" i="1" s="1"/>
  <c r="AT238" i="1"/>
  <c r="DN238" i="1" s="1"/>
  <c r="DJ82" i="1"/>
  <c r="AS82" i="1"/>
  <c r="DM82" i="1" s="1"/>
  <c r="AT82" i="1"/>
  <c r="DN82" i="1" s="1"/>
  <c r="DJ211" i="1"/>
  <c r="AT211" i="1"/>
  <c r="DN211" i="1" s="1"/>
  <c r="AS211" i="1"/>
  <c r="DM211" i="1" s="1"/>
  <c r="DJ156" i="1"/>
  <c r="AS156" i="1"/>
  <c r="DM156" i="1" s="1"/>
  <c r="AT156" i="1"/>
  <c r="DN156" i="1" s="1"/>
  <c r="DJ154" i="1"/>
  <c r="AT154" i="1"/>
  <c r="DN154" i="1" s="1"/>
  <c r="AS154" i="1"/>
  <c r="DM154" i="1" s="1"/>
  <c r="DJ168" i="1"/>
  <c r="AT168" i="1"/>
  <c r="DN168" i="1" s="1"/>
  <c r="AS168" i="1"/>
  <c r="DM168" i="1" s="1"/>
  <c r="DJ25" i="1"/>
  <c r="AT25" i="1"/>
  <c r="DN25" i="1" s="1"/>
  <c r="AS25" i="1"/>
  <c r="DM25" i="1" s="1"/>
  <c r="DJ199" i="1"/>
  <c r="AS199" i="1"/>
  <c r="DM199" i="1" s="1"/>
  <c r="AT199" i="1"/>
  <c r="DN199" i="1" s="1"/>
  <c r="DJ115" i="1"/>
  <c r="AS115" i="1"/>
  <c r="DM115" i="1" s="1"/>
  <c r="AT115" i="1"/>
  <c r="DN115" i="1" s="1"/>
  <c r="DJ57" i="1"/>
  <c r="AS57" i="1"/>
  <c r="DM57" i="1" s="1"/>
  <c r="AT57" i="1"/>
  <c r="DN57" i="1" s="1"/>
  <c r="DJ177" i="1"/>
  <c r="AS177" i="1"/>
  <c r="DM177" i="1" s="1"/>
  <c r="AT177" i="1"/>
  <c r="DN177" i="1" s="1"/>
  <c r="DJ105" i="1"/>
  <c r="AS105" i="1"/>
  <c r="DM105" i="1" s="1"/>
  <c r="AT105" i="1"/>
  <c r="DN105" i="1" s="1"/>
  <c r="DJ240" i="1"/>
  <c r="AT240" i="1"/>
  <c r="DN240" i="1" s="1"/>
  <c r="AS240" i="1"/>
  <c r="DM240" i="1" s="1"/>
  <c r="DJ111" i="1"/>
  <c r="AT111" i="1"/>
  <c r="DN111" i="1" s="1"/>
  <c r="AS111" i="1"/>
  <c r="DM111" i="1" s="1"/>
  <c r="DJ152" i="1"/>
  <c r="AS152" i="1"/>
  <c r="DM152" i="1" s="1"/>
  <c r="AT152" i="1"/>
  <c r="DN152" i="1" s="1"/>
  <c r="DJ97" i="1"/>
  <c r="AT97" i="1"/>
  <c r="DN97" i="1" s="1"/>
  <c r="AS97" i="1"/>
  <c r="DM97" i="1" s="1"/>
  <c r="DJ93" i="1"/>
  <c r="AS93" i="1"/>
  <c r="DM93" i="1" s="1"/>
  <c r="AT93" i="1"/>
  <c r="DN93" i="1" s="1"/>
  <c r="DJ230" i="1"/>
  <c r="AT230" i="1"/>
  <c r="DN230" i="1" s="1"/>
  <c r="AS230" i="1"/>
  <c r="DM230" i="1" s="1"/>
  <c r="DJ60" i="1"/>
  <c r="AS60" i="1"/>
  <c r="DM60" i="1" s="1"/>
  <c r="AT60" i="1"/>
  <c r="DN60" i="1" s="1"/>
  <c r="DJ21" i="1"/>
  <c r="AT21" i="1"/>
  <c r="DN21" i="1" s="1"/>
  <c r="AS21" i="1"/>
  <c r="DM21" i="1" s="1"/>
  <c r="DJ242" i="1"/>
  <c r="AS242" i="1"/>
  <c r="DM242" i="1" s="1"/>
  <c r="AT242" i="1"/>
  <c r="DN242" i="1" s="1"/>
  <c r="DJ106" i="1"/>
  <c r="AS106" i="1"/>
  <c r="DM106" i="1" s="1"/>
  <c r="AT106" i="1"/>
  <c r="DN106" i="1" s="1"/>
  <c r="DJ146" i="1"/>
  <c r="AT146" i="1"/>
  <c r="DN146" i="1" s="1"/>
  <c r="AS146" i="1"/>
  <c r="DM146" i="1" s="1"/>
  <c r="DJ100" i="1"/>
  <c r="AS100" i="1"/>
  <c r="DM100" i="1" s="1"/>
  <c r="AT100" i="1"/>
  <c r="DN100" i="1" s="1"/>
  <c r="DJ94" i="1"/>
  <c r="AS94" i="1"/>
  <c r="DM94" i="1" s="1"/>
  <c r="AT94" i="1"/>
  <c r="DN94" i="1" s="1"/>
  <c r="DJ108" i="1"/>
  <c r="AS108" i="1"/>
  <c r="DM108" i="1" s="1"/>
  <c r="AT108" i="1"/>
  <c r="DN108" i="1" s="1"/>
  <c r="DJ112" i="1"/>
  <c r="AS112" i="1"/>
  <c r="DM112" i="1" s="1"/>
  <c r="AT112" i="1"/>
  <c r="DN112" i="1" s="1"/>
  <c r="DJ31" i="1"/>
  <c r="AT31" i="1"/>
  <c r="DN31" i="1" s="1"/>
  <c r="AS31" i="1"/>
  <c r="DM31" i="1" s="1"/>
  <c r="DJ90" i="1"/>
  <c r="AT90" i="1"/>
  <c r="DN90" i="1" s="1"/>
  <c r="AS90" i="1"/>
  <c r="DM90" i="1" s="1"/>
  <c r="DJ51" i="1"/>
  <c r="AT51" i="1"/>
  <c r="DN51" i="1" s="1"/>
  <c r="AS51" i="1"/>
  <c r="DM51" i="1" s="1"/>
  <c r="DJ170" i="1"/>
  <c r="AS170" i="1"/>
  <c r="DM170" i="1" s="1"/>
  <c r="AT170" i="1"/>
  <c r="DN170" i="1" s="1"/>
  <c r="DJ29" i="1"/>
  <c r="AT29" i="1"/>
  <c r="DN29" i="1" s="1"/>
  <c r="AS29" i="1"/>
  <c r="DM29" i="1" s="1"/>
  <c r="DJ28" i="1"/>
  <c r="AS28" i="1"/>
  <c r="DM28" i="1" s="1"/>
  <c r="AT28" i="1"/>
  <c r="DN28" i="1" s="1"/>
  <c r="DJ212" i="1"/>
  <c r="AS212" i="1"/>
  <c r="DM212" i="1" s="1"/>
  <c r="AT212" i="1"/>
  <c r="DN212" i="1" s="1"/>
  <c r="DJ119" i="1"/>
  <c r="AS119" i="1"/>
  <c r="DM119" i="1" s="1"/>
  <c r="AT119" i="1"/>
  <c r="DN119" i="1" s="1"/>
  <c r="DJ205" i="1"/>
  <c r="AT205" i="1"/>
  <c r="DN205" i="1" s="1"/>
  <c r="AS205" i="1"/>
  <c r="DM205" i="1" s="1"/>
  <c r="DJ18" i="1"/>
  <c r="AS18" i="1"/>
  <c r="DM18" i="1" s="1"/>
  <c r="AT18" i="1"/>
  <c r="DN18" i="1" s="1"/>
  <c r="DJ36" i="1"/>
  <c r="AT36" i="1"/>
  <c r="DN36" i="1" s="1"/>
  <c r="AS36" i="1"/>
  <c r="DM36" i="1" s="1"/>
  <c r="DJ208" i="1"/>
  <c r="AS208" i="1"/>
  <c r="DM208" i="1" s="1"/>
  <c r="AT208" i="1"/>
  <c r="DN208" i="1" s="1"/>
  <c r="DJ84" i="1"/>
  <c r="AS84" i="1"/>
  <c r="DM84" i="1" s="1"/>
  <c r="AT84" i="1"/>
  <c r="DN84" i="1" s="1"/>
  <c r="DJ129" i="1"/>
  <c r="AS129" i="1"/>
  <c r="DM129" i="1" s="1"/>
  <c r="AT129" i="1"/>
  <c r="DN129" i="1" s="1"/>
  <c r="DJ134" i="1"/>
  <c r="AS134" i="1"/>
  <c r="DM134" i="1" s="1"/>
  <c r="AT134" i="1"/>
  <c r="DN134" i="1" s="1"/>
  <c r="DJ87" i="1"/>
  <c r="AT87" i="1"/>
  <c r="DN87" i="1" s="1"/>
  <c r="AS87" i="1"/>
  <c r="DM87" i="1" s="1"/>
  <c r="DJ15" i="1"/>
  <c r="AS15" i="1"/>
  <c r="DM15" i="1" s="1"/>
  <c r="AT15" i="1"/>
  <c r="DN15" i="1" s="1"/>
  <c r="DJ155" i="1"/>
  <c r="AS155" i="1"/>
  <c r="DM155" i="1" s="1"/>
  <c r="AT155" i="1"/>
  <c r="DN155" i="1" s="1"/>
  <c r="DJ237" i="1"/>
  <c r="AS237" i="1"/>
  <c r="DM237" i="1" s="1"/>
  <c r="AT237" i="1"/>
  <c r="DN237" i="1" s="1"/>
  <c r="DJ158" i="1"/>
  <c r="AS158" i="1"/>
  <c r="DM158" i="1" s="1"/>
  <c r="AT158" i="1"/>
  <c r="DN158" i="1" s="1"/>
  <c r="DJ186" i="1"/>
  <c r="AS186" i="1"/>
  <c r="DM186" i="1" s="1"/>
  <c r="AT186" i="1"/>
  <c r="DN186" i="1" s="1"/>
  <c r="DJ98" i="1"/>
  <c r="AT98" i="1"/>
  <c r="DN98" i="1" s="1"/>
  <c r="AS98" i="1"/>
  <c r="DM98" i="1" s="1"/>
  <c r="DJ223" i="1"/>
  <c r="AS223" i="1"/>
  <c r="DM223" i="1" s="1"/>
  <c r="AT223" i="1"/>
  <c r="DN223" i="1" s="1"/>
  <c r="DJ42" i="1"/>
  <c r="AS42" i="1"/>
  <c r="DM42" i="1" s="1"/>
  <c r="AT42" i="1"/>
  <c r="DN42" i="1" s="1"/>
  <c r="DJ231" i="1"/>
  <c r="AS231" i="1"/>
  <c r="DM231" i="1" s="1"/>
  <c r="AT231" i="1"/>
  <c r="DN231" i="1" s="1"/>
  <c r="DJ147" i="1"/>
  <c r="AT147" i="1"/>
  <c r="DN147" i="1" s="1"/>
  <c r="AS147" i="1"/>
  <c r="DM147" i="1" s="1"/>
  <c r="DJ190" i="1"/>
  <c r="AS190" i="1"/>
  <c r="DM190" i="1" s="1"/>
  <c r="AT190" i="1"/>
  <c r="DN190" i="1" s="1"/>
  <c r="DJ249" i="1"/>
  <c r="AS249" i="1"/>
  <c r="DM249" i="1" s="1"/>
  <c r="AT249" i="1"/>
  <c r="DN249" i="1" s="1"/>
  <c r="DJ123" i="1"/>
  <c r="AS123" i="1"/>
  <c r="DM123" i="1" s="1"/>
  <c r="AT123" i="1"/>
  <c r="DN123" i="1" s="1"/>
  <c r="DJ209" i="1"/>
  <c r="AS209" i="1"/>
  <c r="DM209" i="1" s="1"/>
  <c r="AT209" i="1"/>
  <c r="DN209" i="1" s="1"/>
  <c r="DJ65" i="1"/>
  <c r="AS65" i="1"/>
  <c r="DM65" i="1" s="1"/>
  <c r="AT65" i="1"/>
  <c r="DN65" i="1" s="1"/>
  <c r="DJ34" i="1"/>
  <c r="AS34" i="1"/>
  <c r="DM34" i="1" s="1"/>
  <c r="AT34" i="1"/>
  <c r="DN34" i="1" s="1"/>
  <c r="DJ48" i="1"/>
  <c r="AS48" i="1"/>
  <c r="DM48" i="1" s="1"/>
  <c r="AT48" i="1"/>
  <c r="DN48" i="1" s="1"/>
  <c r="DJ204" i="1"/>
  <c r="AS204" i="1"/>
  <c r="DM204" i="1" s="1"/>
  <c r="AT204" i="1"/>
  <c r="DN204" i="1" s="1"/>
  <c r="DJ68" i="1"/>
  <c r="AS68" i="1"/>
  <c r="DM68" i="1" s="1"/>
  <c r="AT68" i="1"/>
  <c r="DN68" i="1" s="1"/>
  <c r="DJ213" i="1"/>
  <c r="AS213" i="1"/>
  <c r="DM213" i="1" s="1"/>
  <c r="AT213" i="1"/>
  <c r="DN213" i="1" s="1"/>
  <c r="DJ128" i="1"/>
  <c r="AS128" i="1"/>
  <c r="DM128" i="1" s="1"/>
  <c r="AT128" i="1"/>
  <c r="DN128" i="1" s="1"/>
  <c r="DJ171" i="1"/>
  <c r="AS171" i="1"/>
  <c r="DM171" i="1" s="1"/>
  <c r="AT171" i="1"/>
  <c r="DN171" i="1" s="1"/>
  <c r="DJ99" i="1"/>
  <c r="AS99" i="1"/>
  <c r="DM99" i="1" s="1"/>
  <c r="AT99" i="1"/>
  <c r="DN99" i="1" s="1"/>
  <c r="DJ113" i="1"/>
  <c r="AS113" i="1"/>
  <c r="DM113" i="1" s="1"/>
  <c r="AT113" i="1"/>
  <c r="DN113" i="1" s="1"/>
  <c r="DJ183" i="1"/>
  <c r="AS183" i="1"/>
  <c r="DM183" i="1" s="1"/>
  <c r="AT183" i="1"/>
  <c r="DN183" i="1" s="1"/>
  <c r="DJ77" i="1"/>
  <c r="AS77" i="1"/>
  <c r="DM77" i="1" s="1"/>
  <c r="AT77" i="1"/>
  <c r="DN77" i="1" s="1"/>
  <c r="DJ173" i="1"/>
  <c r="AS173" i="1"/>
  <c r="DM173" i="1" s="1"/>
  <c r="AT173" i="1"/>
  <c r="DN173" i="1" s="1"/>
  <c r="DJ166" i="1"/>
  <c r="AS166" i="1"/>
  <c r="DM166" i="1" s="1"/>
  <c r="AT166" i="1"/>
  <c r="DN166" i="1" s="1"/>
  <c r="DJ153" i="1"/>
  <c r="AS153" i="1"/>
  <c r="DM153" i="1" s="1"/>
  <c r="AT153" i="1"/>
  <c r="DN153" i="1" s="1"/>
  <c r="DJ24" i="1"/>
  <c r="AT24" i="1"/>
  <c r="DN24" i="1" s="1"/>
  <c r="AS24" i="1"/>
  <c r="DM24" i="1" s="1"/>
  <c r="DJ16" i="1"/>
  <c r="AS16" i="1"/>
  <c r="DM16" i="1" s="1"/>
  <c r="AT16" i="1"/>
  <c r="DN16" i="1" s="1"/>
  <c r="DJ55" i="1"/>
  <c r="AS55" i="1"/>
  <c r="DM55" i="1" s="1"/>
  <c r="AT55" i="1"/>
  <c r="DN55" i="1" s="1"/>
  <c r="DJ12" i="1"/>
  <c r="AS12" i="1"/>
  <c r="DM12" i="1" s="1"/>
  <c r="AT12" i="1"/>
  <c r="DN12" i="1" s="1"/>
  <c r="DJ245" i="1"/>
  <c r="AS245" i="1"/>
  <c r="DM245" i="1" s="1"/>
  <c r="AT245" i="1"/>
  <c r="DN245" i="1" s="1"/>
  <c r="DJ162" i="1"/>
  <c r="AT162" i="1"/>
  <c r="DN162" i="1" s="1"/>
  <c r="AS162" i="1"/>
  <c r="DM162" i="1" s="1"/>
  <c r="DJ165" i="1"/>
  <c r="AS165" i="1"/>
  <c r="DM165" i="1" s="1"/>
  <c r="AT165" i="1"/>
  <c r="DN165" i="1" s="1"/>
  <c r="DJ47" i="1"/>
  <c r="AS47" i="1"/>
  <c r="DM47" i="1" s="1"/>
  <c r="AT47" i="1"/>
  <c r="DN47" i="1" s="1"/>
  <c r="DJ23" i="1"/>
  <c r="AS23" i="1"/>
  <c r="DM23" i="1" s="1"/>
  <c r="AT23" i="1"/>
  <c r="DN23" i="1" s="1"/>
  <c r="DJ226" i="1"/>
  <c r="AS226" i="1"/>
  <c r="DM226" i="1" s="1"/>
  <c r="AT226" i="1"/>
  <c r="DN226" i="1" s="1"/>
  <c r="DJ239" i="1"/>
  <c r="AT239" i="1"/>
  <c r="DN239" i="1" s="1"/>
  <c r="AS239" i="1"/>
  <c r="DM239" i="1" s="1"/>
  <c r="DJ215" i="1"/>
  <c r="AS215" i="1"/>
  <c r="DM215" i="1" s="1"/>
  <c r="AT215" i="1"/>
  <c r="DN215" i="1" s="1"/>
  <c r="DJ118" i="1"/>
  <c r="AT118" i="1"/>
  <c r="DN118" i="1" s="1"/>
  <c r="AS118" i="1"/>
  <c r="DM118" i="1" s="1"/>
  <c r="DJ104" i="1"/>
  <c r="AT104" i="1"/>
  <c r="DN104" i="1" s="1"/>
  <c r="AS104" i="1"/>
  <c r="DM104" i="1" s="1"/>
  <c r="DJ224" i="1"/>
  <c r="AT224" i="1"/>
  <c r="DN224" i="1" s="1"/>
  <c r="AS224" i="1"/>
  <c r="DM224" i="1" s="1"/>
  <c r="DJ74" i="1"/>
  <c r="AS74" i="1"/>
  <c r="DM74" i="1" s="1"/>
  <c r="AT74" i="1"/>
  <c r="DN74" i="1" s="1"/>
  <c r="DJ76" i="1"/>
  <c r="AS76" i="1"/>
  <c r="DM76" i="1" s="1"/>
  <c r="AT76" i="1"/>
  <c r="DN76" i="1" s="1"/>
  <c r="DJ11" i="1"/>
  <c r="AT11" i="1"/>
  <c r="DN11" i="1" s="1"/>
  <c r="AS11" i="1"/>
  <c r="DM11" i="1" s="1"/>
  <c r="DJ17" i="1"/>
  <c r="AS17" i="1"/>
  <c r="DM17" i="1" s="1"/>
  <c r="AT17" i="1"/>
  <c r="DN17" i="1" s="1"/>
  <c r="DJ236" i="1"/>
  <c r="AS236" i="1"/>
  <c r="DM236" i="1" s="1"/>
  <c r="AT236" i="1"/>
  <c r="DN236" i="1" s="1"/>
  <c r="DJ26" i="1"/>
  <c r="AS26" i="1"/>
  <c r="DM26" i="1" s="1"/>
  <c r="AT26" i="1"/>
  <c r="DN26" i="1" s="1"/>
  <c r="DJ216" i="1"/>
  <c r="AT216" i="1"/>
  <c r="DN216" i="1" s="1"/>
  <c r="AS216" i="1"/>
  <c r="DM216" i="1" s="1"/>
  <c r="DJ88" i="1"/>
  <c r="AS88" i="1"/>
  <c r="DM88" i="1" s="1"/>
  <c r="AT88" i="1"/>
  <c r="DN88" i="1" s="1"/>
  <c r="DJ130" i="1"/>
  <c r="AT130" i="1"/>
  <c r="DN130" i="1" s="1"/>
  <c r="AS130" i="1"/>
  <c r="DM130" i="1" s="1"/>
  <c r="DJ110" i="1"/>
  <c r="AS110" i="1"/>
  <c r="DM110" i="1" s="1"/>
  <c r="AT110" i="1"/>
  <c r="DN110" i="1" s="1"/>
  <c r="DJ75" i="1"/>
  <c r="AT75" i="1"/>
  <c r="DN75" i="1" s="1"/>
  <c r="AS75" i="1"/>
  <c r="DM75" i="1" s="1"/>
  <c r="DJ142" i="1"/>
  <c r="AS142" i="1"/>
  <c r="DM142" i="1" s="1"/>
  <c r="AT142" i="1"/>
  <c r="DN142" i="1" s="1"/>
  <c r="DJ228" i="1"/>
  <c r="AS228" i="1"/>
  <c r="DM228" i="1" s="1"/>
  <c r="AT228" i="1"/>
  <c r="DN228" i="1" s="1"/>
  <c r="DJ243" i="1"/>
  <c r="AS243" i="1"/>
  <c r="DM243" i="1" s="1"/>
  <c r="AT243" i="1"/>
  <c r="DN243" i="1" s="1"/>
  <c r="DJ169" i="1"/>
  <c r="AS169" i="1"/>
  <c r="DM169" i="1" s="1"/>
  <c r="AT169" i="1"/>
  <c r="DN169" i="1" s="1"/>
  <c r="DJ49" i="1"/>
  <c r="AS49" i="1"/>
  <c r="DM49" i="1" s="1"/>
  <c r="AT49" i="1"/>
  <c r="DN49" i="1" s="1"/>
  <c r="DJ164" i="1"/>
  <c r="AS164" i="1"/>
  <c r="DM164" i="1" s="1"/>
  <c r="AT164" i="1"/>
  <c r="DN164" i="1" s="1"/>
  <c r="DJ122" i="1"/>
  <c r="AS122" i="1"/>
  <c r="DM122" i="1" s="1"/>
  <c r="AT122" i="1"/>
  <c r="DN122" i="1" s="1"/>
  <c r="DJ227" i="1"/>
  <c r="AS227" i="1"/>
  <c r="DM227" i="1" s="1"/>
  <c r="AT227" i="1"/>
  <c r="DN227" i="1" s="1"/>
  <c r="DJ195" i="1"/>
  <c r="AS195" i="1"/>
  <c r="DM195" i="1" s="1"/>
  <c r="AT195" i="1"/>
  <c r="DN195" i="1" s="1"/>
  <c r="DJ139" i="1"/>
  <c r="AS139" i="1"/>
  <c r="DM139" i="1" s="1"/>
  <c r="AT139" i="1"/>
  <c r="DN139" i="1" s="1"/>
  <c r="DJ103" i="1"/>
  <c r="AS103" i="1"/>
  <c r="DM103" i="1" s="1"/>
  <c r="AT103" i="1"/>
  <c r="DN103" i="1" s="1"/>
  <c r="DJ43" i="1"/>
  <c r="AS43" i="1"/>
  <c r="DM43" i="1" s="1"/>
  <c r="AT43" i="1"/>
  <c r="DN43" i="1" s="1"/>
  <c r="DJ176" i="1"/>
  <c r="AT176" i="1"/>
  <c r="DN176" i="1" s="1"/>
  <c r="AS176" i="1"/>
  <c r="DM176" i="1" s="1"/>
  <c r="DJ56" i="1"/>
  <c r="AS56" i="1"/>
  <c r="DM56" i="1" s="1"/>
  <c r="AT56" i="1"/>
  <c r="DN56" i="1" s="1"/>
  <c r="DJ96" i="1"/>
  <c r="AS96" i="1"/>
  <c r="DM96" i="1" s="1"/>
  <c r="AT96" i="1"/>
  <c r="DN96" i="1" s="1"/>
  <c r="DJ20" i="1"/>
  <c r="AS20" i="1"/>
  <c r="DM20" i="1" s="1"/>
  <c r="AT20" i="1"/>
  <c r="DN20" i="1" s="1"/>
  <c r="DJ37" i="1"/>
  <c r="AS37" i="1"/>
  <c r="DM37" i="1" s="1"/>
  <c r="AT37" i="1"/>
  <c r="DN37" i="1" s="1"/>
  <c r="DJ85" i="1"/>
  <c r="AS85" i="1"/>
  <c r="DM85" i="1" s="1"/>
  <c r="AT85" i="1"/>
  <c r="DN85" i="1" s="1"/>
  <c r="DJ61" i="1"/>
  <c r="AS61" i="1"/>
  <c r="DM61" i="1" s="1"/>
  <c r="AT61" i="1"/>
  <c r="DN61" i="1" s="1"/>
  <c r="DJ131" i="1"/>
  <c r="AS131" i="1"/>
  <c r="DM131" i="1" s="1"/>
  <c r="AT131" i="1"/>
  <c r="DN131" i="1" s="1"/>
  <c r="DJ218" i="1"/>
  <c r="AS218" i="1"/>
  <c r="DM218" i="1" s="1"/>
  <c r="AT218" i="1"/>
  <c r="DN218" i="1" s="1"/>
  <c r="DJ79" i="1"/>
  <c r="AS79" i="1"/>
  <c r="DM79" i="1" s="1"/>
  <c r="AT79" i="1"/>
  <c r="DN79" i="1" s="1"/>
  <c r="DJ30" i="1"/>
  <c r="AS30" i="1"/>
  <c r="DM30" i="1" s="1"/>
  <c r="AT30" i="1"/>
  <c r="DN30" i="1" s="1"/>
  <c r="DJ136" i="1"/>
  <c r="AT136" i="1"/>
  <c r="DN136" i="1" s="1"/>
  <c r="AS136" i="1"/>
  <c r="DM136" i="1" s="1"/>
  <c r="DJ182" i="1"/>
  <c r="AS182" i="1"/>
  <c r="DM182" i="1" s="1"/>
  <c r="AT182" i="1"/>
  <c r="DN182" i="1" s="1"/>
  <c r="DJ137" i="1"/>
  <c r="AS137" i="1"/>
  <c r="DM137" i="1" s="1"/>
  <c r="AT137" i="1"/>
  <c r="DN137" i="1" s="1"/>
  <c r="DJ81" i="1"/>
  <c r="AS81" i="1"/>
  <c r="DM81" i="1" s="1"/>
  <c r="AT81" i="1"/>
  <c r="DN81" i="1" s="1"/>
  <c r="DJ244" i="1"/>
  <c r="AS244" i="1"/>
  <c r="DM244" i="1" s="1"/>
  <c r="AT244" i="1"/>
  <c r="DN244" i="1" s="1"/>
  <c r="DJ27" i="1"/>
  <c r="AS27" i="1"/>
  <c r="DM27" i="1" s="1"/>
  <c r="AT27" i="1"/>
  <c r="DN27" i="1" s="1"/>
  <c r="DJ232" i="1"/>
  <c r="AS232" i="1"/>
  <c r="DM232" i="1" s="1"/>
  <c r="AT232" i="1"/>
  <c r="DN232" i="1" s="1"/>
  <c r="DJ188" i="1"/>
  <c r="AS188" i="1"/>
  <c r="DM188" i="1" s="1"/>
  <c r="AT188" i="1"/>
  <c r="DN188" i="1" s="1"/>
  <c r="DJ174" i="1"/>
  <c r="AS174" i="1"/>
  <c r="DM174" i="1" s="1"/>
  <c r="AT174" i="1"/>
  <c r="DN174" i="1" s="1"/>
  <c r="DJ102" i="1"/>
  <c r="AT102" i="1"/>
  <c r="DN102" i="1" s="1"/>
  <c r="AS102" i="1"/>
  <c r="DM102" i="1" s="1"/>
  <c r="DJ64" i="1"/>
  <c r="AT64" i="1"/>
  <c r="DN64" i="1" s="1"/>
  <c r="AS64" i="1"/>
  <c r="DM64" i="1" s="1"/>
  <c r="DJ222" i="1"/>
  <c r="AS222" i="1"/>
  <c r="DM222" i="1" s="1"/>
  <c r="AT222" i="1"/>
  <c r="DN222" i="1" s="1"/>
  <c r="DJ210" i="1"/>
  <c r="AS210" i="1"/>
  <c r="DM210" i="1" s="1"/>
  <c r="AT210" i="1"/>
  <c r="DN210" i="1" s="1"/>
  <c r="DJ192" i="1"/>
  <c r="AS192" i="1"/>
  <c r="DM192" i="1" s="1"/>
  <c r="AT192" i="1"/>
  <c r="DN192" i="1" s="1"/>
  <c r="DJ35" i="1"/>
  <c r="AS35" i="1"/>
  <c r="DM35" i="1" s="1"/>
  <c r="AT35" i="1"/>
  <c r="DN35" i="1" s="1"/>
  <c r="DJ19" i="1"/>
  <c r="AS19" i="1"/>
  <c r="DM19" i="1" s="1"/>
  <c r="AT19" i="1"/>
  <c r="DN19" i="1" s="1"/>
  <c r="DJ149" i="1"/>
  <c r="AS149" i="1"/>
  <c r="DM149" i="1" s="1"/>
  <c r="AT149" i="1"/>
  <c r="DN149" i="1" s="1"/>
  <c r="DJ117" i="1"/>
  <c r="AS117" i="1"/>
  <c r="DM117" i="1" s="1"/>
  <c r="AT117" i="1"/>
  <c r="DN117" i="1" s="1"/>
  <c r="DJ145" i="1"/>
  <c r="AS145" i="1"/>
  <c r="DM145" i="1" s="1"/>
  <c r="AT145" i="1"/>
  <c r="DN145" i="1" s="1"/>
  <c r="DJ73" i="1"/>
  <c r="AS73" i="1"/>
  <c r="DM73" i="1" s="1"/>
  <c r="AT73" i="1"/>
  <c r="DN73" i="1" s="1"/>
  <c r="DJ124" i="1"/>
  <c r="AT124" i="1"/>
  <c r="DN124" i="1" s="1"/>
  <c r="AS124" i="1"/>
  <c r="DM124" i="1" s="1"/>
  <c r="DJ180" i="1"/>
  <c r="AS180" i="1"/>
  <c r="DM180" i="1" s="1"/>
  <c r="AT180" i="1"/>
  <c r="DN180" i="1" s="1"/>
  <c r="DJ116" i="1"/>
  <c r="AS116" i="1"/>
  <c r="DM116" i="1" s="1"/>
  <c r="AT116" i="1"/>
  <c r="DN116" i="1" s="1"/>
  <c r="AS9" i="3"/>
  <c r="AT9" i="3"/>
  <c r="AS10" i="3"/>
  <c r="AT10" i="3"/>
  <c r="AT14" i="3"/>
  <c r="AS14" i="3"/>
  <c r="AS13" i="3"/>
  <c r="AT13" i="3"/>
  <c r="AS11" i="3"/>
  <c r="AT11" i="3"/>
  <c r="AT16" i="3"/>
  <c r="AS16" i="3"/>
  <c r="AS17" i="3"/>
  <c r="AT17" i="3"/>
  <c r="AS18" i="3"/>
  <c r="AT18" i="3"/>
  <c r="AS15" i="3"/>
  <c r="AT15" i="3"/>
  <c r="AS12" i="3"/>
  <c r="AT12" i="3"/>
  <c r="AS19" i="3"/>
  <c r="AT19" i="3"/>
  <c r="AQ9" i="3"/>
  <c r="AQ13" i="3"/>
  <c r="AQ16" i="3"/>
  <c r="AQ17" i="3"/>
  <c r="AQ18" i="3"/>
  <c r="AQ12" i="3"/>
  <c r="AQ15" i="3"/>
  <c r="AQ19" i="3"/>
  <c r="AQ11" i="3"/>
  <c r="AQ10" i="3"/>
  <c r="AQ14" i="3"/>
  <c r="AQ42" i="2"/>
  <c r="DJ42" i="2"/>
  <c r="AQ59" i="2"/>
  <c r="DJ59" i="2"/>
  <c r="AQ22" i="2"/>
  <c r="DJ22" i="2"/>
  <c r="AQ55" i="2"/>
  <c r="DJ55" i="2"/>
  <c r="AQ51" i="2"/>
  <c r="DJ51" i="2"/>
  <c r="AQ13" i="2"/>
  <c r="DJ13" i="2"/>
  <c r="AQ47" i="2"/>
  <c r="DJ47" i="2"/>
  <c r="AQ45" i="2"/>
  <c r="DJ45" i="2"/>
  <c r="AQ14" i="2"/>
  <c r="DJ14" i="2"/>
  <c r="AQ19" i="2"/>
  <c r="DJ19" i="2"/>
  <c r="AQ41" i="2"/>
  <c r="DJ41" i="2"/>
  <c r="AQ31" i="2"/>
  <c r="DJ31" i="2"/>
  <c r="AQ33" i="2"/>
  <c r="DJ33" i="2"/>
  <c r="AQ57" i="2"/>
  <c r="DJ57" i="2"/>
  <c r="AQ58" i="2"/>
  <c r="DJ58" i="2"/>
  <c r="AQ39" i="2"/>
  <c r="DJ39" i="2"/>
  <c r="AQ30" i="2"/>
  <c r="DJ30" i="2"/>
  <c r="AQ36" i="2"/>
  <c r="DJ36" i="2"/>
  <c r="AQ52" i="2"/>
  <c r="DJ52" i="2"/>
  <c r="AQ29" i="2"/>
  <c r="DJ29" i="2"/>
  <c r="AQ27" i="2"/>
  <c r="DJ27" i="2"/>
  <c r="AQ28" i="2"/>
  <c r="DJ28" i="2"/>
  <c r="AQ50" i="2"/>
  <c r="DJ50" i="2"/>
  <c r="AQ49" i="2"/>
  <c r="DJ49" i="2"/>
  <c r="AQ62" i="2"/>
  <c r="DJ62" i="2"/>
  <c r="AQ43" i="2"/>
  <c r="DJ43" i="2"/>
  <c r="AQ12" i="2"/>
  <c r="DJ12" i="2"/>
  <c r="AQ60" i="2"/>
  <c r="DJ60" i="2"/>
  <c r="AQ56" i="2"/>
  <c r="DJ56" i="2"/>
  <c r="AQ21" i="2"/>
  <c r="DJ21" i="2"/>
  <c r="AQ53" i="2"/>
  <c r="DJ53" i="2"/>
  <c r="AQ10" i="2"/>
  <c r="DJ10" i="2"/>
  <c r="AQ64" i="2"/>
  <c r="DJ64" i="2"/>
  <c r="AQ48" i="2"/>
  <c r="DJ48" i="2"/>
  <c r="AQ63" i="2"/>
  <c r="DJ63" i="2"/>
  <c r="AQ20" i="2"/>
  <c r="DJ20" i="2"/>
  <c r="AQ35" i="2"/>
  <c r="DJ35" i="2"/>
  <c r="AQ24" i="2"/>
  <c r="DJ24" i="2"/>
  <c r="AQ37" i="2"/>
  <c r="DJ37" i="2"/>
  <c r="AQ61" i="2"/>
  <c r="DJ61" i="2"/>
  <c r="AQ18" i="2"/>
  <c r="DJ18" i="2"/>
  <c r="AQ34" i="2"/>
  <c r="DJ34" i="2"/>
  <c r="AQ16" i="2"/>
  <c r="DJ16" i="2"/>
  <c r="AQ38" i="2"/>
  <c r="DJ38" i="2"/>
  <c r="AQ46" i="2"/>
  <c r="DJ46" i="2"/>
  <c r="AQ44" i="2"/>
  <c r="DJ44" i="2"/>
  <c r="AQ54" i="2"/>
  <c r="DJ54" i="2"/>
  <c r="AQ23" i="2"/>
  <c r="DJ23" i="2"/>
  <c r="AQ17" i="2"/>
  <c r="DJ17" i="2"/>
  <c r="AQ40" i="2"/>
  <c r="DJ40" i="2"/>
  <c r="AQ32" i="2"/>
  <c r="DJ32" i="2"/>
  <c r="AQ11" i="2"/>
  <c r="DJ11" i="2"/>
  <c r="AQ15" i="2"/>
  <c r="DJ15" i="2"/>
  <c r="AQ26" i="2"/>
  <c r="DJ26" i="2"/>
  <c r="AQ25" i="2"/>
  <c r="DJ25" i="2"/>
  <c r="AQ209" i="1"/>
  <c r="AQ78" i="1"/>
  <c r="AQ14" i="1"/>
  <c r="AQ252" i="1"/>
  <c r="AQ140" i="1"/>
  <c r="AQ32" i="1"/>
  <c r="AQ109" i="1"/>
  <c r="AQ181" i="1"/>
  <c r="AQ13" i="1"/>
  <c r="AQ40" i="1"/>
  <c r="AQ185" i="1"/>
  <c r="AQ133" i="1"/>
  <c r="AQ247" i="1"/>
  <c r="AQ135" i="1"/>
  <c r="AQ243" i="1"/>
  <c r="AQ167" i="1"/>
  <c r="AQ160" i="1"/>
  <c r="AQ233" i="1"/>
  <c r="AQ220" i="1"/>
  <c r="AQ33" i="1"/>
  <c r="AQ101" i="1"/>
  <c r="AQ150" i="1"/>
  <c r="AQ52" i="1"/>
  <c r="AQ191" i="1"/>
  <c r="AQ203" i="1"/>
  <c r="AQ69" i="1"/>
  <c r="AQ54" i="1"/>
  <c r="AQ248" i="1"/>
  <c r="AQ83" i="1"/>
  <c r="AQ151" i="1"/>
  <c r="AQ91" i="1"/>
  <c r="AQ39" i="1"/>
  <c r="AQ159" i="1"/>
  <c r="AQ187" i="1"/>
  <c r="AQ178" i="1"/>
  <c r="AQ214" i="1"/>
  <c r="AQ58" i="1"/>
  <c r="AQ225" i="1"/>
  <c r="AQ197" i="1"/>
  <c r="AQ45" i="1"/>
  <c r="AQ121" i="1"/>
  <c r="AQ161" i="1"/>
  <c r="AQ234" i="1"/>
  <c r="AQ66" i="1"/>
  <c r="AQ172" i="1"/>
  <c r="AQ148" i="1"/>
  <c r="AQ219" i="1"/>
  <c r="AQ144" i="1"/>
  <c r="AQ138" i="1"/>
  <c r="AQ241" i="1"/>
  <c r="AQ202" i="1"/>
  <c r="AQ46" i="1"/>
  <c r="AQ50" i="1"/>
  <c r="AQ86" i="1"/>
  <c r="AQ125" i="1"/>
  <c r="AQ59" i="1"/>
  <c r="AQ246" i="1"/>
  <c r="AQ179" i="1"/>
  <c r="AQ198" i="1"/>
  <c r="AQ217" i="1"/>
  <c r="AQ201" i="1"/>
  <c r="AQ221" i="1"/>
  <c r="AQ189" i="1"/>
  <c r="AQ111" i="1"/>
  <c r="AQ44" i="1"/>
  <c r="AQ163" i="1"/>
  <c r="AQ207" i="1"/>
  <c r="AQ127" i="1"/>
  <c r="AQ126" i="1"/>
  <c r="AQ107" i="1"/>
  <c r="AQ89" i="1"/>
  <c r="AQ114" i="1"/>
  <c r="AQ63" i="1"/>
  <c r="AQ200" i="1"/>
  <c r="AQ141" i="1"/>
  <c r="AQ80" i="1"/>
  <c r="AQ194" i="1"/>
  <c r="AQ53" i="1"/>
  <c r="AQ38" i="1"/>
  <c r="AQ193" i="1"/>
  <c r="AQ95" i="1"/>
  <c r="AQ41" i="1"/>
  <c r="AQ235" i="1"/>
  <c r="AQ182" i="1"/>
  <c r="AQ137" i="1"/>
  <c r="AQ62" i="1"/>
  <c r="AQ196" i="1"/>
  <c r="AQ72" i="1"/>
  <c r="AQ229" i="1"/>
  <c r="AQ157" i="1"/>
  <c r="AQ92" i="1"/>
  <c r="AQ175" i="1"/>
  <c r="AQ238" i="1"/>
  <c r="AQ82" i="1"/>
  <c r="AQ211" i="1"/>
  <c r="AQ156" i="1"/>
  <c r="AQ154" i="1"/>
  <c r="AQ168" i="1"/>
  <c r="AQ25" i="1"/>
  <c r="AQ199" i="1"/>
  <c r="AQ115" i="1"/>
  <c r="AQ57" i="1"/>
  <c r="AQ177" i="1"/>
  <c r="AQ105" i="1"/>
  <c r="AQ240" i="1"/>
  <c r="AQ132" i="1"/>
  <c r="AQ169" i="1"/>
  <c r="AQ184" i="1"/>
  <c r="AQ230" i="1"/>
  <c r="AQ60" i="1"/>
  <c r="AQ21" i="1"/>
  <c r="AQ242" i="1"/>
  <c r="AQ106" i="1"/>
  <c r="AQ146" i="1"/>
  <c r="AQ100" i="1"/>
  <c r="AQ94" i="1"/>
  <c r="AQ108" i="1"/>
  <c r="AQ112" i="1"/>
  <c r="AQ31" i="1"/>
  <c r="AQ90" i="1"/>
  <c r="AQ51" i="1"/>
  <c r="AQ170" i="1"/>
  <c r="AQ29" i="1"/>
  <c r="AQ28" i="1"/>
  <c r="AQ212" i="1"/>
  <c r="AQ119" i="1"/>
  <c r="AQ22" i="1"/>
  <c r="AQ71" i="1"/>
  <c r="AQ120" i="1"/>
  <c r="AQ93" i="1"/>
  <c r="AQ36" i="1"/>
  <c r="AQ208" i="1"/>
  <c r="AQ84" i="1"/>
  <c r="AQ129" i="1"/>
  <c r="AQ134" i="1"/>
  <c r="AQ87" i="1"/>
  <c r="AQ15" i="1"/>
  <c r="AQ155" i="1"/>
  <c r="AQ237" i="1"/>
  <c r="AQ158" i="1"/>
  <c r="AQ186" i="1"/>
  <c r="AQ98" i="1"/>
  <c r="AQ223" i="1"/>
  <c r="AQ42" i="1"/>
  <c r="AQ231" i="1"/>
  <c r="AQ147" i="1"/>
  <c r="AQ190" i="1"/>
  <c r="AQ249" i="1"/>
  <c r="AQ123" i="1"/>
  <c r="AQ165" i="1"/>
  <c r="AQ206" i="1"/>
  <c r="AQ65" i="1"/>
  <c r="AQ97" i="1"/>
  <c r="AQ18" i="1"/>
  <c r="AQ34" i="1"/>
  <c r="AQ48" i="1"/>
  <c r="AQ204" i="1"/>
  <c r="AQ68" i="1"/>
  <c r="AQ213" i="1"/>
  <c r="AQ128" i="1"/>
  <c r="AQ171" i="1"/>
  <c r="AQ99" i="1"/>
  <c r="AQ113" i="1"/>
  <c r="AQ183" i="1"/>
  <c r="AQ77" i="1"/>
  <c r="AQ173" i="1"/>
  <c r="AQ166" i="1"/>
  <c r="AQ153" i="1"/>
  <c r="AQ24" i="1"/>
  <c r="AQ16" i="1"/>
  <c r="AQ55" i="1"/>
  <c r="AQ12" i="1"/>
  <c r="AQ245" i="1"/>
  <c r="AQ162" i="1"/>
  <c r="AQ67" i="1"/>
  <c r="AQ47" i="1"/>
  <c r="AQ226" i="1"/>
  <c r="AQ239" i="1"/>
  <c r="AQ215" i="1"/>
  <c r="AQ118" i="1"/>
  <c r="AQ104" i="1"/>
  <c r="AQ224" i="1"/>
  <c r="AQ74" i="1"/>
  <c r="AQ76" i="1"/>
  <c r="AQ11" i="1"/>
  <c r="AQ17" i="1"/>
  <c r="AQ236" i="1"/>
  <c r="AQ26" i="1"/>
  <c r="AQ216" i="1"/>
  <c r="AQ88" i="1"/>
  <c r="AQ130" i="1"/>
  <c r="AQ110" i="1"/>
  <c r="AQ75" i="1"/>
  <c r="AQ142" i="1"/>
  <c r="AQ228" i="1"/>
  <c r="AQ70" i="1"/>
  <c r="AQ152" i="1"/>
  <c r="AQ49" i="1"/>
  <c r="AQ122" i="1"/>
  <c r="AQ195" i="1"/>
  <c r="AQ139" i="1"/>
  <c r="AQ103" i="1"/>
  <c r="AQ43" i="1"/>
  <c r="AQ176" i="1"/>
  <c r="AQ56" i="1"/>
  <c r="AQ96" i="1"/>
  <c r="AQ20" i="1"/>
  <c r="AQ37" i="1"/>
  <c r="AQ85" i="1"/>
  <c r="AQ61" i="1"/>
  <c r="AQ131" i="1"/>
  <c r="AQ218" i="1"/>
  <c r="AQ79" i="1"/>
  <c r="AQ30" i="1"/>
  <c r="AQ136" i="1"/>
  <c r="AQ143" i="1"/>
  <c r="AQ205" i="1"/>
  <c r="AQ23" i="1"/>
  <c r="AQ164" i="1"/>
  <c r="AQ227" i="1"/>
  <c r="AQ81" i="1"/>
  <c r="AQ244" i="1"/>
  <c r="AQ27" i="1"/>
  <c r="AQ232" i="1"/>
  <c r="AQ188" i="1"/>
  <c r="AQ174" i="1"/>
  <c r="AQ102" i="1"/>
  <c r="AQ64" i="1"/>
  <c r="AQ222" i="1"/>
  <c r="AQ210" i="1"/>
  <c r="AQ192" i="1"/>
  <c r="AQ35" i="1"/>
  <c r="AQ19" i="1"/>
  <c r="AQ149" i="1"/>
  <c r="AQ117" i="1"/>
  <c r="AQ145" i="1"/>
  <c r="AQ73" i="1"/>
  <c r="AQ124" i="1"/>
  <c r="AQ180" i="1"/>
  <c r="AQ116" i="1"/>
  <c r="DM15" i="3" l="1"/>
  <c r="DM16" i="3"/>
  <c r="DN9" i="3"/>
  <c r="DN11" i="3"/>
  <c r="DM19" i="3"/>
  <c r="DN19" i="3"/>
  <c r="DM13" i="3"/>
  <c r="DN17" i="3"/>
  <c r="DM18" i="3"/>
  <c r="DN15" i="3"/>
  <c r="DN14" i="3"/>
  <c r="DN18" i="3"/>
  <c r="DN16" i="3"/>
  <c r="DM14" i="3"/>
  <c r="DM17" i="3"/>
  <c r="DM9" i="3"/>
  <c r="DN10" i="3"/>
  <c r="DM10" i="3"/>
  <c r="DM11" i="3"/>
  <c r="DN12" i="3"/>
  <c r="DN13" i="3"/>
  <c r="DM12" i="3"/>
  <c r="DN25" i="2"/>
  <c r="DN60" i="2"/>
  <c r="DM54" i="2"/>
  <c r="DM30" i="2"/>
  <c r="DM53" i="2"/>
  <c r="DM40" i="2"/>
  <c r="DM59" i="2"/>
  <c r="DM10" i="2"/>
  <c r="DM46" i="2"/>
  <c r="DN32" i="2"/>
  <c r="DM29" i="2"/>
  <c r="DM27" i="2"/>
  <c r="DN52" i="2"/>
  <c r="DN38" i="2"/>
  <c r="DM58" i="2"/>
  <c r="DN49" i="2"/>
  <c r="DM19" i="2"/>
  <c r="DM17" i="2"/>
  <c r="DM24" i="2"/>
  <c r="DN59" i="2"/>
  <c r="DM47" i="2"/>
  <c r="DM38" i="2"/>
  <c r="DM25" i="2"/>
  <c r="DM12" i="2"/>
  <c r="DN53" i="2"/>
  <c r="DN21" i="2"/>
  <c r="DM41" i="2"/>
  <c r="DN39" i="2"/>
  <c r="DN54" i="2"/>
  <c r="DN64" i="2"/>
  <c r="DN56" i="2"/>
  <c r="DN33" i="2"/>
  <c r="DN58" i="2"/>
  <c r="DM62" i="2"/>
  <c r="DN16" i="2"/>
  <c r="DM63" i="2"/>
  <c r="DM16" i="2"/>
  <c r="DN29" i="2"/>
  <c r="DN63" i="2"/>
  <c r="DM49" i="2"/>
  <c r="DN34" i="2"/>
  <c r="DN61" i="2"/>
  <c r="DM50" i="2"/>
  <c r="DN19" i="2"/>
  <c r="DM14" i="2"/>
  <c r="DM20" i="2"/>
  <c r="DN37" i="2"/>
  <c r="DM22" i="2"/>
  <c r="DN22" i="2"/>
  <c r="DM23" i="2"/>
  <c r="DN24" i="2"/>
  <c r="DN36" i="2"/>
  <c r="DN23" i="2"/>
  <c r="DM36" i="2"/>
  <c r="DN26" i="2"/>
  <c r="DN13" i="2"/>
  <c r="DN44" i="2"/>
  <c r="DM35" i="2"/>
  <c r="DN31" i="2"/>
  <c r="DN57" i="2"/>
  <c r="DM15" i="2"/>
  <c r="DM55" i="2"/>
  <c r="DN62" i="2"/>
  <c r="DM21" i="2"/>
  <c r="DN41" i="2"/>
  <c r="DN15" i="2"/>
  <c r="DN55" i="2"/>
  <c r="DN40" i="2"/>
  <c r="DM34" i="2"/>
  <c r="DM61" i="2"/>
  <c r="DN50" i="2"/>
  <c r="DN14" i="2"/>
  <c r="DN20" i="2"/>
  <c r="DM39" i="2"/>
  <c r="DN27" i="2"/>
  <c r="DN18" i="2"/>
  <c r="DN43" i="2"/>
  <c r="DN45" i="2"/>
  <c r="DM42" i="2"/>
  <c r="DN17" i="2"/>
  <c r="DM18" i="2"/>
  <c r="DM37" i="2"/>
  <c r="DM60" i="2"/>
  <c r="DM43" i="2"/>
  <c r="DM45" i="2"/>
  <c r="DN42" i="2"/>
  <c r="DN10" i="2"/>
  <c r="DN47" i="2"/>
  <c r="DN51" i="2"/>
  <c r="DM26" i="2"/>
  <c r="DM52" i="2"/>
  <c r="DM51" i="2"/>
  <c r="DM56" i="2"/>
  <c r="DM33" i="2"/>
  <c r="DN11" i="2"/>
  <c r="DN30" i="2"/>
  <c r="DN48" i="2"/>
  <c r="DN46" i="2"/>
  <c r="DM64" i="2"/>
  <c r="DM11" i="2"/>
  <c r="DM13" i="2"/>
  <c r="DM48" i="2"/>
  <c r="DM44" i="2"/>
  <c r="DM28" i="2"/>
  <c r="DN35" i="2"/>
  <c r="DM31" i="2"/>
  <c r="DM32" i="2"/>
  <c r="DN12" i="2"/>
  <c r="DM57" i="2"/>
  <c r="DN28" i="2"/>
  <c r="AR14" i="3"/>
  <c r="DK12" i="3"/>
  <c r="AR15" i="3"/>
  <c r="AR16" i="3"/>
  <c r="AR19" i="3"/>
  <c r="AR13" i="3"/>
  <c r="AR10" i="3"/>
  <c r="DK14" i="3"/>
  <c r="DK18" i="3"/>
  <c r="AR9" i="3"/>
  <c r="AR11" i="3"/>
  <c r="DK10" i="3"/>
  <c r="AR17" i="3"/>
  <c r="DK11" i="3"/>
  <c r="AR12" i="3"/>
  <c r="AR18" i="3"/>
  <c r="DK19" i="3"/>
  <c r="DK13" i="3"/>
  <c r="DK15" i="3"/>
  <c r="DK9" i="3"/>
  <c r="AR38" i="2"/>
  <c r="AR14" i="2"/>
  <c r="AR53" i="2"/>
  <c r="AR47" i="2"/>
  <c r="AR49" i="2"/>
  <c r="AR42" i="2"/>
  <c r="AR30" i="2"/>
  <c r="AR43" i="2"/>
  <c r="AR22" i="2"/>
  <c r="AR37" i="2"/>
  <c r="AR41" i="2"/>
  <c r="AR20" i="2"/>
  <c r="AR40" i="2"/>
  <c r="AR48" i="2"/>
  <c r="AR61" i="2"/>
  <c r="AR10" i="2"/>
  <c r="AR55" i="2"/>
  <c r="AR24" i="2"/>
  <c r="AR25" i="2"/>
  <c r="AR21" i="2"/>
  <c r="AR62" i="2"/>
  <c r="AR29" i="2"/>
  <c r="AR50" i="2"/>
  <c r="AR36" i="2"/>
  <c r="AR52" i="2"/>
  <c r="AR59" i="2"/>
  <c r="AR16" i="2"/>
  <c r="AR33" i="2"/>
  <c r="AR17" i="2"/>
  <c r="AR23" i="2"/>
  <c r="AR31" i="2"/>
  <c r="AR57" i="2"/>
  <c r="AR45" i="2"/>
  <c r="AR11" i="2"/>
  <c r="AR63" i="2"/>
  <c r="AR60" i="2"/>
  <c r="AR32" i="2"/>
  <c r="DK40" i="2"/>
  <c r="AR56" i="2"/>
  <c r="DK17" i="2"/>
  <c r="DK28" i="2"/>
  <c r="DK37" i="2"/>
  <c r="DK29" i="2"/>
  <c r="DK58" i="2"/>
  <c r="DK45" i="2"/>
  <c r="DK48" i="2"/>
  <c r="DK39" i="2"/>
  <c r="DK18" i="2"/>
  <c r="AR34" i="2"/>
  <c r="AR19" i="2"/>
  <c r="DK23" i="2"/>
  <c r="DK52" i="2"/>
  <c r="DK10" i="2"/>
  <c r="DK24" i="2"/>
  <c r="DK36" i="2"/>
  <c r="DK59" i="2"/>
  <c r="DK47" i="2"/>
  <c r="DK57" i="2"/>
  <c r="DK22" i="2"/>
  <c r="DK46" i="2"/>
  <c r="DK26" i="2"/>
  <c r="DK13" i="2"/>
  <c r="DK15" i="2"/>
  <c r="DK54" i="2"/>
  <c r="DK33" i="2"/>
  <c r="DK51" i="2"/>
  <c r="AR58" i="2"/>
  <c r="AR64" i="2"/>
  <c r="AR28" i="2"/>
  <c r="AR13" i="2"/>
  <c r="AR35" i="2"/>
  <c r="AR27" i="2"/>
  <c r="AR12" i="2"/>
  <c r="DK38" i="2"/>
  <c r="DK27" i="2"/>
  <c r="DK31" i="2"/>
  <c r="DK42" i="2"/>
  <c r="DK43" i="2"/>
  <c r="DK30" i="2"/>
  <c r="DK20" i="2"/>
  <c r="DK64" i="2"/>
  <c r="AR54" i="2"/>
  <c r="DK44" i="2"/>
  <c r="DK35" i="2"/>
  <c r="AR44" i="2"/>
  <c r="DK50" i="2"/>
  <c r="AR15" i="2"/>
  <c r="AR46" i="2"/>
  <c r="AR51" i="2"/>
  <c r="AR39" i="2"/>
  <c r="DK53" i="2"/>
  <c r="DK16" i="2"/>
  <c r="DK60" i="2"/>
  <c r="DK21" i="2"/>
  <c r="DK41" i="2"/>
  <c r="DK32" i="2"/>
  <c r="DK25" i="2"/>
  <c r="DK12" i="2"/>
  <c r="DK62" i="2"/>
  <c r="DK34" i="2"/>
  <c r="DK49" i="2"/>
  <c r="DK14" i="2"/>
  <c r="DK11" i="2"/>
  <c r="DK63" i="2"/>
  <c r="DK56" i="2"/>
  <c r="DK61" i="2"/>
  <c r="DK19" i="2"/>
  <c r="DK55" i="2"/>
  <c r="AR26" i="2"/>
  <c r="AR18" i="2"/>
  <c r="AR176" i="1"/>
  <c r="AR118" i="1"/>
  <c r="AR199" i="1"/>
  <c r="AR141" i="1"/>
  <c r="AR63" i="1"/>
  <c r="AR84" i="1"/>
  <c r="AR138" i="1"/>
  <c r="AR96" i="1"/>
  <c r="AR276" i="1"/>
  <c r="AR239" i="1"/>
  <c r="AR290" i="1"/>
  <c r="AR40" i="1"/>
  <c r="AR90" i="1"/>
  <c r="AR272" i="1"/>
  <c r="AR112" i="1"/>
  <c r="AR133" i="1"/>
  <c r="AR209" i="1"/>
  <c r="AR45" i="1"/>
  <c r="AR35" i="1"/>
  <c r="AR244" i="1"/>
  <c r="AR43" i="1"/>
  <c r="AR168" i="1"/>
  <c r="AR182" i="1"/>
  <c r="AR136" i="1"/>
  <c r="AR129" i="1"/>
  <c r="AR36" i="1"/>
  <c r="AR18" i="1"/>
  <c r="AR219" i="1"/>
  <c r="AR110" i="1"/>
  <c r="AR15" i="1"/>
  <c r="AR161" i="1"/>
  <c r="AR250" i="1"/>
  <c r="AR143" i="1"/>
  <c r="AR113" i="1"/>
  <c r="AR62" i="1"/>
  <c r="AR91" i="1"/>
  <c r="AR149" i="1"/>
  <c r="AR237" i="1"/>
  <c r="AR148" i="1"/>
  <c r="AR83" i="1"/>
  <c r="DK149" i="1"/>
  <c r="DK244" i="1"/>
  <c r="DK67" i="1"/>
  <c r="DK61" i="1"/>
  <c r="AR289" i="1"/>
  <c r="AR78" i="1"/>
  <c r="AR88" i="1"/>
  <c r="DK116" i="1"/>
  <c r="DK64" i="1"/>
  <c r="AR216" i="1"/>
  <c r="AR155" i="1"/>
  <c r="AR121" i="1"/>
  <c r="AR248" i="1"/>
  <c r="AR116" i="1"/>
  <c r="AR64" i="1"/>
  <c r="AR67" i="1"/>
  <c r="AR61" i="1"/>
  <c r="AR228" i="1"/>
  <c r="AR74" i="1"/>
  <c r="AR226" i="1"/>
  <c r="AR245" i="1"/>
  <c r="AR166" i="1"/>
  <c r="AR171" i="1"/>
  <c r="AR34" i="1"/>
  <c r="AR33" i="1"/>
  <c r="AR147" i="1"/>
  <c r="AR158" i="1"/>
  <c r="AR71" i="1"/>
  <c r="AR170" i="1"/>
  <c r="AR94" i="1"/>
  <c r="AR60" i="1"/>
  <c r="AR69" i="1"/>
  <c r="AR57" i="1"/>
  <c r="AR156" i="1"/>
  <c r="AR157" i="1"/>
  <c r="AR152" i="1"/>
  <c r="AR38" i="1"/>
  <c r="AR207" i="1"/>
  <c r="AR217" i="1"/>
  <c r="AR86" i="1"/>
  <c r="AR144" i="1"/>
  <c r="AR225" i="1"/>
  <c r="AR49" i="1"/>
  <c r="AR234" i="1"/>
  <c r="AR114" i="1"/>
  <c r="AR162" i="1"/>
  <c r="AR77" i="1"/>
  <c r="AR258" i="1"/>
  <c r="AR93" i="1"/>
  <c r="AR201" i="1"/>
  <c r="AR37" i="1"/>
  <c r="AR75" i="1"/>
  <c r="AR236" i="1"/>
  <c r="AR104" i="1"/>
  <c r="AR72" i="1"/>
  <c r="AR194" i="1"/>
  <c r="AR252" i="1"/>
  <c r="AR247" i="1"/>
  <c r="AR109" i="1"/>
  <c r="AR233" i="1"/>
  <c r="AR192" i="1"/>
  <c r="AR108" i="1"/>
  <c r="AR265" i="1"/>
  <c r="AR120" i="1"/>
  <c r="AR262" i="1"/>
  <c r="AR13" i="1"/>
  <c r="AR122" i="1"/>
  <c r="AR229" i="1"/>
  <c r="AR198" i="1"/>
  <c r="AR99" i="1"/>
  <c r="AR278" i="1"/>
  <c r="AR196" i="1"/>
  <c r="AR179" i="1"/>
  <c r="AR160" i="1"/>
  <c r="AR23" i="1"/>
  <c r="AR79" i="1"/>
  <c r="AR20" i="1"/>
  <c r="AR139" i="1"/>
  <c r="AR284" i="1"/>
  <c r="AR223" i="1"/>
  <c r="AR184" i="1"/>
  <c r="AR41" i="1"/>
  <c r="AR80" i="1"/>
  <c r="AR107" i="1"/>
  <c r="AR189" i="1"/>
  <c r="AR202" i="1"/>
  <c r="AR44" i="1"/>
  <c r="AR154" i="1"/>
  <c r="AR66" i="1"/>
  <c r="AR186" i="1"/>
  <c r="AR117" i="1"/>
  <c r="AR222" i="1"/>
  <c r="AR27" i="1"/>
  <c r="AR206" i="1"/>
  <c r="AR159" i="1"/>
  <c r="AR134" i="1"/>
  <c r="DK226" i="1"/>
  <c r="DK71" i="1"/>
  <c r="DK245" i="1"/>
  <c r="DK170" i="1"/>
  <c r="DK144" i="1"/>
  <c r="DK74" i="1"/>
  <c r="DK158" i="1"/>
  <c r="DK69" i="1"/>
  <c r="DK122" i="1"/>
  <c r="DK166" i="1"/>
  <c r="DK60" i="1"/>
  <c r="DK34" i="1"/>
  <c r="DK228" i="1"/>
  <c r="DK147" i="1"/>
  <c r="DK176" i="1"/>
  <c r="DK171" i="1"/>
  <c r="DK94" i="1"/>
  <c r="DK216" i="1"/>
  <c r="DK84" i="1"/>
  <c r="DK57" i="1"/>
  <c r="DK156" i="1"/>
  <c r="DK207" i="1"/>
  <c r="DK234" i="1"/>
  <c r="AR103" i="1"/>
  <c r="AR254" i="1"/>
  <c r="AR197" i="1"/>
  <c r="AR181" i="1"/>
  <c r="AR137" i="1"/>
  <c r="DK85" i="1"/>
  <c r="DK43" i="1"/>
  <c r="DK49" i="1"/>
  <c r="DK142" i="1"/>
  <c r="DK26" i="1"/>
  <c r="DK224" i="1"/>
  <c r="DK187" i="1"/>
  <c r="DK12" i="1"/>
  <c r="DK173" i="1"/>
  <c r="DK128" i="1"/>
  <c r="DK129" i="1"/>
  <c r="DK45" i="1"/>
  <c r="DK231" i="1"/>
  <c r="DK237" i="1"/>
  <c r="DK36" i="1"/>
  <c r="DK243" i="1"/>
  <c r="DK51" i="1"/>
  <c r="DK100" i="1"/>
  <c r="DK230" i="1"/>
  <c r="DK169" i="1"/>
  <c r="DK115" i="1"/>
  <c r="DK211" i="1"/>
  <c r="DK229" i="1"/>
  <c r="DK70" i="1"/>
  <c r="DK53" i="1"/>
  <c r="DK114" i="1"/>
  <c r="DK248" i="1"/>
  <c r="DK198" i="1"/>
  <c r="DK50" i="1"/>
  <c r="DK219" i="1"/>
  <c r="DK58" i="1"/>
  <c r="DK135" i="1"/>
  <c r="DK181" i="1"/>
  <c r="DK252" i="1"/>
  <c r="DK121" i="1"/>
  <c r="AR12" i="1"/>
  <c r="AR128" i="1"/>
  <c r="AR249" i="1"/>
  <c r="AR263" i="1"/>
  <c r="AR280" i="1"/>
  <c r="AR259" i="1"/>
  <c r="AR292" i="1"/>
  <c r="AR101" i="1"/>
  <c r="AR100" i="1"/>
  <c r="AR211" i="1"/>
  <c r="AR59" i="1"/>
  <c r="AR132" i="1"/>
  <c r="DK63" i="1"/>
  <c r="DK86" i="1"/>
  <c r="DK160" i="1"/>
  <c r="AR30" i="1"/>
  <c r="AR65" i="1"/>
  <c r="AR89" i="1"/>
  <c r="AR54" i="1"/>
  <c r="AR17" i="1"/>
  <c r="AR287" i="1"/>
  <c r="AR95" i="1"/>
  <c r="AR126" i="1"/>
  <c r="AR125" i="1"/>
  <c r="AR58" i="1"/>
  <c r="AR203" i="1"/>
  <c r="AR32" i="1"/>
  <c r="AR169" i="1"/>
  <c r="AR165" i="1"/>
  <c r="DK124" i="1"/>
  <c r="DK35" i="1"/>
  <c r="DK174" i="1"/>
  <c r="DK164" i="1"/>
  <c r="DK30" i="1"/>
  <c r="DK37" i="1"/>
  <c r="DK103" i="1"/>
  <c r="DK151" i="1"/>
  <c r="DK75" i="1"/>
  <c r="DK236" i="1"/>
  <c r="DK104" i="1"/>
  <c r="DK203" i="1"/>
  <c r="DK55" i="1"/>
  <c r="DK77" i="1"/>
  <c r="DK213" i="1"/>
  <c r="DK208" i="1"/>
  <c r="DK22" i="1"/>
  <c r="DK42" i="1"/>
  <c r="DK155" i="1"/>
  <c r="DK72" i="1"/>
  <c r="DK119" i="1"/>
  <c r="DK90" i="1"/>
  <c r="DK146" i="1"/>
  <c r="DK93" i="1"/>
  <c r="DK182" i="1"/>
  <c r="DK199" i="1"/>
  <c r="DK82" i="1"/>
  <c r="DK196" i="1"/>
  <c r="DK235" i="1"/>
  <c r="DK194" i="1"/>
  <c r="DK89" i="1"/>
  <c r="DK167" i="1"/>
  <c r="DK179" i="1"/>
  <c r="DK46" i="1"/>
  <c r="DK148" i="1"/>
  <c r="DK214" i="1"/>
  <c r="DK247" i="1"/>
  <c r="DK109" i="1"/>
  <c r="DK233" i="1"/>
  <c r="DK78" i="1"/>
  <c r="DK152" i="1"/>
  <c r="DK225" i="1"/>
  <c r="AR127" i="1"/>
  <c r="DK81" i="1"/>
  <c r="AR218" i="1"/>
  <c r="AR273" i="1"/>
  <c r="AR119" i="1"/>
  <c r="AR11" i="1"/>
  <c r="AR264" i="1"/>
  <c r="AR277" i="1"/>
  <c r="AR212" i="1"/>
  <c r="AR106" i="1"/>
  <c r="AR240" i="1"/>
  <c r="AR238" i="1"/>
  <c r="AR193" i="1"/>
  <c r="AR163" i="1"/>
  <c r="AR214" i="1"/>
  <c r="AR191" i="1"/>
  <c r="AR140" i="1"/>
  <c r="AR167" i="1"/>
  <c r="AR243" i="1"/>
  <c r="AR274" i="1"/>
  <c r="DK180" i="1"/>
  <c r="AR213" i="1"/>
  <c r="AR150" i="1"/>
  <c r="AR102" i="1"/>
  <c r="AR68" i="1"/>
  <c r="AR204" i="1"/>
  <c r="AR28" i="1"/>
  <c r="AR175" i="1"/>
  <c r="AR50" i="1"/>
  <c r="AR220" i="1"/>
  <c r="AR47" i="1"/>
  <c r="AR70" i="1"/>
  <c r="DK73" i="1"/>
  <c r="DK192" i="1"/>
  <c r="DK188" i="1"/>
  <c r="DK23" i="1"/>
  <c r="DK79" i="1"/>
  <c r="DK20" i="1"/>
  <c r="DK139" i="1"/>
  <c r="DK150" i="1"/>
  <c r="DK110" i="1"/>
  <c r="DK17" i="1"/>
  <c r="DK118" i="1"/>
  <c r="DK47" i="1"/>
  <c r="DK16" i="1"/>
  <c r="DK183" i="1"/>
  <c r="DK68" i="1"/>
  <c r="DK18" i="1"/>
  <c r="DK123" i="1"/>
  <c r="DK223" i="1"/>
  <c r="DK15" i="1"/>
  <c r="DK184" i="1"/>
  <c r="DK212" i="1"/>
  <c r="DK31" i="1"/>
  <c r="DK106" i="1"/>
  <c r="DK97" i="1"/>
  <c r="DK240" i="1"/>
  <c r="DK25" i="1"/>
  <c r="DK238" i="1"/>
  <c r="DK65" i="1"/>
  <c r="DK41" i="1"/>
  <c r="DK80" i="1"/>
  <c r="DK107" i="1"/>
  <c r="DK189" i="1"/>
  <c r="DK246" i="1"/>
  <c r="DK202" i="1"/>
  <c r="DK172" i="1"/>
  <c r="DK83" i="1"/>
  <c r="DK33" i="1"/>
  <c r="DK133" i="1"/>
  <c r="DK286" i="1"/>
  <c r="DK292" i="1"/>
  <c r="DK290" i="1"/>
  <c r="DK283" i="1"/>
  <c r="DK288" i="1"/>
  <c r="DK282" i="1"/>
  <c r="DK277" i="1"/>
  <c r="DK275" i="1"/>
  <c r="DK281" i="1"/>
  <c r="DK289" i="1"/>
  <c r="DK294" i="1"/>
  <c r="DK293" i="1"/>
  <c r="DK285" i="1"/>
  <c r="DK284" i="1"/>
  <c r="DK287" i="1"/>
  <c r="DK272" i="1"/>
  <c r="DK291" i="1"/>
  <c r="DK274" i="1"/>
  <c r="DK255" i="1"/>
  <c r="DK256" i="1"/>
  <c r="DK266" i="1"/>
  <c r="DK267" i="1"/>
  <c r="DK259" i="1"/>
  <c r="DK258" i="1"/>
  <c r="DK263" i="1"/>
  <c r="DK270" i="1"/>
  <c r="DK251" i="1"/>
  <c r="DK264" i="1"/>
  <c r="DK262" i="1"/>
  <c r="DK276" i="1"/>
  <c r="DK250" i="1"/>
  <c r="DK273" i="1"/>
  <c r="DK257" i="1"/>
  <c r="DK261" i="1"/>
  <c r="DK260" i="1"/>
  <c r="DK279" i="1"/>
  <c r="DK271" i="1"/>
  <c r="DK269" i="1"/>
  <c r="DK268" i="1"/>
  <c r="DK280" i="1"/>
  <c r="DK265" i="1"/>
  <c r="DK254" i="1"/>
  <c r="DK253" i="1"/>
  <c r="DK278" i="1"/>
  <c r="DK32" i="1"/>
  <c r="DK161" i="1"/>
  <c r="DK137" i="1"/>
  <c r="DK38" i="1"/>
  <c r="DK111" i="1"/>
  <c r="AR210" i="1"/>
  <c r="AR123" i="1"/>
  <c r="AR235" i="1"/>
  <c r="DK19" i="1"/>
  <c r="AR195" i="1"/>
  <c r="AR256" i="1"/>
  <c r="AR146" i="1"/>
  <c r="AR180" i="1"/>
  <c r="AR16" i="1"/>
  <c r="AR174" i="1"/>
  <c r="AR76" i="1"/>
  <c r="AR279" i="1"/>
  <c r="AR294" i="1"/>
  <c r="AR105" i="1"/>
  <c r="AR178" i="1"/>
  <c r="AR188" i="1"/>
  <c r="AR153" i="1"/>
  <c r="AR251" i="1"/>
  <c r="AR29" i="1"/>
  <c r="AR92" i="1"/>
  <c r="AR111" i="1"/>
  <c r="AR22" i="1"/>
  <c r="AR268" i="1"/>
  <c r="DK102" i="1"/>
  <c r="AR55" i="1"/>
  <c r="AR285" i="1"/>
  <c r="AR131" i="1"/>
  <c r="AR281" i="1"/>
  <c r="AR24" i="1"/>
  <c r="AR267" i="1"/>
  <c r="AR172" i="1"/>
  <c r="AR73" i="1"/>
  <c r="AR42" i="1"/>
  <c r="AR283" i="1"/>
  <c r="AR177" i="1"/>
  <c r="AR46" i="1"/>
  <c r="AR145" i="1"/>
  <c r="AR142" i="1"/>
  <c r="AR293" i="1"/>
  <c r="DK145" i="1"/>
  <c r="DK54" i="1"/>
  <c r="DK96" i="1"/>
  <c r="DK130" i="1"/>
  <c r="DK215" i="1"/>
  <c r="DK113" i="1"/>
  <c r="DK163" i="1"/>
  <c r="DK87" i="1"/>
  <c r="DK28" i="1"/>
  <c r="DK62" i="1"/>
  <c r="DK105" i="1"/>
  <c r="DK175" i="1"/>
  <c r="DK91" i="1"/>
  <c r="DK95" i="1"/>
  <c r="DK141" i="1"/>
  <c r="DK126" i="1"/>
  <c r="DK221" i="1"/>
  <c r="DK59" i="1"/>
  <c r="DK241" i="1"/>
  <c r="DK66" i="1"/>
  <c r="DK101" i="1"/>
  <c r="DK185" i="1"/>
  <c r="DK140" i="1"/>
  <c r="DK14" i="1"/>
  <c r="DK209" i="1"/>
  <c r="DK157" i="1"/>
  <c r="DK217" i="1"/>
  <c r="DK13" i="1"/>
  <c r="AR26" i="1"/>
  <c r="AR255" i="1"/>
  <c r="AR246" i="1"/>
  <c r="DK136" i="1"/>
  <c r="AR190" i="1"/>
  <c r="AR82" i="1"/>
  <c r="AR227" i="1"/>
  <c r="AR269" i="1"/>
  <c r="AR124" i="1"/>
  <c r="AR164" i="1"/>
  <c r="AR231" i="1"/>
  <c r="AR275" i="1"/>
  <c r="AR242" i="1"/>
  <c r="AR52" i="1"/>
  <c r="AR85" i="1"/>
  <c r="AR48" i="1"/>
  <c r="AR270" i="1"/>
  <c r="AR291" i="1"/>
  <c r="AR21" i="1"/>
  <c r="AR53" i="1"/>
  <c r="AR187" i="1"/>
  <c r="AR232" i="1"/>
  <c r="AR224" i="1"/>
  <c r="AR261" i="1"/>
  <c r="AR253" i="1"/>
  <c r="AR135" i="1"/>
  <c r="DK210" i="1"/>
  <c r="DK232" i="1"/>
  <c r="DK218" i="1"/>
  <c r="DK195" i="1"/>
  <c r="DK44" i="1"/>
  <c r="DK11" i="1"/>
  <c r="DK132" i="1"/>
  <c r="DK24" i="1"/>
  <c r="DK204" i="1"/>
  <c r="DK249" i="1"/>
  <c r="DK98" i="1"/>
  <c r="DK39" i="1"/>
  <c r="DK112" i="1"/>
  <c r="DK242" i="1"/>
  <c r="DK168" i="1"/>
  <c r="AR173" i="1"/>
  <c r="AR98" i="1"/>
  <c r="AR257" i="1"/>
  <c r="AR266" i="1"/>
  <c r="AR286" i="1"/>
  <c r="AR288" i="1"/>
  <c r="AR51" i="1"/>
  <c r="AR230" i="1"/>
  <c r="AR115" i="1"/>
  <c r="AR221" i="1"/>
  <c r="AR241" i="1"/>
  <c r="AR39" i="1"/>
  <c r="DK222" i="1"/>
  <c r="DK206" i="1"/>
  <c r="DK56" i="1"/>
  <c r="DK165" i="1"/>
  <c r="DK76" i="1"/>
  <c r="DK162" i="1"/>
  <c r="DK99" i="1"/>
  <c r="DK159" i="1"/>
  <c r="DK186" i="1"/>
  <c r="DK134" i="1"/>
  <c r="DK29" i="1"/>
  <c r="DK108" i="1"/>
  <c r="DK21" i="1"/>
  <c r="DK178" i="1"/>
  <c r="DK177" i="1"/>
  <c r="DK154" i="1"/>
  <c r="DK92" i="1"/>
  <c r="DK52" i="1"/>
  <c r="DK193" i="1"/>
  <c r="DK200" i="1"/>
  <c r="DK127" i="1"/>
  <c r="DK201" i="1"/>
  <c r="DK125" i="1"/>
  <c r="DK138" i="1"/>
  <c r="DK197" i="1"/>
  <c r="DK205" i="1"/>
  <c r="DK40" i="1"/>
  <c r="DK220" i="1"/>
  <c r="DK120" i="1"/>
  <c r="DK143" i="1"/>
  <c r="DK117" i="1"/>
  <c r="DK27" i="1"/>
  <c r="DK131" i="1"/>
  <c r="DK227" i="1"/>
  <c r="DK88" i="1"/>
  <c r="DK239" i="1"/>
  <c r="DK153" i="1"/>
  <c r="DK48" i="1"/>
  <c r="DK190" i="1"/>
  <c r="DK191" i="1"/>
  <c r="AR19" i="1"/>
  <c r="AR81" i="1"/>
  <c r="AR56" i="1"/>
  <c r="AR130" i="1"/>
  <c r="AR215" i="1"/>
  <c r="AR183" i="1"/>
  <c r="AR208" i="1"/>
  <c r="AR271" i="1"/>
  <c r="AR260" i="1"/>
  <c r="AR282" i="1"/>
  <c r="AR87" i="1"/>
  <c r="AR31" i="1"/>
  <c r="AR97" i="1"/>
  <c r="AR25" i="1"/>
  <c r="AR200" i="1"/>
  <c r="AR151" i="1"/>
  <c r="AR185" i="1"/>
  <c r="AR14" i="1"/>
  <c r="AR20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2811EE3-5290-467A-B30C-7E3A1D59BC2F}" keepAlive="1" name="Query - GetDataDictionary (2)" description="Connection to the 'GetDataDictionary (2)' query in the workbook." type="5" refreshedVersion="7" background="1" saveData="1">
    <dbPr connection="Provider=Microsoft.Mashup.OleDb.1;Data Source=$Workbook$;Location=&quot;GetDataDictionary (2)&quot;;Extended Properties=&quot;&quot;" command="SELECT * FROM [GetDataDictionary (2)]"/>
  </connection>
</connections>
</file>

<file path=xl/sharedStrings.xml><?xml version="1.0" encoding="utf-8"?>
<sst xmlns="http://schemas.openxmlformats.org/spreadsheetml/2006/main" count="6452" uniqueCount="1441">
  <si>
    <t>Selected Indicators for Cumulative Index - Communities</t>
  </si>
  <si>
    <t>GENERAL INFORMATION</t>
  </si>
  <si>
    <t>WV Social Vulnerability Index</t>
  </si>
  <si>
    <t>REP_LOSS</t>
  </si>
  <si>
    <t>Total Population</t>
  </si>
  <si>
    <t>Average Household Size</t>
  </si>
  <si>
    <t>N/A</t>
  </si>
  <si>
    <t>Floodplain Area Ratio</t>
  </si>
  <si>
    <t xml:space="preserve">Floodplain Area </t>
  </si>
  <si>
    <t xml:space="preserve">Floodplain Length Ratio  </t>
  </si>
  <si>
    <t>Floodplain Length</t>
  </si>
  <si>
    <t>DCL_DSTR</t>
  </si>
  <si>
    <t>BLDG_DENS</t>
  </si>
  <si>
    <t>MIN_RTD_RT</t>
  </si>
  <si>
    <t>Most Vulnerable Essential Facilities</t>
  </si>
  <si>
    <t>EF_VUL</t>
  </si>
  <si>
    <t>Most Vulnerable Historical Community Assets</t>
  </si>
  <si>
    <t>Most Vulnerable Non-Historical Community Assets</t>
  </si>
  <si>
    <t>SD_RT</t>
  </si>
  <si>
    <t>POP</t>
  </si>
  <si>
    <t>HHLD</t>
  </si>
  <si>
    <t>CID</t>
  </si>
  <si>
    <t>County</t>
  </si>
  <si>
    <t>Belington</t>
  </si>
  <si>
    <t>Junior</t>
  </si>
  <si>
    <t>Philippi</t>
  </si>
  <si>
    <t>Barbour County*</t>
  </si>
  <si>
    <t>Hedgesville</t>
  </si>
  <si>
    <t>Martinsburg</t>
  </si>
  <si>
    <t>Berkeley County*</t>
  </si>
  <si>
    <t>Danville</t>
  </si>
  <si>
    <t>Madison</t>
  </si>
  <si>
    <t>Sylvester</t>
  </si>
  <si>
    <t>Whitesville</t>
  </si>
  <si>
    <t>Boone County*</t>
  </si>
  <si>
    <t>Burnsville</t>
  </si>
  <si>
    <t>Flatwoods</t>
  </si>
  <si>
    <t>Gassaway</t>
  </si>
  <si>
    <t>Sutton</t>
  </si>
  <si>
    <t>Braxton County*</t>
  </si>
  <si>
    <t>Beech Bottom</t>
  </si>
  <si>
    <t>Bethany</t>
  </si>
  <si>
    <t>Follansbee</t>
  </si>
  <si>
    <t>Wellsburg</t>
  </si>
  <si>
    <t>Windsor Heights</t>
  </si>
  <si>
    <t>Brooke County*</t>
  </si>
  <si>
    <t>Weirton**</t>
  </si>
  <si>
    <t>Barboursville</t>
  </si>
  <si>
    <t>Milton</t>
  </si>
  <si>
    <t>Cabell County*</t>
  </si>
  <si>
    <t>Huntington**</t>
  </si>
  <si>
    <t>Grantsville</t>
  </si>
  <si>
    <t>Calhoun County*</t>
  </si>
  <si>
    <t>Clay</t>
  </si>
  <si>
    <t>Clay County*</t>
  </si>
  <si>
    <t>West Union</t>
  </si>
  <si>
    <t>Doddridge County*</t>
  </si>
  <si>
    <t>Ansted</t>
  </si>
  <si>
    <t>Fayetteville</t>
  </si>
  <si>
    <t>Gauley Bridge</t>
  </si>
  <si>
    <t>Meadow Bridge</t>
  </si>
  <si>
    <t>Mount Hope</t>
  </si>
  <si>
    <t>Oak Hill</t>
  </si>
  <si>
    <t>Pax</t>
  </si>
  <si>
    <t>Thurmond</t>
  </si>
  <si>
    <t>Fayette County*</t>
  </si>
  <si>
    <t>Montgomery**</t>
  </si>
  <si>
    <t>Smithers**</t>
  </si>
  <si>
    <t>Glenville</t>
  </si>
  <si>
    <t>Sand Fork</t>
  </si>
  <si>
    <t>Gilmer County*</t>
  </si>
  <si>
    <t>Bayard</t>
  </si>
  <si>
    <t>Petersburg</t>
  </si>
  <si>
    <t>Grant County*</t>
  </si>
  <si>
    <t>Falling Springs</t>
  </si>
  <si>
    <t>Lewisburg</t>
  </si>
  <si>
    <t>Quinwood</t>
  </si>
  <si>
    <t>Rainelle</t>
  </si>
  <si>
    <t>Ronceverte</t>
  </si>
  <si>
    <t>Rupert</t>
  </si>
  <si>
    <t>White Sulphur Springs</t>
  </si>
  <si>
    <t>Greenbrier County*</t>
  </si>
  <si>
    <t>Alderson**</t>
  </si>
  <si>
    <t>Capon Bridge</t>
  </si>
  <si>
    <t>Romney</t>
  </si>
  <si>
    <t>Hampshire County*</t>
  </si>
  <si>
    <t>Chester</t>
  </si>
  <si>
    <t>New Cumberland</t>
  </si>
  <si>
    <t>Hancock County*</t>
  </si>
  <si>
    <t>Moorefield</t>
  </si>
  <si>
    <t>Wardensville</t>
  </si>
  <si>
    <t>Hardy County*</t>
  </si>
  <si>
    <t>Anmoore</t>
  </si>
  <si>
    <t>Bridgeport</t>
  </si>
  <si>
    <t>Clarksburg</t>
  </si>
  <si>
    <t>Lost Creek</t>
  </si>
  <si>
    <t>Lumberport</t>
  </si>
  <si>
    <t>Nutter Fort</t>
  </si>
  <si>
    <t>Salem</t>
  </si>
  <si>
    <t>Shinnston</t>
  </si>
  <si>
    <t>Stonewood</t>
  </si>
  <si>
    <t>West Milford</t>
  </si>
  <si>
    <t>Harrison County*</t>
  </si>
  <si>
    <t>Ravenswood</t>
  </si>
  <si>
    <t>Ripley</t>
  </si>
  <si>
    <t>Jackson County*</t>
  </si>
  <si>
    <t>Bolivar</t>
  </si>
  <si>
    <t>Charles Town</t>
  </si>
  <si>
    <t>Harpers Ferry</t>
  </si>
  <si>
    <t>Ranson</t>
  </si>
  <si>
    <t>Shepherdstown</t>
  </si>
  <si>
    <t>Jefferson County*</t>
  </si>
  <si>
    <t>Belle</t>
  </si>
  <si>
    <t>Cedar Grove</t>
  </si>
  <si>
    <t>Charleston</t>
  </si>
  <si>
    <t>Chesapeake</t>
  </si>
  <si>
    <t>Clendenin</t>
  </si>
  <si>
    <t>Dunbar</t>
  </si>
  <si>
    <t>East Bank</t>
  </si>
  <si>
    <t>Glasgow</t>
  </si>
  <si>
    <t>Handley</t>
  </si>
  <si>
    <t>Marmet</t>
  </si>
  <si>
    <t>Pratt</t>
  </si>
  <si>
    <t>South Charleston</t>
  </si>
  <si>
    <t>St. Albans</t>
  </si>
  <si>
    <t>Kanawha County*</t>
  </si>
  <si>
    <t>Nitro**</t>
  </si>
  <si>
    <t>Jane Lew</t>
  </si>
  <si>
    <t>Weston</t>
  </si>
  <si>
    <t>Lewis County*</t>
  </si>
  <si>
    <t>Hamlin</t>
  </si>
  <si>
    <t>West Hamlin</t>
  </si>
  <si>
    <t>Lincoln County*</t>
  </si>
  <si>
    <t>Chapmanville</t>
  </si>
  <si>
    <t>Logan</t>
  </si>
  <si>
    <t>Man</t>
  </si>
  <si>
    <t>Mitchell Heights</t>
  </si>
  <si>
    <t>West Logan</t>
  </si>
  <si>
    <t>Logan County*</t>
  </si>
  <si>
    <t>Barrackville</t>
  </si>
  <si>
    <t>Fairmont</t>
  </si>
  <si>
    <t>Fairview</t>
  </si>
  <si>
    <t>Farmington</t>
  </si>
  <si>
    <t>Grant</t>
  </si>
  <si>
    <t>Mannington</t>
  </si>
  <si>
    <t>Monongah</t>
  </si>
  <si>
    <t>Pleasant Valley</t>
  </si>
  <si>
    <t>Rivesville</t>
  </si>
  <si>
    <t>White Hall</t>
  </si>
  <si>
    <t>Worthington</t>
  </si>
  <si>
    <t>Marion County*</t>
  </si>
  <si>
    <t>Benwood</t>
  </si>
  <si>
    <t>Cameron</t>
  </si>
  <si>
    <t>Glen Dale</t>
  </si>
  <si>
    <t>Mcmechen</t>
  </si>
  <si>
    <t>Moundsville</t>
  </si>
  <si>
    <t>Marshall County*</t>
  </si>
  <si>
    <t>Wheeling**</t>
  </si>
  <si>
    <t>Hartford</t>
  </si>
  <si>
    <t>Leon</t>
  </si>
  <si>
    <t>Mason</t>
  </si>
  <si>
    <t>New Haven</t>
  </si>
  <si>
    <t>Point Pleasant</t>
  </si>
  <si>
    <t>Mason County*</t>
  </si>
  <si>
    <t>Anawalt</t>
  </si>
  <si>
    <t>Bradshaw</t>
  </si>
  <si>
    <t>Davy</t>
  </si>
  <si>
    <t>Gary</t>
  </si>
  <si>
    <t>Iaeger</t>
  </si>
  <si>
    <t>Keystone</t>
  </si>
  <si>
    <t>Kimball</t>
  </si>
  <si>
    <t>Northfork</t>
  </si>
  <si>
    <t>War</t>
  </si>
  <si>
    <t>Welch</t>
  </si>
  <si>
    <t>McDowell County*</t>
  </si>
  <si>
    <t>Athens</t>
  </si>
  <si>
    <t>Bluefield</t>
  </si>
  <si>
    <t>Bramwell</t>
  </si>
  <si>
    <t>Oakvale</t>
  </si>
  <si>
    <t>Princeton</t>
  </si>
  <si>
    <t>Mercer County*</t>
  </si>
  <si>
    <t>Carpendale</t>
  </si>
  <si>
    <t>Elk Garden</t>
  </si>
  <si>
    <t>Keyser</t>
  </si>
  <si>
    <t>Piedmont</t>
  </si>
  <si>
    <t>Ridgeley</t>
  </si>
  <si>
    <t>Mineral County*</t>
  </si>
  <si>
    <t>Delbarton</t>
  </si>
  <si>
    <t>Gilbert</t>
  </si>
  <si>
    <t>Kermit</t>
  </si>
  <si>
    <t>Matewan</t>
  </si>
  <si>
    <t>Williamson</t>
  </si>
  <si>
    <t>Mingo County*</t>
  </si>
  <si>
    <t>Blacksville</t>
  </si>
  <si>
    <t>Granville</t>
  </si>
  <si>
    <t>Morgantown</t>
  </si>
  <si>
    <t>Star City</t>
  </si>
  <si>
    <t>Westover</t>
  </si>
  <si>
    <t>Monongalia County*</t>
  </si>
  <si>
    <t>Peterstown</t>
  </si>
  <si>
    <t>Union</t>
  </si>
  <si>
    <t>Monroe County*</t>
  </si>
  <si>
    <t>Bath</t>
  </si>
  <si>
    <t>Paw Paw</t>
  </si>
  <si>
    <t>Morgan County*</t>
  </si>
  <si>
    <t>Richwood</t>
  </si>
  <si>
    <t>Summersville</t>
  </si>
  <si>
    <t>Nicholas County*</t>
  </si>
  <si>
    <t>Bethlehem</t>
  </si>
  <si>
    <t>Clearview</t>
  </si>
  <si>
    <t>Triadelphia</t>
  </si>
  <si>
    <t>Valley Grove</t>
  </si>
  <si>
    <t>West Liberty</t>
  </si>
  <si>
    <t>Ohio County*</t>
  </si>
  <si>
    <t>Franklin</t>
  </si>
  <si>
    <t>Pendleton County*</t>
  </si>
  <si>
    <t>Belmont</t>
  </si>
  <si>
    <t>St. Mary's</t>
  </si>
  <si>
    <t>Pleasants County*</t>
  </si>
  <si>
    <t>Durbin</t>
  </si>
  <si>
    <t>Hillsboro</t>
  </si>
  <si>
    <t>Marlinton</t>
  </si>
  <si>
    <t>Pocahontas County*</t>
  </si>
  <si>
    <t>Albright</t>
  </si>
  <si>
    <t>Brandonville</t>
  </si>
  <si>
    <t>Bruceton Mills</t>
  </si>
  <si>
    <t>Kingwood</t>
  </si>
  <si>
    <t>Masontown</t>
  </si>
  <si>
    <t>Newburg</t>
  </si>
  <si>
    <t>Reedsville</t>
  </si>
  <si>
    <t>Rowlesburg</t>
  </si>
  <si>
    <t>Terra Alta</t>
  </si>
  <si>
    <t>Tunnelton</t>
  </si>
  <si>
    <t>Preston County*</t>
  </si>
  <si>
    <t>Bancroft</t>
  </si>
  <si>
    <t>Buffalo</t>
  </si>
  <si>
    <t>Eleanor</t>
  </si>
  <si>
    <t>Hurricane</t>
  </si>
  <si>
    <t>Poca</t>
  </si>
  <si>
    <t>Winfield</t>
  </si>
  <si>
    <t>Putnam County*</t>
  </si>
  <si>
    <t>Beckley</t>
  </si>
  <si>
    <t>Lester</t>
  </si>
  <si>
    <t>Mabscott</t>
  </si>
  <si>
    <t>Sophia</t>
  </si>
  <si>
    <t>Raleigh County*</t>
  </si>
  <si>
    <t>Beverly</t>
  </si>
  <si>
    <t>Elkins</t>
  </si>
  <si>
    <t>Harman</t>
  </si>
  <si>
    <t>Huttonsville</t>
  </si>
  <si>
    <t>Mill Creek</t>
  </si>
  <si>
    <t>Montrose</t>
  </si>
  <si>
    <t>Womelsdorf (Coalton)</t>
  </si>
  <si>
    <t>Randolph County*</t>
  </si>
  <si>
    <t>Auburn</t>
  </si>
  <si>
    <t>Cairo</t>
  </si>
  <si>
    <t>Ellenboro</t>
  </si>
  <si>
    <t>Harrisville</t>
  </si>
  <si>
    <t>Pennsboro</t>
  </si>
  <si>
    <t>Pullman</t>
  </si>
  <si>
    <t>Ritchie County*</t>
  </si>
  <si>
    <t>Reedy</t>
  </si>
  <si>
    <t>Spencer</t>
  </si>
  <si>
    <t>Roane County*</t>
  </si>
  <si>
    <t>Hinton</t>
  </si>
  <si>
    <t>Summers County*</t>
  </si>
  <si>
    <t>Flemington</t>
  </si>
  <si>
    <t>Grafton</t>
  </si>
  <si>
    <t>Taylor County*</t>
  </si>
  <si>
    <t>Davis</t>
  </si>
  <si>
    <t>Hambleton</t>
  </si>
  <si>
    <t>Hendricks</t>
  </si>
  <si>
    <t>Parsons</t>
  </si>
  <si>
    <t>Thomas</t>
  </si>
  <si>
    <t>Tucker County*</t>
  </si>
  <si>
    <t>Friendly</t>
  </si>
  <si>
    <t>Middlebourne</t>
  </si>
  <si>
    <t>Sistersville</t>
  </si>
  <si>
    <t>Tyler County*</t>
  </si>
  <si>
    <t>Paden City**</t>
  </si>
  <si>
    <t>Buckhannon</t>
  </si>
  <si>
    <t>Upshur County*</t>
  </si>
  <si>
    <t>Ceredo</t>
  </si>
  <si>
    <t>Fort Gay</t>
  </si>
  <si>
    <t>Kenova</t>
  </si>
  <si>
    <t>Wayne</t>
  </si>
  <si>
    <t>Wayne County*</t>
  </si>
  <si>
    <t>Addison</t>
  </si>
  <si>
    <t>Camden-On-Gauley</t>
  </si>
  <si>
    <t>Cowen</t>
  </si>
  <si>
    <t>Webster County*</t>
  </si>
  <si>
    <t>Hundred</t>
  </si>
  <si>
    <t>New Martinsville</t>
  </si>
  <si>
    <t>Pine Grove</t>
  </si>
  <si>
    <t>Smithfield</t>
  </si>
  <si>
    <t>Wetzel County*</t>
  </si>
  <si>
    <t>Elizabeth</t>
  </si>
  <si>
    <t>Wirt County*</t>
  </si>
  <si>
    <t>North Hills</t>
  </si>
  <si>
    <t>Parkersburg</t>
  </si>
  <si>
    <t>Vienna</t>
  </si>
  <si>
    <t>Williamstown</t>
  </si>
  <si>
    <t>Wood County*</t>
  </si>
  <si>
    <t>Mullens</t>
  </si>
  <si>
    <t>Oceana</t>
  </si>
  <si>
    <t>Pineville</t>
  </si>
  <si>
    <t>Wyoming County*</t>
  </si>
  <si>
    <t>BARBOUR</t>
  </si>
  <si>
    <t>BERKELEY</t>
  </si>
  <si>
    <t>BOONE</t>
  </si>
  <si>
    <t>BRAXTON</t>
  </si>
  <si>
    <t xml:space="preserve">BROOKE </t>
  </si>
  <si>
    <t>BROOKE/HANCOCK</t>
  </si>
  <si>
    <t xml:space="preserve">CABELL </t>
  </si>
  <si>
    <t>CABELL/WAYNE</t>
  </si>
  <si>
    <t>CALHOUN</t>
  </si>
  <si>
    <t>CLAY</t>
  </si>
  <si>
    <t>DODDRIDGE</t>
  </si>
  <si>
    <t>FAYETTE</t>
  </si>
  <si>
    <t>FAYETTE/KANAWHA</t>
  </si>
  <si>
    <t xml:space="preserve">GILMER </t>
  </si>
  <si>
    <t>GRANT</t>
  </si>
  <si>
    <t>GREENBRIER</t>
  </si>
  <si>
    <t>GREENBRIER/MONROE</t>
  </si>
  <si>
    <t>HAMPSHIRE</t>
  </si>
  <si>
    <t>HANCOCK</t>
  </si>
  <si>
    <t>HARDY</t>
  </si>
  <si>
    <t>HARRISON</t>
  </si>
  <si>
    <t>JACKSON</t>
  </si>
  <si>
    <t>JEFFERSON</t>
  </si>
  <si>
    <t>KANAWHA</t>
  </si>
  <si>
    <t>KANAWHA/PUTNAM</t>
  </si>
  <si>
    <t>LEWIS</t>
  </si>
  <si>
    <t>LINCOLN</t>
  </si>
  <si>
    <t>LOGAN</t>
  </si>
  <si>
    <t xml:space="preserve">MARION </t>
  </si>
  <si>
    <t>MARSHALL</t>
  </si>
  <si>
    <t>MARSHALL/OHIO</t>
  </si>
  <si>
    <t>MASON</t>
  </si>
  <si>
    <t>MCDOWELL</t>
  </si>
  <si>
    <t xml:space="preserve">MERCER </t>
  </si>
  <si>
    <t>MINERAL</t>
  </si>
  <si>
    <t>MINGO</t>
  </si>
  <si>
    <t>MONONGALIA</t>
  </si>
  <si>
    <t xml:space="preserve">MONROE </t>
  </si>
  <si>
    <t xml:space="preserve">MORGAN </t>
  </si>
  <si>
    <t>NICHOLAS</t>
  </si>
  <si>
    <t>OHIO</t>
  </si>
  <si>
    <t>PENDLETON</t>
  </si>
  <si>
    <t>PLEASANTS</t>
  </si>
  <si>
    <t>POCAHONTAS</t>
  </si>
  <si>
    <t>PRESTON</t>
  </si>
  <si>
    <t xml:space="preserve">PUTNAM </t>
  </si>
  <si>
    <t>RALEIGH</t>
  </si>
  <si>
    <t>RANDOLPH</t>
  </si>
  <si>
    <t>RITCHIE</t>
  </si>
  <si>
    <t>ROANE</t>
  </si>
  <si>
    <t>SUMMERS</t>
  </si>
  <si>
    <t xml:space="preserve">TAYLOR </t>
  </si>
  <si>
    <t xml:space="preserve">TUCKER </t>
  </si>
  <si>
    <t>TYLER</t>
  </si>
  <si>
    <t>TYLER/WETZEL</t>
  </si>
  <si>
    <t xml:space="preserve">UPSHUR </t>
  </si>
  <si>
    <t>WAYNE</t>
  </si>
  <si>
    <t>WEBSTER</t>
  </si>
  <si>
    <t xml:space="preserve">WETZEL </t>
  </si>
  <si>
    <t>WIRT</t>
  </si>
  <si>
    <t>WOOD</t>
  </si>
  <si>
    <t>WYOMING</t>
  </si>
  <si>
    <t>Incorporated</t>
  </si>
  <si>
    <t>Unincorporated</t>
  </si>
  <si>
    <t>Number of Households</t>
  </si>
  <si>
    <t xml:space="preserve">Percent Rank on DCL_DSTR </t>
  </si>
  <si>
    <t>Percent Rank on EF_VUL</t>
  </si>
  <si>
    <t>Percent Rank on NONH_CA_VUL</t>
  </si>
  <si>
    <t>Percent Rank on HIST_CA_VUL</t>
  </si>
  <si>
    <t>Selected Indicators for Cumulative Index - Counties</t>
  </si>
  <si>
    <t>Total Area (Acres)</t>
  </si>
  <si>
    <t>Total Structures</t>
  </si>
  <si>
    <t>CABELL</t>
  </si>
  <si>
    <t>PUTNAM</t>
  </si>
  <si>
    <t>MORGAN</t>
  </si>
  <si>
    <t>TUCKER</t>
  </si>
  <si>
    <t>MONROE</t>
  </si>
  <si>
    <t>MERCER</t>
  </si>
  <si>
    <t>WETZEL</t>
  </si>
  <si>
    <t>GILMER</t>
  </si>
  <si>
    <t>UPSHUR</t>
  </si>
  <si>
    <t>MARION</t>
  </si>
  <si>
    <t>TAYLOR</t>
  </si>
  <si>
    <t>BROOKE</t>
  </si>
  <si>
    <t>Selected Indicators for Cumulative Index - Regions (Aggregated at the community level)</t>
  </si>
  <si>
    <t>Selected Indicators for Cumulative Index - State</t>
  </si>
  <si>
    <t>West Virginia</t>
  </si>
  <si>
    <t>Percent Rank on BLDG_FLDW_RT</t>
  </si>
  <si>
    <t>Percent Rank on BLDG_DENS</t>
  </si>
  <si>
    <t>BLDG_SFHA</t>
  </si>
  <si>
    <t>Percent Rank on BLDG_SFHA</t>
  </si>
  <si>
    <t>BLDG_SFHA_RT</t>
  </si>
  <si>
    <t>Percent Rank on BLDG_SFHA_RT</t>
  </si>
  <si>
    <t>Not an indicator</t>
  </si>
  <si>
    <t>Med. Inc.:</t>
  </si>
  <si>
    <t>Avg. Inc.:</t>
  </si>
  <si>
    <t>Percent Rank on SD_RT</t>
  </si>
  <si>
    <t>Percent Rank on REP_LOSS</t>
  </si>
  <si>
    <t>Max. Inc.:</t>
  </si>
  <si>
    <t>Min. Inc.:</t>
  </si>
  <si>
    <t>Percent Rank on MIN_RTD_RT</t>
  </si>
  <si>
    <t>Avg. County:</t>
  </si>
  <si>
    <t>Med. County:</t>
  </si>
  <si>
    <t>Max. County:</t>
  </si>
  <si>
    <t>Min. County:</t>
  </si>
  <si>
    <t>SUM_ALL</t>
  </si>
  <si>
    <t>Selected Indicators for Cumulative Index - Incorporated Places</t>
  </si>
  <si>
    <t>Selected Indicators for Cumulative Index - Unincorporated Areas</t>
  </si>
  <si>
    <t>Used in the index</t>
  </si>
  <si>
    <t>Indicators Sum</t>
  </si>
  <si>
    <t>CUMULTAVIE Top 10% Rank Flag</t>
  </si>
  <si>
    <t>CUMULATIVE Top 20% Rank Flag</t>
  </si>
  <si>
    <t>FP_LENGTH</t>
  </si>
  <si>
    <t>PR_FP_LENGTH</t>
  </si>
  <si>
    <t>REGION</t>
  </si>
  <si>
    <t>COUNTY</t>
  </si>
  <si>
    <t>TOTAL_AREA</t>
  </si>
  <si>
    <t>STRUCTURES</t>
  </si>
  <si>
    <t>FP_LEN_RT</t>
  </si>
  <si>
    <t>PR_DCL_DSTR</t>
  </si>
  <si>
    <t>S_CATEGORY1</t>
  </si>
  <si>
    <t>PR_CATEGORY2</t>
  </si>
  <si>
    <t>FLAG_80_PL_C1</t>
  </si>
  <si>
    <t>FLAG_90_PL_C1</t>
  </si>
  <si>
    <t>PR_BLDG_SFHA</t>
  </si>
  <si>
    <t>PR_BLDG_DENS</t>
  </si>
  <si>
    <t>BLDG_HR_FP</t>
  </si>
  <si>
    <t>B_FLDW_RT</t>
  </si>
  <si>
    <t>S_CATEGORY2</t>
  </si>
  <si>
    <t>FLAG_90_PL_C2</t>
  </si>
  <si>
    <t>FLAG_80_PL_C2</t>
  </si>
  <si>
    <t>EF_500Y_FP</t>
  </si>
  <si>
    <t>PR_EF_500Y_FP</t>
  </si>
  <si>
    <t>PR_EF_VUL</t>
  </si>
  <si>
    <t>ROAD_FP_RT</t>
  </si>
  <si>
    <t>PR_ROAD_FP_RT</t>
  </si>
  <si>
    <t>FLAG_90_PL_C3</t>
  </si>
  <si>
    <t>FLAG_80_PL_C3</t>
  </si>
  <si>
    <t>S_CATEGORY4</t>
  </si>
  <si>
    <t>PR_CATEGORY4</t>
  </si>
  <si>
    <t>FLAG_90_PL_C4</t>
  </si>
  <si>
    <t xml:space="preserve">FLAG_80_PL_C4 </t>
  </si>
  <si>
    <t>PR_PREFIRM_RT</t>
  </si>
  <si>
    <t>PREFIRM_RT</t>
  </si>
  <si>
    <t>PR_MIN_RTD_RT</t>
  </si>
  <si>
    <t>S_CATEGORY3</t>
  </si>
  <si>
    <t>PR_CATEGORY3</t>
  </si>
  <si>
    <t>S_CATEGORY5</t>
  </si>
  <si>
    <t>PR_CATEGORY5</t>
  </si>
  <si>
    <t>FLAG_90_PL_C5</t>
  </si>
  <si>
    <t>FLAG_80_PL_C5</t>
  </si>
  <si>
    <t>PR_SD_RT</t>
  </si>
  <si>
    <t>PR_REP_LOSS</t>
  </si>
  <si>
    <t>S_CATEGORY6</t>
  </si>
  <si>
    <t>PR_CATEGORY6</t>
  </si>
  <si>
    <t>FLAG_90_PL_C6</t>
  </si>
  <si>
    <t>FLAG_80_PL_C6</t>
  </si>
  <si>
    <t>PR_WV_SVI</t>
  </si>
  <si>
    <t>S_CATEGORY7</t>
  </si>
  <si>
    <t>PR_CATEGORY7</t>
  </si>
  <si>
    <t>FLAG_90_PL_C7</t>
  </si>
  <si>
    <t>FLAG_80_PL_C7</t>
  </si>
  <si>
    <t>FLAG_90_TOTAL</t>
  </si>
  <si>
    <t>FLAG_80_TOTAL</t>
  </si>
  <si>
    <t>PR_CATEGORY1</t>
  </si>
  <si>
    <t>34 (Sylvester)</t>
  </si>
  <si>
    <t>20,648 (Charleston)</t>
  </si>
  <si>
    <t>28 (Thurmond)</t>
  </si>
  <si>
    <t>28,045 (Charleston)</t>
  </si>
  <si>
    <t>4 (Thurmond)</t>
  </si>
  <si>
    <t>49,055 (Charleston)</t>
  </si>
  <si>
    <t>BLDG_HR_FP_RT</t>
  </si>
  <si>
    <r>
      <rPr>
        <b/>
        <i/>
        <sz val="10"/>
        <color theme="1"/>
        <rFont val="Calibri"/>
        <family val="2"/>
        <scheme val="minor"/>
      </rPr>
      <t>Note:</t>
    </r>
    <r>
      <rPr>
        <i/>
        <sz val="10"/>
        <color theme="1"/>
        <rFont val="Calibri"/>
        <family val="2"/>
        <scheme val="minor"/>
      </rPr>
      <t xml:space="preserve"> Indicator statistics after exclusion of incorporated places with less than 10 buildings in floodplain. But, General Information statistics on all incorporated places. </t>
    </r>
  </si>
  <si>
    <t>0.3% (Beckley)</t>
  </si>
  <si>
    <r>
      <t>39.9% (</t>
    </r>
    <r>
      <rPr>
        <sz val="10"/>
        <color rgb="FFC00000"/>
        <rFont val="Calibri"/>
        <family val="2"/>
        <scheme val="minor"/>
      </rPr>
      <t>Ravenswood</t>
    </r>
    <r>
      <rPr>
        <sz val="10"/>
        <color theme="1"/>
        <rFont val="Calibri"/>
        <family val="2"/>
        <scheme val="minor"/>
      </rPr>
      <t>)</t>
    </r>
  </si>
  <si>
    <r>
      <t>100.0% (</t>
    </r>
    <r>
      <rPr>
        <sz val="10"/>
        <color rgb="FFC00000"/>
        <rFont val="Calibri"/>
        <family val="2"/>
        <scheme val="minor"/>
      </rPr>
      <t>Sand Fork</t>
    </r>
    <r>
      <rPr>
        <sz val="10"/>
        <color theme="1"/>
        <rFont val="Calibri"/>
        <family val="2"/>
        <scheme val="minor"/>
      </rPr>
      <t>)</t>
    </r>
  </si>
  <si>
    <r>
      <t>100% (</t>
    </r>
    <r>
      <rPr>
        <sz val="10"/>
        <color rgb="FFC00000"/>
        <rFont val="Calibri"/>
        <family val="2"/>
        <scheme val="minor"/>
      </rPr>
      <t>Ripley</t>
    </r>
    <r>
      <rPr>
        <sz val="10"/>
        <color theme="1"/>
        <rFont val="Calibri"/>
        <family val="2"/>
        <scheme val="minor"/>
      </rPr>
      <t>)</t>
    </r>
  </si>
  <si>
    <r>
      <t>$213,800 (</t>
    </r>
    <r>
      <rPr>
        <sz val="10"/>
        <color rgb="FFC00000"/>
        <rFont val="Calibri"/>
        <family val="2"/>
        <scheme val="minor"/>
      </rPr>
      <t>Shepherdstown</t>
    </r>
    <r>
      <rPr>
        <sz val="10"/>
        <color theme="1"/>
        <rFont val="Calibri"/>
        <family val="2"/>
        <scheme val="minor"/>
      </rPr>
      <t>)</t>
    </r>
  </si>
  <si>
    <r>
      <t>65.1% (</t>
    </r>
    <r>
      <rPr>
        <sz val="10"/>
        <color rgb="FFC00000"/>
        <rFont val="Calibri"/>
        <family val="2"/>
        <scheme val="minor"/>
      </rPr>
      <t>Hamlin</t>
    </r>
    <r>
      <rPr>
        <sz val="10"/>
        <color theme="1"/>
        <rFont val="Calibri"/>
        <family val="2"/>
        <scheme val="minor"/>
      </rPr>
      <t>)</t>
    </r>
  </si>
  <si>
    <r>
      <t>91.7% (</t>
    </r>
    <r>
      <rPr>
        <sz val="10"/>
        <color rgb="FFC00000"/>
        <rFont val="Calibri"/>
        <family val="2"/>
        <scheme val="minor"/>
      </rPr>
      <t>Sylvester</t>
    </r>
    <r>
      <rPr>
        <sz val="10"/>
        <color theme="1"/>
        <rFont val="Calibri"/>
        <family val="2"/>
        <scheme val="minor"/>
      </rPr>
      <t>)</t>
    </r>
  </si>
  <si>
    <r>
      <t>2,842 (</t>
    </r>
    <r>
      <rPr>
        <sz val="10"/>
        <color rgb="FFC00000"/>
        <rFont val="Calibri"/>
        <family val="2"/>
        <scheme val="minor"/>
      </rPr>
      <t>Wheeling**</t>
    </r>
    <r>
      <rPr>
        <sz val="10"/>
        <color theme="1"/>
        <rFont val="Calibri"/>
        <family val="2"/>
        <scheme val="minor"/>
      </rPr>
      <t>)</t>
    </r>
  </si>
  <si>
    <r>
      <t>4.53 (</t>
    </r>
    <r>
      <rPr>
        <sz val="10"/>
        <color rgb="FFC00000"/>
        <rFont val="Calibri"/>
        <family val="2"/>
        <scheme val="minor"/>
      </rPr>
      <t>St. Albans</t>
    </r>
    <r>
      <rPr>
        <sz val="10"/>
        <color theme="1"/>
        <rFont val="Calibri"/>
        <family val="2"/>
        <scheme val="minor"/>
      </rPr>
      <t>)</t>
    </r>
  </si>
  <si>
    <r>
      <t>63.1% (</t>
    </r>
    <r>
      <rPr>
        <sz val="10"/>
        <color rgb="FFC00000"/>
        <rFont val="Calibri"/>
        <family val="2"/>
        <scheme val="minor"/>
      </rPr>
      <t>Sylvester</t>
    </r>
    <r>
      <rPr>
        <sz val="10"/>
        <color theme="1"/>
        <rFont val="Calibri"/>
        <family val="2"/>
        <scheme val="minor"/>
      </rPr>
      <t>)</t>
    </r>
  </si>
  <si>
    <r>
      <t>189 (</t>
    </r>
    <r>
      <rPr>
        <sz val="10"/>
        <color rgb="FFC00000"/>
        <rFont val="Calibri"/>
        <family val="2"/>
        <scheme val="minor"/>
      </rPr>
      <t>Marlinton</t>
    </r>
    <r>
      <rPr>
        <sz val="10"/>
        <color theme="1"/>
        <rFont val="Calibri"/>
        <family val="2"/>
        <scheme val="minor"/>
      </rPr>
      <t>)</t>
    </r>
  </si>
  <si>
    <r>
      <t>2,685 (</t>
    </r>
    <r>
      <rPr>
        <sz val="10"/>
        <color rgb="FFC00000"/>
        <rFont val="Calibri"/>
        <family val="2"/>
        <scheme val="minor"/>
      </rPr>
      <t>Wheeling**</t>
    </r>
    <r>
      <rPr>
        <sz val="10"/>
        <color theme="1"/>
        <rFont val="Calibri"/>
        <family val="2"/>
        <scheme val="minor"/>
      </rPr>
      <t>)</t>
    </r>
  </si>
  <si>
    <r>
      <t>26.4 (</t>
    </r>
    <r>
      <rPr>
        <sz val="10"/>
        <color rgb="FFC00000"/>
        <rFont val="Calibri"/>
        <family val="2"/>
        <scheme val="minor"/>
      </rPr>
      <t>Harpers Ferry</t>
    </r>
    <r>
      <rPr>
        <sz val="10"/>
        <color theme="1"/>
        <rFont val="Calibri"/>
        <family val="2"/>
        <scheme val="minor"/>
      </rPr>
      <t>)</t>
    </r>
  </si>
  <si>
    <r>
      <t>0.02235 (</t>
    </r>
    <r>
      <rPr>
        <sz val="10"/>
        <color rgb="FFC00000"/>
        <rFont val="Calibri"/>
        <family val="2"/>
        <scheme val="minor"/>
      </rPr>
      <t>Sylvester</t>
    </r>
    <r>
      <rPr>
        <sz val="10"/>
        <color theme="1"/>
        <rFont val="Calibri"/>
        <family val="2"/>
        <scheme val="minor"/>
      </rPr>
      <t>)</t>
    </r>
  </si>
  <si>
    <r>
      <t>36.7 (</t>
    </r>
    <r>
      <rPr>
        <sz val="10"/>
        <color rgb="FFC00000"/>
        <rFont val="Calibri"/>
        <family val="2"/>
        <scheme val="minor"/>
      </rPr>
      <t>Huntington**</t>
    </r>
    <r>
      <rPr>
        <sz val="10"/>
        <color theme="1"/>
        <rFont val="Calibri"/>
        <family val="2"/>
        <scheme val="minor"/>
      </rPr>
      <t>)</t>
    </r>
  </si>
  <si>
    <r>
      <t>79.4% (</t>
    </r>
    <r>
      <rPr>
        <sz val="10"/>
        <color rgb="FFC00000"/>
        <rFont val="Calibri"/>
        <family val="2"/>
        <scheme val="minor"/>
      </rPr>
      <t>Sylvester</t>
    </r>
    <r>
      <rPr>
        <sz val="10"/>
        <color theme="1"/>
        <rFont val="Calibri"/>
        <family val="2"/>
        <scheme val="minor"/>
      </rPr>
      <t>)</t>
    </r>
  </si>
  <si>
    <r>
      <t>1,335 (</t>
    </r>
    <r>
      <rPr>
        <sz val="10"/>
        <color rgb="FFC00000"/>
        <rFont val="Calibri"/>
        <family val="2"/>
        <scheme val="minor"/>
      </rPr>
      <t>Wheeling**</t>
    </r>
    <r>
      <rPr>
        <sz val="10"/>
        <color theme="1"/>
        <rFont val="Calibri"/>
        <family val="2"/>
        <scheme val="minor"/>
      </rPr>
      <t>)</t>
    </r>
  </si>
  <si>
    <r>
      <t>20 (</t>
    </r>
    <r>
      <rPr>
        <sz val="10"/>
        <color rgb="FFC00000"/>
        <rFont val="Calibri"/>
        <family val="2"/>
        <scheme val="minor"/>
      </rPr>
      <t>Charleston</t>
    </r>
    <r>
      <rPr>
        <sz val="10"/>
        <color theme="1"/>
        <rFont val="Calibri"/>
        <family val="2"/>
        <scheme val="minor"/>
      </rPr>
      <t>)</t>
    </r>
  </si>
  <si>
    <r>
      <t>14 (</t>
    </r>
    <r>
      <rPr>
        <sz val="10"/>
        <color rgb="FFC00000"/>
        <rFont val="Calibri"/>
        <family val="2"/>
        <scheme val="minor"/>
      </rPr>
      <t>Charleston</t>
    </r>
    <r>
      <rPr>
        <sz val="10"/>
        <color theme="1"/>
        <rFont val="Calibri"/>
        <family val="2"/>
        <scheme val="minor"/>
      </rPr>
      <t>)</t>
    </r>
  </si>
  <si>
    <r>
      <t>66.7% (</t>
    </r>
    <r>
      <rPr>
        <sz val="10"/>
        <color rgb="FFC00000"/>
        <rFont val="Calibri"/>
        <family val="2"/>
        <scheme val="minor"/>
      </rPr>
      <t>Friendly</t>
    </r>
    <r>
      <rPr>
        <sz val="10"/>
        <color theme="1"/>
        <rFont val="Calibri"/>
        <family val="2"/>
        <scheme val="minor"/>
      </rPr>
      <t>)</t>
    </r>
  </si>
  <si>
    <r>
      <t>55 (</t>
    </r>
    <r>
      <rPr>
        <sz val="10"/>
        <color rgb="FFC00000"/>
        <rFont val="Calibri"/>
        <family val="2"/>
        <scheme val="minor"/>
      </rPr>
      <t>Charleston</t>
    </r>
    <r>
      <rPr>
        <sz val="10"/>
        <color theme="1"/>
        <rFont val="Calibri"/>
        <family val="2"/>
        <scheme val="minor"/>
      </rPr>
      <t>)</t>
    </r>
  </si>
  <si>
    <r>
      <t>17 (</t>
    </r>
    <r>
      <rPr>
        <sz val="10"/>
        <color rgb="FFC00000"/>
        <rFont val="Calibri"/>
        <family val="2"/>
        <scheme val="minor"/>
      </rPr>
      <t>Wheeling**</t>
    </r>
    <r>
      <rPr>
        <sz val="10"/>
        <color theme="1"/>
        <rFont val="Calibri"/>
        <family val="2"/>
        <scheme val="minor"/>
      </rPr>
      <t>)</t>
    </r>
  </si>
  <si>
    <r>
      <t>1,006 (</t>
    </r>
    <r>
      <rPr>
        <sz val="10"/>
        <color rgb="FFC00000"/>
        <rFont val="Calibri"/>
        <family val="2"/>
        <scheme val="minor"/>
      </rPr>
      <t>Wheeling**</t>
    </r>
    <r>
      <rPr>
        <sz val="10"/>
        <color theme="1"/>
        <rFont val="Calibri"/>
        <family val="2"/>
        <scheme val="minor"/>
      </rPr>
      <t>)</t>
    </r>
  </si>
  <si>
    <r>
      <t>1,259 (</t>
    </r>
    <r>
      <rPr>
        <sz val="10"/>
        <color rgb="FFC00000"/>
        <rFont val="Calibri"/>
        <family val="2"/>
        <scheme val="minor"/>
      </rPr>
      <t>Wheeling**</t>
    </r>
    <r>
      <rPr>
        <sz val="10"/>
        <color theme="1"/>
        <rFont val="Calibri"/>
        <family val="2"/>
        <scheme val="minor"/>
      </rPr>
      <t>)</t>
    </r>
  </si>
  <si>
    <r>
      <t>125 (</t>
    </r>
    <r>
      <rPr>
        <sz val="10"/>
        <color rgb="FFC00000"/>
        <rFont val="Calibri"/>
        <family val="2"/>
        <scheme val="minor"/>
      </rPr>
      <t>Wheeling**</t>
    </r>
    <r>
      <rPr>
        <sz val="10"/>
        <color theme="1"/>
        <rFont val="Calibri"/>
        <family val="2"/>
        <scheme val="minor"/>
      </rPr>
      <t>)</t>
    </r>
  </si>
  <si>
    <r>
      <t>77.4% (</t>
    </r>
    <r>
      <rPr>
        <sz val="10"/>
        <color rgb="FFC00000"/>
        <rFont val="Calibri"/>
        <family val="2"/>
        <scheme val="minor"/>
      </rPr>
      <t>Harpers Ferry</t>
    </r>
    <r>
      <rPr>
        <sz val="10"/>
        <color theme="1"/>
        <rFont val="Calibri"/>
        <family val="2"/>
        <scheme val="minor"/>
      </rPr>
      <t>)</t>
    </r>
  </si>
  <si>
    <r>
      <t>2,873 (</t>
    </r>
    <r>
      <rPr>
        <sz val="10"/>
        <color rgb="FFC00000"/>
        <rFont val="Calibri"/>
        <family val="2"/>
        <scheme val="minor"/>
      </rPr>
      <t>Wheeling**</t>
    </r>
    <r>
      <rPr>
        <sz val="10"/>
        <color theme="1"/>
        <rFont val="Calibri"/>
        <family val="2"/>
        <scheme val="minor"/>
      </rPr>
      <t>)</t>
    </r>
  </si>
  <si>
    <t>Med. Uninc.:</t>
  </si>
  <si>
    <t>Avg. Uninc.:</t>
  </si>
  <si>
    <t>Max. Uninc.:</t>
  </si>
  <si>
    <t>661,204 (Randolph County*)</t>
  </si>
  <si>
    <t>46,800 (Hancock County*)</t>
  </si>
  <si>
    <t>49,661 (Berkeley County*)</t>
  </si>
  <si>
    <t>3,554 (Calhoun County*)</t>
  </si>
  <si>
    <t>101,650 (Berkeley County*)</t>
  </si>
  <si>
    <t>322.7 (Berkeley County*)</t>
  </si>
  <si>
    <t>6.7 (Pocahontas County*)</t>
  </si>
  <si>
    <t>3.1 (Doddridge County*)</t>
  </si>
  <si>
    <r>
      <t>26,373 (</t>
    </r>
    <r>
      <rPr>
        <sz val="10"/>
        <color rgb="FFC00000"/>
        <rFont val="Calibri"/>
        <family val="2"/>
        <scheme val="minor"/>
      </rPr>
      <t>Hampshire County*</t>
    </r>
    <r>
      <rPr>
        <sz val="10"/>
        <color theme="1"/>
        <rFont val="Calibri"/>
        <family val="2"/>
        <scheme val="minor"/>
      </rPr>
      <t>)</t>
    </r>
  </si>
  <si>
    <r>
      <t>7.8% (</t>
    </r>
    <r>
      <rPr>
        <sz val="10"/>
        <color rgb="FFC00000"/>
        <rFont val="Calibri"/>
        <family val="2"/>
        <scheme val="minor"/>
      </rPr>
      <t>Mason County*</t>
    </r>
    <r>
      <rPr>
        <sz val="10"/>
        <color theme="1"/>
        <rFont val="Calibri"/>
        <family val="2"/>
        <scheme val="minor"/>
      </rPr>
      <t>)</t>
    </r>
  </si>
  <si>
    <r>
      <t>6 (</t>
    </r>
    <r>
      <rPr>
        <sz val="10"/>
        <color theme="9" tint="-0.249977111117893"/>
        <rFont val="Calibri"/>
        <family val="2"/>
        <scheme val="minor"/>
      </rPr>
      <t>West Logan</t>
    </r>
    <r>
      <rPr>
        <sz val="10"/>
        <color theme="1"/>
        <rFont val="Calibri"/>
        <family val="2"/>
        <scheme val="minor"/>
      </rPr>
      <t>)</t>
    </r>
  </si>
  <si>
    <r>
      <t>1.2% (</t>
    </r>
    <r>
      <rPr>
        <sz val="10"/>
        <color theme="9" tint="-0.249977111117893"/>
        <rFont val="Calibri"/>
        <family val="2"/>
        <scheme val="minor"/>
      </rPr>
      <t>Beckley</t>
    </r>
    <r>
      <rPr>
        <sz val="10"/>
        <color theme="1"/>
        <rFont val="Calibri"/>
        <family val="2"/>
        <scheme val="minor"/>
      </rPr>
      <t>)</t>
    </r>
  </si>
  <si>
    <r>
      <t>0.3 (</t>
    </r>
    <r>
      <rPr>
        <sz val="10"/>
        <color theme="9" tint="-0.249977111117893"/>
        <rFont val="Calibri"/>
        <family val="2"/>
        <scheme val="minor"/>
      </rPr>
      <t>Bancroft</t>
    </r>
    <r>
      <rPr>
        <sz val="10"/>
        <color theme="1"/>
        <rFont val="Calibri"/>
        <family val="2"/>
        <scheme val="minor"/>
      </rPr>
      <t>)</t>
    </r>
  </si>
  <si>
    <r>
      <t>0.00060 (</t>
    </r>
    <r>
      <rPr>
        <sz val="10"/>
        <color theme="9" tint="-0.249977111117893"/>
        <rFont val="Calibri"/>
        <family val="2"/>
        <scheme val="minor"/>
      </rPr>
      <t>Ranson</t>
    </r>
    <r>
      <rPr>
        <sz val="10"/>
        <color theme="1"/>
        <rFont val="Calibri"/>
        <family val="2"/>
        <scheme val="minor"/>
      </rPr>
      <t>)</t>
    </r>
  </si>
  <si>
    <r>
      <t>0.2% (</t>
    </r>
    <r>
      <rPr>
        <sz val="10"/>
        <color theme="9" tint="-0.249977111117893"/>
        <rFont val="Calibri"/>
        <family val="2"/>
        <scheme val="minor"/>
      </rPr>
      <t>Beckley</t>
    </r>
    <r>
      <rPr>
        <sz val="10"/>
        <color theme="1"/>
        <rFont val="Calibri"/>
        <family val="2"/>
        <scheme val="minor"/>
      </rPr>
      <t>)</t>
    </r>
  </si>
  <si>
    <r>
      <t>0.07 (</t>
    </r>
    <r>
      <rPr>
        <sz val="10"/>
        <color theme="9" tint="-0.249977111117893"/>
        <rFont val="Calibri"/>
        <family val="2"/>
        <scheme val="minor"/>
      </rPr>
      <t>Williamson</t>
    </r>
    <r>
      <rPr>
        <sz val="10"/>
        <color theme="1"/>
        <rFont val="Calibri"/>
        <family val="2"/>
        <scheme val="minor"/>
      </rPr>
      <t>)</t>
    </r>
  </si>
  <si>
    <r>
      <t>$12,800 (</t>
    </r>
    <r>
      <rPr>
        <sz val="10"/>
        <color theme="9" tint="-0.249977111117893"/>
        <rFont val="Calibri"/>
        <family val="2"/>
        <scheme val="minor"/>
      </rPr>
      <t>Gary</t>
    </r>
    <r>
      <rPr>
        <sz val="10"/>
        <color theme="1"/>
        <rFont val="Calibri"/>
        <family val="2"/>
        <scheme val="minor"/>
      </rPr>
      <t>)</t>
    </r>
  </si>
  <si>
    <r>
      <t>5.9% (</t>
    </r>
    <r>
      <rPr>
        <sz val="10"/>
        <color theme="9" tint="-0.249977111117893"/>
        <rFont val="Calibri"/>
        <family val="2"/>
        <scheme val="minor"/>
      </rPr>
      <t>Star City</t>
    </r>
    <r>
      <rPr>
        <sz val="10"/>
        <color theme="1"/>
        <rFont val="Calibri"/>
        <family val="2"/>
        <scheme val="minor"/>
      </rPr>
      <t>)</t>
    </r>
  </si>
  <si>
    <r>
      <t>0.1% (</t>
    </r>
    <r>
      <rPr>
        <sz val="10"/>
        <color theme="9" tint="-0.249977111117893"/>
        <rFont val="Calibri"/>
        <family val="2"/>
        <scheme val="minor"/>
      </rPr>
      <t>Beckley</t>
    </r>
    <r>
      <rPr>
        <sz val="10"/>
        <color theme="1"/>
        <rFont val="Calibri"/>
        <family val="2"/>
        <scheme val="minor"/>
      </rPr>
      <t>)</t>
    </r>
  </si>
  <si>
    <r>
      <t>850 (</t>
    </r>
    <r>
      <rPr>
        <sz val="10"/>
        <color theme="9" tint="-0.249977111117893"/>
        <rFont val="Calibri"/>
        <family val="2"/>
        <scheme val="minor"/>
      </rPr>
      <t>Hancock County*</t>
    </r>
    <r>
      <rPr>
        <sz val="10"/>
        <color theme="1"/>
        <rFont val="Calibri"/>
        <family val="2"/>
        <scheme val="minor"/>
      </rPr>
      <t>)</t>
    </r>
  </si>
  <si>
    <r>
      <t>1.0% (</t>
    </r>
    <r>
      <rPr>
        <sz val="10"/>
        <color theme="9" tint="-0.249977111117893"/>
        <rFont val="Calibri"/>
        <family val="2"/>
        <scheme val="minor"/>
      </rPr>
      <t>McDowell County*</t>
    </r>
    <r>
      <rPr>
        <sz val="10"/>
        <color theme="1"/>
        <rFont val="Calibri"/>
        <family val="2"/>
        <scheme val="minor"/>
      </rPr>
      <t>)</t>
    </r>
  </si>
  <si>
    <r>
      <t>52.7 (</t>
    </r>
    <r>
      <rPr>
        <sz val="10"/>
        <color theme="9" tint="-0.249977111117893"/>
        <rFont val="Calibri"/>
        <family val="2"/>
        <scheme val="minor"/>
      </rPr>
      <t>Ohio County*</t>
    </r>
    <r>
      <rPr>
        <sz val="10"/>
        <color theme="1"/>
        <rFont val="Calibri"/>
        <family val="2"/>
        <scheme val="minor"/>
      </rPr>
      <t>)</t>
    </r>
  </si>
  <si>
    <r>
      <t>0.00046 (</t>
    </r>
    <r>
      <rPr>
        <sz val="10"/>
        <color theme="9" tint="-0.249977111117893"/>
        <rFont val="Calibri"/>
        <family val="2"/>
        <scheme val="minor"/>
      </rPr>
      <t>Grant County*</t>
    </r>
    <r>
      <rPr>
        <sz val="10"/>
        <color theme="1"/>
        <rFont val="Calibri"/>
        <family val="2"/>
        <scheme val="minor"/>
      </rPr>
      <t>)</t>
    </r>
  </si>
  <si>
    <r>
      <t>0.7 (</t>
    </r>
    <r>
      <rPr>
        <sz val="10"/>
        <color theme="9" tint="-0.249977111117893"/>
        <rFont val="Calibri"/>
        <family val="2"/>
        <scheme val="minor"/>
      </rPr>
      <t>Ohio County*</t>
    </r>
    <r>
      <rPr>
        <sz val="10"/>
        <color theme="1"/>
        <rFont val="Calibri"/>
        <family val="2"/>
        <scheme val="minor"/>
      </rPr>
      <t>)</t>
    </r>
  </si>
  <si>
    <r>
      <t>5.9 (</t>
    </r>
    <r>
      <rPr>
        <sz val="10"/>
        <color rgb="FFC00000"/>
        <rFont val="Calibri"/>
        <family val="2"/>
        <scheme val="minor"/>
      </rPr>
      <t>Mason County*</t>
    </r>
    <r>
      <rPr>
        <sz val="10"/>
        <color theme="1"/>
        <rFont val="Calibri"/>
        <family val="2"/>
        <scheme val="minor"/>
      </rPr>
      <t xml:space="preserve">, </t>
    </r>
    <r>
      <rPr>
        <sz val="10"/>
        <color rgb="FFC00000"/>
        <rFont val="Calibri"/>
        <family val="2"/>
        <scheme val="minor"/>
      </rPr>
      <t>Pleasants County*</t>
    </r>
    <r>
      <rPr>
        <sz val="10"/>
        <color theme="1"/>
        <rFont val="Calibri"/>
        <family val="2"/>
        <scheme val="minor"/>
      </rPr>
      <t>)</t>
    </r>
  </si>
  <si>
    <r>
      <t>28 (</t>
    </r>
    <r>
      <rPr>
        <sz val="10"/>
        <color rgb="FFC00000"/>
        <rFont val="Calibri"/>
        <family val="2"/>
        <scheme val="minor"/>
      </rPr>
      <t>Mingo County*</t>
    </r>
    <r>
      <rPr>
        <sz val="10"/>
        <color theme="1"/>
        <rFont val="Calibri"/>
        <family val="2"/>
        <scheme val="minor"/>
      </rPr>
      <t>)</t>
    </r>
  </si>
  <si>
    <r>
      <t>0.00183 (</t>
    </r>
    <r>
      <rPr>
        <sz val="10"/>
        <color rgb="FFC00000"/>
        <rFont val="Calibri"/>
        <family val="2"/>
        <scheme val="minor"/>
      </rPr>
      <t>Wood County*</t>
    </r>
    <r>
      <rPr>
        <sz val="10"/>
        <color theme="1"/>
        <rFont val="Calibri"/>
        <family val="2"/>
        <scheme val="minor"/>
      </rPr>
      <t>)</t>
    </r>
  </si>
  <si>
    <r>
      <t>823.9 (</t>
    </r>
    <r>
      <rPr>
        <sz val="10"/>
        <color rgb="FFC00000"/>
        <rFont val="Calibri"/>
        <family val="2"/>
        <scheme val="minor"/>
      </rPr>
      <t>Kanawha County*</t>
    </r>
    <r>
      <rPr>
        <sz val="10"/>
        <color theme="1"/>
        <rFont val="Calibri"/>
        <family val="2"/>
        <scheme val="minor"/>
      </rPr>
      <t>)</t>
    </r>
  </si>
  <si>
    <r>
      <t>7,950 (</t>
    </r>
    <r>
      <rPr>
        <sz val="10"/>
        <color rgb="FFC00000"/>
        <rFont val="Calibri"/>
        <family val="2"/>
        <scheme val="minor"/>
      </rPr>
      <t>Kanawha County*</t>
    </r>
    <r>
      <rPr>
        <sz val="10"/>
        <color theme="1"/>
        <rFont val="Calibri"/>
        <family val="2"/>
        <scheme val="minor"/>
      </rPr>
      <t>)</t>
    </r>
  </si>
  <si>
    <r>
      <t>1,391 (</t>
    </r>
    <r>
      <rPr>
        <sz val="10"/>
        <color rgb="FFC00000"/>
        <rFont val="Calibri"/>
        <family val="2"/>
        <scheme val="minor"/>
      </rPr>
      <t>Kanawha County*</t>
    </r>
    <r>
      <rPr>
        <sz val="10"/>
        <color theme="1"/>
        <rFont val="Calibri"/>
        <family val="2"/>
        <scheme val="minor"/>
      </rPr>
      <t>)</t>
    </r>
  </si>
  <si>
    <r>
      <t>24.4% (</t>
    </r>
    <r>
      <rPr>
        <sz val="10"/>
        <color rgb="FFC00000"/>
        <rFont val="Calibri"/>
        <family val="2"/>
        <scheme val="minor"/>
      </rPr>
      <t>Boone County*</t>
    </r>
    <r>
      <rPr>
        <sz val="10"/>
        <color theme="1"/>
        <rFont val="Calibri"/>
        <family val="2"/>
        <scheme val="minor"/>
      </rPr>
      <t>)</t>
    </r>
  </si>
  <si>
    <r>
      <t>0.82 (</t>
    </r>
    <r>
      <rPr>
        <sz val="10"/>
        <color rgb="FFC00000"/>
        <rFont val="Calibri"/>
        <family val="2"/>
        <scheme val="minor"/>
      </rPr>
      <t>Logan County*</t>
    </r>
    <r>
      <rPr>
        <sz val="10"/>
        <color theme="1"/>
        <rFont val="Calibri"/>
        <family val="2"/>
        <scheme val="minor"/>
      </rPr>
      <t>)</t>
    </r>
  </si>
  <si>
    <r>
      <t>8,576 (</t>
    </r>
    <r>
      <rPr>
        <sz val="10"/>
        <color rgb="FFC00000"/>
        <rFont val="Calibri"/>
        <family val="2"/>
        <scheme val="minor"/>
      </rPr>
      <t>Kanawha County*</t>
    </r>
    <r>
      <rPr>
        <sz val="10"/>
        <color theme="1"/>
        <rFont val="Calibri"/>
        <family val="2"/>
        <scheme val="minor"/>
      </rPr>
      <t>)</t>
    </r>
  </si>
  <si>
    <r>
      <t>31.2% (</t>
    </r>
    <r>
      <rPr>
        <sz val="10"/>
        <color rgb="FFC00000"/>
        <rFont val="Calibri"/>
        <family val="2"/>
        <scheme val="minor"/>
      </rPr>
      <t>Boone County*</t>
    </r>
    <r>
      <rPr>
        <sz val="10"/>
        <color theme="1"/>
        <rFont val="Calibri"/>
        <family val="2"/>
        <scheme val="minor"/>
      </rPr>
      <t>)</t>
    </r>
  </si>
  <si>
    <r>
      <t>31.8% (</t>
    </r>
    <r>
      <rPr>
        <sz val="10"/>
        <color rgb="FFC00000"/>
        <rFont val="Calibri"/>
        <family val="2"/>
        <scheme val="minor"/>
      </rPr>
      <t>Mineral County*</t>
    </r>
    <r>
      <rPr>
        <sz val="10"/>
        <color theme="1"/>
        <rFont val="Calibri"/>
        <family val="2"/>
        <scheme val="minor"/>
      </rPr>
      <t>)</t>
    </r>
  </si>
  <si>
    <r>
      <t>1.3% (</t>
    </r>
    <r>
      <rPr>
        <sz val="10"/>
        <color theme="9" tint="-0.249977111117893"/>
        <rFont val="Calibri"/>
        <family val="2"/>
        <scheme val="minor"/>
      </rPr>
      <t>Berkeley County*</t>
    </r>
    <r>
      <rPr>
        <sz val="10"/>
        <color theme="1"/>
        <rFont val="Calibri"/>
        <family val="2"/>
        <scheme val="minor"/>
      </rPr>
      <t>)</t>
    </r>
  </si>
  <si>
    <r>
      <t>164 (</t>
    </r>
    <r>
      <rPr>
        <sz val="10"/>
        <color theme="9" tint="-0.249977111117893"/>
        <rFont val="Calibri"/>
        <family val="2"/>
        <scheme val="minor"/>
      </rPr>
      <t>Brooke County*</t>
    </r>
    <r>
      <rPr>
        <sz val="10"/>
        <color theme="1"/>
        <rFont val="Calibri"/>
        <family val="2"/>
        <scheme val="minor"/>
      </rPr>
      <t>)</t>
    </r>
  </si>
  <si>
    <r>
      <t>0.02 (</t>
    </r>
    <r>
      <rPr>
        <sz val="10"/>
        <color theme="9" tint="-0.249977111117893"/>
        <rFont val="Calibri"/>
        <family val="2"/>
        <scheme val="minor"/>
      </rPr>
      <t>Hardy County*</t>
    </r>
    <r>
      <rPr>
        <sz val="10"/>
        <color theme="1"/>
        <rFont val="Calibri"/>
        <family val="2"/>
        <scheme val="minor"/>
      </rPr>
      <t>)</t>
    </r>
  </si>
  <si>
    <r>
      <t>0.8% (</t>
    </r>
    <r>
      <rPr>
        <sz val="10"/>
        <color theme="9" tint="-0.249977111117893"/>
        <rFont val="Calibri"/>
        <family val="2"/>
        <scheme val="minor"/>
      </rPr>
      <t>Berkeley County*</t>
    </r>
    <r>
      <rPr>
        <sz val="10"/>
        <color theme="1"/>
        <rFont val="Calibri"/>
        <family val="2"/>
        <scheme val="minor"/>
      </rPr>
      <t>)</t>
    </r>
  </si>
  <si>
    <r>
      <t>94 (</t>
    </r>
    <r>
      <rPr>
        <sz val="10"/>
        <color theme="9" tint="-0.249977111117893"/>
        <rFont val="Calibri"/>
        <family val="2"/>
        <scheme val="minor"/>
      </rPr>
      <t>Brooke County*</t>
    </r>
    <r>
      <rPr>
        <sz val="10"/>
        <color theme="1"/>
        <rFont val="Calibri"/>
        <family val="2"/>
        <scheme val="minor"/>
      </rPr>
      <t>)</t>
    </r>
  </si>
  <si>
    <r>
      <t>$13,200 (</t>
    </r>
    <r>
      <rPr>
        <sz val="10"/>
        <color theme="9" tint="-0.249977111117893"/>
        <rFont val="Calibri"/>
        <family val="2"/>
        <scheme val="minor"/>
      </rPr>
      <t>McDowell County*</t>
    </r>
    <r>
      <rPr>
        <sz val="10"/>
        <color theme="1"/>
        <rFont val="Calibri"/>
        <family val="2"/>
        <scheme val="minor"/>
      </rPr>
      <t>)</t>
    </r>
  </si>
  <si>
    <r>
      <t>15.0% (</t>
    </r>
    <r>
      <rPr>
        <sz val="10"/>
        <color theme="9" tint="-0.249977111117893"/>
        <rFont val="Calibri"/>
        <family val="2"/>
        <scheme val="minor"/>
      </rPr>
      <t>Morgan County*</t>
    </r>
    <r>
      <rPr>
        <sz val="10"/>
        <color theme="1"/>
        <rFont val="Calibri"/>
        <family val="2"/>
        <scheme val="minor"/>
      </rPr>
      <t>)</t>
    </r>
  </si>
  <si>
    <r>
      <t>71.5% (</t>
    </r>
    <r>
      <rPr>
        <sz val="10"/>
        <color theme="9" tint="-0.249977111117893"/>
        <rFont val="Calibri"/>
        <family val="2"/>
        <scheme val="minor"/>
      </rPr>
      <t>Jefferson County*</t>
    </r>
    <r>
      <rPr>
        <sz val="10"/>
        <color theme="1"/>
        <rFont val="Calibri"/>
        <family val="2"/>
        <scheme val="minor"/>
      </rPr>
      <t>)</t>
    </r>
  </si>
  <si>
    <r>
      <t>0.5% (</t>
    </r>
    <r>
      <rPr>
        <sz val="10"/>
        <color theme="9" tint="-0.249977111117893"/>
        <rFont val="Calibri"/>
        <family val="2"/>
        <scheme val="minor"/>
      </rPr>
      <t>Hancock County*</t>
    </r>
    <r>
      <rPr>
        <sz val="10"/>
        <color theme="1"/>
        <rFont val="Calibri"/>
        <family val="2"/>
        <scheme val="minor"/>
      </rPr>
      <t>)</t>
    </r>
  </si>
  <si>
    <r>
      <t>24.0% (</t>
    </r>
    <r>
      <rPr>
        <sz val="10"/>
        <color rgb="FFC00000"/>
        <rFont val="Calibri"/>
        <family val="2"/>
        <scheme val="minor"/>
      </rPr>
      <t>Mason County*</t>
    </r>
    <r>
      <rPr>
        <sz val="10"/>
        <color theme="1"/>
        <rFont val="Calibri"/>
        <family val="2"/>
        <scheme val="minor"/>
      </rPr>
      <t>)</t>
    </r>
  </si>
  <si>
    <r>
      <t>96.7% (</t>
    </r>
    <r>
      <rPr>
        <sz val="10"/>
        <color rgb="FFC00000"/>
        <rFont val="Calibri"/>
        <family val="2"/>
        <scheme val="minor"/>
      </rPr>
      <t>Nicholas County*</t>
    </r>
    <r>
      <rPr>
        <sz val="10"/>
        <color theme="1"/>
        <rFont val="Calibri"/>
        <family val="2"/>
        <scheme val="minor"/>
      </rPr>
      <t>)</t>
    </r>
  </si>
  <si>
    <r>
      <t>56.6% (</t>
    </r>
    <r>
      <rPr>
        <sz val="10"/>
        <color rgb="FFC00000"/>
        <rFont val="Calibri"/>
        <family val="2"/>
        <scheme val="minor"/>
      </rPr>
      <t>Mercer County*</t>
    </r>
    <r>
      <rPr>
        <sz val="10"/>
        <color theme="1"/>
        <rFont val="Calibri"/>
        <family val="2"/>
        <scheme val="minor"/>
      </rPr>
      <t>)</t>
    </r>
  </si>
  <si>
    <r>
      <t>$93,150 (</t>
    </r>
    <r>
      <rPr>
        <sz val="10"/>
        <color rgb="FFC00000"/>
        <rFont val="Calibri"/>
        <family val="2"/>
        <scheme val="minor"/>
      </rPr>
      <t>Jefferson County*</t>
    </r>
    <r>
      <rPr>
        <sz val="10"/>
        <color theme="1"/>
        <rFont val="Calibri"/>
        <family val="2"/>
        <scheme val="minor"/>
      </rPr>
      <t>)</t>
    </r>
  </si>
  <si>
    <r>
      <t>23 (</t>
    </r>
    <r>
      <rPr>
        <sz val="10"/>
        <color rgb="FFC00000"/>
        <rFont val="Calibri"/>
        <family val="2"/>
        <scheme val="minor"/>
      </rPr>
      <t>Kanawha County*</t>
    </r>
    <r>
      <rPr>
        <sz val="10"/>
        <color theme="1"/>
        <rFont val="Calibri"/>
        <family val="2"/>
        <scheme val="minor"/>
      </rPr>
      <t>)</t>
    </r>
  </si>
  <si>
    <r>
      <t>17 (</t>
    </r>
    <r>
      <rPr>
        <sz val="10"/>
        <color rgb="FFC00000"/>
        <rFont val="Calibri"/>
        <family val="2"/>
        <scheme val="minor"/>
      </rPr>
      <t>Kanawha County*</t>
    </r>
    <r>
      <rPr>
        <sz val="10"/>
        <color theme="1"/>
        <rFont val="Calibri"/>
        <family val="2"/>
        <scheme val="minor"/>
      </rPr>
      <t>)</t>
    </r>
  </si>
  <si>
    <r>
      <t>18.9% (</t>
    </r>
    <r>
      <rPr>
        <sz val="10"/>
        <color rgb="FFC00000"/>
        <rFont val="Calibri"/>
        <family val="2"/>
        <scheme val="minor"/>
      </rPr>
      <t>Boone County*</t>
    </r>
    <r>
      <rPr>
        <sz val="10"/>
        <color theme="1"/>
        <rFont val="Calibri"/>
        <family val="2"/>
        <scheme val="minor"/>
      </rPr>
      <t>)</t>
    </r>
  </si>
  <si>
    <r>
      <t>1 (</t>
    </r>
    <r>
      <rPr>
        <sz val="10"/>
        <color theme="9" tint="-0.249977111117893"/>
        <rFont val="Calibri"/>
        <family val="2"/>
        <scheme val="minor"/>
      </rPr>
      <t>Hancock County*</t>
    </r>
    <r>
      <rPr>
        <sz val="10"/>
        <color theme="1"/>
        <rFont val="Calibri"/>
        <family val="2"/>
        <scheme val="minor"/>
      </rPr>
      <t>)</t>
    </r>
  </si>
  <si>
    <r>
      <t>26 (</t>
    </r>
    <r>
      <rPr>
        <sz val="10"/>
        <color rgb="FFC00000"/>
        <rFont val="Calibri"/>
        <family val="2"/>
        <scheme val="minor"/>
      </rPr>
      <t>Jefferson County*</t>
    </r>
    <r>
      <rPr>
        <sz val="10"/>
        <color theme="1"/>
        <rFont val="Calibri"/>
        <family val="2"/>
        <scheme val="minor"/>
      </rPr>
      <t>)</t>
    </r>
  </si>
  <si>
    <r>
      <t>4 (</t>
    </r>
    <r>
      <rPr>
        <sz val="10"/>
        <color rgb="FFC00000"/>
        <rFont val="Calibri"/>
        <family val="2"/>
        <scheme val="minor"/>
      </rPr>
      <t>Mineral County*</t>
    </r>
    <r>
      <rPr>
        <sz val="10"/>
        <color theme="1"/>
        <rFont val="Calibri"/>
        <family val="2"/>
        <scheme val="minor"/>
      </rPr>
      <t>)</t>
    </r>
  </si>
  <si>
    <r>
      <t>149 (</t>
    </r>
    <r>
      <rPr>
        <sz val="10"/>
        <color rgb="FFC00000"/>
        <rFont val="Calibri"/>
        <family val="2"/>
        <scheme val="minor"/>
      </rPr>
      <t>Kanawha County*</t>
    </r>
    <r>
      <rPr>
        <sz val="10"/>
        <color theme="1"/>
        <rFont val="Calibri"/>
        <family val="2"/>
        <scheme val="minor"/>
      </rPr>
      <t>)</t>
    </r>
  </si>
  <si>
    <r>
      <t>54 (</t>
    </r>
    <r>
      <rPr>
        <sz val="10"/>
        <color rgb="FFC00000"/>
        <rFont val="Calibri"/>
        <family val="2"/>
        <scheme val="minor"/>
      </rPr>
      <t>Kanawha County*</t>
    </r>
    <r>
      <rPr>
        <sz val="10"/>
        <color theme="1"/>
        <rFont val="Calibri"/>
        <family val="2"/>
        <scheme val="minor"/>
      </rPr>
      <t>)</t>
    </r>
  </si>
  <si>
    <r>
      <t>811 (</t>
    </r>
    <r>
      <rPr>
        <sz val="10"/>
        <color rgb="FFC00000"/>
        <rFont val="Calibri"/>
        <family val="2"/>
        <scheme val="minor"/>
      </rPr>
      <t>Kanawha County*</t>
    </r>
    <r>
      <rPr>
        <sz val="10"/>
        <color theme="1"/>
        <rFont val="Calibri"/>
        <family val="2"/>
        <scheme val="minor"/>
      </rPr>
      <t>)</t>
    </r>
  </si>
  <si>
    <t>Min. Uninc.:</t>
  </si>
  <si>
    <r>
      <t>37.6% (</t>
    </r>
    <r>
      <rPr>
        <sz val="10"/>
        <color rgb="FFC00000"/>
        <rFont val="Calibri"/>
        <family val="2"/>
        <scheme val="minor"/>
      </rPr>
      <t>Pleasants County*</t>
    </r>
    <r>
      <rPr>
        <sz val="10"/>
        <color theme="1"/>
        <rFont val="Calibri"/>
        <family val="2"/>
        <scheme val="minor"/>
      </rPr>
      <t>)</t>
    </r>
  </si>
  <si>
    <r>
      <t>2,298 (</t>
    </r>
    <r>
      <rPr>
        <sz val="10"/>
        <color rgb="FFC00000"/>
        <rFont val="Calibri"/>
        <family val="2"/>
        <scheme val="minor"/>
      </rPr>
      <t>Logan County*</t>
    </r>
    <r>
      <rPr>
        <sz val="10"/>
        <color theme="1"/>
        <rFont val="Calibri"/>
        <family val="2"/>
        <scheme val="minor"/>
      </rPr>
      <t>)</t>
    </r>
  </si>
  <si>
    <r>
      <t>1,091 (</t>
    </r>
    <r>
      <rPr>
        <sz val="10"/>
        <color rgb="FFC00000"/>
        <rFont val="Calibri"/>
        <family val="2"/>
        <scheme val="minor"/>
      </rPr>
      <t>Logan County*</t>
    </r>
    <r>
      <rPr>
        <sz val="10"/>
        <color theme="1"/>
        <rFont val="Calibri"/>
        <family val="2"/>
        <scheme val="minor"/>
      </rPr>
      <t>)</t>
    </r>
  </si>
  <si>
    <r>
      <t>1.2% (</t>
    </r>
    <r>
      <rPr>
        <sz val="10"/>
        <color theme="9" tint="-0.249977111117893"/>
        <rFont val="Calibri"/>
        <family val="2"/>
        <scheme val="minor"/>
      </rPr>
      <t>Grant County*</t>
    </r>
    <r>
      <rPr>
        <sz val="10"/>
        <color theme="1"/>
        <rFont val="Calibri"/>
        <family val="2"/>
        <scheme val="minor"/>
      </rPr>
      <t>)</t>
    </r>
  </si>
  <si>
    <r>
      <t>11 (</t>
    </r>
    <r>
      <rPr>
        <sz val="10"/>
        <color theme="9" tint="-0.249977111117893"/>
        <rFont val="Calibri"/>
        <family val="2"/>
        <scheme val="minor"/>
      </rPr>
      <t>Ellenboro</t>
    </r>
    <r>
      <rPr>
        <sz val="10"/>
        <color theme="1"/>
        <rFont val="Calibri"/>
        <family val="2"/>
        <scheme val="minor"/>
      </rPr>
      <t xml:space="preserve">, </t>
    </r>
    <r>
      <rPr>
        <sz val="10"/>
        <color theme="9" tint="-0.249977111117893"/>
        <rFont val="Calibri"/>
        <family val="2"/>
        <scheme val="minor"/>
      </rPr>
      <t>Hambleton, Middlebourne</t>
    </r>
    <r>
      <rPr>
        <sz val="10"/>
        <color theme="1"/>
        <rFont val="Calibri"/>
        <family val="2"/>
        <scheme val="minor"/>
      </rPr>
      <t>)</t>
    </r>
  </si>
  <si>
    <r>
      <t>12 (</t>
    </r>
    <r>
      <rPr>
        <sz val="10"/>
        <color theme="9" tint="-0.249977111117893"/>
        <rFont val="Calibri"/>
        <family val="2"/>
        <scheme val="minor"/>
      </rPr>
      <t>Hambleton</t>
    </r>
    <r>
      <rPr>
        <sz val="10"/>
        <color theme="1"/>
        <rFont val="Calibri"/>
        <family val="2"/>
        <scheme val="minor"/>
      </rPr>
      <t xml:space="preserve">, </t>
    </r>
    <r>
      <rPr>
        <sz val="10"/>
        <color theme="9" tint="-0.249977111117893"/>
        <rFont val="Calibri"/>
        <family val="2"/>
        <scheme val="minor"/>
      </rPr>
      <t>Middlebourne</t>
    </r>
    <r>
      <rPr>
        <sz val="10"/>
        <color theme="1"/>
        <rFont val="Calibri"/>
        <family val="2"/>
        <scheme val="minor"/>
      </rPr>
      <t xml:space="preserve">) </t>
    </r>
  </si>
  <si>
    <r>
      <t>100% (</t>
    </r>
    <r>
      <rPr>
        <sz val="10"/>
        <color rgb="FFC00000"/>
        <rFont val="Calibri"/>
        <family val="2"/>
        <scheme val="minor"/>
      </rPr>
      <t>Friendly</t>
    </r>
    <r>
      <rPr>
        <sz val="10"/>
        <color theme="1"/>
        <rFont val="Calibri"/>
        <family val="2"/>
        <scheme val="minor"/>
      </rPr>
      <t xml:space="preserve">, </t>
    </r>
    <r>
      <rPr>
        <sz val="10"/>
        <color rgb="FFC00000"/>
        <rFont val="Calibri"/>
        <family val="2"/>
        <scheme val="minor"/>
      </rPr>
      <t>Keystone</t>
    </r>
    <r>
      <rPr>
        <sz val="10"/>
        <color theme="1"/>
        <rFont val="Calibri"/>
        <family val="2"/>
        <scheme val="minor"/>
      </rPr>
      <t xml:space="preserve">, </t>
    </r>
    <r>
      <rPr>
        <sz val="10"/>
        <color rgb="FFC00000"/>
        <rFont val="Calibri"/>
        <family val="2"/>
        <scheme val="minor"/>
      </rPr>
      <t>Kimball</t>
    </r>
    <r>
      <rPr>
        <sz val="10"/>
        <color theme="1"/>
        <rFont val="Calibri"/>
        <family val="2"/>
        <scheme val="minor"/>
      </rPr>
      <t>)</t>
    </r>
  </si>
  <si>
    <r>
      <t>100% (</t>
    </r>
    <r>
      <rPr>
        <sz val="10"/>
        <color rgb="FFC00000"/>
        <rFont val="Calibri"/>
        <family val="2"/>
        <scheme val="minor"/>
      </rPr>
      <t>Friendly, Keystone, Kimball</t>
    </r>
    <r>
      <rPr>
        <sz val="10"/>
        <color theme="1"/>
        <rFont val="Calibri"/>
        <family val="2"/>
        <scheme val="minor"/>
      </rPr>
      <t>)</t>
    </r>
  </si>
  <si>
    <r>
      <t>9 (</t>
    </r>
    <r>
      <rPr>
        <sz val="10"/>
        <color theme="9" tint="-0.249977111117893"/>
        <rFont val="Calibri"/>
        <family val="2"/>
        <scheme val="minor"/>
      </rPr>
      <t>Brooke County*</t>
    </r>
    <r>
      <rPr>
        <sz val="10"/>
        <color theme="1"/>
        <rFont val="Calibri"/>
        <family val="2"/>
        <scheme val="minor"/>
      </rPr>
      <t xml:space="preserve">, </t>
    </r>
    <r>
      <rPr>
        <sz val="10"/>
        <color theme="9" tint="-0.249977111117893"/>
        <rFont val="Calibri"/>
        <family val="2"/>
        <scheme val="minor"/>
      </rPr>
      <t>Hancock County*</t>
    </r>
    <r>
      <rPr>
        <sz val="10"/>
        <color theme="1"/>
        <rFont val="Calibri"/>
        <family val="2"/>
        <scheme val="minor"/>
      </rPr>
      <t xml:space="preserve">, </t>
    </r>
    <r>
      <rPr>
        <sz val="10"/>
        <color theme="9" tint="-0.249977111117893"/>
        <rFont val="Calibri"/>
        <family val="2"/>
        <scheme val="minor"/>
      </rPr>
      <t>Pleasants County*</t>
    </r>
    <r>
      <rPr>
        <sz val="10"/>
        <color theme="1"/>
        <rFont val="Calibri"/>
        <family val="2"/>
        <scheme val="minor"/>
      </rPr>
      <t xml:space="preserve">)  </t>
    </r>
  </si>
  <si>
    <r>
      <t>3 (</t>
    </r>
    <r>
      <rPr>
        <sz val="10"/>
        <color theme="9" tint="-0.249977111117893"/>
        <rFont val="Calibri"/>
        <family val="2"/>
        <scheme val="minor"/>
      </rPr>
      <t>Brooke County*</t>
    </r>
    <r>
      <rPr>
        <sz val="10"/>
        <color theme="1"/>
        <rFont val="Calibri"/>
        <family val="2"/>
        <scheme val="minor"/>
      </rPr>
      <t xml:space="preserve">, </t>
    </r>
    <r>
      <rPr>
        <sz val="10"/>
        <color theme="9" tint="-0.249977111117893"/>
        <rFont val="Calibri"/>
        <family val="2"/>
        <scheme val="minor"/>
      </rPr>
      <t>Grant County*</t>
    </r>
    <r>
      <rPr>
        <sz val="10"/>
        <color theme="1"/>
        <rFont val="Calibri"/>
        <family val="2"/>
        <scheme val="minor"/>
      </rPr>
      <t xml:space="preserve">, </t>
    </r>
    <r>
      <rPr>
        <sz val="10"/>
        <color theme="9" tint="-0.249977111117893"/>
        <rFont val="Calibri"/>
        <family val="2"/>
        <scheme val="minor"/>
      </rPr>
      <t>Ohio County*</t>
    </r>
    <r>
      <rPr>
        <sz val="10"/>
        <color theme="1"/>
        <rFont val="Calibri"/>
        <family val="2"/>
        <scheme val="minor"/>
      </rPr>
      <t xml:space="preserve">) </t>
    </r>
  </si>
  <si>
    <r>
      <t>32 (</t>
    </r>
    <r>
      <rPr>
        <sz val="10"/>
        <color theme="9" tint="-0.249977111117893"/>
        <rFont val="Calibri"/>
        <family val="2"/>
        <scheme val="minor"/>
      </rPr>
      <t>Monroe County*</t>
    </r>
    <r>
      <rPr>
        <sz val="10"/>
        <color theme="1"/>
        <rFont val="Calibri"/>
        <family val="2"/>
        <scheme val="minor"/>
      </rPr>
      <t xml:space="preserve">, </t>
    </r>
    <r>
      <rPr>
        <sz val="10"/>
        <color theme="9" tint="-0.249977111117893"/>
        <rFont val="Calibri"/>
        <family val="2"/>
        <scheme val="minor"/>
      </rPr>
      <t>Ritchie County*</t>
    </r>
    <r>
      <rPr>
        <sz val="10"/>
        <color theme="1"/>
        <rFont val="Calibri"/>
        <family val="2"/>
        <scheme val="minor"/>
      </rPr>
      <t xml:space="preserve">, </t>
    </r>
    <r>
      <rPr>
        <sz val="10"/>
        <color theme="9" tint="-0.249977111117893"/>
        <rFont val="Calibri"/>
        <family val="2"/>
        <scheme val="minor"/>
      </rPr>
      <t>Tyler County*</t>
    </r>
    <r>
      <rPr>
        <sz val="10"/>
        <color theme="1"/>
        <rFont val="Calibri"/>
        <family val="2"/>
        <scheme val="minor"/>
      </rPr>
      <t>)</t>
    </r>
  </si>
  <si>
    <r>
      <t>2 (</t>
    </r>
    <r>
      <rPr>
        <sz val="10"/>
        <color theme="9" tint="-0.249977111117893"/>
        <rFont val="Calibri"/>
        <family val="2"/>
        <scheme val="minor"/>
      </rPr>
      <t>Monroe County*</t>
    </r>
    <r>
      <rPr>
        <sz val="10"/>
        <color theme="1"/>
        <rFont val="Calibri"/>
        <family val="2"/>
        <scheme val="minor"/>
      </rPr>
      <t xml:space="preserve">, </t>
    </r>
    <r>
      <rPr>
        <sz val="10"/>
        <color theme="9" tint="-0.249977111117893"/>
        <rFont val="Calibri"/>
        <family val="2"/>
        <scheme val="minor"/>
      </rPr>
      <t>Tyler County*</t>
    </r>
    <r>
      <rPr>
        <sz val="10"/>
        <color theme="1"/>
        <rFont val="Calibri"/>
        <family val="2"/>
        <scheme val="minor"/>
      </rPr>
      <t>)</t>
    </r>
  </si>
  <si>
    <r>
      <t>1.1% (</t>
    </r>
    <r>
      <rPr>
        <sz val="10"/>
        <color theme="9" tint="-0.249977111117893"/>
        <rFont val="Calibri"/>
        <family val="2"/>
        <scheme val="minor"/>
      </rPr>
      <t>Berkeley County*</t>
    </r>
    <r>
      <rPr>
        <sz val="10"/>
        <color theme="1"/>
        <rFont val="Calibri"/>
        <family val="2"/>
        <scheme val="minor"/>
      </rPr>
      <t>)</t>
    </r>
  </si>
  <si>
    <r>
      <t>0.6% (</t>
    </r>
    <r>
      <rPr>
        <sz val="10"/>
        <color theme="9" tint="-0.249977111117893"/>
        <rFont val="Calibri"/>
        <family val="2"/>
        <scheme val="minor"/>
      </rPr>
      <t>Berkeley County*</t>
    </r>
    <r>
      <rPr>
        <sz val="10"/>
        <color theme="1"/>
        <rFont val="Calibri"/>
        <family val="2"/>
        <scheme val="minor"/>
      </rPr>
      <t>)</t>
    </r>
  </si>
  <si>
    <r>
      <t>100.0% (</t>
    </r>
    <r>
      <rPr>
        <sz val="10"/>
        <color rgb="FFC00000"/>
        <rFont val="Calibri"/>
        <family val="2"/>
        <scheme val="minor"/>
      </rPr>
      <t>Anawalt</t>
    </r>
    <r>
      <rPr>
        <sz val="10"/>
        <color theme="1"/>
        <rFont val="Calibri"/>
        <family val="2"/>
        <scheme val="minor"/>
      </rPr>
      <t>)</t>
    </r>
  </si>
  <si>
    <r>
      <t>0.0% (</t>
    </r>
    <r>
      <rPr>
        <sz val="10"/>
        <color theme="9" tint="-0.249977111117893"/>
        <rFont val="Calibri"/>
        <family val="2"/>
        <scheme val="minor"/>
      </rPr>
      <t>Berkeley County*</t>
    </r>
    <r>
      <rPr>
        <sz val="10"/>
        <color theme="1"/>
        <rFont val="Calibri"/>
        <family val="2"/>
        <scheme val="minor"/>
      </rPr>
      <t>)</t>
    </r>
  </si>
  <si>
    <r>
      <t>46.2% (</t>
    </r>
    <r>
      <rPr>
        <sz val="10"/>
        <color rgb="FFC00000"/>
        <rFont val="Calibri"/>
        <family val="2"/>
        <scheme val="minor"/>
      </rPr>
      <t>McDowell County*</t>
    </r>
    <r>
      <rPr>
        <sz val="10"/>
        <color theme="1"/>
        <rFont val="Calibri"/>
        <family val="2"/>
        <scheme val="minor"/>
      </rPr>
      <t>)</t>
    </r>
  </si>
  <si>
    <r>
      <t>30.1% (</t>
    </r>
    <r>
      <rPr>
        <sz val="10"/>
        <color rgb="FFC00000"/>
        <rFont val="Calibri"/>
        <family val="2"/>
        <scheme val="minor"/>
      </rPr>
      <t>McDowell County*</t>
    </r>
    <r>
      <rPr>
        <sz val="10"/>
        <color theme="1"/>
        <rFont val="Calibri"/>
        <family val="2"/>
        <scheme val="minor"/>
      </rPr>
      <t>)</t>
    </r>
  </si>
  <si>
    <r>
      <t>100.0% (</t>
    </r>
    <r>
      <rPr>
        <sz val="10"/>
        <color rgb="FFC00000"/>
        <rFont val="Calibri"/>
        <family val="2"/>
        <scheme val="minor"/>
      </rPr>
      <t>McDowell County*</t>
    </r>
    <r>
      <rPr>
        <sz val="10"/>
        <color theme="1"/>
        <rFont val="Calibri"/>
        <family val="2"/>
        <scheme val="minor"/>
      </rPr>
      <t>)</t>
    </r>
  </si>
  <si>
    <r>
      <rPr>
        <b/>
        <i/>
        <sz val="10"/>
        <color theme="1"/>
        <rFont val="Calibri"/>
        <family val="2"/>
        <scheme val="minor"/>
      </rPr>
      <t>Note:</t>
    </r>
    <r>
      <rPr>
        <i/>
        <sz val="10"/>
        <color theme="1"/>
        <rFont val="Calibri"/>
        <family val="2"/>
        <scheme val="minor"/>
      </rPr>
      <t xml:space="preserve"> Indicator statistics after exclusion of incorporated places with less than 10 buildings in floodplain. But, General Information statistics on all communities. </t>
    </r>
  </si>
  <si>
    <r>
      <t xml:space="preserve">State Statistics aggregated at </t>
    </r>
    <r>
      <rPr>
        <b/>
        <sz val="10"/>
        <color theme="4"/>
        <rFont val="Calibri"/>
        <family val="2"/>
        <scheme val="minor"/>
      </rPr>
      <t>Community</t>
    </r>
    <r>
      <rPr>
        <b/>
        <sz val="10"/>
        <color theme="1"/>
        <rFont val="Calibri"/>
        <family val="2"/>
        <scheme val="minor"/>
      </rPr>
      <t xml:space="preserve"> scale</t>
    </r>
  </si>
  <si>
    <r>
      <t xml:space="preserve">State Statistics aggregated at </t>
    </r>
    <r>
      <rPr>
        <b/>
        <sz val="10"/>
        <color theme="4"/>
        <rFont val="Calibri"/>
        <family val="2"/>
        <scheme val="minor"/>
      </rPr>
      <t>Incorporated Place</t>
    </r>
    <r>
      <rPr>
        <b/>
        <sz val="10"/>
        <color theme="1"/>
        <rFont val="Calibri"/>
        <family val="2"/>
        <scheme val="minor"/>
      </rPr>
      <t xml:space="preserve"> scale</t>
    </r>
  </si>
  <si>
    <r>
      <t xml:space="preserve">State Statistics aggregated at </t>
    </r>
    <r>
      <rPr>
        <b/>
        <sz val="10"/>
        <color theme="4"/>
        <rFont val="Calibri"/>
        <family val="2"/>
        <scheme val="minor"/>
      </rPr>
      <t>Unincorporated Area</t>
    </r>
    <r>
      <rPr>
        <b/>
        <sz val="10"/>
        <color theme="1"/>
        <rFont val="Calibri"/>
        <family val="2"/>
        <scheme val="minor"/>
      </rPr>
      <t xml:space="preserve"> scale</t>
    </r>
  </si>
  <si>
    <r>
      <t xml:space="preserve">State Statistics aggregated at </t>
    </r>
    <r>
      <rPr>
        <b/>
        <sz val="10"/>
        <color theme="4"/>
        <rFont val="Calibri"/>
        <family val="2"/>
        <scheme val="minor"/>
      </rPr>
      <t>County</t>
    </r>
    <r>
      <rPr>
        <b/>
        <sz val="10"/>
        <color theme="1"/>
        <rFont val="Calibri"/>
        <family val="2"/>
        <scheme val="minor"/>
      </rPr>
      <t xml:space="preserve"> scale</t>
    </r>
  </si>
  <si>
    <r>
      <t xml:space="preserve">State Statistics aggregated at </t>
    </r>
    <r>
      <rPr>
        <b/>
        <sz val="10"/>
        <color theme="4"/>
        <rFont val="Calibri"/>
        <family val="2"/>
        <scheme val="minor"/>
      </rPr>
      <t>Region</t>
    </r>
    <r>
      <rPr>
        <b/>
        <sz val="10"/>
        <color theme="1"/>
        <rFont val="Calibri"/>
        <family val="2"/>
        <scheme val="minor"/>
      </rPr>
      <t xml:space="preserve"> scale</t>
    </r>
  </si>
  <si>
    <t>Max. Com.:</t>
  </si>
  <si>
    <t>Avg. Com.:</t>
  </si>
  <si>
    <t>Med. Com.:</t>
  </si>
  <si>
    <t>Min. Com.:</t>
  </si>
  <si>
    <t>1 (Thurmond)</t>
  </si>
  <si>
    <t>4.7 (Pullman)</t>
  </si>
  <si>
    <t>3,328 (Tucker County*)</t>
  </si>
  <si>
    <t>2.3 (Tucker County*)</t>
  </si>
  <si>
    <t>100,457 (KANAWHA)</t>
  </si>
  <si>
    <t>3,954 (CALHOUN)</t>
  </si>
  <si>
    <t>181,953 (KANAWHA)</t>
  </si>
  <si>
    <t>5,264 (WIRT)</t>
  </si>
  <si>
    <t>8.5 (POCAHONTAS)</t>
  </si>
  <si>
    <t>389.9 (OHIO)</t>
  </si>
  <si>
    <t>76,919 (KANAWHA)</t>
  </si>
  <si>
    <t>2,081 (WIRT)</t>
  </si>
  <si>
    <t>3.1 (DODDRIDGE)</t>
  </si>
  <si>
    <t>2.2 (BROOKE)</t>
  </si>
  <si>
    <r>
      <t>26,607 (</t>
    </r>
    <r>
      <rPr>
        <sz val="10"/>
        <color rgb="FFC00000"/>
        <rFont val="Calibri"/>
        <family val="2"/>
        <scheme val="minor"/>
      </rPr>
      <t>HAMPSHIRE</t>
    </r>
    <r>
      <rPr>
        <sz val="10"/>
        <rFont val="Calibri"/>
        <family val="2"/>
        <scheme val="minor"/>
      </rPr>
      <t>)</t>
    </r>
  </si>
  <si>
    <r>
      <t>8.1% (</t>
    </r>
    <r>
      <rPr>
        <sz val="10"/>
        <color rgb="FFC00000"/>
        <rFont val="Calibri"/>
        <family val="2"/>
        <scheme val="minor"/>
      </rPr>
      <t>MASON</t>
    </r>
    <r>
      <rPr>
        <sz val="10"/>
        <rFont val="Calibri"/>
        <family val="2"/>
        <scheme val="minor"/>
      </rPr>
      <t>)</t>
    </r>
  </si>
  <si>
    <r>
      <t>911.2 (</t>
    </r>
    <r>
      <rPr>
        <sz val="10"/>
        <color rgb="FFC00000"/>
        <rFont val="Calibri"/>
        <family val="2"/>
        <scheme val="minor"/>
      </rPr>
      <t>KANAWHA</t>
    </r>
    <r>
      <rPr>
        <sz val="10"/>
        <rFont val="Calibri"/>
        <family val="2"/>
        <scheme val="minor"/>
      </rPr>
      <t>)</t>
    </r>
  </si>
  <si>
    <r>
      <t>0.00185 (</t>
    </r>
    <r>
      <rPr>
        <sz val="10"/>
        <color rgb="FFC00000"/>
        <rFont val="Calibri"/>
        <family val="2"/>
        <scheme val="minor"/>
      </rPr>
      <t>WOOD</t>
    </r>
    <r>
      <rPr>
        <sz val="10"/>
        <rFont val="Calibri"/>
        <family val="2"/>
        <scheme val="minor"/>
      </rPr>
      <t>)</t>
    </r>
  </si>
  <si>
    <r>
      <t>28 (</t>
    </r>
    <r>
      <rPr>
        <sz val="10"/>
        <color rgb="FFC00000"/>
        <rFont val="Calibri"/>
        <family val="2"/>
        <scheme val="minor"/>
      </rPr>
      <t>MINGO</t>
    </r>
    <r>
      <rPr>
        <sz val="10"/>
        <color theme="1"/>
        <rFont val="Calibri"/>
        <family val="2"/>
        <scheme val="minor"/>
      </rPr>
      <t>)</t>
    </r>
  </si>
  <si>
    <r>
      <t>5.1 (</t>
    </r>
    <r>
      <rPr>
        <sz val="10"/>
        <color rgb="FFC00000"/>
        <rFont val="Calibri"/>
        <family val="2"/>
        <scheme val="minor"/>
      </rPr>
      <t>HAMPSHIRE</t>
    </r>
    <r>
      <rPr>
        <sz val="10"/>
        <rFont val="Calibri"/>
        <family val="2"/>
        <scheme val="minor"/>
      </rPr>
      <t>)</t>
    </r>
  </si>
  <si>
    <r>
      <t>0.9 (</t>
    </r>
    <r>
      <rPr>
        <sz val="10"/>
        <color theme="9" tint="-0.249977111117893"/>
        <rFont val="Calibri"/>
        <family val="2"/>
        <scheme val="minor"/>
      </rPr>
      <t>MONONGALIA</t>
    </r>
    <r>
      <rPr>
        <sz val="10"/>
        <rFont val="Calibri"/>
        <family val="2"/>
        <scheme val="minor"/>
      </rPr>
      <t>)</t>
    </r>
  </si>
  <si>
    <r>
      <t>9 (</t>
    </r>
    <r>
      <rPr>
        <sz val="10"/>
        <color theme="9" tint="-0.249977111117893"/>
        <rFont val="Calibri"/>
        <family val="2"/>
        <scheme val="minor"/>
      </rPr>
      <t>BROOKE</t>
    </r>
    <r>
      <rPr>
        <sz val="10"/>
        <color theme="1"/>
        <rFont val="Calibri"/>
        <family val="2"/>
        <scheme val="minor"/>
      </rPr>
      <t xml:space="preserve">, </t>
    </r>
    <r>
      <rPr>
        <sz val="10"/>
        <color theme="9" tint="-0.249977111117893"/>
        <rFont val="Calibri"/>
        <family val="2"/>
        <scheme val="minor"/>
      </rPr>
      <t>HANCOCK</t>
    </r>
    <r>
      <rPr>
        <sz val="10"/>
        <color theme="1"/>
        <rFont val="Calibri"/>
        <family val="2"/>
        <scheme val="minor"/>
      </rPr>
      <t xml:space="preserve">, </t>
    </r>
    <r>
      <rPr>
        <sz val="10"/>
        <color theme="9" tint="-0.249977111117893"/>
        <rFont val="Calibri"/>
        <family val="2"/>
        <scheme val="minor"/>
      </rPr>
      <t>PLEASANTS</t>
    </r>
    <r>
      <rPr>
        <sz val="10"/>
        <color theme="1"/>
        <rFont val="Calibri"/>
        <family val="2"/>
        <scheme val="minor"/>
      </rPr>
      <t>)</t>
    </r>
  </si>
  <si>
    <r>
      <t>0.00047 (</t>
    </r>
    <r>
      <rPr>
        <sz val="10"/>
        <color theme="9" tint="-0.249977111117893"/>
        <rFont val="Calibri"/>
        <family val="2"/>
        <scheme val="minor"/>
      </rPr>
      <t>GRANT</t>
    </r>
    <r>
      <rPr>
        <sz val="10"/>
        <rFont val="Calibri"/>
        <family val="2"/>
        <scheme val="minor"/>
      </rPr>
      <t>)</t>
    </r>
  </si>
  <si>
    <r>
      <t>75.3 (</t>
    </r>
    <r>
      <rPr>
        <sz val="10"/>
        <color theme="9" tint="-0.249977111117893"/>
        <rFont val="Calibri"/>
        <family val="2"/>
        <scheme val="minor"/>
      </rPr>
      <t>HANCOCK</t>
    </r>
    <r>
      <rPr>
        <sz val="10"/>
        <rFont val="Calibri"/>
        <family val="2"/>
        <scheme val="minor"/>
      </rPr>
      <t>)</t>
    </r>
  </si>
  <si>
    <r>
      <t>1.2% (</t>
    </r>
    <r>
      <rPr>
        <sz val="10"/>
        <color theme="9" tint="-0.249977111117893"/>
        <rFont val="Calibri"/>
        <family val="2"/>
        <scheme val="minor"/>
      </rPr>
      <t>FAYETTE</t>
    </r>
    <r>
      <rPr>
        <sz val="10"/>
        <rFont val="Calibri"/>
        <family val="2"/>
        <scheme val="minor"/>
      </rPr>
      <t>)</t>
    </r>
  </si>
  <si>
    <r>
      <t>1,528 (</t>
    </r>
    <r>
      <rPr>
        <sz val="10"/>
        <color theme="9" tint="-0.249977111117893"/>
        <rFont val="Calibri"/>
        <family val="2"/>
        <scheme val="minor"/>
      </rPr>
      <t>HANCOCK</t>
    </r>
    <r>
      <rPr>
        <sz val="10"/>
        <rFont val="Calibri"/>
        <family val="2"/>
        <scheme val="minor"/>
      </rPr>
      <t>)</t>
    </r>
  </si>
  <si>
    <r>
      <t>300 (</t>
    </r>
    <r>
      <rPr>
        <sz val="10"/>
        <color theme="9" tint="-0.249977111117893"/>
        <rFont val="Calibri"/>
        <family val="2"/>
        <scheme val="minor"/>
      </rPr>
      <t>GRANT</t>
    </r>
    <r>
      <rPr>
        <sz val="10"/>
        <color theme="1"/>
        <rFont val="Calibri"/>
        <family val="2"/>
        <scheme val="minor"/>
      </rPr>
      <t>)</t>
    </r>
  </si>
  <si>
    <r>
      <rPr>
        <b/>
        <i/>
        <sz val="11"/>
        <color rgb="FF000000"/>
        <rFont val="Calibri"/>
        <family val="2"/>
        <scheme val="minor"/>
      </rPr>
      <t xml:space="preserve">Note: </t>
    </r>
    <r>
      <rPr>
        <i/>
        <sz val="11"/>
        <color rgb="FF000000"/>
        <rFont val="Calibri"/>
        <family val="2"/>
        <scheme val="minor"/>
      </rPr>
      <t>Communities with less than 10 buildings in floodplain excluded from ranking for indicators with an asterisk.</t>
    </r>
  </si>
  <si>
    <t>Original values for communities with less than 10 buildings in floodplain (excluded from ranking for indicators with an asterisk).</t>
  </si>
  <si>
    <t>Region</t>
  </si>
  <si>
    <r>
      <t>1,462 (</t>
    </r>
    <r>
      <rPr>
        <sz val="10"/>
        <color rgb="FFC00000"/>
        <rFont val="Calibri"/>
        <family val="2"/>
        <scheme val="minor"/>
      </rPr>
      <t>KANAWHA</t>
    </r>
    <r>
      <rPr>
        <sz val="10"/>
        <color theme="1"/>
        <rFont val="Calibri"/>
        <family val="2"/>
        <scheme val="minor"/>
      </rPr>
      <t>)</t>
    </r>
  </si>
  <si>
    <r>
      <t>13,452 (</t>
    </r>
    <r>
      <rPr>
        <sz val="10"/>
        <color rgb="FFC00000"/>
        <rFont val="Calibri"/>
        <family val="2"/>
        <scheme val="minor"/>
      </rPr>
      <t>KANAWHA</t>
    </r>
    <r>
      <rPr>
        <sz val="10"/>
        <color theme="1"/>
        <rFont val="Calibri"/>
        <family val="2"/>
        <scheme val="minor"/>
      </rPr>
      <t>)</t>
    </r>
  </si>
  <si>
    <r>
      <t>24.5% (</t>
    </r>
    <r>
      <rPr>
        <sz val="10"/>
        <color rgb="FFC00000"/>
        <rFont val="Calibri"/>
        <family val="2"/>
        <scheme val="minor"/>
      </rPr>
      <t>BOONE</t>
    </r>
    <r>
      <rPr>
        <sz val="10"/>
        <color theme="1"/>
        <rFont val="Calibri"/>
        <family val="2"/>
        <scheme val="minor"/>
      </rPr>
      <t>)</t>
    </r>
  </si>
  <si>
    <r>
      <t>1.12 (</t>
    </r>
    <r>
      <rPr>
        <sz val="10"/>
        <color rgb="FFC00000"/>
        <rFont val="Calibri"/>
        <family val="2"/>
        <scheme val="minor"/>
      </rPr>
      <t>OHIO</t>
    </r>
    <r>
      <rPr>
        <sz val="10"/>
        <color theme="1"/>
        <rFont val="Calibri"/>
        <family val="2"/>
        <scheme val="minor"/>
      </rPr>
      <t>)</t>
    </r>
  </si>
  <si>
    <r>
      <t>14,745 (</t>
    </r>
    <r>
      <rPr>
        <sz val="10"/>
        <color rgb="FFC00000"/>
        <rFont val="Calibri"/>
        <family val="2"/>
        <scheme val="minor"/>
      </rPr>
      <t>KANAWHA</t>
    </r>
    <r>
      <rPr>
        <sz val="10"/>
        <color theme="1"/>
        <rFont val="Calibri"/>
        <family val="2"/>
        <scheme val="minor"/>
      </rPr>
      <t>)</t>
    </r>
  </si>
  <si>
    <r>
      <t>31.1% (</t>
    </r>
    <r>
      <rPr>
        <sz val="10"/>
        <color rgb="FFC00000"/>
        <rFont val="Calibri"/>
        <family val="2"/>
        <scheme val="minor"/>
      </rPr>
      <t>BOONE</t>
    </r>
    <r>
      <rPr>
        <sz val="10"/>
        <color theme="1"/>
        <rFont val="Calibri"/>
        <family val="2"/>
        <scheme val="minor"/>
      </rPr>
      <t>)</t>
    </r>
  </si>
  <si>
    <r>
      <t>37.0% (</t>
    </r>
    <r>
      <rPr>
        <sz val="10"/>
        <color rgb="FFC00000"/>
        <rFont val="Calibri"/>
        <family val="2"/>
        <scheme val="minor"/>
      </rPr>
      <t>POCAHONTAS</t>
    </r>
    <r>
      <rPr>
        <sz val="10"/>
        <color theme="1"/>
        <rFont val="Calibri"/>
        <family val="2"/>
        <scheme val="minor"/>
      </rPr>
      <t>)</t>
    </r>
  </si>
  <si>
    <r>
      <t>1.2 (</t>
    </r>
    <r>
      <rPr>
        <sz val="10"/>
        <color theme="9" tint="-0.249977111117893"/>
        <rFont val="Calibri"/>
        <family val="2"/>
        <scheme val="minor"/>
      </rPr>
      <t>BERKELEY</t>
    </r>
    <r>
      <rPr>
        <sz val="10"/>
        <color theme="1"/>
        <rFont val="Calibri"/>
        <family val="2"/>
        <scheme val="minor"/>
      </rPr>
      <t>)</t>
    </r>
  </si>
  <si>
    <r>
      <t>318 (</t>
    </r>
    <r>
      <rPr>
        <sz val="10"/>
        <color theme="9" tint="-0.249977111117893"/>
        <rFont val="Calibri"/>
        <family val="2"/>
        <scheme val="minor"/>
      </rPr>
      <t>GRANT</t>
    </r>
    <r>
      <rPr>
        <sz val="10"/>
        <color theme="1"/>
        <rFont val="Calibri"/>
        <family val="2"/>
        <scheme val="minor"/>
      </rPr>
      <t>)</t>
    </r>
  </si>
  <si>
    <r>
      <t>0.02 (</t>
    </r>
    <r>
      <rPr>
        <sz val="10"/>
        <color theme="9" tint="-0.249977111117893"/>
        <rFont val="Calibri"/>
        <family val="2"/>
        <scheme val="minor"/>
      </rPr>
      <t>HARDY</t>
    </r>
    <r>
      <rPr>
        <sz val="10"/>
        <color theme="1"/>
        <rFont val="Calibri"/>
        <family val="2"/>
        <scheme val="minor"/>
      </rPr>
      <t>)</t>
    </r>
  </si>
  <si>
    <r>
      <t>0.8% (</t>
    </r>
    <r>
      <rPr>
        <sz val="10"/>
        <color theme="9" tint="-0.249977111117893"/>
        <rFont val="Calibri"/>
        <family val="2"/>
        <scheme val="minor"/>
      </rPr>
      <t>BERKELEY</t>
    </r>
    <r>
      <rPr>
        <sz val="10"/>
        <color theme="1"/>
        <rFont val="Calibri"/>
        <family val="2"/>
        <scheme val="minor"/>
      </rPr>
      <t>)</t>
    </r>
  </si>
  <si>
    <r>
      <t>$14,000 (</t>
    </r>
    <r>
      <rPr>
        <sz val="10"/>
        <color theme="9" tint="-0.249977111117893"/>
        <rFont val="Calibri"/>
        <family val="2"/>
        <scheme val="minor"/>
      </rPr>
      <t>MCDOWELL</t>
    </r>
    <r>
      <rPr>
        <sz val="10"/>
        <color theme="1"/>
        <rFont val="Calibri"/>
        <family val="2"/>
        <scheme val="minor"/>
      </rPr>
      <t>)</t>
    </r>
  </si>
  <si>
    <r>
      <t>4.0% (</t>
    </r>
    <r>
      <rPr>
        <sz val="10"/>
        <color theme="9" tint="-0.249977111117893"/>
        <rFont val="Calibri"/>
        <family val="2"/>
        <scheme val="minor"/>
      </rPr>
      <t>BROOKE</t>
    </r>
    <r>
      <rPr>
        <sz val="10"/>
        <color theme="1"/>
        <rFont val="Calibri"/>
        <family val="2"/>
        <scheme val="minor"/>
      </rPr>
      <t>)</t>
    </r>
  </si>
  <si>
    <r>
      <t>10.4% (</t>
    </r>
    <r>
      <rPr>
        <sz val="10"/>
        <color theme="9" tint="-0.249977111117893"/>
        <rFont val="Calibri"/>
        <family val="2"/>
        <scheme val="minor"/>
      </rPr>
      <t>LINCOLN</t>
    </r>
    <r>
      <rPr>
        <sz val="10"/>
        <color theme="1"/>
        <rFont val="Calibri"/>
        <family val="2"/>
        <scheme val="minor"/>
      </rPr>
      <t>)</t>
    </r>
  </si>
  <si>
    <r>
      <t>39.4% (</t>
    </r>
    <r>
      <rPr>
        <sz val="10"/>
        <color theme="9" tint="-0.249977111117893"/>
        <rFont val="Calibri"/>
        <family val="2"/>
        <scheme val="minor"/>
      </rPr>
      <t>OHIO</t>
    </r>
    <r>
      <rPr>
        <sz val="10"/>
        <color theme="1"/>
        <rFont val="Calibri"/>
        <family val="2"/>
        <scheme val="minor"/>
      </rPr>
      <t>)</t>
    </r>
  </si>
  <si>
    <r>
      <t>1.0% (</t>
    </r>
    <r>
      <rPr>
        <sz val="10"/>
        <color theme="9" tint="-0.249977111117893"/>
        <rFont val="Calibri"/>
        <family val="2"/>
        <scheme val="minor"/>
      </rPr>
      <t>BRAXTON</t>
    </r>
    <r>
      <rPr>
        <sz val="10"/>
        <color theme="1"/>
        <rFont val="Calibri"/>
        <family val="2"/>
        <scheme val="minor"/>
      </rPr>
      <t>)</t>
    </r>
  </si>
  <si>
    <r>
      <t>23.0% (</t>
    </r>
    <r>
      <rPr>
        <sz val="10"/>
        <color rgb="FFC00000"/>
        <rFont val="Calibri"/>
        <family val="2"/>
        <scheme val="minor"/>
      </rPr>
      <t>MASON</t>
    </r>
    <r>
      <rPr>
        <sz val="10"/>
        <color theme="1"/>
        <rFont val="Calibri"/>
        <family val="2"/>
        <scheme val="minor"/>
      </rPr>
      <t>)</t>
    </r>
  </si>
  <si>
    <r>
      <t>94.9% (</t>
    </r>
    <r>
      <rPr>
        <sz val="10"/>
        <color rgb="FFC00000"/>
        <rFont val="Calibri"/>
        <family val="2"/>
        <scheme val="minor"/>
      </rPr>
      <t>CLAY</t>
    </r>
    <r>
      <rPr>
        <sz val="10"/>
        <color theme="1"/>
        <rFont val="Calibri"/>
        <family val="2"/>
        <scheme val="minor"/>
      </rPr>
      <t>)</t>
    </r>
  </si>
  <si>
    <r>
      <t>71.7% (</t>
    </r>
    <r>
      <rPr>
        <sz val="10"/>
        <color rgb="FFC00000"/>
        <rFont val="Calibri"/>
        <family val="2"/>
        <scheme val="minor"/>
      </rPr>
      <t>OHIO</t>
    </r>
    <r>
      <rPr>
        <sz val="10"/>
        <color theme="1"/>
        <rFont val="Calibri"/>
        <family val="2"/>
        <scheme val="minor"/>
      </rPr>
      <t>)</t>
    </r>
  </si>
  <si>
    <r>
      <t>53.3% (</t>
    </r>
    <r>
      <rPr>
        <sz val="10"/>
        <color rgb="FFC00000"/>
        <rFont val="Calibri"/>
        <family val="2"/>
        <scheme val="minor"/>
      </rPr>
      <t>MERCER</t>
    </r>
    <r>
      <rPr>
        <sz val="10"/>
        <color theme="1"/>
        <rFont val="Calibri"/>
        <family val="2"/>
        <scheme val="minor"/>
      </rPr>
      <t>)</t>
    </r>
  </si>
  <si>
    <r>
      <t>$97,450 (</t>
    </r>
    <r>
      <rPr>
        <sz val="10"/>
        <color rgb="FFC00000"/>
        <rFont val="Calibri"/>
        <family val="2"/>
        <scheme val="minor"/>
      </rPr>
      <t>JEFFERSON</t>
    </r>
    <r>
      <rPr>
        <sz val="10"/>
        <color theme="1"/>
        <rFont val="Calibri"/>
        <family val="2"/>
        <scheme val="minor"/>
      </rPr>
      <t>)</t>
    </r>
  </si>
  <si>
    <r>
      <t>80 (</t>
    </r>
    <r>
      <rPr>
        <sz val="10"/>
        <color rgb="FFC00000"/>
        <rFont val="Calibri"/>
        <family val="2"/>
        <scheme val="minor"/>
      </rPr>
      <t>KANAWHA</t>
    </r>
    <r>
      <rPr>
        <sz val="10"/>
        <color theme="1"/>
        <rFont val="Calibri"/>
        <family val="2"/>
        <scheme val="minor"/>
      </rPr>
      <t>)</t>
    </r>
  </si>
  <si>
    <r>
      <t>52 (</t>
    </r>
    <r>
      <rPr>
        <sz val="10"/>
        <color rgb="FFC00000"/>
        <rFont val="Calibri"/>
        <family val="2"/>
        <scheme val="minor"/>
      </rPr>
      <t>KANAWHA</t>
    </r>
    <r>
      <rPr>
        <sz val="10"/>
        <color theme="1"/>
        <rFont val="Calibri"/>
        <family val="2"/>
        <scheme val="minor"/>
      </rPr>
      <t>)</t>
    </r>
  </si>
  <si>
    <r>
      <t>19.2% (</t>
    </r>
    <r>
      <rPr>
        <sz val="10"/>
        <color rgb="FFC00000"/>
        <rFont val="Calibri"/>
        <family val="2"/>
        <scheme val="minor"/>
      </rPr>
      <t>BOONE</t>
    </r>
    <r>
      <rPr>
        <sz val="10"/>
        <color theme="1"/>
        <rFont val="Calibri"/>
        <family val="2"/>
        <scheme val="minor"/>
      </rPr>
      <t>)</t>
    </r>
  </si>
  <si>
    <r>
      <t>0 (</t>
    </r>
    <r>
      <rPr>
        <sz val="10"/>
        <color theme="9" tint="-0.249977111117893"/>
        <rFont val="Calibri"/>
        <family val="2"/>
        <scheme val="minor"/>
      </rPr>
      <t>BERKELEY</t>
    </r>
    <r>
      <rPr>
        <sz val="10"/>
        <color theme="1"/>
        <rFont val="Calibri"/>
        <family val="2"/>
        <scheme val="minor"/>
      </rPr>
      <t xml:space="preserve">, </t>
    </r>
    <r>
      <rPr>
        <sz val="10"/>
        <color theme="9" tint="-0.249977111117893"/>
        <rFont val="Calibri"/>
        <family val="2"/>
        <scheme val="minor"/>
      </rPr>
      <t>JEFFERSON</t>
    </r>
    <r>
      <rPr>
        <sz val="10"/>
        <color theme="1"/>
        <rFont val="Calibri"/>
        <family val="2"/>
        <scheme val="minor"/>
      </rPr>
      <t>)</t>
    </r>
  </si>
  <si>
    <r>
      <t>8 (</t>
    </r>
    <r>
      <rPr>
        <sz val="10"/>
        <color theme="9" tint="-0.249977111117893"/>
        <rFont val="Calibri"/>
        <family val="2"/>
        <scheme val="minor"/>
      </rPr>
      <t>GRANT</t>
    </r>
    <r>
      <rPr>
        <sz val="10"/>
        <color theme="1"/>
        <rFont val="Calibri"/>
        <family val="2"/>
        <scheme val="minor"/>
      </rPr>
      <t xml:space="preserve">, </t>
    </r>
    <r>
      <rPr>
        <sz val="10"/>
        <color theme="9" tint="-0.249977111117893"/>
        <rFont val="Calibri"/>
        <family val="2"/>
        <scheme val="minor"/>
      </rPr>
      <t>SUMMERS</t>
    </r>
    <r>
      <rPr>
        <sz val="10"/>
        <color theme="1"/>
        <rFont val="Calibri"/>
        <family val="2"/>
        <scheme val="minor"/>
      </rPr>
      <t>)</t>
    </r>
  </si>
  <si>
    <r>
      <t>0 (</t>
    </r>
    <r>
      <rPr>
        <sz val="10"/>
        <color theme="9" tint="-0.249977111117893"/>
        <rFont val="Calibri"/>
        <family val="2"/>
        <scheme val="minor"/>
      </rPr>
      <t>HARDY</t>
    </r>
    <r>
      <rPr>
        <sz val="10"/>
        <color theme="1"/>
        <rFont val="Calibri"/>
        <family val="2"/>
        <scheme val="minor"/>
      </rPr>
      <t>)</t>
    </r>
  </si>
  <si>
    <r>
      <t>84 (</t>
    </r>
    <r>
      <rPr>
        <sz val="10"/>
        <color rgb="FFC00000"/>
        <rFont val="Calibri"/>
        <family val="2"/>
        <scheme val="minor"/>
      </rPr>
      <t>KANAWHA</t>
    </r>
    <r>
      <rPr>
        <sz val="10"/>
        <color theme="1"/>
        <rFont val="Calibri"/>
        <family val="2"/>
        <scheme val="minor"/>
      </rPr>
      <t>)</t>
    </r>
  </si>
  <si>
    <r>
      <t>261 (</t>
    </r>
    <r>
      <rPr>
        <sz val="10"/>
        <color rgb="FFC00000"/>
        <rFont val="Calibri"/>
        <family val="2"/>
        <scheme val="minor"/>
      </rPr>
      <t>KANAWHA</t>
    </r>
    <r>
      <rPr>
        <sz val="10"/>
        <color theme="1"/>
        <rFont val="Calibri"/>
        <family val="2"/>
        <scheme val="minor"/>
      </rPr>
      <t>)</t>
    </r>
  </si>
  <si>
    <r>
      <t>1,006 (</t>
    </r>
    <r>
      <rPr>
        <sz val="10"/>
        <color rgb="FFC00000"/>
        <rFont val="Calibri"/>
        <family val="2"/>
        <scheme val="minor"/>
      </rPr>
      <t>OHIO</t>
    </r>
    <r>
      <rPr>
        <sz val="10"/>
        <color theme="1"/>
        <rFont val="Calibri"/>
        <family val="2"/>
        <scheme val="minor"/>
      </rPr>
      <t>)</t>
    </r>
  </si>
  <si>
    <r>
      <t>1,263 (</t>
    </r>
    <r>
      <rPr>
        <sz val="10"/>
        <color rgb="FFC00000"/>
        <rFont val="Calibri"/>
        <family val="2"/>
        <scheme val="minor"/>
      </rPr>
      <t>OHIO</t>
    </r>
    <r>
      <rPr>
        <sz val="10"/>
        <color theme="1"/>
        <rFont val="Calibri"/>
        <family val="2"/>
        <scheme val="minor"/>
      </rPr>
      <t>)</t>
    </r>
  </si>
  <si>
    <r>
      <t>975 (</t>
    </r>
    <r>
      <rPr>
        <sz val="10"/>
        <color rgb="FFC00000"/>
        <rFont val="Calibri"/>
        <family val="2"/>
        <scheme val="minor"/>
      </rPr>
      <t>KANAWHA</t>
    </r>
    <r>
      <rPr>
        <sz val="10"/>
        <color theme="1"/>
        <rFont val="Calibri"/>
        <family val="2"/>
        <scheme val="minor"/>
      </rPr>
      <t>)</t>
    </r>
  </si>
  <si>
    <r>
      <t>33.4% (</t>
    </r>
    <r>
      <rPr>
        <sz val="10"/>
        <color rgb="FFC00000"/>
        <rFont val="Calibri"/>
        <family val="2"/>
        <scheme val="minor"/>
      </rPr>
      <t>HAMPSHIRE</t>
    </r>
    <r>
      <rPr>
        <sz val="10"/>
        <color theme="1"/>
        <rFont val="Calibri"/>
        <family val="2"/>
        <scheme val="minor"/>
      </rPr>
      <t>)</t>
    </r>
  </si>
  <si>
    <r>
      <t>3,044 (</t>
    </r>
    <r>
      <rPr>
        <sz val="10"/>
        <color rgb="FFC00000"/>
        <rFont val="Calibri"/>
        <family val="2"/>
        <scheme val="minor"/>
      </rPr>
      <t>OHIO</t>
    </r>
    <r>
      <rPr>
        <sz val="10"/>
        <color theme="1"/>
        <rFont val="Calibri"/>
        <family val="2"/>
        <scheme val="minor"/>
      </rPr>
      <t>)</t>
    </r>
  </si>
  <si>
    <r>
      <t>1,547 (</t>
    </r>
    <r>
      <rPr>
        <sz val="10"/>
        <color rgb="FFC00000"/>
        <rFont val="Calibri"/>
        <family val="2"/>
        <scheme val="minor"/>
      </rPr>
      <t>OHIO</t>
    </r>
    <r>
      <rPr>
        <sz val="10"/>
        <color theme="1"/>
        <rFont val="Calibri"/>
        <family val="2"/>
        <scheme val="minor"/>
      </rPr>
      <t>)</t>
    </r>
  </si>
  <si>
    <r>
      <t>4 (</t>
    </r>
    <r>
      <rPr>
        <sz val="10"/>
        <color theme="9" tint="-0.249977111117893"/>
        <rFont val="Calibri"/>
        <family val="2"/>
        <scheme val="minor"/>
      </rPr>
      <t>GRANT</t>
    </r>
    <r>
      <rPr>
        <sz val="10"/>
        <color theme="1"/>
        <rFont val="Calibri"/>
        <family val="2"/>
        <scheme val="minor"/>
      </rPr>
      <t>)</t>
    </r>
  </si>
  <si>
    <r>
      <t>1.2% (</t>
    </r>
    <r>
      <rPr>
        <sz val="10"/>
        <color theme="9" tint="-0.249977111117893"/>
        <rFont val="Calibri"/>
        <family val="2"/>
        <scheme val="minor"/>
      </rPr>
      <t>BROOKE</t>
    </r>
    <r>
      <rPr>
        <sz val="10"/>
        <color theme="1"/>
        <rFont val="Calibri"/>
        <family val="2"/>
        <scheme val="minor"/>
      </rPr>
      <t>)</t>
    </r>
  </si>
  <si>
    <r>
      <t>34 (</t>
    </r>
    <r>
      <rPr>
        <sz val="10"/>
        <color theme="9" tint="-0.249977111117893"/>
        <rFont val="Calibri"/>
        <family val="2"/>
        <scheme val="minor"/>
      </rPr>
      <t>MONROE</t>
    </r>
    <r>
      <rPr>
        <sz val="10"/>
        <color theme="1"/>
        <rFont val="Calibri"/>
        <family val="2"/>
        <scheme val="minor"/>
      </rPr>
      <t>)</t>
    </r>
  </si>
  <si>
    <r>
      <t>5 (</t>
    </r>
    <r>
      <rPr>
        <sz val="10"/>
        <color theme="9" tint="-0.249977111117893"/>
        <rFont val="Calibri"/>
        <family val="2"/>
        <scheme val="minor"/>
      </rPr>
      <t>MONROE</t>
    </r>
    <r>
      <rPr>
        <sz val="10"/>
        <color theme="1"/>
        <rFont val="Calibri"/>
        <family val="2"/>
        <scheme val="minor"/>
      </rPr>
      <t>)</t>
    </r>
  </si>
  <si>
    <r>
      <t>1.0% (</t>
    </r>
    <r>
      <rPr>
        <sz val="10"/>
        <color theme="9" tint="-0.249977111117893"/>
        <rFont val="Calibri"/>
        <family val="2"/>
        <scheme val="minor"/>
      </rPr>
      <t>BERKELEY</t>
    </r>
    <r>
      <rPr>
        <sz val="10"/>
        <color theme="1"/>
        <rFont val="Calibri"/>
        <family val="2"/>
        <scheme val="minor"/>
      </rPr>
      <t>)</t>
    </r>
  </si>
  <si>
    <r>
      <t>0.6% (</t>
    </r>
    <r>
      <rPr>
        <sz val="10"/>
        <color theme="9" tint="-0.249977111117893"/>
        <rFont val="Calibri"/>
        <family val="2"/>
        <scheme val="minor"/>
      </rPr>
      <t>BERKELEY</t>
    </r>
    <r>
      <rPr>
        <sz val="10"/>
        <color theme="1"/>
        <rFont val="Calibri"/>
        <family val="2"/>
        <scheme val="minor"/>
      </rPr>
      <t>)</t>
    </r>
  </si>
  <si>
    <r>
      <t>0.0% (</t>
    </r>
    <r>
      <rPr>
        <sz val="10"/>
        <color theme="9" tint="-0.249977111117893"/>
        <rFont val="Calibri"/>
        <family val="2"/>
        <scheme val="minor"/>
      </rPr>
      <t>JEFFERSON</t>
    </r>
    <r>
      <rPr>
        <sz val="10"/>
        <color theme="1"/>
        <rFont val="Calibri"/>
        <family val="2"/>
        <scheme val="minor"/>
      </rPr>
      <t>)</t>
    </r>
  </si>
  <si>
    <t>Med. Region:</t>
  </si>
  <si>
    <t>Avg. Region:</t>
  </si>
  <si>
    <t>Max. Region:</t>
  </si>
  <si>
    <t>Min. Region:</t>
  </si>
  <si>
    <r>
      <t>3,867 (</t>
    </r>
    <r>
      <rPr>
        <sz val="10"/>
        <color theme="9" tint="-0.249977111117893"/>
        <rFont val="Calibri"/>
        <family val="2"/>
        <scheme val="minor"/>
      </rPr>
      <t>Region 11</t>
    </r>
    <r>
      <rPr>
        <sz val="10"/>
        <rFont val="Calibri"/>
        <family val="2"/>
        <scheme val="minor"/>
      </rPr>
      <t>)</t>
    </r>
  </si>
  <si>
    <t>2,459,965 (Region 4)</t>
  </si>
  <si>
    <t>158,548 (Region 6)</t>
  </si>
  <si>
    <t>36,200 (Region 11)</t>
  </si>
  <si>
    <t>114,423 (Region 6)</t>
  </si>
  <si>
    <t>22,651 (Region 11)</t>
  </si>
  <si>
    <t>2.2 (Region 11)</t>
  </si>
  <si>
    <r>
      <t>76,780 (</t>
    </r>
    <r>
      <rPr>
        <sz val="10"/>
        <color rgb="FFC00000"/>
        <rFont val="Calibri"/>
        <family val="2"/>
        <scheme val="minor"/>
      </rPr>
      <t>Region 5</t>
    </r>
    <r>
      <rPr>
        <sz val="10"/>
        <rFont val="Calibri"/>
        <family val="2"/>
        <scheme val="minor"/>
      </rPr>
      <t>)</t>
    </r>
  </si>
  <si>
    <r>
      <t>5.7% (</t>
    </r>
    <r>
      <rPr>
        <sz val="10"/>
        <color rgb="FFC00000"/>
        <rFont val="Calibri"/>
        <family val="2"/>
        <scheme val="minor"/>
      </rPr>
      <t>Region 9</t>
    </r>
    <r>
      <rPr>
        <sz val="10"/>
        <rFont val="Calibri"/>
        <family val="2"/>
        <scheme val="minor"/>
      </rPr>
      <t>)</t>
    </r>
  </si>
  <si>
    <r>
      <t>2,404.4 (</t>
    </r>
    <r>
      <rPr>
        <sz val="10"/>
        <color rgb="FFC00000"/>
        <rFont val="Calibri"/>
        <family val="2"/>
        <scheme val="minor"/>
      </rPr>
      <t>Region 7</t>
    </r>
    <r>
      <rPr>
        <sz val="10"/>
        <rFont val="Calibri"/>
        <family val="2"/>
        <scheme val="minor"/>
      </rPr>
      <t>)</t>
    </r>
  </si>
  <si>
    <r>
      <t>2.5 (</t>
    </r>
    <r>
      <rPr>
        <sz val="10"/>
        <color rgb="FFC00000"/>
        <rFont val="Calibri"/>
        <family val="2"/>
        <scheme val="minor"/>
      </rPr>
      <t>Region 5</t>
    </r>
    <r>
      <rPr>
        <sz val="10"/>
        <rFont val="Calibri"/>
        <family val="2"/>
        <scheme val="minor"/>
      </rPr>
      <t>)</t>
    </r>
  </si>
  <si>
    <r>
      <t>2.1% (</t>
    </r>
    <r>
      <rPr>
        <sz val="10"/>
        <color theme="9" tint="-0.249977111117893"/>
        <rFont val="Calibri"/>
        <family val="2"/>
        <scheme val="minor"/>
      </rPr>
      <t>Region 1</t>
    </r>
    <r>
      <rPr>
        <sz val="10"/>
        <rFont val="Calibri"/>
        <family val="2"/>
        <scheme val="minor"/>
      </rPr>
      <t>)</t>
    </r>
  </si>
  <si>
    <r>
      <t>141.2 (</t>
    </r>
    <r>
      <rPr>
        <sz val="10"/>
        <color theme="9" tint="-0.249977111117893"/>
        <rFont val="Calibri"/>
        <family val="2"/>
        <scheme val="minor"/>
      </rPr>
      <t>Region 11</t>
    </r>
    <r>
      <rPr>
        <sz val="10"/>
        <rFont val="Calibri"/>
        <family val="2"/>
        <scheme val="minor"/>
      </rPr>
      <t>)</t>
    </r>
  </si>
  <si>
    <r>
      <t>1.4 (</t>
    </r>
    <r>
      <rPr>
        <sz val="10"/>
        <color theme="9" tint="-0.249977111117893"/>
        <rFont val="Calibri"/>
        <family val="2"/>
        <scheme val="minor"/>
      </rPr>
      <t>Region 7</t>
    </r>
    <r>
      <rPr>
        <sz val="10"/>
        <rFont val="Calibri"/>
        <family val="2"/>
        <scheme val="minor"/>
      </rPr>
      <t>)</t>
    </r>
  </si>
  <si>
    <r>
      <t>1,372 (</t>
    </r>
    <r>
      <rPr>
        <sz val="10"/>
        <color theme="9" tint="-0.249977111117893"/>
        <rFont val="Calibri"/>
        <family val="2"/>
        <scheme val="minor"/>
      </rPr>
      <t>Region 11</t>
    </r>
    <r>
      <rPr>
        <sz val="10"/>
        <rFont val="Calibri"/>
        <family val="2"/>
        <scheme val="minor"/>
      </rPr>
      <t>)</t>
    </r>
  </si>
  <si>
    <r>
      <t>66 (</t>
    </r>
    <r>
      <rPr>
        <sz val="10"/>
        <color theme="9" tint="-0.249977111117893"/>
        <rFont val="Calibri"/>
        <family val="2"/>
        <scheme val="minor"/>
      </rPr>
      <t>Region 11</t>
    </r>
    <r>
      <rPr>
        <sz val="10"/>
        <rFont val="Calibri"/>
        <family val="2"/>
        <scheme val="minor"/>
      </rPr>
      <t>)</t>
    </r>
  </si>
  <si>
    <r>
      <t>1,647 (</t>
    </r>
    <r>
      <rPr>
        <sz val="10"/>
        <color theme="9" tint="-0.249977111117893"/>
        <rFont val="Calibri"/>
        <family val="2"/>
        <scheme val="minor"/>
      </rPr>
      <t>Region 11</t>
    </r>
    <r>
      <rPr>
        <sz val="10"/>
        <rFont val="Calibri"/>
        <family val="2"/>
        <scheme val="minor"/>
      </rPr>
      <t>)</t>
    </r>
  </si>
  <si>
    <r>
      <t>2.1% (</t>
    </r>
    <r>
      <rPr>
        <sz val="10"/>
        <color theme="9" tint="-0.249977111117893"/>
        <rFont val="Calibri"/>
        <family val="2"/>
        <scheme val="minor"/>
      </rPr>
      <t>Region 9</t>
    </r>
    <r>
      <rPr>
        <sz val="10"/>
        <rFont val="Calibri"/>
        <family val="2"/>
        <scheme val="minor"/>
      </rPr>
      <t>)</t>
    </r>
  </si>
  <si>
    <r>
      <t>3.6% (</t>
    </r>
    <r>
      <rPr>
        <sz val="10"/>
        <color theme="9" tint="-0.249977111117893"/>
        <rFont val="Calibri"/>
        <family val="2"/>
        <scheme val="minor"/>
      </rPr>
      <t>Region 5</t>
    </r>
    <r>
      <rPr>
        <sz val="10"/>
        <rFont val="Calibri"/>
        <family val="2"/>
        <scheme val="minor"/>
      </rPr>
      <t>)</t>
    </r>
  </si>
  <si>
    <r>
      <t>15.8% (</t>
    </r>
    <r>
      <rPr>
        <sz val="10"/>
        <color rgb="FFC00000"/>
        <rFont val="Calibri"/>
        <family val="2"/>
        <scheme val="minor"/>
      </rPr>
      <t>Region 9</t>
    </r>
    <r>
      <rPr>
        <sz val="10"/>
        <rFont val="Calibri"/>
        <family val="2"/>
        <scheme val="minor"/>
      </rPr>
      <t>)</t>
    </r>
  </si>
  <si>
    <r>
      <t>15.5% (</t>
    </r>
    <r>
      <rPr>
        <sz val="10"/>
        <color rgb="FFC00000"/>
        <rFont val="Calibri"/>
        <family val="2"/>
        <scheme val="minor"/>
      </rPr>
      <t>Region 10</t>
    </r>
    <r>
      <rPr>
        <sz val="10"/>
        <rFont val="Calibri"/>
        <family val="2"/>
        <scheme val="minor"/>
      </rPr>
      <t>)</t>
    </r>
  </si>
  <si>
    <r>
      <t>22,340 (</t>
    </r>
    <r>
      <rPr>
        <sz val="10"/>
        <color rgb="FFC00000"/>
        <rFont val="Calibri"/>
        <family val="2"/>
        <scheme val="minor"/>
      </rPr>
      <t>Region 3</t>
    </r>
    <r>
      <rPr>
        <sz val="10"/>
        <rFont val="Calibri"/>
        <family val="2"/>
        <scheme val="minor"/>
      </rPr>
      <t>)</t>
    </r>
  </si>
  <si>
    <r>
      <t>0.39 (</t>
    </r>
    <r>
      <rPr>
        <sz val="10"/>
        <color rgb="FFC00000"/>
        <rFont val="Calibri"/>
        <family val="2"/>
        <scheme val="minor"/>
      </rPr>
      <t>Region 3</t>
    </r>
    <r>
      <rPr>
        <sz val="10"/>
        <rFont val="Calibri"/>
        <family val="2"/>
        <scheme val="minor"/>
      </rPr>
      <t>)</t>
    </r>
  </si>
  <si>
    <r>
      <t>13.2% (</t>
    </r>
    <r>
      <rPr>
        <sz val="10"/>
        <color rgb="FFC00000"/>
        <rFont val="Calibri"/>
        <family val="2"/>
        <scheme val="minor"/>
      </rPr>
      <t>Region 3</t>
    </r>
    <r>
      <rPr>
        <sz val="10"/>
        <rFont val="Calibri"/>
        <family val="2"/>
        <scheme val="minor"/>
      </rPr>
      <t>)</t>
    </r>
  </si>
  <si>
    <r>
      <t>2,261 (</t>
    </r>
    <r>
      <rPr>
        <sz val="10"/>
        <color rgb="FFC00000"/>
        <rFont val="Calibri"/>
        <family val="2"/>
        <scheme val="minor"/>
      </rPr>
      <t>Region 2</t>
    </r>
    <r>
      <rPr>
        <sz val="10"/>
        <rFont val="Calibri"/>
        <family val="2"/>
        <scheme val="minor"/>
      </rPr>
      <t>)</t>
    </r>
  </si>
  <si>
    <r>
      <t>19,221 (</t>
    </r>
    <r>
      <rPr>
        <sz val="10"/>
        <color rgb="FFC00000"/>
        <rFont val="Calibri"/>
        <family val="2"/>
        <scheme val="minor"/>
      </rPr>
      <t>Region 3</t>
    </r>
    <r>
      <rPr>
        <sz val="10"/>
        <rFont val="Calibri"/>
        <family val="2"/>
        <scheme val="minor"/>
      </rPr>
      <t>)</t>
    </r>
  </si>
  <si>
    <r>
      <t>$93,150 (</t>
    </r>
    <r>
      <rPr>
        <sz val="10"/>
        <color rgb="FFC00000"/>
        <rFont val="Calibri"/>
        <family val="2"/>
        <scheme val="minor"/>
      </rPr>
      <t>Region 9</t>
    </r>
    <r>
      <rPr>
        <sz val="10"/>
        <rFont val="Calibri"/>
        <family val="2"/>
        <scheme val="minor"/>
      </rPr>
      <t>)</t>
    </r>
  </si>
  <si>
    <r>
      <t>37.4% (</t>
    </r>
    <r>
      <rPr>
        <sz val="10"/>
        <color rgb="FFC00000"/>
        <rFont val="Calibri"/>
        <family val="2"/>
        <scheme val="minor"/>
      </rPr>
      <t>Region 2</t>
    </r>
    <r>
      <rPr>
        <sz val="10"/>
        <rFont val="Calibri"/>
        <family val="2"/>
        <scheme val="minor"/>
      </rPr>
      <t>)</t>
    </r>
  </si>
  <si>
    <r>
      <t>62.1% (</t>
    </r>
    <r>
      <rPr>
        <sz val="10"/>
        <color rgb="FFC00000"/>
        <rFont val="Calibri"/>
        <family val="2"/>
        <scheme val="minor"/>
      </rPr>
      <t>Region 11</t>
    </r>
    <r>
      <rPr>
        <sz val="10"/>
        <rFont val="Calibri"/>
        <family val="2"/>
        <scheme val="minor"/>
      </rPr>
      <t>)</t>
    </r>
  </si>
  <si>
    <r>
      <t>89.4% (</t>
    </r>
    <r>
      <rPr>
        <sz val="10"/>
        <color rgb="FFC00000"/>
        <rFont val="Calibri"/>
        <family val="2"/>
        <scheme val="minor"/>
      </rPr>
      <t>Region 2</t>
    </r>
    <r>
      <rPr>
        <sz val="10"/>
        <rFont val="Calibri"/>
        <family val="2"/>
        <scheme val="minor"/>
      </rPr>
      <t>)</t>
    </r>
  </si>
  <si>
    <r>
      <t>9.5% (</t>
    </r>
    <r>
      <rPr>
        <sz val="10"/>
        <color rgb="FFC00000"/>
        <rFont val="Calibri"/>
        <family val="2"/>
        <scheme val="minor"/>
      </rPr>
      <t>Region 9</t>
    </r>
    <r>
      <rPr>
        <sz val="10"/>
        <rFont val="Calibri"/>
        <family val="2"/>
        <scheme val="minor"/>
      </rPr>
      <t>)</t>
    </r>
  </si>
  <si>
    <r>
      <t>$26,000 (</t>
    </r>
    <r>
      <rPr>
        <sz val="10"/>
        <color theme="9" tint="-0.249977111117893"/>
        <rFont val="Calibri"/>
        <family val="2"/>
        <scheme val="minor"/>
      </rPr>
      <t>Region 1</t>
    </r>
    <r>
      <rPr>
        <sz val="10"/>
        <rFont val="Calibri"/>
        <family val="2"/>
        <scheme val="minor"/>
      </rPr>
      <t>)</t>
    </r>
  </si>
  <si>
    <r>
      <t>8.4% (</t>
    </r>
    <r>
      <rPr>
        <sz val="10"/>
        <color theme="9" tint="-0.249977111117893"/>
        <rFont val="Calibri"/>
        <family val="2"/>
        <scheme val="minor"/>
      </rPr>
      <t>Region 11</t>
    </r>
    <r>
      <rPr>
        <sz val="10"/>
        <rFont val="Calibri"/>
        <family val="2"/>
        <scheme val="minor"/>
      </rPr>
      <t>)</t>
    </r>
  </si>
  <si>
    <r>
      <t>14.7% (</t>
    </r>
    <r>
      <rPr>
        <sz val="10"/>
        <color theme="9" tint="-0.249977111117893"/>
        <rFont val="Calibri"/>
        <family val="2"/>
        <scheme val="minor"/>
      </rPr>
      <t>Region 2</t>
    </r>
    <r>
      <rPr>
        <sz val="10"/>
        <rFont val="Calibri"/>
        <family val="2"/>
        <scheme val="minor"/>
      </rPr>
      <t>)</t>
    </r>
  </si>
  <si>
    <r>
      <t>55.3% (</t>
    </r>
    <r>
      <rPr>
        <sz val="10"/>
        <color theme="9" tint="-0.249977111117893"/>
        <rFont val="Calibri"/>
        <family val="2"/>
        <scheme val="minor"/>
      </rPr>
      <t>Region 10</t>
    </r>
    <r>
      <rPr>
        <sz val="10"/>
        <rFont val="Calibri"/>
        <family val="2"/>
        <scheme val="minor"/>
      </rPr>
      <t>)</t>
    </r>
  </si>
  <si>
    <r>
      <t>4.0% (</t>
    </r>
    <r>
      <rPr>
        <sz val="10"/>
        <color theme="9" tint="-0.249977111117893"/>
        <rFont val="Calibri"/>
        <family val="2"/>
        <scheme val="minor"/>
      </rPr>
      <t>Region 10</t>
    </r>
    <r>
      <rPr>
        <sz val="10"/>
        <rFont val="Calibri"/>
        <family val="2"/>
        <scheme val="minor"/>
      </rPr>
      <t>)</t>
    </r>
  </si>
  <si>
    <r>
      <t>4 (</t>
    </r>
    <r>
      <rPr>
        <sz val="10"/>
        <color theme="9" tint="-0.249977111117893"/>
        <rFont val="Calibri"/>
        <family val="2"/>
        <scheme val="minor"/>
      </rPr>
      <t>Region 9</t>
    </r>
    <r>
      <rPr>
        <sz val="10"/>
        <rFont val="Calibri"/>
        <family val="2"/>
        <scheme val="minor"/>
      </rPr>
      <t>)</t>
    </r>
  </si>
  <si>
    <r>
      <t>1 (</t>
    </r>
    <r>
      <rPr>
        <sz val="10"/>
        <color theme="9" tint="-0.249977111117893"/>
        <rFont val="Calibri"/>
        <family val="2"/>
        <scheme val="minor"/>
      </rPr>
      <t>Region 9</t>
    </r>
    <r>
      <rPr>
        <sz val="10"/>
        <rFont val="Calibri"/>
        <family val="2"/>
        <scheme val="minor"/>
      </rPr>
      <t>)</t>
    </r>
  </si>
  <si>
    <r>
      <t>112 (</t>
    </r>
    <r>
      <rPr>
        <sz val="10"/>
        <color rgb="FFC00000"/>
        <rFont val="Calibri"/>
        <family val="2"/>
        <scheme val="minor"/>
      </rPr>
      <t>Region 3</t>
    </r>
    <r>
      <rPr>
        <sz val="10"/>
        <rFont val="Calibri"/>
        <family val="2"/>
        <scheme val="minor"/>
      </rPr>
      <t>)</t>
    </r>
  </si>
  <si>
    <r>
      <t>70 (</t>
    </r>
    <r>
      <rPr>
        <sz val="10"/>
        <color rgb="FFC00000"/>
        <rFont val="Calibri"/>
        <family val="2"/>
        <scheme val="minor"/>
      </rPr>
      <t>Region 3</t>
    </r>
    <r>
      <rPr>
        <sz val="10"/>
        <rFont val="Calibri"/>
        <family val="2"/>
        <scheme val="minor"/>
      </rPr>
      <t>)</t>
    </r>
  </si>
  <si>
    <r>
      <t>1,304 (</t>
    </r>
    <r>
      <rPr>
        <sz val="10"/>
        <color rgb="FFC00000"/>
        <rFont val="Calibri"/>
        <family val="2"/>
        <scheme val="minor"/>
      </rPr>
      <t>Region 10</t>
    </r>
    <r>
      <rPr>
        <sz val="10"/>
        <rFont val="Calibri"/>
        <family val="2"/>
        <scheme val="minor"/>
      </rPr>
      <t>)</t>
    </r>
  </si>
  <si>
    <r>
      <t>1,040 (</t>
    </r>
    <r>
      <rPr>
        <sz val="10"/>
        <color rgb="FFC00000"/>
        <rFont val="Calibri"/>
        <family val="2"/>
        <scheme val="minor"/>
      </rPr>
      <t>Region 10</t>
    </r>
    <r>
      <rPr>
        <sz val="10"/>
        <rFont val="Calibri"/>
        <family val="2"/>
        <scheme val="minor"/>
      </rPr>
      <t>)</t>
    </r>
  </si>
  <si>
    <r>
      <t>404 (</t>
    </r>
    <r>
      <rPr>
        <sz val="10"/>
        <color rgb="FFC00000"/>
        <rFont val="Calibri"/>
        <family val="2"/>
        <scheme val="minor"/>
      </rPr>
      <t>Region 3</t>
    </r>
    <r>
      <rPr>
        <sz val="10"/>
        <rFont val="Calibri"/>
        <family val="2"/>
        <scheme val="minor"/>
      </rPr>
      <t>)</t>
    </r>
  </si>
  <si>
    <r>
      <t>128 (</t>
    </r>
    <r>
      <rPr>
        <sz val="10"/>
        <color rgb="FFC00000"/>
        <rFont val="Calibri"/>
        <family val="2"/>
        <scheme val="minor"/>
      </rPr>
      <t>Region 3</t>
    </r>
    <r>
      <rPr>
        <sz val="10"/>
        <rFont val="Calibri"/>
        <family val="2"/>
        <scheme val="minor"/>
      </rPr>
      <t>)</t>
    </r>
  </si>
  <si>
    <r>
      <t>1,527 (</t>
    </r>
    <r>
      <rPr>
        <sz val="10"/>
        <color rgb="FFC00000"/>
        <rFont val="Calibri"/>
        <family val="2"/>
        <scheme val="minor"/>
      </rPr>
      <t>Region 3</t>
    </r>
    <r>
      <rPr>
        <sz val="10"/>
        <rFont val="Calibri"/>
        <family val="2"/>
        <scheme val="minor"/>
      </rPr>
      <t>)</t>
    </r>
  </si>
  <si>
    <r>
      <t>24.5 (</t>
    </r>
    <r>
      <rPr>
        <sz val="10"/>
        <color rgb="FFC00000"/>
        <rFont val="Calibri"/>
        <family val="2"/>
        <scheme val="minor"/>
      </rPr>
      <t>Region 9</t>
    </r>
    <r>
      <rPr>
        <sz val="10"/>
        <rFont val="Calibri"/>
        <family val="2"/>
        <scheme val="minor"/>
      </rPr>
      <t>)</t>
    </r>
  </si>
  <si>
    <r>
      <t>5,876 (</t>
    </r>
    <r>
      <rPr>
        <sz val="10"/>
        <color rgb="FFC00000"/>
        <rFont val="Calibri"/>
        <family val="2"/>
        <scheme val="minor"/>
      </rPr>
      <t>Region 2</t>
    </r>
    <r>
      <rPr>
        <sz val="10"/>
        <rFont val="Calibri"/>
        <family val="2"/>
        <scheme val="minor"/>
      </rPr>
      <t>)</t>
    </r>
  </si>
  <si>
    <r>
      <t>1,997 (</t>
    </r>
    <r>
      <rPr>
        <sz val="10"/>
        <color rgb="FFC00000"/>
        <rFont val="Calibri"/>
        <family val="2"/>
        <scheme val="minor"/>
      </rPr>
      <t>Region 2</t>
    </r>
    <r>
      <rPr>
        <sz val="10"/>
        <rFont val="Calibri"/>
        <family val="2"/>
        <scheme val="minor"/>
      </rPr>
      <t>)</t>
    </r>
  </si>
  <si>
    <r>
      <t>21 (</t>
    </r>
    <r>
      <rPr>
        <sz val="10"/>
        <color theme="9" tint="-0.249977111117893"/>
        <rFont val="Calibri"/>
        <family val="2"/>
        <scheme val="minor"/>
      </rPr>
      <t>Region 2</t>
    </r>
    <r>
      <rPr>
        <sz val="10"/>
        <rFont val="Calibri"/>
        <family val="2"/>
        <scheme val="minor"/>
      </rPr>
      <t>)</t>
    </r>
  </si>
  <si>
    <r>
      <t>2 (</t>
    </r>
    <r>
      <rPr>
        <sz val="10"/>
        <color theme="9" tint="-0.249977111117893"/>
        <rFont val="Calibri"/>
        <family val="2"/>
        <scheme val="minor"/>
      </rPr>
      <t>Region 2</t>
    </r>
    <r>
      <rPr>
        <sz val="10"/>
        <rFont val="Calibri"/>
        <family val="2"/>
        <scheme val="minor"/>
      </rPr>
      <t>)</t>
    </r>
  </si>
  <si>
    <r>
      <t>33 (</t>
    </r>
    <r>
      <rPr>
        <sz val="10"/>
        <color theme="9" tint="-0.249977111117893"/>
        <rFont val="Calibri"/>
        <family val="2"/>
        <scheme val="minor"/>
      </rPr>
      <t>Region 9</t>
    </r>
    <r>
      <rPr>
        <sz val="10"/>
        <rFont val="Calibri"/>
        <family val="2"/>
        <scheme val="minor"/>
      </rPr>
      <t xml:space="preserve">, </t>
    </r>
    <r>
      <rPr>
        <sz val="10"/>
        <color theme="9" tint="-0.249977111117893"/>
        <rFont val="Calibri"/>
        <family val="2"/>
        <scheme val="minor"/>
      </rPr>
      <t>Region 11</t>
    </r>
    <r>
      <rPr>
        <sz val="10"/>
        <rFont val="Calibri"/>
        <family val="2"/>
        <scheme val="minor"/>
      </rPr>
      <t>)</t>
    </r>
  </si>
  <si>
    <r>
      <t>9 (</t>
    </r>
    <r>
      <rPr>
        <sz val="10"/>
        <color theme="9" tint="-0.249977111117893"/>
        <rFont val="Calibri"/>
        <family val="2"/>
        <scheme val="minor"/>
      </rPr>
      <t>Region 11</t>
    </r>
    <r>
      <rPr>
        <sz val="10"/>
        <rFont val="Calibri"/>
        <family val="2"/>
        <scheme val="minor"/>
      </rPr>
      <t>)</t>
    </r>
  </si>
  <si>
    <r>
      <t>39 (</t>
    </r>
    <r>
      <rPr>
        <sz val="10"/>
        <color theme="9" tint="-0.249977111117893"/>
        <rFont val="Calibri"/>
        <family val="2"/>
        <scheme val="minor"/>
      </rPr>
      <t>Region 11</t>
    </r>
    <r>
      <rPr>
        <sz val="10"/>
        <rFont val="Calibri"/>
        <family val="2"/>
        <scheme val="minor"/>
      </rPr>
      <t>)</t>
    </r>
  </si>
  <si>
    <r>
      <t>2.8% (</t>
    </r>
    <r>
      <rPr>
        <sz val="10"/>
        <color theme="9" tint="-0.249977111117893"/>
        <rFont val="Calibri"/>
        <family val="2"/>
        <scheme val="minor"/>
      </rPr>
      <t>Region 11</t>
    </r>
    <r>
      <rPr>
        <sz val="10"/>
        <rFont val="Calibri"/>
        <family val="2"/>
        <scheme val="minor"/>
      </rPr>
      <t>)</t>
    </r>
  </si>
  <si>
    <r>
      <t>805 (</t>
    </r>
    <r>
      <rPr>
        <sz val="10"/>
        <color theme="9" tint="-0.249977111117893"/>
        <rFont val="Calibri"/>
        <family val="2"/>
        <scheme val="minor"/>
      </rPr>
      <t>Region 9</t>
    </r>
    <r>
      <rPr>
        <sz val="10"/>
        <rFont val="Calibri"/>
        <family val="2"/>
        <scheme val="minor"/>
      </rPr>
      <t>)</t>
    </r>
  </si>
  <si>
    <r>
      <t>261 (</t>
    </r>
    <r>
      <rPr>
        <sz val="10"/>
        <color theme="9" tint="-0.249977111117893"/>
        <rFont val="Calibri"/>
        <family val="2"/>
        <scheme val="minor"/>
      </rPr>
      <t>Region 8</t>
    </r>
    <r>
      <rPr>
        <sz val="10"/>
        <rFont val="Calibri"/>
        <family val="2"/>
        <scheme val="minor"/>
      </rPr>
      <t>)</t>
    </r>
  </si>
  <si>
    <r>
      <t>1.7% (</t>
    </r>
    <r>
      <rPr>
        <sz val="10"/>
        <color theme="9" tint="-0.249977111117893"/>
        <rFont val="Calibri"/>
        <family val="2"/>
        <scheme val="minor"/>
      </rPr>
      <t>Region 9</t>
    </r>
    <r>
      <rPr>
        <sz val="10"/>
        <rFont val="Calibri"/>
        <family val="2"/>
        <scheme val="minor"/>
      </rPr>
      <t>)</t>
    </r>
  </si>
  <si>
    <r>
      <t>1.1% (</t>
    </r>
    <r>
      <rPr>
        <sz val="10"/>
        <color theme="9" tint="-0.249977111117893"/>
        <rFont val="Calibri"/>
        <family val="2"/>
        <scheme val="minor"/>
      </rPr>
      <t>Region 9</t>
    </r>
    <r>
      <rPr>
        <sz val="10"/>
        <rFont val="Calibri"/>
        <family val="2"/>
        <scheme val="minor"/>
      </rPr>
      <t>)</t>
    </r>
  </si>
  <si>
    <t>Unique ID</t>
  </si>
  <si>
    <t>Total Stream Length (miles)</t>
  </si>
  <si>
    <t>OHIORV</t>
  </si>
  <si>
    <t>Ohio River</t>
  </si>
  <si>
    <t>KANAWHARV</t>
  </si>
  <si>
    <t>Kanawha River</t>
  </si>
  <si>
    <t>Kanawha</t>
  </si>
  <si>
    <t>ELKRV</t>
  </si>
  <si>
    <t>Elk River</t>
  </si>
  <si>
    <t>GNBRRV</t>
  </si>
  <si>
    <t>Greenbrier River</t>
  </si>
  <si>
    <t>Greenbrier</t>
  </si>
  <si>
    <t>GUYANDRV</t>
  </si>
  <si>
    <t>Guyandotte River</t>
  </si>
  <si>
    <t>Wyoming, Logan</t>
  </si>
  <si>
    <t>TUGFK</t>
  </si>
  <si>
    <t>Tug Fork</t>
  </si>
  <si>
    <t>Mingo</t>
  </si>
  <si>
    <t>LTLKANAWRV</t>
  </si>
  <si>
    <t>LIttle Kanawha River</t>
  </si>
  <si>
    <t>Wood</t>
  </si>
  <si>
    <t>MUDRV</t>
  </si>
  <si>
    <t>Mud River</t>
  </si>
  <si>
    <t>Lincoln</t>
  </si>
  <si>
    <t>ISLANDCK</t>
  </si>
  <si>
    <t>Island Creek</t>
  </si>
  <si>
    <t>BUCKHANRV</t>
  </si>
  <si>
    <t>Buckhannon River</t>
  </si>
  <si>
    <t>Upshur</t>
  </si>
  <si>
    <t>PONDFK</t>
  </si>
  <si>
    <t>Pond Fork</t>
  </si>
  <si>
    <t>Boone</t>
  </si>
  <si>
    <t>COALRV</t>
  </si>
  <si>
    <t>Coal River</t>
  </si>
  <si>
    <t>BUFFALOCK_045</t>
  </si>
  <si>
    <t>BIGCOALRV</t>
  </si>
  <si>
    <t>Big Coal River</t>
  </si>
  <si>
    <t>TYGVALRV</t>
  </si>
  <si>
    <t>Tygart Valley River</t>
  </si>
  <si>
    <t>Randolph</t>
  </si>
  <si>
    <t>PIGEONCK</t>
  </si>
  <si>
    <t>Pigeon Creek</t>
  </si>
  <si>
    <t>WHEELINGCK</t>
  </si>
  <si>
    <t>Wheeling Creek</t>
  </si>
  <si>
    <t>Marshall</t>
  </si>
  <si>
    <t>Ohio</t>
  </si>
  <si>
    <t>FOURPOLECK</t>
  </si>
  <si>
    <t>Fourpole Creek</t>
  </si>
  <si>
    <t>Cabell</t>
  </si>
  <si>
    <t>TWLVPOLECK</t>
  </si>
  <si>
    <t>Twelvepole Creek</t>
  </si>
  <si>
    <t>POCATALRV</t>
  </si>
  <si>
    <t>Pocatalico River</t>
  </si>
  <si>
    <t>CAMPBELLSCK</t>
  </si>
  <si>
    <t>Campbells Creek</t>
  </si>
  <si>
    <t>NEWCK</t>
  </si>
  <si>
    <t>New Creek</t>
  </si>
  <si>
    <t>Mineral</t>
  </si>
  <si>
    <t>SBPOTOMRV</t>
  </si>
  <si>
    <t>South Branch Potomac River</t>
  </si>
  <si>
    <t>Hampshire</t>
  </si>
  <si>
    <t>WFORKRV</t>
  </si>
  <si>
    <t>West Fork River</t>
  </si>
  <si>
    <t>Harrison</t>
  </si>
  <si>
    <t>HUFFCK</t>
  </si>
  <si>
    <t>Huff Creek</t>
  </si>
  <si>
    <t>Wyoming</t>
  </si>
  <si>
    <t>CLEARFK_109</t>
  </si>
  <si>
    <t>CABINCK</t>
  </si>
  <si>
    <t>Cabin Creek</t>
  </si>
  <si>
    <t>DRYFK_047</t>
  </si>
  <si>
    <t>McDowell</t>
  </si>
  <si>
    <t>WFTWLVPOLECK</t>
  </si>
  <si>
    <t>West Fork Twelvepole Creek</t>
  </si>
  <si>
    <t>POTOMRV</t>
  </si>
  <si>
    <t>Potomac River</t>
  </si>
  <si>
    <t>Morgan</t>
  </si>
  <si>
    <t>MIDGRVCK</t>
  </si>
  <si>
    <t>Middle Grave Creek</t>
  </si>
  <si>
    <t>LTLCOALRV</t>
  </si>
  <si>
    <t>Little Coal River</t>
  </si>
  <si>
    <t>SPRUCEFK</t>
  </si>
  <si>
    <t>Spruce Fork</t>
  </si>
  <si>
    <t>ELKHORNCK</t>
  </si>
  <si>
    <t>Elkhorn Creek</t>
  </si>
  <si>
    <t>SHAVERSFK</t>
  </si>
  <si>
    <t>Shavers Fork</t>
  </si>
  <si>
    <t>MARSHFK</t>
  </si>
  <si>
    <t>Marsh Fork</t>
  </si>
  <si>
    <t>Raleigh</t>
  </si>
  <si>
    <t>CACAPONRV</t>
  </si>
  <si>
    <t>Cacapon River</t>
  </si>
  <si>
    <t>CHEATRV</t>
  </si>
  <si>
    <t>Cheat River</t>
  </si>
  <si>
    <t>Preston</t>
  </si>
  <si>
    <t>COPMINEFK</t>
  </si>
  <si>
    <t>Copperas Mine Fork</t>
  </si>
  <si>
    <t>PAINTCK</t>
  </si>
  <si>
    <t>Paint Creek</t>
  </si>
  <si>
    <t>LTLWHEELCK</t>
  </si>
  <si>
    <t>Little Wheeling Creek</t>
  </si>
  <si>
    <t>BUFFALOCK_049</t>
  </si>
  <si>
    <t>Marion</t>
  </si>
  <si>
    <t>PONDRNUPPER</t>
  </si>
  <si>
    <t>Pond Run Upper Reach</t>
  </si>
  <si>
    <t>CLEARFK_081</t>
  </si>
  <si>
    <t>SEWELLCK</t>
  </si>
  <si>
    <t>Sewell Creek</t>
  </si>
  <si>
    <t>Fayette</t>
  </si>
  <si>
    <t>MUDFK</t>
  </si>
  <si>
    <t>Mud Fork</t>
  </si>
  <si>
    <t>HOWARDCK</t>
  </si>
  <si>
    <t>Howard Creek</t>
  </si>
  <si>
    <t>ELKCK</t>
  </si>
  <si>
    <t>Elk Creek</t>
  </si>
  <si>
    <t>MIDISLANDCK</t>
  </si>
  <si>
    <t>Middle Island Creek</t>
  </si>
  <si>
    <t>Tyler</t>
  </si>
  <si>
    <t>BLUESTONERV</t>
  </si>
  <si>
    <t>Bluestone River</t>
  </si>
  <si>
    <t>Mercer</t>
  </si>
  <si>
    <t>SOUTHFK</t>
  </si>
  <si>
    <t>South Fork</t>
  </si>
  <si>
    <t>WHITMANCK</t>
  </si>
  <si>
    <t>Whitman Creek</t>
  </si>
  <si>
    <t>ARMSTRONGCK</t>
  </si>
  <si>
    <t>Armstrong Creek</t>
  </si>
  <si>
    <t>PTTRSONCK</t>
  </si>
  <si>
    <t>Patterson Creek</t>
  </si>
  <si>
    <t>EFTWLVPOLECK</t>
  </si>
  <si>
    <t>East Fork Twelvepole Creek</t>
  </si>
  <si>
    <t>DAVISCK</t>
  </si>
  <si>
    <t>Davis Creek</t>
  </si>
  <si>
    <t>KINGSCK</t>
  </si>
  <si>
    <t>Kings Creek</t>
  </si>
  <si>
    <t>Hancock</t>
  </si>
  <si>
    <t>SPRINGCK</t>
  </si>
  <si>
    <t>Spring Creek</t>
  </si>
  <si>
    <t>Roane</t>
  </si>
  <si>
    <t>Wirt</t>
  </si>
  <si>
    <t>GAULEYRV</t>
  </si>
  <si>
    <t>Gauley River</t>
  </si>
  <si>
    <t>Nicholas</t>
  </si>
  <si>
    <t>BRUSHCK</t>
  </si>
  <si>
    <t>Brush Creek</t>
  </si>
  <si>
    <t>POLKCK</t>
  </si>
  <si>
    <t>Polk Creek</t>
  </si>
  <si>
    <t>Lewis</t>
  </si>
  <si>
    <t>ROCKYFK</t>
  </si>
  <si>
    <t>Rocky Fork</t>
  </si>
  <si>
    <t>CHERRYRV</t>
  </si>
  <si>
    <t>Cherry River</t>
  </si>
  <si>
    <t>FISHINGCK</t>
  </si>
  <si>
    <t>Fishing Creek</t>
  </si>
  <si>
    <t>Wetzel</t>
  </si>
  <si>
    <t>HEWETTCK</t>
  </si>
  <si>
    <t>Hewett Creek</t>
  </si>
  <si>
    <t>DECKERSCK</t>
  </si>
  <si>
    <t>Deckers Creek</t>
  </si>
  <si>
    <t>Monongalia</t>
  </si>
  <si>
    <t>STNCOALCK_041</t>
  </si>
  <si>
    <t>LAURELFK_109</t>
  </si>
  <si>
    <t>RCKHSEFK</t>
  </si>
  <si>
    <t>Rockhouse Fork</t>
  </si>
  <si>
    <t>NFBRUSHCK</t>
  </si>
  <si>
    <t>North Fork Brush Creek</t>
  </si>
  <si>
    <t>MATECK</t>
  </si>
  <si>
    <t>Mate Creek</t>
  </si>
  <si>
    <t>WRTHGTNCK</t>
  </si>
  <si>
    <t>Worthington Creek</t>
  </si>
  <si>
    <t>RCKCSTLCK</t>
  </si>
  <si>
    <t>Rockcastle Creek</t>
  </si>
  <si>
    <t>NFSBPOTOMRV</t>
  </si>
  <si>
    <t>North Fork South Branch Potomac River</t>
  </si>
  <si>
    <t>Pendleton</t>
  </si>
  <si>
    <t>GRAVECK</t>
  </si>
  <si>
    <t>Grave Creek</t>
  </si>
  <si>
    <t>KELLYSCK</t>
  </si>
  <si>
    <t>Kellys Creek</t>
  </si>
  <si>
    <t>GILBERTCK</t>
  </si>
  <si>
    <t>Gilbert Creek</t>
  </si>
  <si>
    <t>DAVESFK</t>
  </si>
  <si>
    <t>Daves Fork</t>
  </si>
  <si>
    <t>CROOKEDCK</t>
  </si>
  <si>
    <t>Crooked Creek</t>
  </si>
  <si>
    <t>Putnam</t>
  </si>
  <si>
    <t>WARMSPRNGRN</t>
  </si>
  <si>
    <t>Warm Spring Run</t>
  </si>
  <si>
    <t>MEADOWRV</t>
  </si>
  <si>
    <t>Meadow River</t>
  </si>
  <si>
    <t>ARMOURCK</t>
  </si>
  <si>
    <t>Armour Creek</t>
  </si>
  <si>
    <t>PAWPAWCK</t>
  </si>
  <si>
    <t>Paw Paw Creek</t>
  </si>
  <si>
    <t>NEWRV</t>
  </si>
  <si>
    <t>New River</t>
  </si>
  <si>
    <t>SFFISHINGCK</t>
  </si>
  <si>
    <t>South Fork Fishing Creek</t>
  </si>
  <si>
    <t>PINEYCK</t>
  </si>
  <si>
    <t>Piney Creek</t>
  </si>
  <si>
    <t>JACOBSFK</t>
  </si>
  <si>
    <t>Jacobs Fork</t>
  </si>
  <si>
    <t>BROWNSCK</t>
  </si>
  <si>
    <t>Browns Creek</t>
  </si>
  <si>
    <t>BIGSANDYCK</t>
  </si>
  <si>
    <t>Big Sandy Creek</t>
  </si>
  <si>
    <t>LOOPCK</t>
  </si>
  <si>
    <t>Loop Creek</t>
  </si>
  <si>
    <t>LAURELFK_059</t>
  </si>
  <si>
    <t>MARROWBNCK</t>
  </si>
  <si>
    <t>Marrowbone Creek</t>
  </si>
  <si>
    <t>LENSCK</t>
  </si>
  <si>
    <t>Lens Creek</t>
  </si>
  <si>
    <t>NEALRN</t>
  </si>
  <si>
    <t>Neal Run</t>
  </si>
  <si>
    <t>SLABFK</t>
  </si>
  <si>
    <t>Slab Fork</t>
  </si>
  <si>
    <t>DRYFK_083</t>
  </si>
  <si>
    <t>SIMPSONCK</t>
  </si>
  <si>
    <t>Simpson Creek</t>
  </si>
  <si>
    <t>TTQUARTMICK</t>
  </si>
  <si>
    <t>Two and Three Quarter Mile Creek</t>
  </si>
  <si>
    <t>TWOMILECK</t>
  </si>
  <si>
    <t>Twomile Creek</t>
  </si>
  <si>
    <t>LEADINGCK</t>
  </si>
  <si>
    <t>Leading Creek</t>
  </si>
  <si>
    <t>LTLFISHINGCK</t>
  </si>
  <si>
    <t>Little Fishing Creek</t>
  </si>
  <si>
    <t>WESTFK</t>
  </si>
  <si>
    <t>West Fork</t>
  </si>
  <si>
    <t>ANTHONYCK</t>
  </si>
  <si>
    <t>Anthony Creek</t>
  </si>
  <si>
    <t>Pocahontas</t>
  </si>
  <si>
    <t>ELKTWOMICK</t>
  </si>
  <si>
    <t>Elk Twomile Creek</t>
  </si>
  <si>
    <t>NBPOTOMRV</t>
  </si>
  <si>
    <t>North Branch Potomac River</t>
  </si>
  <si>
    <t>WFLTLKANAWRV</t>
  </si>
  <si>
    <t>West Fork Little Kanawha River</t>
  </si>
  <si>
    <t>Calhoun</t>
  </si>
  <si>
    <t>DUNLOUPCK</t>
  </si>
  <si>
    <t>Dunloup Creek</t>
  </si>
  <si>
    <t>PRICKETTCK</t>
  </si>
  <si>
    <t>Prickett Creek</t>
  </si>
  <si>
    <t>LTLSANDYCK</t>
  </si>
  <si>
    <t>Little Sandy Creek</t>
  </si>
  <si>
    <t>LFTWOMILECK</t>
  </si>
  <si>
    <t>Left Fork Twomile Creek</t>
  </si>
  <si>
    <t>BEAVERCK</t>
  </si>
  <si>
    <t>Beaver Creek</t>
  </si>
  <si>
    <t>NFELKHORNCK</t>
  </si>
  <si>
    <t>North Fork Elkhorn Creek</t>
  </si>
  <si>
    <t>FIELDSCK</t>
  </si>
  <si>
    <t>Fields Creek</t>
  </si>
  <si>
    <t>DINGESSRN</t>
  </si>
  <si>
    <t>Dingess Run</t>
  </si>
  <si>
    <t>LTLGRAVECK</t>
  </si>
  <si>
    <t>Little Grave Creek</t>
  </si>
  <si>
    <t>MIDFORKRV</t>
  </si>
  <si>
    <t>Middle Fork RIver</t>
  </si>
  <si>
    <t>LTLHUFFCK</t>
  </si>
  <si>
    <t>Little Huff Creek</t>
  </si>
  <si>
    <t>GARRETTFK</t>
  </si>
  <si>
    <t>Garrett Fork</t>
  </si>
  <si>
    <t>HUGHESRV</t>
  </si>
  <si>
    <t>Hughes River</t>
  </si>
  <si>
    <t>Ritchie</t>
  </si>
  <si>
    <t>BLUECK</t>
  </si>
  <si>
    <t>Blue Creek</t>
  </si>
  <si>
    <t>NORTHRV</t>
  </si>
  <si>
    <t>North River</t>
  </si>
  <si>
    <t>FORKFISHCK</t>
  </si>
  <si>
    <t>Fork Fish Creek</t>
  </si>
  <si>
    <t>CRAVENRN</t>
  </si>
  <si>
    <t>Craven Run</t>
  </si>
  <si>
    <t>KNAPPCK</t>
  </si>
  <si>
    <t>Knapp Creek</t>
  </si>
  <si>
    <t>SHENANDRV</t>
  </si>
  <si>
    <t>Shenandoah River</t>
  </si>
  <si>
    <t>Jefferson</t>
  </si>
  <si>
    <t>JACOBSRN</t>
  </si>
  <si>
    <t>Jacobs Run</t>
  </si>
  <si>
    <t>SANDLICKCK</t>
  </si>
  <si>
    <t>Sandlick Creek</t>
  </si>
  <si>
    <t>SHORTCK</t>
  </si>
  <si>
    <t>Short Creek</t>
  </si>
  <si>
    <t>Brooke</t>
  </si>
  <si>
    <t>TRACEFK</t>
  </si>
  <si>
    <t>Trace Fork</t>
  </si>
  <si>
    <t>GLADYFK</t>
  </si>
  <si>
    <t>Glady Fork</t>
  </si>
  <si>
    <t>LORLICKCK</t>
  </si>
  <si>
    <t>Lorton Lick Creek</t>
  </si>
  <si>
    <t>HUGHESCK</t>
  </si>
  <si>
    <t>Hughes Creek</t>
  </si>
  <si>
    <t>BUFFALOCK_059</t>
  </si>
  <si>
    <t>EASTRV</t>
  </si>
  <si>
    <t>East River</t>
  </si>
  <si>
    <t>MONRV</t>
  </si>
  <si>
    <t>Monongahela River</t>
  </si>
  <si>
    <t>HURRICANECK</t>
  </si>
  <si>
    <t>Hurricane Creek</t>
  </si>
  <si>
    <t>TENMILECK</t>
  </si>
  <si>
    <t>Tenmile Creek</t>
  </si>
  <si>
    <t>RFBUFFALOCK</t>
  </si>
  <si>
    <t>Right Fork Buffalo Creek</t>
  </si>
  <si>
    <t>LEFTHANDFK</t>
  </si>
  <si>
    <t>Lefthand Fork</t>
  </si>
  <si>
    <t>SMITHERSCK</t>
  </si>
  <si>
    <t>Smithers Creek</t>
  </si>
  <si>
    <t>CRAWLEYCK</t>
  </si>
  <si>
    <t>Crawley Creek</t>
  </si>
  <si>
    <t>TOWNRN</t>
  </si>
  <si>
    <t>Town Run</t>
  </si>
  <si>
    <t>FUQUAYCK</t>
  </si>
  <si>
    <t>Fuquay Creek</t>
  </si>
  <si>
    <t>JENNIECK</t>
  </si>
  <si>
    <t>Jennie Creek</t>
  </si>
  <si>
    <t>STRTFK</t>
  </si>
  <si>
    <t>Straight Fork</t>
  </si>
  <si>
    <t>HARMONCK</t>
  </si>
  <si>
    <t>Harmon Creek</t>
  </si>
  <si>
    <t>NFFISHINGCK</t>
  </si>
  <si>
    <t>North Fork Fishing Creek</t>
  </si>
  <si>
    <t>MCELROYCK</t>
  </si>
  <si>
    <t>McElroy Creek</t>
  </si>
  <si>
    <t>Doddridge</t>
  </si>
  <si>
    <t>STNCOALCK_081</t>
  </si>
  <si>
    <t>WITCHERCK</t>
  </si>
  <si>
    <t>Witcher Creek</t>
  </si>
  <si>
    <t>RFHOLLYRV</t>
  </si>
  <si>
    <t>Right Fork Holly River</t>
  </si>
  <si>
    <t>Webster</t>
  </si>
  <si>
    <t>MORRISCK</t>
  </si>
  <si>
    <t>Morris Creek</t>
  </si>
  <si>
    <t>PERDUEHLW</t>
  </si>
  <si>
    <t>Perdue Hollow</t>
  </si>
  <si>
    <t>KOONTZRN</t>
  </si>
  <si>
    <t>Koontz Run</t>
  </si>
  <si>
    <t>PECKSRN</t>
  </si>
  <si>
    <t>Pecks Run</t>
  </si>
  <si>
    <t>SFHUGHESRV</t>
  </si>
  <si>
    <t>South Fork Hughes River</t>
  </si>
  <si>
    <t>Selected Indicators for Cumulative Index - Streams</t>
  </si>
  <si>
    <r>
      <rPr>
        <b/>
        <i/>
        <sz val="11"/>
        <color rgb="FF000000"/>
        <rFont val="Calibri"/>
        <family val="2"/>
        <scheme val="minor"/>
      </rPr>
      <t xml:space="preserve">Note: </t>
    </r>
    <r>
      <rPr>
        <i/>
        <sz val="11"/>
        <color rgb="FF000000"/>
        <rFont val="Calibri"/>
        <family val="2"/>
        <scheme val="minor"/>
      </rPr>
      <t xml:space="preserve">Includes streams with ≥ 100 structures in </t>
    </r>
    <r>
      <rPr>
        <i/>
        <u/>
        <sz val="11"/>
        <color rgb="FF000000"/>
        <rFont val="Calibri"/>
        <family val="2"/>
        <scheme val="minor"/>
      </rPr>
      <t>Effective + Advisory</t>
    </r>
    <r>
      <rPr>
        <i/>
        <sz val="11"/>
        <color rgb="FF000000"/>
        <rFont val="Calibri"/>
        <family val="2"/>
        <scheme val="minor"/>
      </rPr>
      <t xml:space="preserve"> floodplain.</t>
    </r>
  </si>
  <si>
    <t>Primary County/Counties</t>
  </si>
  <si>
    <t>TOTAL_LENGTH</t>
  </si>
  <si>
    <t>Selected Indicators for Cumulative Index - Watersheds</t>
  </si>
  <si>
    <t>05050003</t>
  </si>
  <si>
    <t>Lower Kanawha</t>
  </si>
  <si>
    <t>05050008</t>
  </si>
  <si>
    <t>05070101</t>
  </si>
  <si>
    <t>Upper Kanawha</t>
  </si>
  <si>
    <t>05050006</t>
  </si>
  <si>
    <t>Upper Ohio-Wheeling</t>
  </si>
  <si>
    <t>05030106</t>
  </si>
  <si>
    <t>South Branch Potomac</t>
  </si>
  <si>
    <t>02070001</t>
  </si>
  <si>
    <t>Little Musringum-Middle Island</t>
  </si>
  <si>
    <t>05030201</t>
  </si>
  <si>
    <t>Upper Ohio-Shade</t>
  </si>
  <si>
    <t>05030202</t>
  </si>
  <si>
    <t>Tug</t>
  </si>
  <si>
    <t>05070201</t>
  </si>
  <si>
    <t>North Branch Potomac</t>
  </si>
  <si>
    <t>02070002</t>
  </si>
  <si>
    <t>Raccoon-Symmes</t>
  </si>
  <si>
    <t>05090101</t>
  </si>
  <si>
    <t>Shenandoah</t>
  </si>
  <si>
    <t>02070007</t>
  </si>
  <si>
    <t>Coal</t>
  </si>
  <si>
    <t>05050009</t>
  </si>
  <si>
    <t>Elk</t>
  </si>
  <si>
    <t>05050007</t>
  </si>
  <si>
    <t>Cacapon-Town</t>
  </si>
  <si>
    <t>02070003</t>
  </si>
  <si>
    <t>Tygart Valley</t>
  </si>
  <si>
    <t>05020001</t>
  </si>
  <si>
    <t>Conococheague-Opequon</t>
  </si>
  <si>
    <t>02070004</t>
  </si>
  <si>
    <t>Upper Monongahela</t>
  </si>
  <si>
    <t>05020003</t>
  </si>
  <si>
    <t>Twelvepole</t>
  </si>
  <si>
    <t>05090102</t>
  </si>
  <si>
    <t>Lower Guyandotte</t>
  </si>
  <si>
    <t>05070102</t>
  </si>
  <si>
    <t>Little Kanawha</t>
  </si>
  <si>
    <t>05030203</t>
  </si>
  <si>
    <t>Cheat</t>
  </si>
  <si>
    <t>05020004</t>
  </si>
  <si>
    <t>Gauley</t>
  </si>
  <si>
    <t>05050005</t>
  </si>
  <si>
    <t>Lower New</t>
  </si>
  <si>
    <t>05050004</t>
  </si>
  <si>
    <t>05020002</t>
  </si>
  <si>
    <t>Lower Monongahela</t>
  </si>
  <si>
    <t>05020005</t>
  </si>
  <si>
    <t>Middle New</t>
  </si>
  <si>
    <t>05050002</t>
  </si>
  <si>
    <t>Upper Ohio</t>
  </si>
  <si>
    <t>05030101</t>
  </si>
  <si>
    <t>North Fork Shenandoah</t>
  </si>
  <si>
    <t>02070006</t>
  </si>
  <si>
    <t>Big Sandy</t>
  </si>
  <si>
    <t>05070204</t>
  </si>
  <si>
    <t>Youghiogheny</t>
  </si>
  <si>
    <t>05020006</t>
  </si>
  <si>
    <t>Upper James</t>
  </si>
  <si>
    <t>02080201</t>
  </si>
  <si>
    <t>South Fork Shenandoah</t>
  </si>
  <si>
    <t>02070005</t>
  </si>
  <si>
    <r>
      <t>The values set to zero manually for these communities (</t>
    </r>
    <r>
      <rPr>
        <i/>
        <sz val="11"/>
        <color rgb="FF0070C0"/>
        <rFont val="Calibri"/>
        <family val="2"/>
        <scheme val="minor"/>
      </rPr>
      <t>blue</t>
    </r>
    <r>
      <rPr>
        <i/>
        <sz val="11"/>
        <color theme="1"/>
        <rFont val="Calibri"/>
        <family val="2"/>
        <scheme val="minor"/>
      </rPr>
      <t xml:space="preserve">). The original values kept in the tab </t>
    </r>
    <r>
      <rPr>
        <b/>
        <i/>
        <sz val="11"/>
        <color theme="1"/>
        <rFont val="Calibri"/>
        <family val="2"/>
        <scheme val="minor"/>
      </rPr>
      <t>Inc_Less_10_Bldgs</t>
    </r>
  </si>
  <si>
    <t>AREA_SFHA</t>
  </si>
  <si>
    <t>PR_AREA_SFHA</t>
  </si>
  <si>
    <t>AREA_SFHA_RT</t>
  </si>
  <si>
    <t>PR_AREA_SFHA_RT</t>
  </si>
  <si>
    <t>MED_FL_DEPTH</t>
  </si>
  <si>
    <t>PR_MED_FL_DEPTH</t>
  </si>
  <si>
    <t>BLDG_FLDWAY</t>
  </si>
  <si>
    <t>PR_	BLDG_MED_VAL</t>
  </si>
  <si>
    <t>BLDG_MED_VAL</t>
  </si>
  <si>
    <t>PR_BLDG_MED_VAL</t>
  </si>
  <si>
    <t xml:space="preserve">	BASM_FP_RT</t>
  </si>
  <si>
    <t>BASM_FP_RT</t>
  </si>
  <si>
    <t>PR_BASM_FP_RT</t>
  </si>
  <si>
    <t>HIST_CA</t>
  </si>
  <si>
    <t>PR_HIST_CA</t>
  </si>
  <si>
    <t>NONH_CA</t>
  </si>
  <si>
    <t>HIST_CA_VUL</t>
  </si>
  <si>
    <t>NONH_CA_VUL</t>
  </si>
  <si>
    <t>PR_NONH_CA</t>
  </si>
  <si>
    <t>PR_HIST_CA_VUL</t>
  </si>
  <si>
    <t>PR_NONH_CA_VUL</t>
  </si>
  <si>
    <t>SD_COUNT</t>
  </si>
  <si>
    <t>PR_SD_COUNT</t>
  </si>
  <si>
    <t>CLAIM_NUM</t>
  </si>
  <si>
    <t>PR_CLAIM_NUM</t>
  </si>
  <si>
    <t>Percent Rank on AREA_SFHA</t>
  </si>
  <si>
    <t xml:space="preserve">Percent Rank on AREA_SFHA </t>
  </si>
  <si>
    <t>Percent Rank on AREA_SFHA_RT</t>
  </si>
  <si>
    <t>Percent Rank on MED_FL_DEPTH</t>
  </si>
  <si>
    <t>PR_BLDG_FLDWAY</t>
  </si>
  <si>
    <t>Percent Rank on BLDG_FLDWAY</t>
  </si>
  <si>
    <t>Percent Rank on BLDG_MED_VAL</t>
  </si>
  <si>
    <t>Percent Rank on BASM_FP_RT</t>
  </si>
  <si>
    <t>Percent Rank on HIST_CA</t>
  </si>
  <si>
    <t>Percent Rank on NONH_CA</t>
  </si>
  <si>
    <t>Percent Rank on SD_COUNT</t>
  </si>
  <si>
    <t>Percent Rank on CLAIM_NUM</t>
  </si>
  <si>
    <t>POP_FP_RT</t>
  </si>
  <si>
    <t>Percent Rank on POP_FP_RT</t>
  </si>
  <si>
    <t>PR_POP_FP_RT</t>
  </si>
  <si>
    <t>POP_DIS_RT</t>
  </si>
  <si>
    <t>Percent Rank on POP_DIS_RT</t>
  </si>
  <si>
    <t>PR_POP_DIS_RT</t>
  </si>
  <si>
    <t>Percent Rank on FP_LENGTH</t>
  </si>
  <si>
    <t>Percent Rank on FP_LEN_RT</t>
  </si>
  <si>
    <t>PR_FP_LEN_RT</t>
  </si>
  <si>
    <t>PR_BLDG_SFHA_RT</t>
  </si>
  <si>
    <t>BLDG_FLDW_RT</t>
  </si>
  <si>
    <t>PR_BLDG_FLDW_RT</t>
  </si>
  <si>
    <t>Percent Rank on EF_500Y_FP</t>
  </si>
  <si>
    <t>Percent Rank on ROAD_FP_RT</t>
  </si>
  <si>
    <t>HHLD_AVG</t>
  </si>
  <si>
    <t>POP_DENS</t>
  </si>
  <si>
    <t>GSL_ID</t>
  </si>
  <si>
    <t>GSL_NAME</t>
  </si>
  <si>
    <t>GSL_TYPE</t>
  </si>
  <si>
    <t>Geographic Scale Level Type</t>
  </si>
  <si>
    <t>Watershed</t>
  </si>
  <si>
    <t>Stream</t>
  </si>
  <si>
    <t>Name</t>
  </si>
  <si>
    <t>WV PDC Region</t>
  </si>
  <si>
    <t>Population Density (per sq. mi)</t>
  </si>
  <si>
    <t>Building Floodplain Count</t>
  </si>
  <si>
    <t>Building Floodway Count</t>
  </si>
  <si>
    <t>Building Floodplain Ratio</t>
  </si>
  <si>
    <t>Building Density</t>
  </si>
  <si>
    <t>Building High-Risk Floodplain Total Count</t>
  </si>
  <si>
    <t>Buidling High-Risk Floodplain Ratio</t>
  </si>
  <si>
    <t>Buidling Floodway Ratio</t>
  </si>
  <si>
    <t>Cumulative Index</t>
  </si>
  <si>
    <t>FC1A</t>
  </si>
  <si>
    <t>FC1B</t>
  </si>
  <si>
    <t>FC2A</t>
  </si>
  <si>
    <t>FC2B</t>
  </si>
  <si>
    <t>FC3</t>
  </si>
  <si>
    <t>FC4</t>
  </si>
  <si>
    <t>(2) BUILDING EXPOSURE (BE)</t>
  </si>
  <si>
    <t>BE1</t>
  </si>
  <si>
    <t>BE2</t>
  </si>
  <si>
    <t>BE3</t>
  </si>
  <si>
    <t>BE3*</t>
  </si>
  <si>
    <t>BE4</t>
  </si>
  <si>
    <t>(3) BUILDING CHARACTERISTICS (BC)</t>
  </si>
  <si>
    <t>BC1</t>
  </si>
  <si>
    <t>BC1*</t>
  </si>
  <si>
    <t>BC2</t>
  </si>
  <si>
    <t>BC2*</t>
  </si>
  <si>
    <t>BC3</t>
  </si>
  <si>
    <t>BC3*</t>
  </si>
  <si>
    <t>BC4</t>
  </si>
  <si>
    <t>BC4*</t>
  </si>
  <si>
    <t>BC5</t>
  </si>
  <si>
    <t>BC5*</t>
  </si>
  <si>
    <t>BC6</t>
  </si>
  <si>
    <t>BC6*</t>
  </si>
  <si>
    <t>(4) CRITICAL INFRASTRUCTURE (CI)</t>
  </si>
  <si>
    <t>CR1</t>
  </si>
  <si>
    <t>CR2</t>
  </si>
  <si>
    <t>(5) COMMUNITY ASSETS (CA)</t>
  </si>
  <si>
    <t>CA1</t>
  </si>
  <si>
    <t>CA2</t>
  </si>
  <si>
    <t>(6) BUILDING DAMAGE LOSS (BD)</t>
  </si>
  <si>
    <t>BD1A</t>
  </si>
  <si>
    <t>BD1B</t>
  </si>
  <si>
    <t>BD1B*</t>
  </si>
  <si>
    <t>BD2</t>
  </si>
  <si>
    <t>BD3</t>
  </si>
  <si>
    <t>(7) PEOPLE / SOCIAL VULNERABILITIES (PS)</t>
  </si>
  <si>
    <t>PS1</t>
  </si>
  <si>
    <t>PS2</t>
  </si>
  <si>
    <t>PS3</t>
  </si>
  <si>
    <t>(1) FLOODPLAIN CHARACTERISTICS (FC)</t>
  </si>
  <si>
    <t>Flood Declared Disasters</t>
  </si>
  <si>
    <t>Flood Depth Median</t>
  </si>
  <si>
    <t>Building Median Value</t>
  </si>
  <si>
    <t>Bldg. Mobile Homes Ratio</t>
  </si>
  <si>
    <t>Bldg. Subgrade Basements Ratio</t>
  </si>
  <si>
    <t>Building 1-Story Ratio</t>
  </si>
  <si>
    <t>Bldg. Year Pre-FIRM Ratio</t>
  </si>
  <si>
    <t>Bldg. Year Minus Rated Post-FIRM Ratio</t>
  </si>
  <si>
    <t>Infrastructure: Essential Facilities</t>
  </si>
  <si>
    <t>Infrastructure: Roads Inundated Ratio</t>
  </si>
  <si>
    <t>Community Assets Historical</t>
  </si>
  <si>
    <t>Community Assets Non-Historical</t>
  </si>
  <si>
    <t>Bldg. Substantial Damage Count</t>
  </si>
  <si>
    <t>Bldg. Substantial Damage Ratio</t>
  </si>
  <si>
    <t>Bldg. Previous Damage Claims</t>
  </si>
  <si>
    <t>Bldg. Repetitive Loss Structures</t>
  </si>
  <si>
    <t>Population in Floodplain Ratio</t>
  </si>
  <si>
    <t xml:space="preserve">Population in Floodplain Ratio </t>
  </si>
  <si>
    <t>Population Displaced Ratio</t>
  </si>
  <si>
    <r>
      <t>0.0% (</t>
    </r>
    <r>
      <rPr>
        <sz val="10"/>
        <color theme="9" tint="-0.249977111117893"/>
        <rFont val="Calibri"/>
        <family val="2"/>
        <scheme val="minor"/>
      </rPr>
      <t>Region 9</t>
    </r>
    <r>
      <rPr>
        <sz val="10"/>
        <color theme="1"/>
        <rFont val="Calibri"/>
        <family val="2"/>
        <scheme val="minor"/>
      </rPr>
      <t>)</t>
    </r>
  </si>
  <si>
    <r>
      <t>95.6% (</t>
    </r>
    <r>
      <rPr>
        <sz val="10"/>
        <color rgb="FFC00000"/>
        <rFont val="Calibri"/>
        <family val="2"/>
        <scheme val="minor"/>
      </rPr>
      <t>Hancock County*</t>
    </r>
    <r>
      <rPr>
        <sz val="10"/>
        <color theme="1"/>
        <rFont val="Calibri"/>
        <family val="2"/>
        <scheme val="minor"/>
      </rPr>
      <t>)</t>
    </r>
  </si>
  <si>
    <r>
      <t>57.0% (</t>
    </r>
    <r>
      <rPr>
        <sz val="10"/>
        <color theme="9" tint="-0.249977111117893"/>
        <rFont val="Calibri"/>
        <family val="2"/>
        <scheme val="minor"/>
      </rPr>
      <t>Mingo County*</t>
    </r>
    <r>
      <rPr>
        <sz val="10"/>
        <color theme="1"/>
        <rFont val="Calibri"/>
        <family val="2"/>
        <scheme val="minor"/>
      </rPr>
      <t>)</t>
    </r>
  </si>
  <si>
    <r>
      <t>92.9% (</t>
    </r>
    <r>
      <rPr>
        <sz val="10"/>
        <color rgb="FFC00000"/>
        <rFont val="Calibri"/>
        <family val="2"/>
        <scheme val="minor"/>
      </rPr>
      <t>MCDOWELL</t>
    </r>
    <r>
      <rPr>
        <sz val="10"/>
        <color theme="1"/>
        <rFont val="Calibri"/>
        <family val="2"/>
        <scheme val="minor"/>
      </rPr>
      <t>)</t>
    </r>
  </si>
  <si>
    <r>
      <t>57.3% (</t>
    </r>
    <r>
      <rPr>
        <sz val="10"/>
        <color theme="9" tint="-0.249977111117893"/>
        <rFont val="Calibri"/>
        <family val="2"/>
        <scheme val="minor"/>
      </rPr>
      <t>MINGO</t>
    </r>
    <r>
      <rPr>
        <sz val="10"/>
        <color theme="1"/>
        <rFont val="Calibri"/>
        <family val="2"/>
        <scheme val="minor"/>
      </rPr>
      <t>)</t>
    </r>
  </si>
  <si>
    <r>
      <t>90.6% (</t>
    </r>
    <r>
      <rPr>
        <sz val="10"/>
        <color rgb="FFC00000"/>
        <rFont val="Calibri"/>
        <family val="2"/>
        <scheme val="minor"/>
      </rPr>
      <t>Region 11</t>
    </r>
    <r>
      <rPr>
        <sz val="10"/>
        <rFont val="Calibri"/>
        <family val="2"/>
        <scheme val="minor"/>
      </rPr>
      <t>)</t>
    </r>
  </si>
  <si>
    <r>
      <t>65.6% (</t>
    </r>
    <r>
      <rPr>
        <sz val="10"/>
        <color theme="9" tint="-0.249977111117893"/>
        <rFont val="Calibri"/>
        <family val="2"/>
        <scheme val="minor"/>
      </rPr>
      <t>Region 2</t>
    </r>
    <r>
      <rPr>
        <sz val="10"/>
        <rFont val="Calibri"/>
        <family val="2"/>
        <scheme val="minor"/>
      </rPr>
      <t>)</t>
    </r>
  </si>
  <si>
    <r>
      <t>2.5% (</t>
    </r>
    <r>
      <rPr>
        <sz val="10"/>
        <color theme="9" tint="-0.249977111117893"/>
        <rFont val="Calibri"/>
        <family val="2"/>
        <scheme val="minor"/>
      </rPr>
      <t>Grant County*</t>
    </r>
    <r>
      <rPr>
        <sz val="10"/>
        <color theme="1"/>
        <rFont val="Calibri"/>
        <family val="2"/>
        <scheme val="minor"/>
      </rPr>
      <t>)</t>
    </r>
  </si>
  <si>
    <r>
      <t>2.6% (</t>
    </r>
    <r>
      <rPr>
        <sz val="10"/>
        <color theme="9" tint="-0.249977111117893"/>
        <rFont val="Calibri"/>
        <family val="2"/>
        <scheme val="minor"/>
      </rPr>
      <t>BERKELEY</t>
    </r>
    <r>
      <rPr>
        <sz val="10"/>
        <color theme="1"/>
        <rFont val="Calibri"/>
        <family val="2"/>
        <scheme val="minor"/>
      </rPr>
      <t xml:space="preserve">, </t>
    </r>
    <r>
      <rPr>
        <sz val="10"/>
        <color theme="9" tint="-0.249977111117893"/>
        <rFont val="Calibri"/>
        <family val="2"/>
        <scheme val="minor"/>
      </rPr>
      <t>GRANT</t>
    </r>
    <r>
      <rPr>
        <sz val="10"/>
        <color theme="1"/>
        <rFont val="Calibri"/>
        <family val="2"/>
        <scheme val="minor"/>
      </rPr>
      <t>)</t>
    </r>
  </si>
  <si>
    <r>
      <t>11.4% (</t>
    </r>
    <r>
      <rPr>
        <sz val="10"/>
        <color rgb="FFC00000"/>
        <rFont val="Calibri"/>
        <family val="2"/>
        <scheme val="minor"/>
      </rPr>
      <t>Region 2</t>
    </r>
    <r>
      <rPr>
        <sz val="10"/>
        <rFont val="Calibri"/>
        <family val="2"/>
        <scheme val="minor"/>
      </rPr>
      <t>)</t>
    </r>
  </si>
  <si>
    <r>
      <t>4% (</t>
    </r>
    <r>
      <rPr>
        <sz val="10"/>
        <color theme="9" tint="-0.249977111117893"/>
        <rFont val="Calibri"/>
        <family val="2"/>
        <scheme val="minor"/>
      </rPr>
      <t>Region 9</t>
    </r>
    <r>
      <rPr>
        <sz val="10"/>
        <rFont val="Calibri"/>
        <family val="2"/>
        <scheme val="minor"/>
      </rPr>
      <t>)</t>
    </r>
  </si>
  <si>
    <t>Roads Inundated Ratio and Bldg. Year Pre-FIRM Ratio updated in this version</t>
  </si>
  <si>
    <t>Floodplain Length Ratio</t>
  </si>
  <si>
    <t>ONE_STORY_RT</t>
  </si>
  <si>
    <t>PR_ONE_STORY_RT</t>
  </si>
  <si>
    <t>CUM_INDEX</t>
  </si>
  <si>
    <t>Category 7 Top 20% Rank Flag</t>
  </si>
  <si>
    <t>Category 7 Top 10% Rank Flag</t>
  </si>
  <si>
    <t>Category 7 Index</t>
  </si>
  <si>
    <t>Category 7 Indicators Sum</t>
  </si>
  <si>
    <t>Category 6 Top 20% Rank Flag</t>
  </si>
  <si>
    <t>Category 6 Top 10% Rank Flag</t>
  </si>
  <si>
    <t>Category 6 Index</t>
  </si>
  <si>
    <t>Category 6 Indicators Sum</t>
  </si>
  <si>
    <t>Category 5 Top 20% Rank Flag</t>
  </si>
  <si>
    <t>Category 5 Top 10% Rank Flag</t>
  </si>
  <si>
    <t>Category 5 Index</t>
  </si>
  <si>
    <t>Category 5 Indicators Sum</t>
  </si>
  <si>
    <t>Category 4 Top 20% Rank Flag</t>
  </si>
  <si>
    <t>Category 4 Top 10% Rank Flag</t>
  </si>
  <si>
    <t>Category 4 Index</t>
  </si>
  <si>
    <t>Category 4 Indicators Sum</t>
  </si>
  <si>
    <t>Category 3 Top 20% Rank Flag</t>
  </si>
  <si>
    <t>Category 3 Top 10% Rank Flag</t>
  </si>
  <si>
    <t>Category 3 Index</t>
  </si>
  <si>
    <t>Category 3 Indicators Sum</t>
  </si>
  <si>
    <t>Percent Rank on PREFIRM_RT</t>
  </si>
  <si>
    <t>Percent Rank on ONE_STORY_RT</t>
  </si>
  <si>
    <t>PR_MOBILE_H_RT</t>
  </si>
  <si>
    <t>MOBILE_H_RT</t>
  </si>
  <si>
    <t>Category 2 Top 20% Rank Flag</t>
  </si>
  <si>
    <t>Category 2 Top 10% Rank Flag</t>
  </si>
  <si>
    <t>Category 2 Index</t>
  </si>
  <si>
    <t>Category 2 Indicators Sum</t>
  </si>
  <si>
    <t>Category 1 Top 20% Rank Flag</t>
  </si>
  <si>
    <t>Category 1 Top 10% Rank Flag</t>
  </si>
  <si>
    <t>Category 1 Index</t>
  </si>
  <si>
    <t>Category 1 Indicators Sum</t>
  </si>
  <si>
    <t>Population Density</t>
  </si>
  <si>
    <t xml:space="preserve">Population Density </t>
  </si>
  <si>
    <t>Percent Rank on MOBILE_H_RT</t>
  </si>
  <si>
    <t>Buidling Floodplain Ratio</t>
  </si>
  <si>
    <t>Buffalo Creek (Logan)</t>
  </si>
  <si>
    <t>Buffalo Creek (Marion)</t>
  </si>
  <si>
    <t>Buffalo Creek (Mingo)</t>
  </si>
  <si>
    <t>Clear Fork (Wyoming)</t>
  </si>
  <si>
    <t>Clear Fork (Raleigh)</t>
  </si>
  <si>
    <t>Dry Fork (McDowell)</t>
  </si>
  <si>
    <t>Dry Fork (Randolph)</t>
  </si>
  <si>
    <t>Laurel Fork (Wyoming)</t>
  </si>
  <si>
    <t>Laurel Fork (Mingo)</t>
  </si>
  <si>
    <t>Stonecoal Creek (Lewis)</t>
  </si>
  <si>
    <t>Stonecoal Creek (Raleigh)</t>
  </si>
  <si>
    <t>Updated duplicate stream names to include county name 8/1/24</t>
  </si>
  <si>
    <t>Upper Guyandotte</t>
  </si>
  <si>
    <t>G/D</t>
  </si>
  <si>
    <t>R/G</t>
  </si>
  <si>
    <r>
      <t xml:space="preserve">*watersheds with &lt; 60,000 acres within WV have been excluded from rankings/manually set to 0 for variables in </t>
    </r>
    <r>
      <rPr>
        <sz val="11"/>
        <color theme="8" tint="-0.249977111117893"/>
        <rFont val="Calibri"/>
        <family val="2"/>
        <scheme val="minor"/>
      </rPr>
      <t>blue</t>
    </r>
  </si>
  <si>
    <t>Floodplain Area (SFHA modified)</t>
  </si>
  <si>
    <t>SFHA Floodplain Length</t>
  </si>
  <si>
    <t>SFHA Floodplain Length Ratio  (miles/acre)</t>
  </si>
  <si>
    <t>Floodplain Length (Eff + Adv)</t>
  </si>
  <si>
    <t>Percent Rank on FP_LENGTH (Eff + Adv)</t>
  </si>
  <si>
    <t>Floodplain Length Ratio (Eff + Adv)</t>
  </si>
  <si>
    <t>Percent Rank on FP_LEN_RT (Eff + Adv)</t>
  </si>
  <si>
    <t>Building Density (buildings per acre)</t>
  </si>
  <si>
    <t>Building Density (buildings per Mile)</t>
  </si>
  <si>
    <t>BLDG_DENS2</t>
  </si>
  <si>
    <t>PR_BLDG_DENS2</t>
  </si>
  <si>
    <r>
      <t xml:space="preserve">(4) WEST VIRGINIA — West Virginia’s size is 24,000 square miles or 1,536,000 acres.  The clipped watershed area should be similar to these values for all ratio calculations.  Total the watershed area values to ensure all </t>
    </r>
    <r>
      <rPr>
        <b/>
        <sz val="11"/>
        <color theme="1"/>
        <rFont val="Aptos"/>
        <family val="2"/>
      </rPr>
      <t>area</t>
    </r>
    <r>
      <rPr>
        <sz val="11"/>
        <color theme="1"/>
        <rFont val="Aptos"/>
        <family val="2"/>
      </rPr>
      <t xml:space="preserve"> values are correct.  Check total SFHA acreage as well which should be</t>
    </r>
  </si>
  <si>
    <r>
      <t xml:space="preserve">(5) SFHA Area Calculations.  Total </t>
    </r>
    <r>
      <rPr>
        <b/>
        <sz val="11"/>
        <color theme="1"/>
        <rFont val="Aptos"/>
        <family val="2"/>
      </rPr>
      <t>Regulatory SFHA</t>
    </r>
    <r>
      <rPr>
        <sz val="11"/>
        <color theme="1"/>
        <rFont val="Aptos"/>
        <family val="2"/>
      </rPr>
      <t xml:space="preserve"> should be about 622,880 acres depending on how flood zones clipped at state border.</t>
    </r>
  </si>
  <si>
    <t>stream lengths include effective and advisory flood zones</t>
  </si>
  <si>
    <t>*watersheds with &lt; 60,000 acres within WV have been excluded from rankings</t>
  </si>
  <si>
    <t>Floodplain Area</t>
  </si>
  <si>
    <t>51,826 (Region 11)</t>
  </si>
  <si>
    <t>287,095 (Region 6)</t>
  </si>
  <si>
    <t>29.9 (Region 8)</t>
  </si>
  <si>
    <t>286.5 (Region 11)</t>
  </si>
  <si>
    <t>2.6 (Region 8)</t>
  </si>
  <si>
    <r>
      <t>17.8% (</t>
    </r>
    <r>
      <rPr>
        <sz val="10"/>
        <color rgb="FFC00000"/>
        <rFont val="Calibri"/>
        <family val="2"/>
        <scheme val="minor"/>
      </rPr>
      <t>Region 2</t>
    </r>
    <r>
      <rPr>
        <sz val="10"/>
        <rFont val="Calibri"/>
        <family val="2"/>
        <scheme val="minor"/>
      </rPr>
      <t>)</t>
    </r>
  </si>
  <si>
    <r>
      <t>11.9% (</t>
    </r>
    <r>
      <rPr>
        <sz val="10"/>
        <color rgb="FFC00000"/>
        <rFont val="Calibri"/>
        <family val="2"/>
        <scheme val="minor"/>
      </rPr>
      <t>Region 10</t>
    </r>
    <r>
      <rPr>
        <sz val="10"/>
        <rFont val="Calibri"/>
        <family val="2"/>
        <scheme val="minor"/>
      </rPr>
      <t>)</t>
    </r>
  </si>
  <si>
    <r>
      <t>0.0% (</t>
    </r>
    <r>
      <rPr>
        <sz val="10"/>
        <color theme="9" tint="-0.249977111117893"/>
        <rFont val="Calibri"/>
        <family val="2"/>
        <scheme val="minor"/>
      </rPr>
      <t>Bridgeport, Berkeley County*</t>
    </r>
    <r>
      <rPr>
        <sz val="10"/>
        <color theme="1"/>
        <rFont val="Calibri"/>
        <family val="2"/>
        <scheme val="minor"/>
      </rPr>
      <t>)</t>
    </r>
  </si>
  <si>
    <r>
      <t>100.0% (</t>
    </r>
    <r>
      <rPr>
        <sz val="10"/>
        <color rgb="FFC00000"/>
        <rFont val="Calibri"/>
        <family val="2"/>
        <scheme val="minor"/>
      </rPr>
      <t>Anawalt, McDowell County*</t>
    </r>
    <r>
      <rPr>
        <sz val="10"/>
        <color theme="1"/>
        <rFont val="Calibri"/>
        <family val="2"/>
        <scheme val="minor"/>
      </rPr>
      <t>)</t>
    </r>
  </si>
  <si>
    <r>
      <t>100.0% (</t>
    </r>
    <r>
      <rPr>
        <sz val="10"/>
        <color rgb="FFC00000"/>
        <rFont val="Calibri"/>
        <family val="2"/>
        <scheme val="minor"/>
      </rPr>
      <t>MCDOWELL</t>
    </r>
    <r>
      <rPr>
        <sz val="10"/>
        <color theme="1"/>
        <rFont val="Calibri"/>
        <family val="2"/>
        <scheme val="minor"/>
      </rPr>
      <t>)</t>
    </r>
  </si>
  <si>
    <r>
      <t>30.4% (</t>
    </r>
    <r>
      <rPr>
        <sz val="10"/>
        <color rgb="FFC00000"/>
        <rFont val="Calibri"/>
        <family val="2"/>
        <scheme val="minor"/>
      </rPr>
      <t>MCDOWELL</t>
    </r>
    <r>
      <rPr>
        <sz val="10"/>
        <color theme="1"/>
        <rFont val="Calibri"/>
        <family val="2"/>
        <scheme val="minor"/>
      </rPr>
      <t>)</t>
    </r>
  </si>
  <si>
    <r>
      <t>45.0% (</t>
    </r>
    <r>
      <rPr>
        <sz val="10"/>
        <color rgb="FFC00000"/>
        <rFont val="Calibri"/>
        <family val="2"/>
        <scheme val="minor"/>
      </rPr>
      <t>MCDOWELL</t>
    </r>
    <r>
      <rPr>
        <sz val="10"/>
        <color theme="1"/>
        <rFont val="Calibri"/>
        <family val="2"/>
        <scheme val="minor"/>
      </rPr>
      <t>)</t>
    </r>
  </si>
  <si>
    <r>
      <t>100.0% (</t>
    </r>
    <r>
      <rPr>
        <sz val="10"/>
        <color rgb="FFC00000"/>
        <rFont val="Calibri"/>
        <family val="2"/>
        <scheme val="minor"/>
      </rPr>
      <t>Region 1</t>
    </r>
    <r>
      <rPr>
        <sz val="10"/>
        <color theme="1"/>
        <rFont val="Calibri"/>
        <family val="2"/>
        <scheme val="minor"/>
      </rPr>
      <t>)</t>
    </r>
  </si>
  <si>
    <t>FC1A*</t>
  </si>
  <si>
    <t>FC1B*</t>
  </si>
  <si>
    <t>FC2A*</t>
  </si>
  <si>
    <t>FC2B*</t>
  </si>
  <si>
    <t>BE4*</t>
  </si>
  <si>
    <t>BE4.2*</t>
  </si>
  <si>
    <r>
      <t>1.4% (</t>
    </r>
    <r>
      <rPr>
        <sz val="10"/>
        <color theme="9" tint="-0.249977111117893"/>
        <rFont val="Calibri"/>
        <family val="2"/>
        <scheme val="minor"/>
      </rPr>
      <t>Region 9</t>
    </r>
    <r>
      <rPr>
        <sz val="10"/>
        <rFont val="Calibri"/>
        <family val="2"/>
        <scheme val="minor"/>
      </rPr>
      <t>)</t>
    </r>
  </si>
  <si>
    <r>
      <t>0.04 (</t>
    </r>
    <r>
      <rPr>
        <sz val="10"/>
        <color theme="9" tint="-0.249977111117893"/>
        <rFont val="Calibri"/>
        <family val="2"/>
        <scheme val="minor"/>
      </rPr>
      <t>Region 8</t>
    </r>
    <r>
      <rPr>
        <sz val="10"/>
        <rFont val="Calibri"/>
        <family val="2"/>
        <scheme val="minor"/>
      </rPr>
      <t>)</t>
    </r>
  </si>
  <si>
    <r>
      <t xml:space="preserve">State Statistics aggregated at </t>
    </r>
    <r>
      <rPr>
        <b/>
        <sz val="10"/>
        <color theme="4"/>
        <rFont val="Calibri"/>
        <family val="2"/>
        <scheme val="minor"/>
      </rPr>
      <t>Stream</t>
    </r>
    <r>
      <rPr>
        <b/>
        <sz val="10"/>
        <color theme="1"/>
        <rFont val="Calibri"/>
        <family val="2"/>
        <scheme val="minor"/>
      </rPr>
      <t xml:space="preserve"> scale</t>
    </r>
  </si>
  <si>
    <t>Med. Stream:</t>
  </si>
  <si>
    <t>Avg. Stream:</t>
  </si>
  <si>
    <t>Max. Stream:</t>
  </si>
  <si>
    <t>Min. Stream:</t>
  </si>
  <si>
    <r>
      <t xml:space="preserve">State Statistics aggregated at </t>
    </r>
    <r>
      <rPr>
        <b/>
        <sz val="10"/>
        <color theme="4"/>
        <rFont val="Calibri"/>
        <family val="2"/>
        <scheme val="minor"/>
      </rPr>
      <t>Watershed</t>
    </r>
    <r>
      <rPr>
        <b/>
        <sz val="10"/>
        <color theme="1"/>
        <rFont val="Calibri"/>
        <family val="2"/>
        <scheme val="minor"/>
      </rPr>
      <t xml:space="preserve"> scale</t>
    </r>
  </si>
  <si>
    <t>Med. Watershed:</t>
  </si>
  <si>
    <t>Avg. Watershed:</t>
  </si>
  <si>
    <t>Max. Watershed:</t>
  </si>
  <si>
    <r>
      <t>0.0% (</t>
    </r>
    <r>
      <rPr>
        <sz val="10"/>
        <color theme="9" tint="-0.249977111117893"/>
        <rFont val="Calibri"/>
        <family val="2"/>
        <scheme val="minor"/>
      </rPr>
      <t>Bridgeport</t>
    </r>
    <r>
      <rPr>
        <sz val="10"/>
        <color theme="1"/>
        <rFont val="Calibri"/>
        <family val="2"/>
        <scheme val="minor"/>
      </rPr>
      <t>)</t>
    </r>
  </si>
  <si>
    <t>Min. Watershed:</t>
  </si>
  <si>
    <t>312 (South Fork Shenandoah)</t>
  </si>
  <si>
    <t>1 (South Fork Shenandoah)</t>
  </si>
  <si>
    <r>
      <t>2.5 (</t>
    </r>
    <r>
      <rPr>
        <sz val="10"/>
        <color rgb="FFC00000"/>
        <rFont val="Calibri"/>
        <family val="2"/>
        <scheme val="minor"/>
      </rPr>
      <t>Upper Ohio-Wheeling</t>
    </r>
    <r>
      <rPr>
        <sz val="10"/>
        <rFont val="Calibri"/>
        <family val="2"/>
        <scheme val="minor"/>
      </rPr>
      <t>)</t>
    </r>
  </si>
  <si>
    <r>
      <t>0.00144 (</t>
    </r>
    <r>
      <rPr>
        <sz val="10"/>
        <color rgb="FFC00000"/>
        <rFont val="Calibri"/>
        <family val="2"/>
        <scheme val="minor"/>
      </rPr>
      <t>Raccoon-Symmes</t>
    </r>
    <r>
      <rPr>
        <sz val="10"/>
        <rFont val="Calibri"/>
        <family val="2"/>
        <scheme val="minor"/>
      </rPr>
      <t>)</t>
    </r>
  </si>
  <si>
    <r>
      <t>8.1% (</t>
    </r>
    <r>
      <rPr>
        <sz val="10"/>
        <color rgb="FFC00000"/>
        <rFont val="Calibri"/>
        <family val="2"/>
        <scheme val="minor"/>
      </rPr>
      <t>Shenandoah</t>
    </r>
    <r>
      <rPr>
        <sz val="10"/>
        <rFont val="Calibri"/>
        <family val="2"/>
        <scheme val="minor"/>
      </rPr>
      <t>)</t>
    </r>
  </si>
  <si>
    <r>
      <t>52,745 (</t>
    </r>
    <r>
      <rPr>
        <sz val="10"/>
        <color rgb="FFC00000"/>
        <rFont val="Calibri"/>
        <family val="2"/>
        <scheme val="minor"/>
      </rPr>
      <t>Little Kanawha</t>
    </r>
    <r>
      <rPr>
        <sz val="10"/>
        <rFont val="Calibri"/>
        <family val="2"/>
        <scheme val="minor"/>
      </rPr>
      <t>)</t>
    </r>
  </si>
  <si>
    <r>
      <t>0.58 (</t>
    </r>
    <r>
      <rPr>
        <sz val="10"/>
        <color rgb="FFC00000"/>
        <rFont val="Calibri"/>
        <family val="2"/>
        <scheme val="minor"/>
      </rPr>
      <t>Upper Guyandotte</t>
    </r>
    <r>
      <rPr>
        <sz val="10"/>
        <rFont val="Calibri"/>
        <family val="2"/>
        <scheme val="minor"/>
      </rPr>
      <t>)</t>
    </r>
  </si>
  <si>
    <r>
      <t>21.1% (</t>
    </r>
    <r>
      <rPr>
        <sz val="10"/>
        <color rgb="FFC00000"/>
        <rFont val="Calibri"/>
        <family val="2"/>
        <scheme val="minor"/>
      </rPr>
      <t>Coal</t>
    </r>
    <r>
      <rPr>
        <sz val="10"/>
        <color theme="1"/>
        <rFont val="Calibri"/>
        <family val="2"/>
        <scheme val="minor"/>
      </rPr>
      <t>)</t>
    </r>
  </si>
  <si>
    <r>
      <t>1,274 (</t>
    </r>
    <r>
      <rPr>
        <sz val="10"/>
        <color rgb="FFC00000"/>
        <rFont val="Calibri"/>
        <family val="2"/>
        <scheme val="minor"/>
      </rPr>
      <t>Upper Guyandotte</t>
    </r>
    <r>
      <rPr>
        <sz val="10"/>
        <rFont val="Calibri"/>
        <family val="2"/>
        <scheme val="minor"/>
      </rPr>
      <t>)</t>
    </r>
  </si>
  <si>
    <r>
      <t>7,989 (</t>
    </r>
    <r>
      <rPr>
        <sz val="10"/>
        <color rgb="FFC00000"/>
        <rFont val="Calibri"/>
        <family val="2"/>
        <scheme val="minor"/>
      </rPr>
      <t>Lower Kanawha</t>
    </r>
    <r>
      <rPr>
        <sz val="10"/>
        <rFont val="Calibri"/>
        <family val="2"/>
        <scheme val="minor"/>
      </rPr>
      <t>)</t>
    </r>
  </si>
  <si>
    <r>
      <t>0 (</t>
    </r>
    <r>
      <rPr>
        <sz val="10"/>
        <color theme="9" tint="-0.249977111117893"/>
        <rFont val="Calibri"/>
        <family val="2"/>
        <scheme val="minor"/>
      </rPr>
      <t>South Fork Shenandoah</t>
    </r>
    <r>
      <rPr>
        <sz val="10"/>
        <rFont val="Calibri"/>
        <family val="2"/>
        <scheme val="minor"/>
      </rPr>
      <t>)</t>
    </r>
  </si>
  <si>
    <r>
      <t>699 (</t>
    </r>
    <r>
      <rPr>
        <sz val="10"/>
        <color rgb="FFC00000"/>
        <rFont val="Calibri"/>
        <family val="2"/>
        <scheme val="minor"/>
      </rPr>
      <t>Coal</t>
    </r>
    <r>
      <rPr>
        <sz val="10"/>
        <rFont val="Calibri"/>
        <family val="2"/>
        <scheme val="minor"/>
      </rPr>
      <t>)</t>
    </r>
  </si>
  <si>
    <r>
      <t>17.6% (</t>
    </r>
    <r>
      <rPr>
        <sz val="10"/>
        <color rgb="FFC00000"/>
        <rFont val="Calibri"/>
        <family val="2"/>
        <scheme val="minor"/>
      </rPr>
      <t>Cacapon-Town</t>
    </r>
    <r>
      <rPr>
        <sz val="10"/>
        <color theme="1"/>
        <rFont val="Calibri"/>
        <family val="2"/>
        <scheme val="minor"/>
      </rPr>
      <t>)</t>
    </r>
  </si>
  <si>
    <r>
      <t>438.0 (</t>
    </r>
    <r>
      <rPr>
        <sz val="10"/>
        <color rgb="FFC00000"/>
        <rFont val="Calibri"/>
        <family val="2"/>
        <scheme val="minor"/>
      </rPr>
      <t>Ohio River</t>
    </r>
    <r>
      <rPr>
        <sz val="10"/>
        <rFont val="Calibri"/>
        <family val="2"/>
        <scheme val="minor"/>
      </rPr>
      <t>)</t>
    </r>
  </si>
  <si>
    <r>
      <t>0.5 (</t>
    </r>
    <r>
      <rPr>
        <sz val="10"/>
        <color theme="9" tint="-0.249977111117893"/>
        <rFont val="Calibri"/>
        <family val="2"/>
        <scheme val="minor"/>
      </rPr>
      <t>Koontz Run</t>
    </r>
    <r>
      <rPr>
        <sz val="10"/>
        <rFont val="Calibri"/>
        <family val="2"/>
        <scheme val="minor"/>
      </rPr>
      <t>)</t>
    </r>
  </si>
  <si>
    <r>
      <t>10.4 (</t>
    </r>
    <r>
      <rPr>
        <sz val="10"/>
        <color rgb="FFC00000"/>
        <rFont val="Calibri"/>
        <family val="2"/>
        <scheme val="minor"/>
      </rPr>
      <t>Trace Fork</t>
    </r>
    <r>
      <rPr>
        <sz val="10"/>
        <rFont val="Calibri"/>
        <family val="2"/>
        <scheme val="minor"/>
      </rPr>
      <t>)</t>
    </r>
  </si>
  <si>
    <r>
      <t>6,920 (</t>
    </r>
    <r>
      <rPr>
        <sz val="10"/>
        <color rgb="FFC00000"/>
        <rFont val="Calibri"/>
        <family val="2"/>
        <scheme val="minor"/>
      </rPr>
      <t>Ohio River</t>
    </r>
    <r>
      <rPr>
        <sz val="10"/>
        <rFont val="Calibri"/>
        <family val="2"/>
        <scheme val="minor"/>
      </rPr>
      <t>)</t>
    </r>
  </si>
  <si>
    <r>
      <t>632 (</t>
    </r>
    <r>
      <rPr>
        <sz val="10"/>
        <color rgb="FFC00000"/>
        <rFont val="Calibri"/>
        <family val="2"/>
        <scheme val="minor"/>
      </rPr>
      <t>Island Creek</t>
    </r>
    <r>
      <rPr>
        <sz val="10"/>
        <rFont val="Calibri"/>
        <family val="2"/>
        <scheme val="minor"/>
      </rPr>
      <t>)</t>
    </r>
  </si>
  <si>
    <r>
      <t>4 (</t>
    </r>
    <r>
      <rPr>
        <sz val="10"/>
        <color theme="9" tint="-0.249977111117893"/>
        <rFont val="Calibri"/>
        <family val="2"/>
        <scheme val="minor"/>
      </rPr>
      <t>Jacobs Run</t>
    </r>
    <r>
      <rPr>
        <sz val="10"/>
        <rFont val="Calibri"/>
        <family val="2"/>
        <scheme val="minor"/>
      </rPr>
      <t>)</t>
    </r>
  </si>
  <si>
    <r>
      <t>$247,700 (</t>
    </r>
    <r>
      <rPr>
        <sz val="10"/>
        <color rgb="FFC00000"/>
        <rFont val="Calibri"/>
        <family val="2"/>
        <scheme val="minor"/>
      </rPr>
      <t>Town Run</t>
    </r>
    <r>
      <rPr>
        <sz val="10"/>
        <color theme="1"/>
        <rFont val="Calibri"/>
        <family val="2"/>
        <scheme val="minor"/>
      </rPr>
      <t>)</t>
    </r>
  </si>
  <si>
    <r>
      <t>$10,000 (</t>
    </r>
    <r>
      <rPr>
        <sz val="10"/>
        <color theme="9" tint="-0.249977111117893"/>
        <rFont val="Calibri"/>
        <family val="2"/>
        <scheme val="minor"/>
      </rPr>
      <t>Stonecoal Creek (Raleigh)</t>
    </r>
    <r>
      <rPr>
        <sz val="10"/>
        <color theme="1"/>
        <rFont val="Calibri"/>
        <family val="2"/>
        <scheme val="minor"/>
      </rPr>
      <t>)</t>
    </r>
  </si>
  <si>
    <r>
      <t>918 (</t>
    </r>
    <r>
      <rPr>
        <sz val="10"/>
        <color rgb="FFC00000"/>
        <rFont val="Calibri"/>
        <family val="2"/>
        <scheme val="minor"/>
      </rPr>
      <t>Ohio River</t>
    </r>
    <r>
      <rPr>
        <sz val="10"/>
        <rFont val="Calibri"/>
        <family val="2"/>
        <scheme val="minor"/>
      </rPr>
      <t>)</t>
    </r>
  </si>
  <si>
    <r>
      <t>65.2% (</t>
    </r>
    <r>
      <rPr>
        <sz val="10"/>
        <color rgb="FFC00000"/>
        <rFont val="Calibri"/>
        <family val="2"/>
        <scheme val="minor"/>
      </rPr>
      <t>Trace Fork</t>
    </r>
    <r>
      <rPr>
        <sz val="10"/>
        <color theme="1"/>
        <rFont val="Calibri"/>
        <family val="2"/>
        <scheme val="minor"/>
      </rPr>
      <t>)</t>
    </r>
  </si>
  <si>
    <r>
      <t>9,787 (</t>
    </r>
    <r>
      <rPr>
        <sz val="10"/>
        <color rgb="FFC00000"/>
        <rFont val="Calibri"/>
        <family val="2"/>
        <scheme val="minor"/>
      </rPr>
      <t>Lower Kanawha</t>
    </r>
    <r>
      <rPr>
        <sz val="10"/>
        <rFont val="Calibri"/>
        <family val="2"/>
        <scheme val="minor"/>
      </rPr>
      <t>)</t>
    </r>
  </si>
  <si>
    <r>
      <t>24.5% (</t>
    </r>
    <r>
      <rPr>
        <sz val="10"/>
        <color rgb="FFC00000"/>
        <rFont val="Calibri"/>
        <family val="2"/>
        <scheme val="minor"/>
      </rPr>
      <t>Coal</t>
    </r>
    <r>
      <rPr>
        <sz val="10"/>
        <color theme="1"/>
        <rFont val="Calibri"/>
        <family val="2"/>
        <scheme val="minor"/>
      </rPr>
      <t>)</t>
    </r>
  </si>
  <si>
    <r>
      <t>31.5% (</t>
    </r>
    <r>
      <rPr>
        <sz val="10"/>
        <color rgb="FFC00000"/>
        <rFont val="Calibri"/>
        <family val="2"/>
        <scheme val="minor"/>
      </rPr>
      <t>North Branch Potomac</t>
    </r>
    <r>
      <rPr>
        <sz val="10"/>
        <color theme="1"/>
        <rFont val="Calibri"/>
        <family val="2"/>
        <scheme val="minor"/>
      </rPr>
      <t>)</t>
    </r>
  </si>
  <si>
    <r>
      <t>0.0% (</t>
    </r>
    <r>
      <rPr>
        <sz val="10"/>
        <color theme="9" tint="-0.249977111117893"/>
        <rFont val="Calibri"/>
        <family val="2"/>
        <scheme val="minor"/>
      </rPr>
      <t>South Fork Shenandoah</t>
    </r>
    <r>
      <rPr>
        <sz val="10"/>
        <color theme="1"/>
        <rFont val="Calibri"/>
        <family val="2"/>
        <scheme val="minor"/>
      </rPr>
      <t>)</t>
    </r>
  </si>
  <si>
    <r>
      <t>0.0% (</t>
    </r>
    <r>
      <rPr>
        <sz val="10"/>
        <color theme="9" tint="-0.249977111117893"/>
        <rFont val="Calibri"/>
        <family val="2"/>
        <scheme val="minor"/>
      </rPr>
      <t>Star City)</t>
    </r>
  </si>
  <si>
    <r>
      <t>0.0 (</t>
    </r>
    <r>
      <rPr>
        <sz val="10"/>
        <color theme="9" tint="-0.249977111117893"/>
        <rFont val="Calibri"/>
        <family val="2"/>
        <scheme val="minor"/>
      </rPr>
      <t>Sophia, Cowen</t>
    </r>
    <r>
      <rPr>
        <sz val="10"/>
        <color theme="1"/>
        <rFont val="Calibri"/>
        <family val="2"/>
        <scheme val="minor"/>
      </rPr>
      <t>)</t>
    </r>
  </si>
  <si>
    <r>
      <t>$98,500 (</t>
    </r>
    <r>
      <rPr>
        <sz val="10"/>
        <color rgb="FFC00000"/>
        <rFont val="Calibri"/>
        <family val="2"/>
        <scheme val="minor"/>
      </rPr>
      <t>Shenandoah</t>
    </r>
    <r>
      <rPr>
        <sz val="10"/>
        <color theme="1"/>
        <rFont val="Calibri"/>
        <family val="2"/>
        <scheme val="minor"/>
      </rPr>
      <t>)</t>
    </r>
  </si>
  <si>
    <r>
      <t>1,574 (</t>
    </r>
    <r>
      <rPr>
        <sz val="10"/>
        <color rgb="FFC00000"/>
        <rFont val="Calibri"/>
        <family val="2"/>
        <scheme val="minor"/>
      </rPr>
      <t>Wheeling**</t>
    </r>
    <r>
      <rPr>
        <sz val="10"/>
        <color theme="1"/>
        <rFont val="Calibri"/>
        <family val="2"/>
        <scheme val="minor"/>
      </rPr>
      <t>)</t>
    </r>
  </si>
  <si>
    <r>
      <t>210.26 (</t>
    </r>
    <r>
      <rPr>
        <sz val="10"/>
        <color rgb="FFC00000"/>
        <rFont val="Calibri"/>
        <family val="2"/>
        <scheme val="minor"/>
      </rPr>
      <t>Koontz Run</t>
    </r>
    <r>
      <rPr>
        <sz val="10"/>
        <rFont val="Calibri"/>
        <family val="2"/>
        <scheme val="minor"/>
      </rPr>
      <t>)</t>
    </r>
  </si>
  <si>
    <r>
      <t>1.04 (</t>
    </r>
    <r>
      <rPr>
        <sz val="10"/>
        <color theme="9" tint="-0.249977111117893"/>
        <rFont val="Calibri"/>
        <family val="2"/>
        <scheme val="minor"/>
      </rPr>
      <t>South Fork Hughes River</t>
    </r>
    <r>
      <rPr>
        <sz val="10"/>
        <rFont val="Calibri"/>
        <family val="2"/>
        <scheme val="minor"/>
      </rPr>
      <t>)</t>
    </r>
  </si>
  <si>
    <r>
      <t>0.2 (</t>
    </r>
    <r>
      <rPr>
        <sz val="10"/>
        <color theme="9" tint="-0.249977111117893"/>
        <rFont val="Calibri"/>
        <family val="2"/>
        <scheme val="minor"/>
      </rPr>
      <t>Bancroft</t>
    </r>
    <r>
      <rPr>
        <sz val="10"/>
        <color theme="1"/>
        <rFont val="Calibri"/>
        <family val="2"/>
        <scheme val="minor"/>
      </rPr>
      <t>)</t>
    </r>
  </si>
  <si>
    <t>56,402 (HANCOCK)</t>
  </si>
  <si>
    <t>665,171 (HAMPSHIRE)</t>
  </si>
  <si>
    <t>115,752 (Region 11)</t>
  </si>
  <si>
    <t>1,436 (Tucker County*)</t>
  </si>
  <si>
    <t>39,255 (Berkeley County*)</t>
  </si>
  <si>
    <t>1,474,110 (Little Kanawha)</t>
  </si>
  <si>
    <t>87,418 (Lower Kanawha)</t>
  </si>
  <si>
    <t>21,779 (Charleston)</t>
  </si>
  <si>
    <r>
      <t>1,509 (</t>
    </r>
    <r>
      <rPr>
        <sz val="10"/>
        <color rgb="FFC00000"/>
        <rFont val="Calibri"/>
        <family val="2"/>
        <scheme val="minor"/>
      </rPr>
      <t>Little Kanawha</t>
    </r>
    <r>
      <rPr>
        <sz val="10"/>
        <rFont val="Calibri"/>
        <family val="2"/>
        <scheme val="minor"/>
      </rPr>
      <t>)</t>
    </r>
  </si>
  <si>
    <t>44.1 (Thurmond)</t>
  </si>
  <si>
    <t>3895.7 (Windsor Heights)</t>
  </si>
  <si>
    <r>
      <t>90.3% (</t>
    </r>
    <r>
      <rPr>
        <sz val="10"/>
        <color rgb="FFC00000"/>
        <rFont val="Calibri"/>
        <family val="2"/>
        <scheme val="minor"/>
      </rPr>
      <t>Harpers Ferry</t>
    </r>
    <r>
      <rPr>
        <sz val="10"/>
        <color theme="1"/>
        <rFont val="Calibri"/>
        <family val="2"/>
        <scheme val="minor"/>
      </rPr>
      <t>)</t>
    </r>
  </si>
  <si>
    <r>
      <t>9.2% (</t>
    </r>
    <r>
      <rPr>
        <sz val="10"/>
        <color theme="9" tint="-0.249977111117893"/>
        <rFont val="Calibri"/>
        <family val="2"/>
        <scheme val="minor"/>
      </rPr>
      <t>Pocahontas County*</t>
    </r>
    <r>
      <rPr>
        <sz val="10"/>
        <color theme="1"/>
        <rFont val="Calibri"/>
        <family val="2"/>
        <scheme val="minor"/>
      </rPr>
      <t>)</t>
    </r>
  </si>
  <si>
    <r>
      <t xml:space="preserve">50.9% </t>
    </r>
    <r>
      <rPr>
        <sz val="10"/>
        <color rgb="FFC00000"/>
        <rFont val="Calibri"/>
        <family val="2"/>
        <scheme val="minor"/>
      </rPr>
      <t>(Hancock County*</t>
    </r>
    <r>
      <rPr>
        <sz val="10"/>
        <color theme="1"/>
        <rFont val="Calibri"/>
        <family val="2"/>
        <scheme val="minor"/>
      </rPr>
      <t>)</t>
    </r>
  </si>
  <si>
    <t xml:space="preserve">	25.5%</t>
  </si>
  <si>
    <t>Version: 1.1.1</t>
  </si>
  <si>
    <t>Version Date: 8/15/2024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</si>
</sst>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
    <numFmt numFmtId="165" formatCode="0.0"/>
    <numFmt numFmtId="166" formatCode="&quot;$&quot;#,##0"/>
    <numFmt numFmtId="167" formatCode="#,##0.0"/>
    <numFmt numFmtId="168" formatCode="0.00000"/>
    <numFmt numFmtId="169" formatCode="#,##0.00000"/>
    <numFmt numFmtId="170" formatCode="_(* #,##0.0_);_(* \(#,##0.0\);_(* &quot;-&quot;??_);_(@_)"/>
    <numFmt numFmtId="171" formatCode="_(* #,##0_);_(* \(#,##0\);_(* &quot;-&quot;??_);_(@_)"/>
    <numFmt numFmtId="172" formatCode="_(&quot;$&quot;#,##0_);_(&quot;$&quot;\(#,##0\);_(&quot;$&quot;&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9"/>
      <name val="Calibri"/>
      <family val="2"/>
      <scheme val="minor"/>
    </font>
    <font>
      <sz val="9"/>
      <name val="Calibri"/>
      <family val="2"/>
      <scheme val="minor"/>
    </font>
    <font>
      <sz val="11"/>
      <name val="Calibri"/>
      <family val="2"/>
      <scheme val="minor"/>
    </font>
    <font>
      <sz val="10"/>
      <name val="Calibri"/>
      <family val="2"/>
      <scheme val="minor"/>
    </font>
    <font>
      <b/>
      <i/>
      <sz val="11"/>
      <color rgb="FF000000"/>
      <name val="Calibri"/>
      <family val="2"/>
      <scheme val="minor"/>
    </font>
    <font>
      <b/>
      <sz val="9"/>
      <color rgb="FFC00000"/>
      <name val="Calibri"/>
      <family val="2"/>
      <scheme val="minor"/>
    </font>
    <font>
      <sz val="8"/>
      <name val="Calibri"/>
      <family val="2"/>
      <scheme val="minor"/>
    </font>
    <font>
      <b/>
      <sz val="11"/>
      <color rgb="FFC00000"/>
      <name val="Calibri"/>
      <family val="2"/>
      <scheme val="minor"/>
    </font>
    <font>
      <b/>
      <sz val="11"/>
      <name val="Calibri"/>
      <family val="2"/>
      <scheme val="minor"/>
    </font>
    <font>
      <b/>
      <sz val="9"/>
      <color theme="0"/>
      <name val="Calibri"/>
      <family val="2"/>
      <scheme val="minor"/>
    </font>
    <font>
      <sz val="9"/>
      <color theme="0"/>
      <name val="Calibri"/>
      <family val="2"/>
      <scheme val="minor"/>
    </font>
    <font>
      <sz val="9"/>
      <color rgb="FFC00000"/>
      <name val="Calibri"/>
      <family val="2"/>
      <scheme val="minor"/>
    </font>
    <font>
      <b/>
      <sz val="11"/>
      <color theme="0"/>
      <name val="Calibri"/>
      <family val="2"/>
      <scheme val="minor"/>
    </font>
    <font>
      <sz val="11"/>
      <color rgb="FFFF0000"/>
      <name val="Calibri"/>
      <family val="2"/>
      <scheme val="minor"/>
    </font>
    <font>
      <b/>
      <sz val="11"/>
      <color rgb="FFFF0000"/>
      <name val="Calibri"/>
      <family val="2"/>
      <scheme val="minor"/>
    </font>
    <font>
      <sz val="9"/>
      <color rgb="FFFF0000"/>
      <name val="Calibri"/>
      <family val="2"/>
      <scheme val="minor"/>
    </font>
    <font>
      <sz val="11"/>
      <color rgb="FFFFFF00"/>
      <name val="Calibri"/>
      <family val="2"/>
      <scheme val="minor"/>
    </font>
    <font>
      <i/>
      <sz val="10"/>
      <color theme="1"/>
      <name val="Calibri"/>
      <family val="2"/>
      <scheme val="minor"/>
    </font>
    <font>
      <b/>
      <i/>
      <sz val="10"/>
      <color theme="1"/>
      <name val="Calibri"/>
      <family val="2"/>
      <scheme val="minor"/>
    </font>
    <font>
      <sz val="10"/>
      <color rgb="FFC00000"/>
      <name val="Calibri"/>
      <family val="2"/>
      <scheme val="minor"/>
    </font>
    <font>
      <sz val="10"/>
      <color theme="9" tint="-0.249977111117893"/>
      <name val="Calibri"/>
      <family val="2"/>
      <scheme val="minor"/>
    </font>
    <font>
      <b/>
      <sz val="10"/>
      <color theme="4"/>
      <name val="Calibri"/>
      <family val="2"/>
      <scheme val="minor"/>
    </font>
    <font>
      <i/>
      <sz val="11"/>
      <color rgb="FF000000"/>
      <name val="Calibri"/>
      <family val="2"/>
      <scheme val="minor"/>
    </font>
    <font>
      <i/>
      <sz val="11"/>
      <color theme="1"/>
      <name val="Calibri"/>
      <family val="2"/>
      <scheme val="minor"/>
    </font>
    <font>
      <b/>
      <i/>
      <sz val="11"/>
      <color theme="1"/>
      <name val="Calibri"/>
      <family val="2"/>
      <scheme val="minor"/>
    </font>
    <font>
      <sz val="9"/>
      <color rgb="FF0070C0"/>
      <name val="Calibri"/>
      <family val="2"/>
      <scheme val="minor"/>
    </font>
    <font>
      <i/>
      <sz val="11"/>
      <color rgb="FF0070C0"/>
      <name val="Calibri"/>
      <family val="2"/>
      <scheme val="minor"/>
    </font>
    <font>
      <sz val="11"/>
      <color theme="9" tint="-0.249977111117893"/>
      <name val="Calibri"/>
      <family val="2"/>
      <scheme val="minor"/>
    </font>
    <font>
      <i/>
      <u/>
      <sz val="11"/>
      <color rgb="FF000000"/>
      <name val="Calibri"/>
      <family val="2"/>
      <scheme val="minor"/>
    </font>
    <font>
      <b/>
      <sz val="9"/>
      <color rgb="FFFF0000"/>
      <name val="Calibri"/>
      <family val="2"/>
      <scheme val="minor"/>
    </font>
    <font>
      <b/>
      <sz val="11"/>
      <color rgb="FF000000"/>
      <name val="Calibri"/>
      <family val="2"/>
      <scheme val="minor"/>
    </font>
    <font>
      <sz val="11"/>
      <color theme="8" tint="-0.249977111117893"/>
      <name val="Calibri"/>
      <family val="2"/>
      <scheme val="minor"/>
    </font>
    <font>
      <sz val="9"/>
      <color theme="8" tint="-0.249977111117893"/>
      <name val="Calibri"/>
      <family val="2"/>
      <scheme val="minor"/>
    </font>
    <font>
      <sz val="11"/>
      <color theme="1"/>
      <name val="Aptos"/>
      <family val="2"/>
    </font>
    <font>
      <b/>
      <sz val="11"/>
      <color theme="1"/>
      <name val="Aptos"/>
      <family val="2"/>
    </font>
    <font>
      <b/>
      <sz val="12"/>
      <color theme="1"/>
      <name val="Calibri"/>
      <family val="2"/>
      <scheme val="minor"/>
    </font>
    <font>
      <sz val="12"/>
      <color theme="1"/>
      <name val="Calibri"/>
      <family val="2"/>
      <scheme val="minor"/>
    </font>
    <font>
      <b/>
      <sz val="10"/>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DFFF9"/>
        <bgColor indexed="64"/>
      </patternFill>
    </fill>
    <fill>
      <patternFill patternType="solid">
        <fgColor rgb="FFFFEFFF"/>
        <bgColor indexed="64"/>
      </patternFill>
    </fill>
    <fill>
      <patternFill patternType="solid">
        <fgColor rgb="FFEEFFCD"/>
        <bgColor indexed="64"/>
      </patternFill>
    </fill>
    <fill>
      <patternFill patternType="solid">
        <fgColor rgb="FFFFFFCC"/>
        <bgColor indexed="64"/>
      </patternFill>
    </fill>
    <fill>
      <patternFill patternType="solid">
        <fgColor rgb="FFFFFF00"/>
        <bgColor indexed="64"/>
      </patternFill>
    </fill>
    <fill>
      <patternFill patternType="solid">
        <fgColor rgb="FFE4E6FC"/>
        <bgColor indexed="64"/>
      </patternFill>
    </fill>
    <fill>
      <patternFill patternType="solid">
        <fgColor rgb="FFFCD5B4"/>
        <bgColor indexed="64"/>
      </patternFill>
    </fill>
    <fill>
      <patternFill patternType="solid">
        <fgColor rgb="FFFFF2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CE4D6"/>
        <bgColor indexed="64"/>
      </patternFill>
    </fill>
    <fill>
      <patternFill patternType="solid">
        <fgColor rgb="FFFFFFC5"/>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CCFF"/>
        <bgColor indexed="64"/>
      </patternFill>
    </fill>
    <fill>
      <patternFill patternType="solid">
        <fgColor theme="4" tint="-0.249977111117893"/>
        <bgColor indexed="64"/>
      </patternFill>
    </fill>
    <fill>
      <patternFill patternType="solid">
        <fgColor rgb="FFFF0000"/>
        <bgColor indexed="64"/>
      </patternFill>
    </fill>
  </fills>
  <borders count="72">
    <border>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bottom/>
      <diagonal/>
    </border>
    <border>
      <left style="thin">
        <color indexed="64"/>
      </left>
      <right style="medium">
        <color auto="1"/>
      </right>
      <top/>
      <bottom style="thin">
        <color indexed="64"/>
      </bottom>
      <diagonal/>
    </border>
    <border>
      <left style="thin">
        <color auto="1"/>
      </left>
      <right/>
      <top/>
      <bottom style="thin">
        <color auto="1"/>
      </bottom>
      <diagonal/>
    </border>
    <border>
      <left style="thin">
        <color auto="1"/>
      </left>
      <right/>
      <top style="medium">
        <color auto="1"/>
      </top>
      <bottom/>
      <diagonal/>
    </border>
    <border>
      <left style="thin">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medium">
        <color auto="1"/>
      </left>
      <right/>
      <top style="thin">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52">
    <xf numFmtId="0" fontId="0" fillId="0" borderId="0" xfId="0"/>
    <xf numFmtId="0" fontId="2" fillId="0" borderId="0" xfId="0" applyFont="1"/>
    <xf numFmtId="0" fontId="0" fillId="0" borderId="0" xfId="0" applyAlignment="1">
      <alignment horizontal="center"/>
    </xf>
    <xf numFmtId="14" fontId="3" fillId="0" borderId="0" xfId="0" applyNumberFormat="1" applyFont="1" applyAlignment="1">
      <alignment horizontal="left"/>
    </xf>
    <xf numFmtId="0" fontId="4" fillId="0" borderId="9" xfId="0" applyFont="1" applyBorder="1"/>
    <xf numFmtId="0" fontId="4" fillId="3" borderId="9" xfId="0" applyFont="1" applyFill="1" applyBorder="1"/>
    <xf numFmtId="0" fontId="4" fillId="8" borderId="9" xfId="0" applyFont="1" applyFill="1" applyBorder="1"/>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4" fillId="0" borderId="0" xfId="0" applyFont="1"/>
    <xf numFmtId="0" fontId="4" fillId="0" borderId="9" xfId="0" applyFont="1" applyBorder="1" applyAlignment="1">
      <alignment horizontal="center"/>
    </xf>
    <xf numFmtId="0" fontId="4" fillId="3" borderId="9" xfId="0" applyFont="1" applyFill="1" applyBorder="1" applyAlignment="1">
      <alignment horizontal="center"/>
    </xf>
    <xf numFmtId="0" fontId="4" fillId="8" borderId="9" xfId="0" applyFont="1" applyFill="1" applyBorder="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165" fontId="4" fillId="0" borderId="0" xfId="0" applyNumberFormat="1" applyFont="1" applyAlignment="1">
      <alignment horizontal="center"/>
    </xf>
    <xf numFmtId="165" fontId="0" fillId="0" borderId="0" xfId="0" applyNumberFormat="1"/>
    <xf numFmtId="3" fontId="4" fillId="0" borderId="9" xfId="0" applyNumberFormat="1" applyFont="1" applyBorder="1" applyAlignment="1">
      <alignment horizontal="center"/>
    </xf>
    <xf numFmtId="165" fontId="4" fillId="0" borderId="9" xfId="0" applyNumberFormat="1" applyFont="1" applyBorder="1" applyAlignment="1">
      <alignment horizontal="center"/>
    </xf>
    <xf numFmtId="3" fontId="4" fillId="3" borderId="9" xfId="0" applyNumberFormat="1" applyFont="1" applyFill="1" applyBorder="1" applyAlignment="1">
      <alignment horizontal="center"/>
    </xf>
    <xf numFmtId="165" fontId="4" fillId="3" borderId="9" xfId="0" applyNumberFormat="1" applyFont="1" applyFill="1" applyBorder="1" applyAlignment="1">
      <alignment horizontal="center"/>
    </xf>
    <xf numFmtId="3" fontId="4" fillId="8" borderId="9" xfId="0" applyNumberFormat="1" applyFont="1" applyFill="1" applyBorder="1" applyAlignment="1">
      <alignment horizontal="center"/>
    </xf>
    <xf numFmtId="165" fontId="4" fillId="8" borderId="9" xfId="0" applyNumberFormat="1" applyFont="1" applyFill="1" applyBorder="1" applyAlignment="1">
      <alignment horizontal="center"/>
    </xf>
    <xf numFmtId="164" fontId="4" fillId="0" borderId="0" xfId="2" applyNumberFormat="1" applyFont="1"/>
    <xf numFmtId="164" fontId="4" fillId="0" borderId="0" xfId="2" applyNumberFormat="1" applyFont="1" applyAlignment="1">
      <alignment horizontal="center"/>
    </xf>
    <xf numFmtId="164" fontId="4" fillId="0" borderId="9" xfId="2" applyNumberFormat="1" applyFont="1" applyBorder="1" applyAlignment="1">
      <alignment horizontal="center"/>
    </xf>
    <xf numFmtId="164" fontId="4" fillId="3" borderId="9" xfId="2" applyNumberFormat="1" applyFont="1" applyFill="1" applyBorder="1" applyAlignment="1">
      <alignment horizontal="center"/>
    </xf>
    <xf numFmtId="164" fontId="4" fillId="8" borderId="9" xfId="2" applyNumberFormat="1" applyFont="1" applyFill="1" applyBorder="1" applyAlignment="1">
      <alignment horizontal="center"/>
    </xf>
    <xf numFmtId="164" fontId="5" fillId="3" borderId="9" xfId="2" applyNumberFormat="1" applyFont="1" applyFill="1" applyBorder="1" applyAlignment="1">
      <alignment horizontal="center"/>
    </xf>
    <xf numFmtId="164" fontId="5" fillId="8" borderId="9" xfId="2" applyNumberFormat="1" applyFont="1" applyFill="1" applyBorder="1" applyAlignment="1">
      <alignment horizontal="center"/>
    </xf>
    <xf numFmtId="164" fontId="5" fillId="0" borderId="9" xfId="2" applyNumberFormat="1" applyFont="1" applyBorder="1" applyAlignment="1">
      <alignment horizontal="center"/>
    </xf>
    <xf numFmtId="164" fontId="0" fillId="0" borderId="0" xfId="2" applyNumberFormat="1" applyFont="1"/>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164" fontId="5" fillId="2" borderId="17" xfId="2" applyNumberFormat="1" applyFont="1" applyFill="1" applyBorder="1" applyAlignment="1">
      <alignment horizontal="center" vertical="center" wrapText="1"/>
    </xf>
    <xf numFmtId="164" fontId="5" fillId="9" borderId="9" xfId="2"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164" fontId="6" fillId="0" borderId="0" xfId="2" applyNumberFormat="1" applyFont="1" applyAlignment="1">
      <alignment horizontal="center"/>
    </xf>
    <xf numFmtId="0" fontId="3" fillId="0" borderId="0" xfId="0" applyFont="1" applyAlignment="1">
      <alignment horizontal="center"/>
    </xf>
    <xf numFmtId="3" fontId="6" fillId="0" borderId="0" xfId="0" applyNumberFormat="1" applyFont="1" applyAlignment="1">
      <alignment horizontal="center"/>
    </xf>
    <xf numFmtId="14" fontId="3" fillId="0" borderId="0" xfId="0" applyNumberFormat="1" applyFont="1" applyAlignment="1">
      <alignment horizontal="center"/>
    </xf>
    <xf numFmtId="164" fontId="4" fillId="0" borderId="9" xfId="2" applyNumberFormat="1" applyFont="1" applyFill="1" applyBorder="1" applyAlignment="1">
      <alignment horizontal="center"/>
    </xf>
    <xf numFmtId="165" fontId="6" fillId="0" borderId="0" xfId="0" applyNumberFormat="1" applyFont="1" applyAlignment="1">
      <alignment horizontal="center"/>
    </xf>
    <xf numFmtId="0" fontId="4" fillId="0" borderId="12" xfId="0" applyFont="1" applyBorder="1"/>
    <xf numFmtId="0" fontId="4" fillId="3" borderId="12" xfId="0" applyFont="1" applyFill="1" applyBorder="1"/>
    <xf numFmtId="0" fontId="4" fillId="8" borderId="12" xfId="0" applyFont="1" applyFill="1" applyBorder="1"/>
    <xf numFmtId="0" fontId="5" fillId="0" borderId="1" xfId="0" applyFont="1" applyBorder="1" applyAlignment="1">
      <alignment horizontal="center" vertical="center" wrapText="1"/>
    </xf>
    <xf numFmtId="0" fontId="5" fillId="6" borderId="11" xfId="0" applyFont="1" applyFill="1" applyBorder="1" applyAlignment="1">
      <alignment horizontal="center" vertical="center" wrapText="1"/>
    </xf>
    <xf numFmtId="164" fontId="5" fillId="9" borderId="8" xfId="2" applyNumberFormat="1" applyFont="1" applyFill="1" applyBorder="1" applyAlignment="1">
      <alignment horizontal="center" vertical="center" wrapText="1"/>
    </xf>
    <xf numFmtId="14" fontId="5" fillId="0" borderId="0" xfId="0" applyNumberFormat="1" applyFont="1" applyAlignment="1">
      <alignment horizontal="center"/>
    </xf>
    <xf numFmtId="3" fontId="0" fillId="0" borderId="0" xfId="0" applyNumberFormat="1"/>
    <xf numFmtId="0" fontId="5" fillId="0" borderId="1" xfId="0" applyFont="1" applyBorder="1" applyAlignment="1">
      <alignment horizontal="center"/>
    </xf>
    <xf numFmtId="0" fontId="5" fillId="0" borderId="12" xfId="0" applyFont="1" applyBorder="1" applyAlignment="1">
      <alignment horizontal="center"/>
    </xf>
    <xf numFmtId="0" fontId="5" fillId="0" borderId="19" xfId="0" applyFont="1" applyBorder="1" applyAlignment="1">
      <alignment horizontal="center"/>
    </xf>
    <xf numFmtId="167" fontId="4" fillId="0" borderId="0" xfId="0" applyNumberFormat="1" applyFont="1" applyAlignment="1">
      <alignment horizontal="center"/>
    </xf>
    <xf numFmtId="167" fontId="4" fillId="0" borderId="9" xfId="0" applyNumberFormat="1" applyFont="1" applyBorder="1" applyAlignment="1">
      <alignment horizontal="center"/>
    </xf>
    <xf numFmtId="167" fontId="0" fillId="0" borderId="0" xfId="0" applyNumberFormat="1"/>
    <xf numFmtId="2" fontId="4" fillId="0" borderId="9" xfId="0" applyNumberFormat="1" applyFont="1" applyBorder="1" applyAlignment="1">
      <alignment horizontal="center"/>
    </xf>
    <xf numFmtId="165" fontId="4" fillId="0" borderId="9" xfId="2" applyNumberFormat="1" applyFont="1" applyBorder="1" applyAlignment="1">
      <alignment horizontal="center"/>
    </xf>
    <xf numFmtId="165" fontId="4" fillId="8" borderId="9" xfId="2" applyNumberFormat="1" applyFont="1" applyFill="1" applyBorder="1" applyAlignment="1">
      <alignment horizontal="center"/>
    </xf>
    <xf numFmtId="165" fontId="4" fillId="3" borderId="9" xfId="2" applyNumberFormat="1" applyFont="1" applyFill="1" applyBorder="1" applyAlignment="1">
      <alignment horizontal="center"/>
    </xf>
    <xf numFmtId="165" fontId="5" fillId="0" borderId="9" xfId="2" applyNumberFormat="1" applyFont="1" applyBorder="1" applyAlignment="1">
      <alignment horizontal="center"/>
    </xf>
    <xf numFmtId="165" fontId="5" fillId="3" borderId="9" xfId="2" applyNumberFormat="1" applyFont="1" applyFill="1" applyBorder="1" applyAlignment="1">
      <alignment horizontal="center"/>
    </xf>
    <xf numFmtId="165" fontId="5" fillId="8" borderId="9" xfId="2" applyNumberFormat="1" applyFont="1" applyFill="1" applyBorder="1" applyAlignment="1">
      <alignment horizontal="center"/>
    </xf>
    <xf numFmtId="0" fontId="5" fillId="12" borderId="18" xfId="0" applyFont="1" applyFill="1" applyBorder="1" applyAlignment="1">
      <alignment horizontal="center" vertical="center" wrapText="1"/>
    </xf>
    <xf numFmtId="168" fontId="4" fillId="0" borderId="9" xfId="0" applyNumberFormat="1" applyFont="1" applyBorder="1" applyAlignment="1">
      <alignment horizontal="center"/>
    </xf>
    <xf numFmtId="168" fontId="4" fillId="8" borderId="9" xfId="0" applyNumberFormat="1" applyFont="1" applyFill="1" applyBorder="1" applyAlignment="1">
      <alignment horizontal="center"/>
    </xf>
    <xf numFmtId="168" fontId="4" fillId="3" borderId="9" xfId="0" applyNumberFormat="1" applyFont="1" applyFill="1" applyBorder="1" applyAlignment="1">
      <alignment horizontal="center"/>
    </xf>
    <xf numFmtId="0" fontId="4" fillId="13" borderId="12" xfId="0" applyFont="1" applyFill="1" applyBorder="1"/>
    <xf numFmtId="2" fontId="4" fillId="8" borderId="9" xfId="0" applyNumberFormat="1" applyFont="1" applyFill="1" applyBorder="1" applyAlignment="1">
      <alignment horizontal="center"/>
    </xf>
    <xf numFmtId="2" fontId="4" fillId="3" borderId="9" xfId="0" applyNumberFormat="1" applyFont="1" applyFill="1" applyBorder="1" applyAlignment="1">
      <alignment horizontal="center"/>
    </xf>
    <xf numFmtId="164" fontId="5" fillId="10" borderId="7" xfId="2" applyNumberFormat="1" applyFont="1" applyFill="1" applyBorder="1" applyAlignment="1">
      <alignment horizontal="center" vertical="center" wrapText="1"/>
    </xf>
    <xf numFmtId="164" fontId="5" fillId="10" borderId="9" xfId="2" applyNumberFormat="1" applyFont="1" applyFill="1" applyBorder="1" applyAlignment="1">
      <alignment horizontal="center" vertical="center" wrapText="1"/>
    </xf>
    <xf numFmtId="165" fontId="5" fillId="10" borderId="9" xfId="0" applyNumberFormat="1" applyFont="1" applyFill="1" applyBorder="1" applyAlignment="1">
      <alignment horizontal="center" vertical="center" wrapText="1"/>
    </xf>
    <xf numFmtId="164" fontId="5" fillId="9" borderId="11" xfId="2" applyNumberFormat="1" applyFont="1" applyFill="1" applyBorder="1" applyAlignment="1">
      <alignment horizontal="center" vertical="center" wrapText="1"/>
    </xf>
    <xf numFmtId="3" fontId="4" fillId="0" borderId="9" xfId="2" applyNumberFormat="1" applyFont="1" applyBorder="1" applyAlignment="1">
      <alignment horizontal="center"/>
    </xf>
    <xf numFmtId="3" fontId="4" fillId="3" borderId="9" xfId="2" applyNumberFormat="1" applyFont="1" applyFill="1" applyBorder="1" applyAlignment="1">
      <alignment horizontal="center"/>
    </xf>
    <xf numFmtId="3" fontId="4" fillId="8" borderId="9" xfId="2" applyNumberFormat="1" applyFont="1" applyFill="1" applyBorder="1" applyAlignment="1">
      <alignment horizontal="center"/>
    </xf>
    <xf numFmtId="0" fontId="5" fillId="14" borderId="18" xfId="0" applyFont="1" applyFill="1" applyBorder="1" applyAlignment="1">
      <alignment horizontal="center" vertical="center" wrapText="1"/>
    </xf>
    <xf numFmtId="164" fontId="8" fillId="0" borderId="9" xfId="2" applyNumberFormat="1" applyFont="1" applyBorder="1" applyAlignment="1">
      <alignment horizontal="center"/>
    </xf>
    <xf numFmtId="1" fontId="9" fillId="0" borderId="0" xfId="0" applyNumberFormat="1" applyFont="1"/>
    <xf numFmtId="164" fontId="8" fillId="3" borderId="9" xfId="2" applyNumberFormat="1" applyFont="1" applyFill="1" applyBorder="1" applyAlignment="1">
      <alignment horizontal="center"/>
    </xf>
    <xf numFmtId="164" fontId="8" fillId="8" borderId="9" xfId="2" applyNumberFormat="1" applyFont="1" applyFill="1" applyBorder="1" applyAlignment="1">
      <alignment horizontal="center"/>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1" fontId="4" fillId="0" borderId="0" xfId="0" applyNumberFormat="1" applyFont="1" applyAlignment="1">
      <alignment horizontal="center"/>
    </xf>
    <xf numFmtId="0" fontId="5" fillId="14" borderId="9" xfId="0" applyFont="1" applyFill="1" applyBorder="1" applyAlignment="1">
      <alignment horizontal="center" vertical="center" wrapText="1"/>
    </xf>
    <xf numFmtId="164" fontId="5" fillId="14" borderId="9" xfId="2" applyNumberFormat="1" applyFont="1" applyFill="1" applyBorder="1" applyAlignment="1">
      <alignment horizontal="center" vertical="center" wrapText="1"/>
    </xf>
    <xf numFmtId="0" fontId="5" fillId="14" borderId="17" xfId="0" applyFont="1" applyFill="1" applyBorder="1" applyAlignment="1">
      <alignment horizontal="center" vertical="center" wrapText="1"/>
    </xf>
    <xf numFmtId="0" fontId="5" fillId="14" borderId="15" xfId="0" applyFont="1" applyFill="1" applyBorder="1" applyAlignment="1">
      <alignment horizontal="center" vertical="center" wrapText="1"/>
    </xf>
    <xf numFmtId="164" fontId="5" fillId="14" borderId="11" xfId="2" applyNumberFormat="1" applyFont="1" applyFill="1" applyBorder="1" applyAlignment="1">
      <alignment horizontal="center" vertical="center" wrapText="1"/>
    </xf>
    <xf numFmtId="1" fontId="6" fillId="0" borderId="0" xfId="0" applyNumberFormat="1" applyFont="1" applyAlignment="1">
      <alignment horizontal="center"/>
    </xf>
    <xf numFmtId="1" fontId="6" fillId="0" borderId="0" xfId="2" applyNumberFormat="1" applyFont="1" applyAlignment="1">
      <alignment horizontal="center"/>
    </xf>
    <xf numFmtId="1" fontId="10" fillId="0" borderId="0" xfId="0" applyNumberFormat="1" applyFont="1" applyAlignment="1">
      <alignment horizontal="center"/>
    </xf>
    <xf numFmtId="1" fontId="6" fillId="0" borderId="0" xfId="0" applyNumberFormat="1" applyFont="1"/>
    <xf numFmtId="3" fontId="5" fillId="10" borderId="7" xfId="2"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3" fontId="5" fillId="14" borderId="9" xfId="0" applyNumberFormat="1" applyFont="1" applyFill="1" applyBorder="1" applyAlignment="1">
      <alignment horizontal="center" vertical="center" wrapText="1"/>
    </xf>
    <xf numFmtId="167" fontId="5" fillId="14" borderId="9" xfId="0" applyNumberFormat="1" applyFont="1" applyFill="1" applyBorder="1" applyAlignment="1">
      <alignment horizontal="center" vertical="center" wrapText="1"/>
    </xf>
    <xf numFmtId="165" fontId="5" fillId="14" borderId="8" xfId="0" applyNumberFormat="1" applyFont="1" applyFill="1" applyBorder="1" applyAlignment="1">
      <alignment horizontal="center" vertical="center" wrapText="1"/>
    </xf>
    <xf numFmtId="3" fontId="3" fillId="0" borderId="25" xfId="0" applyNumberFormat="1" applyFont="1" applyBorder="1" applyAlignment="1">
      <alignment horizontal="center"/>
    </xf>
    <xf numFmtId="3" fontId="3" fillId="0" borderId="24" xfId="0" applyNumberFormat="1" applyFont="1" applyBorder="1" applyAlignment="1">
      <alignment horizontal="center"/>
    </xf>
    <xf numFmtId="165" fontId="3" fillId="0" borderId="24" xfId="0" applyNumberFormat="1" applyFont="1" applyBorder="1" applyAlignment="1">
      <alignment horizontal="center"/>
    </xf>
    <xf numFmtId="0" fontId="3" fillId="0" borderId="24" xfId="0" applyFont="1" applyBorder="1" applyAlignment="1">
      <alignment horizontal="center"/>
    </xf>
    <xf numFmtId="0" fontId="4" fillId="2" borderId="17" xfId="0" applyFont="1" applyFill="1" applyBorder="1" applyAlignment="1">
      <alignment horizontal="center" vertical="center" wrapText="1"/>
    </xf>
    <xf numFmtId="0" fontId="4" fillId="6" borderId="9" xfId="0" applyFont="1" applyFill="1" applyBorder="1" applyAlignment="1">
      <alignment horizontal="center" vertical="center" wrapText="1"/>
    </xf>
    <xf numFmtId="164" fontId="4" fillId="10" borderId="24" xfId="2" applyNumberFormat="1" applyFont="1" applyFill="1" applyBorder="1" applyAlignment="1">
      <alignment horizontal="center" vertical="center" wrapText="1"/>
    </xf>
    <xf numFmtId="1" fontId="4" fillId="10" borderId="24" xfId="2" applyNumberFormat="1" applyFont="1" applyFill="1" applyBorder="1" applyAlignment="1">
      <alignment horizontal="center" vertical="center" wrapText="1"/>
    </xf>
    <xf numFmtId="0" fontId="3" fillId="0" borderId="26" xfId="0" applyFont="1" applyBorder="1"/>
    <xf numFmtId="1" fontId="4" fillId="2" borderId="17" xfId="0" applyNumberFormat="1" applyFont="1" applyFill="1" applyBorder="1" applyAlignment="1">
      <alignment horizontal="center" vertical="center" wrapText="1"/>
    </xf>
    <xf numFmtId="1" fontId="4" fillId="6" borderId="9" xfId="0" applyNumberFormat="1" applyFont="1" applyFill="1" applyBorder="1" applyAlignment="1">
      <alignment horizontal="center" vertical="center" wrapText="1"/>
    </xf>
    <xf numFmtId="164" fontId="3" fillId="0" borderId="24" xfId="2" applyNumberFormat="1" applyFont="1" applyBorder="1" applyAlignment="1">
      <alignment horizontal="center"/>
    </xf>
    <xf numFmtId="0" fontId="4" fillId="4" borderId="9" xfId="0" applyFont="1" applyFill="1" applyBorder="1" applyAlignment="1">
      <alignment horizontal="center" vertical="center" wrapText="1"/>
    </xf>
    <xf numFmtId="0" fontId="11" fillId="0" borderId="0" xfId="0" applyFont="1" applyAlignment="1">
      <alignment vertical="center"/>
    </xf>
    <xf numFmtId="0" fontId="5" fillId="2" borderId="9" xfId="0" applyFont="1" applyFill="1" applyBorder="1" applyAlignment="1">
      <alignment horizontal="center" vertical="center" wrapText="1"/>
    </xf>
    <xf numFmtId="164" fontId="5" fillId="2" borderId="9" xfId="2" applyNumberFormat="1"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3" fillId="0" borderId="25" xfId="0" applyFont="1" applyBorder="1" applyAlignment="1">
      <alignment horizontal="center"/>
    </xf>
    <xf numFmtId="0" fontId="3"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6" fillId="0" borderId="33" xfId="0" applyFont="1" applyBorder="1" applyAlignment="1">
      <alignment horizontal="center"/>
    </xf>
    <xf numFmtId="0" fontId="7" fillId="4" borderId="9" xfId="0" applyFont="1" applyFill="1" applyBorder="1" applyAlignment="1">
      <alignment horizontal="center" vertical="center" wrapText="1"/>
    </xf>
    <xf numFmtId="164" fontId="7" fillId="9" borderId="9" xfId="2" applyNumberFormat="1" applyFont="1" applyFill="1" applyBorder="1" applyAlignment="1">
      <alignment horizontal="center" vertical="center" wrapText="1"/>
    </xf>
    <xf numFmtId="164" fontId="7" fillId="14" borderId="9" xfId="2" applyNumberFormat="1" applyFont="1" applyFill="1" applyBorder="1" applyAlignment="1">
      <alignment horizontal="center" vertical="center" wrapText="1"/>
    </xf>
    <xf numFmtId="168" fontId="3" fillId="0" borderId="24" xfId="0" applyNumberFormat="1" applyFont="1" applyBorder="1" applyAlignment="1">
      <alignment horizontal="center"/>
    </xf>
    <xf numFmtId="2" fontId="3" fillId="0" borderId="24" xfId="0" applyNumberFormat="1" applyFont="1" applyBorder="1" applyAlignment="1">
      <alignment horizontal="center"/>
    </xf>
    <xf numFmtId="0" fontId="5" fillId="12" borderId="7" xfId="0" applyFont="1" applyFill="1" applyBorder="1" applyAlignment="1">
      <alignment horizontal="center" vertical="center" wrapText="1"/>
    </xf>
    <xf numFmtId="164" fontId="3" fillId="0" borderId="27" xfId="2" applyNumberFormat="1" applyFont="1" applyBorder="1" applyAlignment="1">
      <alignment horizontal="center"/>
    </xf>
    <xf numFmtId="3" fontId="3" fillId="0" borderId="28" xfId="0" applyNumberFormat="1" applyFont="1" applyBorder="1" applyAlignment="1">
      <alignment horizontal="center"/>
    </xf>
    <xf numFmtId="0" fontId="5" fillId="14"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164" fontId="3" fillId="0" borderId="28" xfId="2" applyNumberFormat="1" applyFont="1" applyBorder="1" applyAlignment="1">
      <alignment horizontal="center"/>
    </xf>
    <xf numFmtId="0" fontId="4" fillId="7" borderId="24" xfId="0" applyFont="1" applyFill="1" applyBorder="1" applyAlignment="1">
      <alignment horizontal="center" vertical="center" wrapText="1"/>
    </xf>
    <xf numFmtId="164" fontId="12" fillId="3" borderId="9" xfId="2" applyNumberFormat="1" applyFont="1" applyFill="1" applyBorder="1" applyAlignment="1">
      <alignment horizontal="center"/>
    </xf>
    <xf numFmtId="164" fontId="12" fillId="0" borderId="9" xfId="2" applyNumberFormat="1" applyFont="1" applyBorder="1" applyAlignment="1">
      <alignment horizontal="center"/>
    </xf>
    <xf numFmtId="164" fontId="12" fillId="8" borderId="9" xfId="2" applyNumberFormat="1" applyFont="1" applyFill="1" applyBorder="1" applyAlignment="1">
      <alignment horizontal="center"/>
    </xf>
    <xf numFmtId="164" fontId="5" fillId="0" borderId="9" xfId="2" applyNumberFormat="1" applyFont="1" applyFill="1" applyBorder="1" applyAlignment="1">
      <alignment horizontal="center"/>
    </xf>
    <xf numFmtId="164" fontId="12" fillId="0" borderId="9" xfId="2" applyNumberFormat="1" applyFont="1" applyFill="1" applyBorder="1" applyAlignment="1">
      <alignment horizontal="center"/>
    </xf>
    <xf numFmtId="165" fontId="6" fillId="0" borderId="31" xfId="0" applyNumberFormat="1" applyFont="1" applyBorder="1" applyAlignment="1">
      <alignment horizontal="center"/>
    </xf>
    <xf numFmtId="164" fontId="6" fillId="0" borderId="34" xfId="2" applyNumberFormat="1" applyFont="1" applyBorder="1" applyAlignment="1">
      <alignment horizontal="center"/>
    </xf>
    <xf numFmtId="165" fontId="6" fillId="0" borderId="34" xfId="0" applyNumberFormat="1" applyFont="1" applyBorder="1" applyAlignment="1">
      <alignment horizontal="center"/>
    </xf>
    <xf numFmtId="168" fontId="6" fillId="0" borderId="34" xfId="0" applyNumberFormat="1" applyFont="1" applyBorder="1" applyAlignment="1">
      <alignment horizontal="center"/>
    </xf>
    <xf numFmtId="0" fontId="6" fillId="0" borderId="34" xfId="0" applyFont="1" applyBorder="1" applyAlignment="1">
      <alignment horizontal="center"/>
    </xf>
    <xf numFmtId="165" fontId="6" fillId="0" borderId="32" xfId="0" applyNumberFormat="1" applyFont="1" applyBorder="1" applyAlignment="1">
      <alignment horizontal="center"/>
    </xf>
    <xf numFmtId="3" fontId="6" fillId="0" borderId="31" xfId="0" applyNumberFormat="1" applyFont="1" applyBorder="1" applyAlignment="1">
      <alignment horizontal="center"/>
    </xf>
    <xf numFmtId="164" fontId="6" fillId="0" borderId="34" xfId="0" applyNumberFormat="1"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49" fontId="0" fillId="0" borderId="0" xfId="0" applyNumberFormat="1"/>
    <xf numFmtId="164" fontId="4" fillId="0" borderId="0" xfId="2" applyNumberFormat="1" applyFont="1" applyFill="1" applyAlignment="1">
      <alignment horizontal="center"/>
    </xf>
    <xf numFmtId="0" fontId="4" fillId="0" borderId="7" xfId="0" applyFont="1" applyBorder="1" applyAlignment="1">
      <alignment horizontal="center"/>
    </xf>
    <xf numFmtId="0" fontId="4" fillId="8" borderId="7" xfId="0" applyFont="1" applyFill="1" applyBorder="1" applyAlignment="1">
      <alignment horizontal="center"/>
    </xf>
    <xf numFmtId="0" fontId="4" fillId="3" borderId="7" xfId="0" applyFont="1" applyFill="1" applyBorder="1" applyAlignment="1">
      <alignment horizontal="center"/>
    </xf>
    <xf numFmtId="165" fontId="4" fillId="0" borderId="8" xfId="0" applyNumberFormat="1" applyFont="1" applyBorder="1" applyAlignment="1">
      <alignment horizontal="center"/>
    </xf>
    <xf numFmtId="165" fontId="4" fillId="8" borderId="8" xfId="0" applyNumberFormat="1" applyFont="1" applyFill="1" applyBorder="1" applyAlignment="1">
      <alignment horizontal="center"/>
    </xf>
    <xf numFmtId="165" fontId="4" fillId="3" borderId="8" xfId="0" applyNumberFormat="1" applyFont="1" applyFill="1" applyBorder="1" applyAlignment="1">
      <alignment horizontal="center"/>
    </xf>
    <xf numFmtId="49" fontId="4" fillId="0" borderId="9" xfId="2" applyNumberFormat="1" applyFont="1" applyBorder="1" applyAlignment="1">
      <alignment horizontal="center"/>
    </xf>
    <xf numFmtId="0" fontId="4" fillId="0" borderId="19" xfId="0" applyFont="1" applyBorder="1"/>
    <xf numFmtId="0" fontId="4" fillId="0" borderId="25" xfId="0" applyFont="1" applyBorder="1" applyAlignment="1">
      <alignment horizontal="center"/>
    </xf>
    <xf numFmtId="0" fontId="4" fillId="0" borderId="24" xfId="0" applyFont="1" applyBorder="1"/>
    <xf numFmtId="0" fontId="4" fillId="0" borderId="24" xfId="0" applyFont="1" applyBorder="1" applyAlignment="1">
      <alignment horizontal="center"/>
    </xf>
    <xf numFmtId="3" fontId="4" fillId="0" borderId="24" xfId="0" applyNumberFormat="1" applyFont="1" applyBorder="1" applyAlignment="1">
      <alignment horizontal="center"/>
    </xf>
    <xf numFmtId="165" fontId="4" fillId="0" borderId="24" xfId="0" applyNumberFormat="1" applyFont="1" applyBorder="1" applyAlignment="1">
      <alignment horizontal="center"/>
    </xf>
    <xf numFmtId="165" fontId="4" fillId="0" borderId="28" xfId="0" applyNumberFormat="1" applyFont="1" applyBorder="1" applyAlignment="1">
      <alignment horizontal="center"/>
    </xf>
    <xf numFmtId="164" fontId="4" fillId="0" borderId="24" xfId="2" applyNumberFormat="1" applyFont="1" applyBorder="1" applyAlignment="1">
      <alignment horizontal="center"/>
    </xf>
    <xf numFmtId="168" fontId="4" fillId="0" borderId="24" xfId="0" applyNumberFormat="1" applyFont="1" applyBorder="1" applyAlignment="1">
      <alignment horizontal="center"/>
    </xf>
    <xf numFmtId="165" fontId="4" fillId="0" borderId="24" xfId="2" applyNumberFormat="1" applyFont="1" applyBorder="1" applyAlignment="1">
      <alignment horizontal="center"/>
    </xf>
    <xf numFmtId="164" fontId="1" fillId="0" borderId="0" xfId="2" applyNumberFormat="1" applyFont="1" applyAlignment="1">
      <alignment horizontal="center"/>
    </xf>
    <xf numFmtId="164" fontId="7" fillId="0" borderId="9" xfId="2" applyNumberFormat="1" applyFont="1" applyBorder="1" applyAlignment="1">
      <alignment horizontal="center"/>
    </xf>
    <xf numFmtId="164" fontId="7" fillId="8" borderId="9" xfId="2" applyNumberFormat="1" applyFont="1" applyFill="1" applyBorder="1" applyAlignment="1">
      <alignment horizontal="center"/>
    </xf>
    <xf numFmtId="164" fontId="7" fillId="3" borderId="9" xfId="2" applyNumberFormat="1" applyFont="1" applyFill="1" applyBorder="1" applyAlignment="1">
      <alignment horizontal="center"/>
    </xf>
    <xf numFmtId="164" fontId="1" fillId="0" borderId="12" xfId="2" applyNumberFormat="1" applyFont="1" applyBorder="1" applyAlignment="1">
      <alignment horizontal="center"/>
    </xf>
    <xf numFmtId="164" fontId="14" fillId="8" borderId="12" xfId="2" applyNumberFormat="1" applyFont="1" applyFill="1" applyBorder="1" applyAlignment="1">
      <alignment horizontal="center"/>
    </xf>
    <xf numFmtId="164" fontId="1" fillId="3" borderId="12" xfId="2" applyNumberFormat="1" applyFont="1" applyFill="1" applyBorder="1" applyAlignment="1">
      <alignment horizontal="center"/>
    </xf>
    <xf numFmtId="164" fontId="14" fillId="0" borderId="12" xfId="2" applyNumberFormat="1" applyFont="1" applyBorder="1" applyAlignment="1">
      <alignment horizontal="center"/>
    </xf>
    <xf numFmtId="164" fontId="2" fillId="0" borderId="12" xfId="2" applyNumberFormat="1" applyFont="1" applyBorder="1" applyAlignment="1">
      <alignment horizontal="center"/>
    </xf>
    <xf numFmtId="164" fontId="2" fillId="3" borderId="12" xfId="2" applyNumberFormat="1" applyFont="1" applyFill="1" applyBorder="1" applyAlignment="1">
      <alignment horizontal="center"/>
    </xf>
    <xf numFmtId="164" fontId="1" fillId="8" borderId="12" xfId="2" applyNumberFormat="1" applyFont="1" applyFill="1" applyBorder="1" applyAlignment="1">
      <alignment horizontal="center"/>
    </xf>
    <xf numFmtId="164" fontId="14" fillId="3" borderId="12" xfId="2" applyNumberFormat="1" applyFont="1" applyFill="1" applyBorder="1" applyAlignment="1">
      <alignment horizontal="center"/>
    </xf>
    <xf numFmtId="164" fontId="2" fillId="8" borderId="12" xfId="2" applyNumberFormat="1" applyFont="1" applyFill="1" applyBorder="1" applyAlignment="1">
      <alignment horizontal="center"/>
    </xf>
    <xf numFmtId="164" fontId="1" fillId="0" borderId="19" xfId="2" applyNumberFormat="1" applyFont="1" applyBorder="1" applyAlignment="1">
      <alignment horizontal="center"/>
    </xf>
    <xf numFmtId="164" fontId="15" fillId="0" borderId="12" xfId="2" applyNumberFormat="1" applyFont="1" applyBorder="1" applyAlignment="1">
      <alignment horizontal="center"/>
    </xf>
    <xf numFmtId="164" fontId="15" fillId="3" borderId="12" xfId="2" applyNumberFormat="1" applyFont="1" applyFill="1" applyBorder="1" applyAlignment="1">
      <alignment horizontal="center"/>
    </xf>
    <xf numFmtId="164" fontId="9" fillId="0" borderId="12" xfId="2" applyNumberFormat="1" applyFont="1" applyBorder="1" applyAlignment="1">
      <alignment horizontal="center"/>
    </xf>
    <xf numFmtId="164" fontId="9" fillId="3" borderId="12" xfId="2" applyNumberFormat="1" applyFont="1" applyFill="1" applyBorder="1" applyAlignment="1">
      <alignment horizontal="center"/>
    </xf>
    <xf numFmtId="164" fontId="9" fillId="8" borderId="12" xfId="2" applyNumberFormat="1" applyFont="1" applyFill="1" applyBorder="1" applyAlignment="1">
      <alignment horizontal="center"/>
    </xf>
    <xf numFmtId="164" fontId="9" fillId="0" borderId="19" xfId="2" applyNumberFormat="1" applyFont="1" applyBorder="1" applyAlignment="1">
      <alignment horizontal="center"/>
    </xf>
    <xf numFmtId="2" fontId="4" fillId="8" borderId="8" xfId="2" applyNumberFormat="1" applyFont="1" applyFill="1" applyBorder="1" applyAlignment="1">
      <alignment horizontal="center"/>
    </xf>
    <xf numFmtId="2" fontId="4" fillId="0" borderId="8" xfId="2" applyNumberFormat="1" applyFont="1" applyBorder="1" applyAlignment="1">
      <alignment horizontal="center"/>
    </xf>
    <xf numFmtId="2" fontId="4" fillId="3" borderId="8" xfId="2" applyNumberFormat="1" applyFont="1" applyFill="1" applyBorder="1" applyAlignment="1">
      <alignment horizontal="center"/>
    </xf>
    <xf numFmtId="3" fontId="4" fillId="0" borderId="24" xfId="2" applyNumberFormat="1" applyFont="1" applyBorder="1" applyAlignment="1">
      <alignment horizontal="center"/>
    </xf>
    <xf numFmtId="164" fontId="8" fillId="0" borderId="24" xfId="2" applyNumberFormat="1" applyFont="1" applyBorder="1" applyAlignment="1">
      <alignment horizontal="center"/>
    </xf>
    <xf numFmtId="164" fontId="9" fillId="0" borderId="1" xfId="2" applyNumberFormat="1" applyFont="1" applyFill="1" applyBorder="1" applyAlignment="1">
      <alignment horizontal="center"/>
    </xf>
    <xf numFmtId="164" fontId="9" fillId="0" borderId="12" xfId="2" applyNumberFormat="1" applyFont="1" applyFill="1" applyBorder="1" applyAlignment="1">
      <alignment horizontal="center"/>
    </xf>
    <xf numFmtId="164" fontId="15" fillId="0" borderId="1" xfId="2" applyNumberFormat="1" applyFont="1" applyFill="1" applyBorder="1" applyAlignment="1">
      <alignment horizontal="center"/>
    </xf>
    <xf numFmtId="164" fontId="15" fillId="0" borderId="12" xfId="2" applyNumberFormat="1" applyFont="1" applyFill="1" applyBorder="1" applyAlignment="1">
      <alignment horizontal="center"/>
    </xf>
    <xf numFmtId="164" fontId="14" fillId="0" borderId="12" xfId="2" applyNumberFormat="1" applyFont="1" applyFill="1" applyBorder="1" applyAlignment="1">
      <alignment horizontal="center"/>
    </xf>
    <xf numFmtId="164" fontId="15" fillId="8" borderId="12" xfId="2" applyNumberFormat="1" applyFont="1" applyFill="1" applyBorder="1" applyAlignment="1">
      <alignment horizontal="center"/>
    </xf>
    <xf numFmtId="5" fontId="4" fillId="0" borderId="7" xfId="1" applyNumberFormat="1" applyFont="1" applyBorder="1" applyAlignment="1">
      <alignment horizontal="center"/>
    </xf>
    <xf numFmtId="5" fontId="4" fillId="3" borderId="7" xfId="1" applyNumberFormat="1" applyFont="1" applyFill="1" applyBorder="1" applyAlignment="1">
      <alignment horizontal="center"/>
    </xf>
    <xf numFmtId="5" fontId="4" fillId="8" borderId="7" xfId="1" applyNumberFormat="1" applyFont="1" applyFill="1" applyBorder="1" applyAlignment="1">
      <alignment horizontal="center"/>
    </xf>
    <xf numFmtId="5" fontId="4" fillId="0" borderId="25" xfId="1" applyNumberFormat="1" applyFont="1" applyBorder="1" applyAlignment="1">
      <alignment horizontal="center"/>
    </xf>
    <xf numFmtId="165" fontId="4" fillId="0" borderId="11" xfId="0" applyNumberFormat="1" applyFont="1" applyBorder="1" applyAlignment="1">
      <alignment horizontal="center"/>
    </xf>
    <xf numFmtId="165" fontId="4" fillId="3" borderId="11" xfId="0" applyNumberFormat="1" applyFont="1" applyFill="1" applyBorder="1" applyAlignment="1">
      <alignment horizontal="center"/>
    </xf>
    <xf numFmtId="165" fontId="4" fillId="8" borderId="11" xfId="0" applyNumberFormat="1" applyFont="1" applyFill="1" applyBorder="1" applyAlignment="1">
      <alignment horizontal="center"/>
    </xf>
    <xf numFmtId="165" fontId="4" fillId="0" borderId="39" xfId="0" applyNumberFormat="1" applyFont="1" applyBorder="1" applyAlignment="1">
      <alignment horizontal="center"/>
    </xf>
    <xf numFmtId="164" fontId="9" fillId="0" borderId="19" xfId="2" applyNumberFormat="1" applyFont="1" applyFill="1" applyBorder="1" applyAlignment="1">
      <alignment horizontal="center"/>
    </xf>
    <xf numFmtId="164" fontId="14" fillId="0" borderId="41" xfId="2" applyNumberFormat="1" applyFont="1" applyFill="1" applyBorder="1" applyAlignment="1">
      <alignment horizontal="center"/>
    </xf>
    <xf numFmtId="164" fontId="14" fillId="8" borderId="41" xfId="2" applyNumberFormat="1" applyFont="1" applyFill="1" applyBorder="1" applyAlignment="1">
      <alignment horizontal="center"/>
    </xf>
    <xf numFmtId="164" fontId="14" fillId="3" borderId="41" xfId="2" applyNumberFormat="1" applyFont="1" applyFill="1" applyBorder="1" applyAlignment="1">
      <alignment horizontal="center"/>
    </xf>
    <xf numFmtId="164" fontId="15" fillId="0" borderId="41" xfId="2" applyNumberFormat="1" applyFont="1" applyFill="1" applyBorder="1" applyAlignment="1">
      <alignment horizontal="center"/>
    </xf>
    <xf numFmtId="164" fontId="15" fillId="3" borderId="41" xfId="2" applyNumberFormat="1" applyFont="1" applyFill="1" applyBorder="1" applyAlignment="1">
      <alignment horizontal="center"/>
    </xf>
    <xf numFmtId="164" fontId="15" fillId="8" borderId="41" xfId="2" applyNumberFormat="1" applyFont="1" applyFill="1" applyBorder="1" applyAlignment="1">
      <alignment horizontal="center"/>
    </xf>
    <xf numFmtId="164" fontId="9" fillId="0" borderId="41" xfId="2" applyNumberFormat="1" applyFont="1" applyFill="1" applyBorder="1" applyAlignment="1">
      <alignment horizontal="center"/>
    </xf>
    <xf numFmtId="164" fontId="9" fillId="3" borderId="41" xfId="2" applyNumberFormat="1" applyFont="1" applyFill="1" applyBorder="1" applyAlignment="1">
      <alignment horizontal="center"/>
    </xf>
    <xf numFmtId="164" fontId="9" fillId="8" borderId="41" xfId="2" applyNumberFormat="1" applyFont="1" applyFill="1" applyBorder="1" applyAlignment="1">
      <alignment horizontal="center"/>
    </xf>
    <xf numFmtId="164" fontId="9" fillId="0" borderId="42" xfId="2" applyNumberFormat="1" applyFont="1" applyFill="1" applyBorder="1" applyAlignment="1">
      <alignment horizontal="center"/>
    </xf>
    <xf numFmtId="164" fontId="4" fillId="0" borderId="7" xfId="2" applyNumberFormat="1" applyFont="1" applyBorder="1" applyAlignment="1">
      <alignment horizontal="center"/>
    </xf>
    <xf numFmtId="164" fontId="4" fillId="3" borderId="7" xfId="2" applyNumberFormat="1" applyFont="1" applyFill="1" applyBorder="1" applyAlignment="1">
      <alignment horizontal="center"/>
    </xf>
    <xf numFmtId="164" fontId="4" fillId="8" borderId="7" xfId="2" applyNumberFormat="1" applyFont="1" applyFill="1" applyBorder="1" applyAlignment="1">
      <alignment horizontal="center"/>
    </xf>
    <xf numFmtId="164" fontId="4" fillId="0" borderId="25" xfId="2" applyNumberFormat="1" applyFont="1" applyBorder="1" applyAlignment="1">
      <alignment horizontal="center"/>
    </xf>
    <xf numFmtId="164" fontId="0" fillId="0" borderId="0" xfId="0" applyNumberFormat="1" applyAlignment="1">
      <alignment horizontal="center"/>
    </xf>
    <xf numFmtId="164" fontId="17" fillId="18" borderId="19" xfId="2" applyNumberFormat="1" applyFont="1" applyFill="1" applyBorder="1" applyAlignment="1">
      <alignment horizontal="center"/>
    </xf>
    <xf numFmtId="164" fontId="1" fillId="19" borderId="19" xfId="2" applyNumberFormat="1" applyFont="1" applyFill="1" applyBorder="1" applyAlignment="1">
      <alignment horizontal="center"/>
    </xf>
    <xf numFmtId="165" fontId="4" fillId="0" borderId="5" xfId="0" applyNumberFormat="1" applyFont="1" applyBorder="1" applyAlignment="1">
      <alignment horizontal="center"/>
    </xf>
    <xf numFmtId="2" fontId="4" fillId="0" borderId="24" xfId="0" applyNumberFormat="1" applyFont="1" applyBorder="1" applyAlignment="1">
      <alignment horizontal="center"/>
    </xf>
    <xf numFmtId="164" fontId="12" fillId="0" borderId="24" xfId="2" applyNumberFormat="1" applyFont="1" applyBorder="1" applyAlignment="1">
      <alignment horizontal="center"/>
    </xf>
    <xf numFmtId="164" fontId="5" fillId="0" borderId="24" xfId="2" applyNumberFormat="1" applyFont="1" applyBorder="1" applyAlignment="1">
      <alignment horizontal="center"/>
    </xf>
    <xf numFmtId="0" fontId="5" fillId="6" borderId="3" xfId="0" applyFont="1" applyFill="1" applyBorder="1" applyAlignment="1">
      <alignment horizontal="center"/>
    </xf>
    <xf numFmtId="164" fontId="9" fillId="3" borderId="1" xfId="2" applyNumberFormat="1" applyFont="1" applyFill="1" applyBorder="1" applyAlignment="1">
      <alignment horizontal="center"/>
    </xf>
    <xf numFmtId="164" fontId="0" fillId="0" borderId="0" xfId="2" applyNumberFormat="1" applyFont="1" applyAlignment="1">
      <alignment horizontal="center"/>
    </xf>
    <xf numFmtId="164" fontId="0" fillId="0" borderId="12" xfId="2" applyNumberFormat="1" applyFont="1" applyBorder="1" applyAlignment="1">
      <alignment horizontal="center"/>
    </xf>
    <xf numFmtId="164" fontId="0" fillId="0" borderId="19" xfId="2" applyNumberFormat="1" applyFont="1" applyBorder="1" applyAlignment="1">
      <alignment horizontal="center"/>
    </xf>
    <xf numFmtId="0" fontId="4" fillId="3" borderId="25" xfId="0" applyFont="1" applyFill="1" applyBorder="1" applyAlignment="1">
      <alignment horizontal="center"/>
    </xf>
    <xf numFmtId="0" fontId="4" fillId="3" borderId="24" xfId="0" applyFont="1" applyFill="1" applyBorder="1" applyAlignment="1">
      <alignment horizontal="center"/>
    </xf>
    <xf numFmtId="165" fontId="4" fillId="3" borderId="28" xfId="0" applyNumberFormat="1" applyFont="1" applyFill="1" applyBorder="1" applyAlignment="1">
      <alignment horizontal="center"/>
    </xf>
    <xf numFmtId="164" fontId="4" fillId="3" borderId="24" xfId="2" applyNumberFormat="1" applyFont="1" applyFill="1" applyBorder="1" applyAlignment="1">
      <alignment horizontal="center"/>
    </xf>
    <xf numFmtId="168" fontId="4" fillId="3" borderId="24" xfId="0" applyNumberFormat="1" applyFont="1" applyFill="1" applyBorder="1" applyAlignment="1">
      <alignment horizontal="center"/>
    </xf>
    <xf numFmtId="164" fontId="8" fillId="3" borderId="24" xfId="2" applyNumberFormat="1" applyFont="1" applyFill="1" applyBorder="1" applyAlignment="1">
      <alignment horizontal="center"/>
    </xf>
    <xf numFmtId="5" fontId="4" fillId="3" borderId="25" xfId="1" applyNumberFormat="1" applyFont="1" applyFill="1" applyBorder="1" applyAlignment="1">
      <alignment horizontal="center"/>
    </xf>
    <xf numFmtId="164" fontId="9" fillId="3" borderId="19" xfId="2" applyNumberFormat="1" applyFont="1" applyFill="1" applyBorder="1" applyAlignment="1">
      <alignment horizontal="center"/>
    </xf>
    <xf numFmtId="164" fontId="4" fillId="3" borderId="25" xfId="2" applyNumberFormat="1" applyFont="1" applyFill="1" applyBorder="1" applyAlignment="1">
      <alignment horizontal="center"/>
    </xf>
    <xf numFmtId="164" fontId="14" fillId="0" borderId="1" xfId="2" applyNumberFormat="1" applyFont="1" applyFill="1" applyBorder="1" applyAlignment="1">
      <alignment horizontal="center"/>
    </xf>
    <xf numFmtId="0" fontId="4" fillId="0" borderId="8" xfId="0" applyFont="1" applyBorder="1" applyAlignment="1">
      <alignment horizontal="center"/>
    </xf>
    <xf numFmtId="0" fontId="4" fillId="0" borderId="28" xfId="0" applyFont="1" applyBorder="1" applyAlignment="1">
      <alignment horizontal="center"/>
    </xf>
    <xf numFmtId="164" fontId="4" fillId="0" borderId="24" xfId="2" applyNumberFormat="1" applyFont="1" applyFill="1" applyBorder="1" applyAlignment="1">
      <alignment horizontal="center"/>
    </xf>
    <xf numFmtId="3" fontId="4" fillId="0" borderId="7" xfId="0" applyNumberFormat="1" applyFont="1" applyBorder="1" applyAlignment="1">
      <alignment horizontal="center"/>
    </xf>
    <xf numFmtId="3" fontId="4" fillId="0" borderId="25" xfId="0" applyNumberFormat="1" applyFont="1" applyBorder="1" applyAlignment="1">
      <alignment horizontal="center"/>
    </xf>
    <xf numFmtId="166" fontId="4" fillId="0" borderId="7" xfId="0" applyNumberFormat="1" applyFont="1" applyBorder="1" applyAlignment="1">
      <alignment horizontal="center"/>
    </xf>
    <xf numFmtId="166" fontId="4" fillId="0" borderId="25" xfId="0" applyNumberFormat="1" applyFont="1" applyBorder="1" applyAlignment="1">
      <alignment horizontal="center"/>
    </xf>
    <xf numFmtId="164" fontId="6" fillId="0" borderId="0" xfId="2" applyNumberFormat="1" applyFont="1" applyFill="1" applyAlignment="1">
      <alignment horizontal="center"/>
    </xf>
    <xf numFmtId="167" fontId="4" fillId="0" borderId="24" xfId="0" applyNumberFormat="1" applyFont="1" applyBorder="1" applyAlignment="1">
      <alignment horizontal="center"/>
    </xf>
    <xf numFmtId="3" fontId="4" fillId="0" borderId="0" xfId="0" applyNumberFormat="1" applyFont="1"/>
    <xf numFmtId="164" fontId="9" fillId="0" borderId="0" xfId="2" applyNumberFormat="1" applyFont="1" applyFill="1" applyBorder="1" applyAlignment="1">
      <alignment horizontal="center"/>
    </xf>
    <xf numFmtId="3" fontId="0" fillId="0" borderId="0" xfId="0" applyNumberFormat="1" applyAlignment="1">
      <alignment horizontal="center"/>
    </xf>
    <xf numFmtId="167" fontId="0" fillId="0" borderId="0" xfId="0" applyNumberFormat="1" applyAlignment="1">
      <alignment horizontal="center"/>
    </xf>
    <xf numFmtId="165" fontId="0" fillId="0" borderId="0" xfId="0" applyNumberFormat="1" applyAlignment="1">
      <alignment horizontal="center"/>
    </xf>
    <xf numFmtId="0" fontId="0" fillId="14" borderId="0" xfId="0" applyFill="1"/>
    <xf numFmtId="0" fontId="0" fillId="9" borderId="0" xfId="0" applyFill="1" applyAlignment="1">
      <alignment horizontal="left"/>
    </xf>
    <xf numFmtId="164" fontId="0" fillId="0" borderId="0" xfId="2" applyNumberFormat="1" applyFont="1" applyFill="1" applyAlignment="1">
      <alignment horizontal="center"/>
    </xf>
    <xf numFmtId="0" fontId="2" fillId="0" borderId="0" xfId="0" applyFont="1" applyAlignment="1">
      <alignment horizontal="center"/>
    </xf>
    <xf numFmtId="1" fontId="6" fillId="0" borderId="32" xfId="0" applyNumberFormat="1" applyFont="1" applyBorder="1" applyAlignment="1">
      <alignment horizontal="center"/>
    </xf>
    <xf numFmtId="0" fontId="4" fillId="0" borderId="20" xfId="0" applyFont="1" applyBorder="1"/>
    <xf numFmtId="164" fontId="2" fillId="0" borderId="0" xfId="2" applyNumberFormat="1" applyFont="1" applyFill="1" applyBorder="1" applyAlignment="1">
      <alignment horizontal="center" vertical="center" wrapText="1"/>
    </xf>
    <xf numFmtId="164" fontId="9" fillId="8" borderId="45" xfId="2" applyNumberFormat="1" applyFont="1" applyFill="1" applyBorder="1" applyAlignment="1">
      <alignment horizontal="center"/>
    </xf>
    <xf numFmtId="164" fontId="15" fillId="0" borderId="45" xfId="2" applyNumberFormat="1" applyFont="1" applyBorder="1" applyAlignment="1">
      <alignment horizontal="center"/>
    </xf>
    <xf numFmtId="164" fontId="9" fillId="0" borderId="45" xfId="2" applyNumberFormat="1" applyFont="1" applyBorder="1" applyAlignment="1">
      <alignment horizontal="center"/>
    </xf>
    <xf numFmtId="164" fontId="14" fillId="0" borderId="45" xfId="2" applyNumberFormat="1" applyFont="1" applyBorder="1" applyAlignment="1">
      <alignment horizontal="center"/>
    </xf>
    <xf numFmtId="164" fontId="15" fillId="8" borderId="45" xfId="2" applyNumberFormat="1" applyFont="1" applyFill="1" applyBorder="1" applyAlignment="1">
      <alignment horizontal="center"/>
    </xf>
    <xf numFmtId="164" fontId="1" fillId="0" borderId="45" xfId="2" applyNumberFormat="1" applyFont="1" applyBorder="1" applyAlignment="1">
      <alignment horizontal="center"/>
    </xf>
    <xf numFmtId="164" fontId="19" fillId="20" borderId="9" xfId="2" applyNumberFormat="1" applyFont="1" applyFill="1" applyBorder="1" applyAlignment="1">
      <alignment horizontal="center" vertical="center" wrapText="1"/>
    </xf>
    <xf numFmtId="164" fontId="19" fillId="20" borderId="4" xfId="2" applyNumberFormat="1" applyFont="1" applyFill="1" applyBorder="1" applyAlignment="1">
      <alignment horizontal="center" vertical="center" wrapText="1"/>
    </xf>
    <xf numFmtId="164" fontId="19" fillId="20" borderId="5" xfId="2" applyNumberFormat="1" applyFont="1" applyFill="1" applyBorder="1" applyAlignment="1">
      <alignment horizontal="center" vertical="center" wrapText="1"/>
    </xf>
    <xf numFmtId="1" fontId="14" fillId="0" borderId="7" xfId="2" applyNumberFormat="1" applyFont="1" applyBorder="1" applyAlignment="1">
      <alignment horizontal="center"/>
    </xf>
    <xf numFmtId="1" fontId="14" fillId="0" borderId="8" xfId="2" applyNumberFormat="1" applyFont="1" applyBorder="1" applyAlignment="1">
      <alignment horizontal="center"/>
    </xf>
    <xf numFmtId="1" fontId="14" fillId="0" borderId="25" xfId="2" applyNumberFormat="1" applyFont="1" applyBorder="1" applyAlignment="1">
      <alignment horizontal="center"/>
    </xf>
    <xf numFmtId="1" fontId="14" fillId="0" borderId="28" xfId="2" applyNumberFormat="1" applyFont="1" applyBorder="1" applyAlignment="1">
      <alignment horizontal="center"/>
    </xf>
    <xf numFmtId="164" fontId="14" fillId="8" borderId="45" xfId="2" applyNumberFormat="1" applyFont="1" applyFill="1" applyBorder="1" applyAlignment="1">
      <alignment horizontal="center"/>
    </xf>
    <xf numFmtId="164" fontId="9" fillId="0" borderId="44" xfId="2" applyNumberFormat="1" applyFont="1" applyBorder="1" applyAlignment="1">
      <alignment horizontal="center"/>
    </xf>
    <xf numFmtId="164" fontId="22" fillId="9" borderId="9" xfId="2" applyNumberFormat="1" applyFont="1" applyFill="1" applyBorder="1" applyAlignment="1">
      <alignment horizontal="center"/>
    </xf>
    <xf numFmtId="164" fontId="15" fillId="0" borderId="23" xfId="2" applyNumberFormat="1" applyFont="1" applyFill="1" applyBorder="1" applyAlignment="1">
      <alignment horizontal="center"/>
    </xf>
    <xf numFmtId="164" fontId="9" fillId="0" borderId="23" xfId="2" applyNumberFormat="1" applyFont="1" applyFill="1" applyBorder="1" applyAlignment="1">
      <alignment horizontal="center"/>
    </xf>
    <xf numFmtId="164" fontId="14" fillId="0" borderId="23" xfId="2" applyNumberFormat="1" applyFont="1" applyFill="1" applyBorder="1" applyAlignment="1">
      <alignment horizontal="center"/>
    </xf>
    <xf numFmtId="164" fontId="9" fillId="8" borderId="23" xfId="2" applyNumberFormat="1" applyFont="1" applyFill="1" applyBorder="1" applyAlignment="1">
      <alignment horizontal="center"/>
    </xf>
    <xf numFmtId="164" fontId="14" fillId="8" borderId="23" xfId="2" applyNumberFormat="1" applyFont="1" applyFill="1" applyBorder="1" applyAlignment="1">
      <alignment horizontal="center"/>
    </xf>
    <xf numFmtId="164" fontId="15" fillId="8" borderId="23" xfId="2" applyNumberFormat="1" applyFont="1" applyFill="1" applyBorder="1" applyAlignment="1">
      <alignment horizontal="center"/>
    </xf>
    <xf numFmtId="164" fontId="9" fillId="0" borderId="46" xfId="2" applyNumberFormat="1" applyFont="1" applyFill="1" applyBorder="1" applyAlignment="1">
      <alignment horizontal="center"/>
    </xf>
    <xf numFmtId="164" fontId="14" fillId="0" borderId="45" xfId="2" applyNumberFormat="1" applyFont="1" applyFill="1" applyBorder="1" applyAlignment="1">
      <alignment horizontal="center"/>
    </xf>
    <xf numFmtId="164" fontId="15" fillId="0" borderId="45" xfId="2" applyNumberFormat="1" applyFont="1" applyFill="1" applyBorder="1" applyAlignment="1">
      <alignment horizontal="center"/>
    </xf>
    <xf numFmtId="164" fontId="9" fillId="0" borderId="45" xfId="2" applyNumberFormat="1" applyFont="1" applyFill="1" applyBorder="1" applyAlignment="1">
      <alignment horizontal="center"/>
    </xf>
    <xf numFmtId="164" fontId="9" fillId="0" borderId="44" xfId="2" applyNumberFormat="1" applyFont="1" applyFill="1" applyBorder="1" applyAlignment="1">
      <alignment horizontal="center"/>
    </xf>
    <xf numFmtId="1" fontId="21" fillId="0" borderId="7" xfId="0" applyNumberFormat="1" applyFont="1" applyBorder="1" applyAlignment="1">
      <alignment horizontal="center"/>
    </xf>
    <xf numFmtId="1" fontId="21" fillId="0" borderId="8" xfId="0" applyNumberFormat="1" applyFont="1" applyBorder="1" applyAlignment="1">
      <alignment horizontal="center"/>
    </xf>
    <xf numFmtId="1" fontId="21" fillId="0" borderId="25" xfId="0" applyNumberFormat="1" applyFont="1" applyBorder="1" applyAlignment="1">
      <alignment horizontal="center"/>
    </xf>
    <xf numFmtId="1" fontId="21" fillId="0" borderId="28" xfId="0" applyNumberFormat="1" applyFont="1" applyBorder="1" applyAlignment="1">
      <alignment horizontal="center"/>
    </xf>
    <xf numFmtId="0" fontId="22" fillId="0" borderId="19" xfId="0" applyFont="1" applyBorder="1" applyAlignment="1">
      <alignment horizontal="center"/>
    </xf>
    <xf numFmtId="0" fontId="22" fillId="14" borderId="7" xfId="0" applyFont="1" applyFill="1" applyBorder="1" applyAlignment="1">
      <alignment horizontal="center"/>
    </xf>
    <xf numFmtId="0" fontId="22" fillId="14" borderId="9" xfId="0" applyFont="1" applyFill="1" applyBorder="1" applyAlignment="1">
      <alignment horizontal="center"/>
    </xf>
    <xf numFmtId="0" fontId="22" fillId="14" borderId="8" xfId="0" applyFont="1" applyFill="1" applyBorder="1" applyAlignment="1">
      <alignment horizontal="center"/>
    </xf>
    <xf numFmtId="164" fontId="22" fillId="14" borderId="9" xfId="2" applyNumberFormat="1" applyFont="1" applyFill="1" applyBorder="1" applyAlignment="1">
      <alignment horizontal="center"/>
    </xf>
    <xf numFmtId="164" fontId="22" fillId="10" borderId="9" xfId="2" applyNumberFormat="1" applyFont="1" applyFill="1" applyBorder="1" applyAlignment="1">
      <alignment horizontal="center"/>
    </xf>
    <xf numFmtId="165" fontId="22" fillId="10" borderId="9" xfId="0" applyNumberFormat="1" applyFont="1" applyFill="1" applyBorder="1" applyAlignment="1">
      <alignment horizontal="center"/>
    </xf>
    <xf numFmtId="164" fontId="22" fillId="9" borderId="11" xfId="2" applyNumberFormat="1" applyFont="1" applyFill="1" applyBorder="1" applyAlignment="1">
      <alignment horizontal="center"/>
    </xf>
    <xf numFmtId="164" fontId="22" fillId="18" borderId="11" xfId="2" applyNumberFormat="1" applyFont="1" applyFill="1" applyBorder="1" applyAlignment="1">
      <alignment horizontal="center"/>
    </xf>
    <xf numFmtId="164" fontId="20" fillId="17" borderId="44" xfId="2" applyNumberFormat="1" applyFont="1" applyFill="1" applyBorder="1" applyAlignment="1">
      <alignment horizontal="center"/>
    </xf>
    <xf numFmtId="164" fontId="23" fillId="20" borderId="7" xfId="2" applyNumberFormat="1" applyFont="1" applyFill="1" applyBorder="1" applyAlignment="1">
      <alignment horizontal="center"/>
    </xf>
    <xf numFmtId="164" fontId="23" fillId="20" borderId="8" xfId="2" applyNumberFormat="1" applyFont="1" applyFill="1" applyBorder="1" applyAlignment="1">
      <alignment horizontal="center"/>
    </xf>
    <xf numFmtId="0" fontId="18" fillId="12" borderId="7" xfId="0" applyFont="1" applyFill="1" applyBorder="1" applyAlignment="1">
      <alignment horizontal="center"/>
    </xf>
    <xf numFmtId="164" fontId="18" fillId="9" borderId="9" xfId="2" applyNumberFormat="1" applyFont="1" applyFill="1" applyBorder="1" applyAlignment="1">
      <alignment horizontal="center"/>
    </xf>
    <xf numFmtId="0" fontId="18" fillId="12" borderId="9" xfId="0" applyFont="1" applyFill="1" applyBorder="1" applyAlignment="1">
      <alignment horizontal="center"/>
    </xf>
    <xf numFmtId="164" fontId="18" fillId="12" borderId="9" xfId="2" applyNumberFormat="1" applyFont="1" applyFill="1" applyBorder="1" applyAlignment="1">
      <alignment horizontal="center"/>
    </xf>
    <xf numFmtId="0" fontId="18" fillId="15" borderId="7" xfId="0" applyFont="1" applyFill="1" applyBorder="1" applyAlignment="1">
      <alignment horizontal="center"/>
    </xf>
    <xf numFmtId="0" fontId="18" fillId="15" borderId="9" xfId="0" applyFont="1" applyFill="1" applyBorder="1" applyAlignment="1">
      <alignment horizontal="center"/>
    </xf>
    <xf numFmtId="164" fontId="18" fillId="14" borderId="9" xfId="2" applyNumberFormat="1" applyFont="1" applyFill="1" applyBorder="1" applyAlignment="1">
      <alignment horizontal="center"/>
    </xf>
    <xf numFmtId="0" fontId="18" fillId="6" borderId="7" xfId="0" applyFont="1" applyFill="1" applyBorder="1" applyAlignment="1">
      <alignment horizontal="center"/>
    </xf>
    <xf numFmtId="0" fontId="18" fillId="14" borderId="9" xfId="0" applyFont="1" applyFill="1" applyBorder="1" applyAlignment="1">
      <alignment horizontal="center"/>
    </xf>
    <xf numFmtId="0" fontId="18" fillId="6" borderId="9" xfId="0" applyFont="1" applyFill="1" applyBorder="1" applyAlignment="1">
      <alignment horizontal="center"/>
    </xf>
    <xf numFmtId="164" fontId="9" fillId="3" borderId="45" xfId="2" applyNumberFormat="1" applyFont="1" applyFill="1" applyBorder="1" applyAlignment="1">
      <alignment horizontal="center"/>
    </xf>
    <xf numFmtId="164" fontId="14" fillId="3" borderId="45" xfId="2" applyNumberFormat="1" applyFont="1" applyFill="1" applyBorder="1" applyAlignment="1">
      <alignment horizontal="center"/>
    </xf>
    <xf numFmtId="164" fontId="15" fillId="3" borderId="45" xfId="2" applyNumberFormat="1" applyFont="1" applyFill="1" applyBorder="1" applyAlignment="1">
      <alignment horizontal="center"/>
    </xf>
    <xf numFmtId="164" fontId="1" fillId="3" borderId="45" xfId="2" applyNumberFormat="1" applyFont="1" applyFill="1" applyBorder="1" applyAlignment="1">
      <alignment horizontal="center"/>
    </xf>
    <xf numFmtId="164" fontId="9" fillId="3" borderId="44" xfId="2" applyNumberFormat="1" applyFont="1" applyFill="1" applyBorder="1" applyAlignment="1">
      <alignment horizontal="center"/>
    </xf>
    <xf numFmtId="0" fontId="5" fillId="0" borderId="0" xfId="0" applyFont="1" applyAlignment="1">
      <alignment horizontal="center" vertical="center" wrapText="1"/>
    </xf>
    <xf numFmtId="3" fontId="3" fillId="0" borderId="0" xfId="0" applyNumberFormat="1" applyFont="1" applyAlignment="1">
      <alignment horizontal="center"/>
    </xf>
    <xf numFmtId="165" fontId="3" fillId="0" borderId="0" xfId="0" applyNumberFormat="1" applyFont="1" applyAlignment="1">
      <alignment horizontal="center"/>
    </xf>
    <xf numFmtId="164" fontId="3" fillId="0" borderId="0" xfId="2" applyNumberFormat="1" applyFont="1" applyBorder="1" applyAlignment="1">
      <alignment horizontal="center"/>
    </xf>
    <xf numFmtId="2" fontId="3" fillId="0" borderId="0" xfId="0" applyNumberFormat="1" applyFont="1" applyAlignment="1">
      <alignment horizontal="center"/>
    </xf>
    <xf numFmtId="0" fontId="3" fillId="0" borderId="49" xfId="0" applyFont="1" applyBorder="1" applyAlignment="1">
      <alignment horizontal="center"/>
    </xf>
    <xf numFmtId="3" fontId="3" fillId="0" borderId="48" xfId="0" applyNumberFormat="1" applyFont="1" applyBorder="1" applyAlignment="1">
      <alignment horizontal="center"/>
    </xf>
    <xf numFmtId="3" fontId="3" fillId="0" borderId="26" xfId="0" applyNumberFormat="1" applyFont="1" applyBorder="1" applyAlignment="1">
      <alignment horizontal="center"/>
    </xf>
    <xf numFmtId="164" fontId="23" fillId="20" borderId="18" xfId="2" applyNumberFormat="1" applyFont="1" applyFill="1" applyBorder="1" applyAlignment="1">
      <alignment horizontal="center"/>
    </xf>
    <xf numFmtId="164" fontId="23" fillId="20" borderId="15" xfId="2" applyNumberFormat="1" applyFont="1" applyFill="1" applyBorder="1" applyAlignment="1">
      <alignment horizontal="center"/>
    </xf>
    <xf numFmtId="1" fontId="14" fillId="0" borderId="4" xfId="2" applyNumberFormat="1" applyFont="1" applyBorder="1" applyAlignment="1">
      <alignment horizontal="center"/>
    </xf>
    <xf numFmtId="1" fontId="14" fillId="0" borderId="5" xfId="2" applyNumberFormat="1" applyFont="1" applyBorder="1" applyAlignment="1">
      <alignment horizontal="center"/>
    </xf>
    <xf numFmtId="164" fontId="22" fillId="10" borderId="7" xfId="2" applyNumberFormat="1" applyFont="1" applyFill="1" applyBorder="1" applyAlignment="1">
      <alignment horizontal="center"/>
    </xf>
    <xf numFmtId="0" fontId="22" fillId="5" borderId="7" xfId="0" applyFont="1" applyFill="1" applyBorder="1" applyAlignment="1">
      <alignment horizontal="center"/>
    </xf>
    <xf numFmtId="0" fontId="22" fillId="5" borderId="9" xfId="0" applyFont="1" applyFill="1" applyBorder="1" applyAlignment="1">
      <alignment horizontal="center"/>
    </xf>
    <xf numFmtId="164" fontId="22" fillId="14" borderId="11" xfId="2" applyNumberFormat="1" applyFont="1" applyFill="1" applyBorder="1" applyAlignment="1">
      <alignment horizontal="center"/>
    </xf>
    <xf numFmtId="0" fontId="22" fillId="16" borderId="7" xfId="0" applyFont="1" applyFill="1" applyBorder="1" applyAlignment="1">
      <alignment horizontal="center"/>
    </xf>
    <xf numFmtId="0" fontId="22" fillId="16" borderId="9" xfId="0" applyFont="1" applyFill="1" applyBorder="1" applyAlignment="1">
      <alignment horizontal="center"/>
    </xf>
    <xf numFmtId="0" fontId="22" fillId="7" borderId="7" xfId="0" applyFont="1" applyFill="1" applyBorder="1" applyAlignment="1">
      <alignment horizontal="center"/>
    </xf>
    <xf numFmtId="0" fontId="22" fillId="7" borderId="13" xfId="0" applyFont="1" applyFill="1" applyBorder="1" applyAlignment="1">
      <alignment horizontal="center"/>
    </xf>
    <xf numFmtId="0" fontId="22" fillId="9" borderId="8" xfId="0" applyFont="1" applyFill="1" applyBorder="1" applyAlignment="1">
      <alignment horizontal="center"/>
    </xf>
    <xf numFmtId="0" fontId="22" fillId="0" borderId="9" xfId="0" applyFont="1" applyBorder="1" applyAlignment="1">
      <alignment horizontal="center"/>
    </xf>
    <xf numFmtId="165" fontId="4" fillId="3" borderId="24" xfId="2" applyNumberFormat="1" applyFont="1" applyFill="1" applyBorder="1" applyAlignment="1">
      <alignment horizontal="center"/>
    </xf>
    <xf numFmtId="164" fontId="14" fillId="3" borderId="1" xfId="2" applyNumberFormat="1" applyFont="1" applyFill="1" applyBorder="1" applyAlignment="1">
      <alignment horizontal="center"/>
    </xf>
    <xf numFmtId="164" fontId="14" fillId="3" borderId="2" xfId="2" applyNumberFormat="1" applyFont="1" applyFill="1" applyBorder="1" applyAlignment="1">
      <alignment horizontal="center"/>
    </xf>
    <xf numFmtId="2" fontId="4" fillId="0" borderId="28" xfId="2" applyNumberFormat="1" applyFont="1" applyBorder="1" applyAlignment="1">
      <alignment horizontal="center"/>
    </xf>
    <xf numFmtId="1" fontId="14" fillId="3" borderId="7" xfId="2" applyNumberFormat="1" applyFont="1" applyFill="1" applyBorder="1" applyAlignment="1">
      <alignment horizontal="center"/>
    </xf>
    <xf numFmtId="1" fontId="14" fillId="3" borderId="8" xfId="2" applyNumberFormat="1" applyFont="1" applyFill="1" applyBorder="1" applyAlignment="1">
      <alignment horizontal="center"/>
    </xf>
    <xf numFmtId="1" fontId="14" fillId="8" borderId="7" xfId="2" applyNumberFormat="1" applyFont="1" applyFill="1" applyBorder="1" applyAlignment="1">
      <alignment horizontal="center"/>
    </xf>
    <xf numFmtId="1" fontId="14" fillId="8" borderId="8" xfId="2" applyNumberFormat="1" applyFont="1" applyFill="1" applyBorder="1" applyAlignment="1">
      <alignment horizontal="center"/>
    </xf>
    <xf numFmtId="164" fontId="0" fillId="8" borderId="12" xfId="2" applyNumberFormat="1" applyFont="1" applyFill="1" applyBorder="1" applyAlignment="1">
      <alignment horizontal="center"/>
    </xf>
    <xf numFmtId="1" fontId="21" fillId="8" borderId="7" xfId="0" applyNumberFormat="1" applyFont="1" applyFill="1" applyBorder="1" applyAlignment="1">
      <alignment horizontal="center"/>
    </xf>
    <xf numFmtId="1" fontId="21" fillId="8" borderId="8" xfId="0" applyNumberFormat="1" applyFont="1" applyFill="1" applyBorder="1" applyAlignment="1">
      <alignment horizontal="center"/>
    </xf>
    <xf numFmtId="1" fontId="14" fillId="3" borderId="4" xfId="2" applyNumberFormat="1" applyFont="1" applyFill="1" applyBorder="1" applyAlignment="1">
      <alignment horizontal="center"/>
    </xf>
    <xf numFmtId="1" fontId="14" fillId="3" borderId="5" xfId="2" applyNumberFormat="1" applyFont="1" applyFill="1" applyBorder="1" applyAlignment="1">
      <alignment horizontal="center"/>
    </xf>
    <xf numFmtId="1" fontId="14" fillId="3" borderId="25" xfId="2" applyNumberFormat="1" applyFont="1" applyFill="1" applyBorder="1" applyAlignment="1">
      <alignment horizontal="center"/>
    </xf>
    <xf numFmtId="1" fontId="14" fillId="3" borderId="28" xfId="2" applyNumberFormat="1" applyFont="1" applyFill="1" applyBorder="1" applyAlignment="1">
      <alignment horizontal="center"/>
    </xf>
    <xf numFmtId="164" fontId="0" fillId="3" borderId="12" xfId="2" applyNumberFormat="1" applyFont="1" applyFill="1" applyBorder="1" applyAlignment="1">
      <alignment horizontal="center"/>
    </xf>
    <xf numFmtId="1" fontId="21" fillId="3" borderId="7" xfId="0" applyNumberFormat="1" applyFont="1" applyFill="1" applyBorder="1" applyAlignment="1">
      <alignment horizontal="center"/>
    </xf>
    <xf numFmtId="1" fontId="21" fillId="3" borderId="8" xfId="0" applyNumberFormat="1" applyFont="1" applyFill="1" applyBorder="1" applyAlignment="1">
      <alignment horizontal="center"/>
    </xf>
    <xf numFmtId="1" fontId="21" fillId="0" borderId="4" xfId="0" applyNumberFormat="1" applyFont="1" applyBorder="1" applyAlignment="1">
      <alignment horizontal="center"/>
    </xf>
    <xf numFmtId="1" fontId="21" fillId="0" borderId="5" xfId="0" applyNumberFormat="1" applyFont="1" applyBorder="1" applyAlignment="1">
      <alignment horizontal="center"/>
    </xf>
    <xf numFmtId="164" fontId="0" fillId="3" borderId="19" xfId="2" applyNumberFormat="1" applyFont="1" applyFill="1" applyBorder="1" applyAlignment="1">
      <alignment horizontal="center"/>
    </xf>
    <xf numFmtId="3" fontId="6" fillId="0" borderId="34" xfId="0" applyNumberFormat="1" applyFont="1" applyBorder="1" applyAlignment="1">
      <alignment horizontal="center"/>
    </xf>
    <xf numFmtId="3" fontId="6" fillId="0" borderId="32" xfId="0" applyNumberFormat="1" applyFont="1" applyBorder="1" applyAlignment="1">
      <alignment horizontal="center"/>
    </xf>
    <xf numFmtId="1" fontId="6" fillId="0" borderId="31" xfId="0" applyNumberFormat="1" applyFont="1" applyBorder="1" applyAlignment="1">
      <alignment horizontal="center"/>
    </xf>
    <xf numFmtId="1" fontId="6" fillId="0" borderId="34" xfId="0" applyNumberFormat="1" applyFont="1" applyBorder="1" applyAlignment="1">
      <alignment horizontal="center"/>
    </xf>
    <xf numFmtId="167" fontId="6" fillId="0" borderId="34" xfId="0" applyNumberFormat="1" applyFont="1" applyBorder="1" applyAlignment="1">
      <alignment horizontal="center"/>
    </xf>
    <xf numFmtId="167" fontId="6" fillId="0" borderId="32" xfId="0" applyNumberFormat="1" applyFont="1" applyBorder="1" applyAlignment="1">
      <alignment horizontal="center"/>
    </xf>
    <xf numFmtId="165" fontId="3" fillId="0" borderId="28" xfId="0" applyNumberFormat="1" applyFont="1" applyBorder="1" applyAlignment="1">
      <alignment horizontal="center"/>
    </xf>
    <xf numFmtId="0" fontId="22" fillId="10" borderId="11" xfId="0" applyFont="1" applyFill="1" applyBorder="1" applyAlignment="1">
      <alignment horizontal="center"/>
    </xf>
    <xf numFmtId="0" fontId="3" fillId="0" borderId="39" xfId="0" applyFont="1" applyBorder="1" applyAlignment="1">
      <alignment horizontal="center"/>
    </xf>
    <xf numFmtId="0" fontId="6" fillId="0" borderId="38" xfId="0" applyFont="1" applyBorder="1" applyAlignment="1">
      <alignment horizontal="center"/>
    </xf>
    <xf numFmtId="165" fontId="6" fillId="0" borderId="50" xfId="0" applyNumberFormat="1" applyFont="1" applyBorder="1" applyAlignment="1">
      <alignment horizontal="center"/>
    </xf>
    <xf numFmtId="0" fontId="6" fillId="0" borderId="50" xfId="0" applyFont="1" applyBorder="1" applyAlignment="1">
      <alignment horizontal="center"/>
    </xf>
    <xf numFmtId="0" fontId="6" fillId="0" borderId="51" xfId="0" applyFont="1" applyBorder="1" applyAlignment="1">
      <alignment horizontal="center"/>
    </xf>
    <xf numFmtId="3" fontId="6" fillId="0" borderId="52" xfId="0" applyNumberFormat="1" applyFont="1" applyBorder="1" applyAlignment="1">
      <alignment horizontal="center"/>
    </xf>
    <xf numFmtId="0" fontId="6" fillId="0" borderId="52" xfId="0" applyFont="1" applyBorder="1" applyAlignment="1">
      <alignment horizontal="center"/>
    </xf>
    <xf numFmtId="3" fontId="3" fillId="0" borderId="53" xfId="0" applyNumberFormat="1" applyFont="1" applyBorder="1" applyAlignment="1">
      <alignment horizontal="center"/>
    </xf>
    <xf numFmtId="164" fontId="3" fillId="0" borderId="53" xfId="2" applyNumberFormat="1" applyFont="1" applyBorder="1" applyAlignment="1">
      <alignment horizontal="center"/>
    </xf>
    <xf numFmtId="166" fontId="3" fillId="0" borderId="53" xfId="0" applyNumberFormat="1" applyFont="1" applyBorder="1" applyAlignment="1">
      <alignment horizontal="center"/>
    </xf>
    <xf numFmtId="2" fontId="6" fillId="0" borderId="34" xfId="0" applyNumberFormat="1" applyFont="1" applyBorder="1" applyAlignment="1">
      <alignment horizontal="center"/>
    </xf>
    <xf numFmtId="4" fontId="6" fillId="0" borderId="34" xfId="0" applyNumberFormat="1" applyFont="1" applyBorder="1" applyAlignment="1">
      <alignment horizontal="center"/>
    </xf>
    <xf numFmtId="164" fontId="6" fillId="0" borderId="32" xfId="2" applyNumberFormat="1" applyFont="1" applyBorder="1" applyAlignment="1">
      <alignment horizontal="center"/>
    </xf>
    <xf numFmtId="164" fontId="6" fillId="0" borderId="32" xfId="0" applyNumberFormat="1" applyFont="1" applyBorder="1" applyAlignment="1">
      <alignment horizontal="center"/>
    </xf>
    <xf numFmtId="0" fontId="3" fillId="0" borderId="54" xfId="0" applyFont="1" applyBorder="1" applyAlignment="1">
      <alignment horizontal="center"/>
    </xf>
    <xf numFmtId="166" fontId="6" fillId="0" borderId="31" xfId="0" applyNumberFormat="1" applyFont="1" applyBorder="1" applyAlignment="1">
      <alignment horizontal="center"/>
    </xf>
    <xf numFmtId="3" fontId="3" fillId="0" borderId="54" xfId="0" applyNumberFormat="1" applyFont="1" applyBorder="1" applyAlignment="1">
      <alignment horizontal="center"/>
    </xf>
    <xf numFmtId="3" fontId="3" fillId="0" borderId="55" xfId="0" applyNumberFormat="1" applyFont="1" applyBorder="1" applyAlignment="1">
      <alignment horizontal="center"/>
    </xf>
    <xf numFmtId="3" fontId="3" fillId="0" borderId="38" xfId="0" applyNumberFormat="1" applyFont="1" applyBorder="1" applyAlignment="1">
      <alignment horizontal="center"/>
    </xf>
    <xf numFmtId="164" fontId="3" fillId="0" borderId="56" xfId="2" applyNumberFormat="1" applyFont="1" applyBorder="1" applyAlignment="1">
      <alignment horizontal="center"/>
    </xf>
    <xf numFmtId="0" fontId="22" fillId="16" borderId="8" xfId="0" applyFont="1" applyFill="1" applyBorder="1" applyAlignment="1">
      <alignment horizontal="center"/>
    </xf>
    <xf numFmtId="10" fontId="6" fillId="0" borderId="34" xfId="0" applyNumberFormat="1" applyFont="1" applyBorder="1" applyAlignment="1">
      <alignment horizontal="center"/>
    </xf>
    <xf numFmtId="0" fontId="22" fillId="7" borderId="8" xfId="0" applyFont="1" applyFill="1" applyBorder="1" applyAlignment="1">
      <alignment horizontal="center"/>
    </xf>
    <xf numFmtId="169" fontId="6" fillId="0" borderId="34" xfId="0" applyNumberFormat="1" applyFont="1" applyBorder="1" applyAlignment="1">
      <alignment horizontal="center"/>
    </xf>
    <xf numFmtId="0" fontId="3" fillId="0" borderId="0" xfId="0" applyFont="1" applyAlignment="1">
      <alignment horizontal="center" vertical="center" wrapText="1"/>
    </xf>
    <xf numFmtId="168" fontId="3" fillId="0" borderId="0" xfId="0" applyNumberFormat="1" applyFont="1" applyAlignment="1">
      <alignment horizontal="center"/>
    </xf>
    <xf numFmtId="0" fontId="3" fillId="0" borderId="57" xfId="0" applyFont="1" applyBorder="1" applyAlignment="1">
      <alignment horizontal="center"/>
    </xf>
    <xf numFmtId="3" fontId="3" fillId="0" borderId="57" xfId="0" applyNumberFormat="1" applyFont="1" applyBorder="1" applyAlignment="1">
      <alignment horizontal="center"/>
    </xf>
    <xf numFmtId="164" fontId="3" fillId="0" borderId="57" xfId="2" applyNumberFormat="1" applyFont="1" applyBorder="1" applyAlignment="1">
      <alignment horizontal="center"/>
    </xf>
    <xf numFmtId="166" fontId="3" fillId="0" borderId="57" xfId="0" applyNumberFormat="1" applyFont="1" applyBorder="1" applyAlignment="1">
      <alignment horizontal="center"/>
    </xf>
    <xf numFmtId="0" fontId="3" fillId="0" borderId="52" xfId="0" applyFont="1" applyBorder="1" applyAlignment="1">
      <alignment horizontal="center"/>
    </xf>
    <xf numFmtId="3" fontId="3" fillId="0" borderId="52" xfId="0" applyNumberFormat="1" applyFont="1" applyBorder="1" applyAlignment="1">
      <alignment horizontal="center"/>
    </xf>
    <xf numFmtId="3" fontId="3" fillId="0" borderId="50" xfId="0" applyNumberFormat="1" applyFont="1" applyBorder="1" applyAlignment="1">
      <alignment horizontal="center"/>
    </xf>
    <xf numFmtId="3" fontId="3" fillId="0" borderId="49" xfId="0" applyNumberFormat="1" applyFont="1" applyBorder="1" applyAlignment="1">
      <alignment horizontal="center"/>
    </xf>
    <xf numFmtId="1" fontId="6" fillId="0" borderId="52" xfId="0" applyNumberFormat="1" applyFont="1" applyBorder="1" applyAlignment="1">
      <alignment horizontal="center"/>
    </xf>
    <xf numFmtId="0" fontId="10" fillId="0" borderId="29" xfId="0" applyFont="1" applyBorder="1" applyAlignment="1">
      <alignment horizontal="center"/>
    </xf>
    <xf numFmtId="0" fontId="10" fillId="0" borderId="33" xfId="0" applyFont="1" applyBorder="1" applyAlignment="1">
      <alignment horizontal="center"/>
    </xf>
    <xf numFmtId="0" fontId="10" fillId="0" borderId="30" xfId="0" applyFont="1" applyBorder="1" applyAlignment="1">
      <alignment horizontal="center"/>
    </xf>
    <xf numFmtId="1" fontId="10" fillId="0" borderId="31" xfId="0" applyNumberFormat="1" applyFont="1" applyBorder="1" applyAlignment="1">
      <alignment horizontal="center"/>
    </xf>
    <xf numFmtId="1" fontId="10" fillId="0" borderId="34" xfId="0" applyNumberFormat="1" applyFont="1" applyBorder="1" applyAlignment="1">
      <alignment horizontal="center"/>
    </xf>
    <xf numFmtId="3" fontId="10" fillId="0" borderId="34" xfId="0" applyNumberFormat="1" applyFont="1" applyBorder="1" applyAlignment="1">
      <alignment horizontal="center"/>
    </xf>
    <xf numFmtId="165" fontId="10" fillId="0" borderId="32" xfId="0" applyNumberFormat="1" applyFont="1" applyBorder="1" applyAlignment="1">
      <alignment horizontal="center"/>
    </xf>
    <xf numFmtId="3" fontId="10" fillId="0" borderId="31" xfId="0" applyNumberFormat="1" applyFont="1" applyBorder="1" applyAlignment="1">
      <alignment horizontal="center"/>
    </xf>
    <xf numFmtId="167" fontId="10" fillId="0" borderId="32" xfId="0" applyNumberFormat="1" applyFont="1" applyBorder="1" applyAlignment="1">
      <alignment horizontal="center"/>
    </xf>
    <xf numFmtId="167" fontId="10" fillId="0" borderId="34" xfId="0" applyNumberFormat="1" applyFont="1" applyBorder="1" applyAlignment="1">
      <alignment horizontal="center"/>
    </xf>
    <xf numFmtId="0" fontId="10" fillId="0" borderId="31" xfId="0" applyFont="1" applyBorder="1" applyAlignment="1">
      <alignment horizontal="center"/>
    </xf>
    <xf numFmtId="0" fontId="10" fillId="0" borderId="34" xfId="0" applyFont="1" applyBorder="1" applyAlignment="1">
      <alignment horizontal="center"/>
    </xf>
    <xf numFmtId="165" fontId="10" fillId="0" borderId="34" xfId="0" applyNumberFormat="1" applyFont="1" applyBorder="1" applyAlignment="1">
      <alignment horizontal="center"/>
    </xf>
    <xf numFmtId="3" fontId="10" fillId="0" borderId="32" xfId="0" applyNumberFormat="1" applyFont="1" applyBorder="1" applyAlignment="1">
      <alignment horizontal="center"/>
    </xf>
    <xf numFmtId="0" fontId="10" fillId="0" borderId="32" xfId="0" applyFont="1" applyBorder="1" applyAlignment="1">
      <alignment horizontal="center"/>
    </xf>
    <xf numFmtId="164" fontId="6" fillId="0" borderId="50" xfId="2" applyNumberFormat="1" applyFont="1" applyBorder="1" applyAlignment="1">
      <alignment horizontal="center"/>
    </xf>
    <xf numFmtId="3" fontId="6" fillId="0" borderId="50" xfId="0" applyNumberFormat="1" applyFont="1" applyBorder="1" applyAlignment="1">
      <alignment horizontal="center"/>
    </xf>
    <xf numFmtId="169" fontId="10" fillId="0" borderId="34" xfId="0" applyNumberFormat="1" applyFont="1" applyBorder="1" applyAlignment="1">
      <alignment horizontal="center"/>
    </xf>
    <xf numFmtId="3" fontId="4" fillId="10" borderId="24" xfId="2" applyNumberFormat="1" applyFont="1" applyFill="1" applyBorder="1" applyAlignment="1">
      <alignment horizontal="center" vertical="center" wrapText="1"/>
    </xf>
    <xf numFmtId="3" fontId="22" fillId="10" borderId="7" xfId="2" applyNumberFormat="1" applyFont="1" applyFill="1" applyBorder="1" applyAlignment="1">
      <alignment horizontal="center"/>
    </xf>
    <xf numFmtId="3" fontId="4" fillId="3" borderId="7" xfId="0" applyNumberFormat="1" applyFont="1" applyFill="1" applyBorder="1" applyAlignment="1">
      <alignment horizontal="center"/>
    </xf>
    <xf numFmtId="3" fontId="4" fillId="3" borderId="25" xfId="0" applyNumberFormat="1" applyFont="1" applyFill="1" applyBorder="1" applyAlignment="1">
      <alignment horizontal="center"/>
    </xf>
    <xf numFmtId="3" fontId="4" fillId="4" borderId="9" xfId="0" applyNumberFormat="1" applyFont="1" applyFill="1" applyBorder="1" applyAlignment="1">
      <alignment horizontal="center" vertical="center" wrapText="1"/>
    </xf>
    <xf numFmtId="3" fontId="5" fillId="4" borderId="7" xfId="0" applyNumberFormat="1" applyFont="1" applyFill="1" applyBorder="1" applyAlignment="1">
      <alignment horizontal="center" vertical="center" wrapText="1"/>
    </xf>
    <xf numFmtId="3" fontId="18" fillId="15" borderId="7" xfId="0" applyNumberFormat="1" applyFont="1" applyFill="1" applyBorder="1" applyAlignment="1">
      <alignment horizontal="center"/>
    </xf>
    <xf numFmtId="3" fontId="5" fillId="14" borderId="7" xfId="2" applyNumberFormat="1" applyFont="1" applyFill="1" applyBorder="1" applyAlignment="1">
      <alignment horizontal="center" vertical="center" wrapText="1"/>
    </xf>
    <xf numFmtId="3" fontId="22" fillId="14" borderId="7" xfId="2" applyNumberFormat="1" applyFont="1" applyFill="1" applyBorder="1" applyAlignment="1">
      <alignment horizontal="center"/>
    </xf>
    <xf numFmtId="3" fontId="4" fillId="8" borderId="7" xfId="0" applyNumberFormat="1" applyFont="1" applyFill="1" applyBorder="1" applyAlignment="1">
      <alignment horizontal="center"/>
    </xf>
    <xf numFmtId="3" fontId="5" fillId="4" borderId="9" xfId="0" applyNumberFormat="1" applyFont="1" applyFill="1" applyBorder="1" applyAlignment="1">
      <alignment horizontal="center" vertical="center" wrapText="1"/>
    </xf>
    <xf numFmtId="3" fontId="18" fillId="15" borderId="9" xfId="0" applyNumberFormat="1" applyFont="1" applyFill="1" applyBorder="1" applyAlignment="1">
      <alignment horizontal="center"/>
    </xf>
    <xf numFmtId="0" fontId="29" fillId="0" borderId="0" xfId="0" applyFont="1" applyAlignment="1">
      <alignment vertical="center"/>
    </xf>
    <xf numFmtId="0" fontId="30" fillId="0" borderId="0" xfId="0" applyFont="1"/>
    <xf numFmtId="5" fontId="32" fillId="0" borderId="7" xfId="1" applyNumberFormat="1" applyFont="1" applyBorder="1" applyAlignment="1">
      <alignment horizontal="center"/>
    </xf>
    <xf numFmtId="5" fontId="32" fillId="8" borderId="7" xfId="1" applyNumberFormat="1" applyFont="1" applyFill="1" applyBorder="1" applyAlignment="1">
      <alignment horizontal="center"/>
    </xf>
    <xf numFmtId="164" fontId="32" fillId="0" borderId="9" xfId="2" applyNumberFormat="1" applyFont="1" applyBorder="1" applyAlignment="1">
      <alignment horizontal="center"/>
    </xf>
    <xf numFmtId="164" fontId="32" fillId="8" borderId="9" xfId="2" applyNumberFormat="1" applyFont="1" applyFill="1" applyBorder="1" applyAlignment="1">
      <alignment horizontal="center"/>
    </xf>
    <xf numFmtId="164" fontId="14" fillId="0" borderId="1" xfId="2" applyNumberFormat="1" applyFont="1" applyBorder="1" applyAlignment="1">
      <alignment horizontal="center"/>
    </xf>
    <xf numFmtId="0" fontId="5" fillId="14" borderId="59" xfId="0"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3" fontId="5" fillId="5" borderId="7" xfId="0" applyNumberFormat="1" applyFont="1" applyFill="1" applyBorder="1" applyAlignment="1">
      <alignment horizontal="center" vertical="center" wrapText="1"/>
    </xf>
    <xf numFmtId="3" fontId="22" fillId="5" borderId="7" xfId="0" applyNumberFormat="1" applyFont="1" applyFill="1" applyBorder="1" applyAlignment="1">
      <alignment horizontal="center"/>
    </xf>
    <xf numFmtId="3" fontId="22" fillId="14" borderId="9" xfId="0" applyNumberFormat="1" applyFont="1" applyFill="1" applyBorder="1" applyAlignment="1">
      <alignment horizontal="center"/>
    </xf>
    <xf numFmtId="3" fontId="5" fillId="5" borderId="9" xfId="0" applyNumberFormat="1" applyFont="1" applyFill="1" applyBorder="1" applyAlignment="1">
      <alignment horizontal="center" vertical="center" wrapText="1"/>
    </xf>
    <xf numFmtId="3" fontId="22" fillId="5" borderId="9" xfId="0" applyNumberFormat="1" applyFont="1" applyFill="1" applyBorder="1" applyAlignment="1">
      <alignment horizontal="center"/>
    </xf>
    <xf numFmtId="0" fontId="34" fillId="0" borderId="0" xfId="0" applyFont="1"/>
    <xf numFmtId="0" fontId="5" fillId="7" borderId="58" xfId="0" applyFont="1" applyFill="1" applyBorder="1" applyAlignment="1">
      <alignment horizontal="center" vertical="center" wrapText="1"/>
    </xf>
    <xf numFmtId="0" fontId="5" fillId="7" borderId="59"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16" borderId="62" xfId="0" applyFont="1" applyFill="1" applyBorder="1" applyAlignment="1">
      <alignment horizontal="center" vertical="center" wrapText="1"/>
    </xf>
    <xf numFmtId="0" fontId="5" fillId="16" borderId="59" xfId="0" applyFont="1" applyFill="1" applyBorder="1" applyAlignment="1">
      <alignment horizontal="center" vertical="center" wrapText="1"/>
    </xf>
    <xf numFmtId="0" fontId="5" fillId="16" borderId="36" xfId="0" applyFont="1" applyFill="1" applyBorder="1" applyAlignment="1">
      <alignment horizontal="center" vertical="center" wrapText="1"/>
    </xf>
    <xf numFmtId="3" fontId="5" fillId="14" borderId="62" xfId="0" applyNumberFormat="1" applyFont="1" applyFill="1" applyBorder="1" applyAlignment="1">
      <alignment horizontal="center" vertical="center" wrapText="1"/>
    </xf>
    <xf numFmtId="3" fontId="5" fillId="14" borderId="59" xfId="0" applyNumberFormat="1" applyFont="1" applyFill="1" applyBorder="1" applyAlignment="1">
      <alignment horizontal="center" vertical="center" wrapText="1"/>
    </xf>
    <xf numFmtId="167" fontId="5" fillId="14" borderId="59" xfId="0" applyNumberFormat="1" applyFont="1" applyFill="1" applyBorder="1" applyAlignment="1">
      <alignment horizontal="center" vertical="center" wrapText="1"/>
    </xf>
    <xf numFmtId="165" fontId="5" fillId="14" borderId="36" xfId="0" applyNumberFormat="1" applyFont="1" applyFill="1" applyBorder="1" applyAlignment="1">
      <alignment horizontal="center" vertical="center" wrapText="1"/>
    </xf>
    <xf numFmtId="3" fontId="5" fillId="10" borderId="58" xfId="2" applyNumberFormat="1" applyFont="1" applyFill="1" applyBorder="1" applyAlignment="1">
      <alignment horizontal="center" vertical="center" wrapText="1"/>
    </xf>
    <xf numFmtId="164" fontId="5" fillId="10" borderId="59" xfId="2" applyNumberFormat="1" applyFont="1" applyFill="1" applyBorder="1" applyAlignment="1">
      <alignment horizontal="center" vertical="center" wrapText="1"/>
    </xf>
    <xf numFmtId="0" fontId="5" fillId="10" borderId="37" xfId="0" applyFont="1" applyFill="1" applyBorder="1" applyAlignment="1">
      <alignment horizontal="center" vertical="center" wrapText="1"/>
    </xf>
    <xf numFmtId="0" fontId="5" fillId="15" borderId="62"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14" borderId="59" xfId="0" applyFont="1" applyFill="1" applyBorder="1" applyAlignment="1">
      <alignment horizontal="center" vertical="center" wrapText="1"/>
    </xf>
    <xf numFmtId="0" fontId="5" fillId="14" borderId="36" xfId="0" applyFont="1" applyFill="1" applyBorder="1" applyAlignment="1">
      <alignment horizontal="center" vertical="center" wrapText="1"/>
    </xf>
    <xf numFmtId="0" fontId="5" fillId="2" borderId="59" xfId="0" applyFont="1" applyFill="1" applyBorder="1" applyAlignment="1">
      <alignment horizontal="center" vertical="center" wrapText="1"/>
    </xf>
    <xf numFmtId="164" fontId="5" fillId="2" borderId="59" xfId="2" applyNumberFormat="1"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5" borderId="62"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9" borderId="9" xfId="0" applyFont="1" applyFill="1" applyBorder="1" applyAlignment="1">
      <alignment horizontal="center" vertical="center" wrapText="1"/>
    </xf>
    <xf numFmtId="164" fontId="22" fillId="18" borderId="8" xfId="2" applyNumberFormat="1" applyFont="1" applyFill="1" applyBorder="1" applyAlignment="1">
      <alignment horizontal="center"/>
    </xf>
    <xf numFmtId="0" fontId="22" fillId="7" borderId="9" xfId="0" applyFont="1" applyFill="1" applyBorder="1" applyAlignment="1">
      <alignment horizontal="center"/>
    </xf>
    <xf numFmtId="0" fontId="22" fillId="9" borderId="9" xfId="0" applyFont="1" applyFill="1" applyBorder="1" applyAlignment="1">
      <alignment horizontal="center"/>
    </xf>
    <xf numFmtId="0" fontId="5" fillId="14" borderId="7" xfId="0" applyFont="1" applyFill="1" applyBorder="1" applyAlignment="1">
      <alignment horizontal="center" vertical="center" wrapText="1"/>
    </xf>
    <xf numFmtId="165" fontId="5" fillId="14" borderId="9" xfId="0" applyNumberFormat="1" applyFont="1" applyFill="1" applyBorder="1" applyAlignment="1">
      <alignment horizontal="center" vertical="center" wrapText="1"/>
    </xf>
    <xf numFmtId="164" fontId="5" fillId="9" borderId="17" xfId="2" applyNumberFormat="1"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14" borderId="28" xfId="0" applyFont="1" applyFill="1" applyBorder="1" applyAlignment="1">
      <alignment horizontal="center" vertical="center" wrapText="1"/>
    </xf>
    <xf numFmtId="0" fontId="22" fillId="0" borderId="66" xfId="0" applyFont="1" applyBorder="1" applyAlignment="1">
      <alignment horizontal="center"/>
    </xf>
    <xf numFmtId="3" fontId="18" fillId="15" borderId="18" xfId="0" applyNumberFormat="1" applyFont="1" applyFill="1" applyBorder="1" applyAlignment="1">
      <alignment horizontal="center"/>
    </xf>
    <xf numFmtId="164" fontId="18" fillId="9" borderId="17" xfId="2" applyNumberFormat="1" applyFont="1" applyFill="1" applyBorder="1" applyAlignment="1">
      <alignment horizontal="center"/>
    </xf>
    <xf numFmtId="3" fontId="18" fillId="15" borderId="17" xfId="0" applyNumberFormat="1" applyFont="1" applyFill="1" applyBorder="1" applyAlignment="1">
      <alignment horizontal="center"/>
    </xf>
    <xf numFmtId="0" fontId="18" fillId="15" borderId="17" xfId="0" applyFont="1" applyFill="1" applyBorder="1" applyAlignment="1">
      <alignment horizontal="center"/>
    </xf>
    <xf numFmtId="164" fontId="22" fillId="18" borderId="67" xfId="2" applyNumberFormat="1" applyFont="1" applyFill="1" applyBorder="1" applyAlignment="1">
      <alignment horizontal="center"/>
    </xf>
    <xf numFmtId="164" fontId="20" fillId="17" borderId="68" xfId="2" applyNumberFormat="1" applyFont="1" applyFill="1" applyBorder="1" applyAlignment="1">
      <alignment horizontal="center"/>
    </xf>
    <xf numFmtId="0" fontId="18" fillId="12" borderId="18" xfId="0" applyFont="1" applyFill="1" applyBorder="1" applyAlignment="1">
      <alignment horizontal="center"/>
    </xf>
    <xf numFmtId="0" fontId="22" fillId="16" borderId="18" xfId="0" applyFont="1" applyFill="1" applyBorder="1" applyAlignment="1">
      <alignment horizontal="center"/>
    </xf>
    <xf numFmtId="164" fontId="22" fillId="9" borderId="17" xfId="2" applyNumberFormat="1" applyFont="1" applyFill="1" applyBorder="1" applyAlignment="1">
      <alignment horizontal="center"/>
    </xf>
    <xf numFmtId="0" fontId="22" fillId="16" borderId="17" xfId="0" applyFont="1" applyFill="1" applyBorder="1" applyAlignment="1">
      <alignment horizontal="center"/>
    </xf>
    <xf numFmtId="164" fontId="1" fillId="19" borderId="66" xfId="2" applyNumberFormat="1" applyFont="1" applyFill="1" applyBorder="1" applyAlignment="1">
      <alignment horizontal="center"/>
    </xf>
    <xf numFmtId="2" fontId="8" fillId="0" borderId="9" xfId="0" applyNumberFormat="1" applyFont="1" applyBorder="1" applyAlignment="1">
      <alignment horizontal="center"/>
    </xf>
    <xf numFmtId="1" fontId="12" fillId="0" borderId="9" xfId="0" applyNumberFormat="1" applyFont="1" applyBorder="1" applyAlignment="1">
      <alignment horizontal="center"/>
    </xf>
    <xf numFmtId="171" fontId="4" fillId="0" borderId="9" xfId="3" applyNumberFormat="1" applyFont="1" applyBorder="1" applyAlignment="1">
      <alignment horizontal="center"/>
    </xf>
    <xf numFmtId="0" fontId="12" fillId="0" borderId="9" xfId="0" applyFont="1" applyBorder="1" applyAlignment="1">
      <alignment horizontal="center"/>
    </xf>
    <xf numFmtId="0" fontId="5" fillId="14" borderId="39" xfId="0" applyFont="1" applyFill="1" applyBorder="1" applyAlignment="1">
      <alignment horizontal="center" vertical="center" wrapText="1"/>
    </xf>
    <xf numFmtId="0" fontId="22" fillId="14" borderId="18" xfId="0" applyFont="1" applyFill="1" applyBorder="1" applyAlignment="1">
      <alignment horizontal="center"/>
    </xf>
    <xf numFmtId="0" fontId="22" fillId="14" borderId="17" xfId="0" applyFont="1" applyFill="1" applyBorder="1" applyAlignment="1">
      <alignment horizontal="center"/>
    </xf>
    <xf numFmtId="164" fontId="22" fillId="14" borderId="17" xfId="2" applyNumberFormat="1" applyFont="1" applyFill="1" applyBorder="1" applyAlignment="1">
      <alignment horizontal="center"/>
    </xf>
    <xf numFmtId="165" fontId="22" fillId="10" borderId="17" xfId="0" applyNumberFormat="1" applyFont="1" applyFill="1" applyBorder="1" applyAlignment="1">
      <alignment horizontal="center"/>
    </xf>
    <xf numFmtId="164" fontId="22" fillId="18" borderId="15" xfId="2" applyNumberFormat="1" applyFont="1" applyFill="1" applyBorder="1" applyAlignment="1">
      <alignment horizontal="center"/>
    </xf>
    <xf numFmtId="0" fontId="18" fillId="15" borderId="18" xfId="0" applyFont="1" applyFill="1" applyBorder="1" applyAlignment="1">
      <alignment horizontal="center"/>
    </xf>
    <xf numFmtId="0" fontId="18" fillId="14" borderId="17" xfId="0" applyFont="1" applyFill="1" applyBorder="1" applyAlignment="1">
      <alignment horizontal="center"/>
    </xf>
    <xf numFmtId="164" fontId="18" fillId="14" borderId="17" xfId="2" applyNumberFormat="1" applyFont="1" applyFill="1" applyBorder="1" applyAlignment="1">
      <alignment horizontal="center"/>
    </xf>
    <xf numFmtId="164" fontId="22" fillId="18" borderId="9" xfId="2" applyNumberFormat="1" applyFont="1" applyFill="1" applyBorder="1" applyAlignment="1">
      <alignment horizontal="center"/>
    </xf>
    <xf numFmtId="164" fontId="20" fillId="17" borderId="9" xfId="2" applyNumberFormat="1" applyFont="1" applyFill="1" applyBorder="1" applyAlignment="1">
      <alignment horizontal="center"/>
    </xf>
    <xf numFmtId="164" fontId="23" fillId="20" borderId="9" xfId="2" applyNumberFormat="1" applyFont="1" applyFill="1" applyBorder="1" applyAlignment="1">
      <alignment horizontal="center"/>
    </xf>
    <xf numFmtId="37" fontId="4" fillId="0" borderId="9" xfId="3" applyNumberFormat="1" applyFont="1" applyBorder="1" applyAlignment="1">
      <alignment horizontal="center"/>
    </xf>
    <xf numFmtId="3" fontId="4" fillId="0" borderId="9" xfId="3" applyNumberFormat="1" applyFont="1" applyBorder="1" applyAlignment="1">
      <alignment horizontal="center"/>
    </xf>
    <xf numFmtId="3" fontId="8" fillId="0" borderId="9" xfId="3" applyNumberFormat="1" applyFont="1" applyBorder="1" applyAlignment="1">
      <alignment horizontal="center"/>
    </xf>
    <xf numFmtId="3" fontId="4" fillId="0" borderId="9" xfId="3" applyNumberFormat="1" applyFont="1" applyFill="1" applyBorder="1" applyAlignment="1">
      <alignment horizontal="center"/>
    </xf>
    <xf numFmtId="4" fontId="4" fillId="0" borderId="9" xfId="0" applyNumberFormat="1" applyFont="1" applyBorder="1" applyAlignment="1">
      <alignment horizontal="center"/>
    </xf>
    <xf numFmtId="3" fontId="22" fillId="0" borderId="9" xfId="3" applyNumberFormat="1" applyFont="1" applyFill="1" applyBorder="1" applyAlignment="1">
      <alignment horizontal="center"/>
    </xf>
    <xf numFmtId="164" fontId="22" fillId="10" borderId="17" xfId="2" applyNumberFormat="1" applyFont="1" applyFill="1" applyBorder="1" applyAlignment="1">
      <alignment horizontal="center" wrapText="1"/>
    </xf>
    <xf numFmtId="164" fontId="22" fillId="10" borderId="9" xfId="2" applyNumberFormat="1" applyFont="1" applyFill="1" applyBorder="1" applyAlignment="1">
      <alignment horizontal="center" wrapText="1"/>
    </xf>
    <xf numFmtId="0" fontId="18" fillId="12" borderId="7" xfId="0" applyFont="1" applyFill="1" applyBorder="1" applyAlignment="1">
      <alignment horizontal="center" wrapText="1"/>
    </xf>
    <xf numFmtId="164" fontId="18" fillId="12" borderId="9" xfId="2" applyNumberFormat="1" applyFont="1" applyFill="1" applyBorder="1" applyAlignment="1">
      <alignment horizontal="center" wrapText="1"/>
    </xf>
    <xf numFmtId="0" fontId="22" fillId="5" borderId="9" xfId="0" applyFont="1" applyFill="1" applyBorder="1" applyAlignment="1">
      <alignment horizontal="center" wrapText="1"/>
    </xf>
    <xf numFmtId="0" fontId="29" fillId="0" borderId="0" xfId="0" applyFont="1" applyAlignment="1">
      <alignment horizontal="center" vertical="center"/>
    </xf>
    <xf numFmtId="1" fontId="4" fillId="14" borderId="24" xfId="2" applyNumberFormat="1" applyFont="1" applyFill="1" applyBorder="1" applyAlignment="1">
      <alignment horizontal="center" vertical="center" wrapText="1"/>
    </xf>
    <xf numFmtId="3" fontId="4" fillId="14" borderId="24" xfId="2" applyNumberFormat="1" applyFont="1" applyFill="1" applyBorder="1" applyAlignment="1">
      <alignment horizontal="center" vertical="center" wrapText="1"/>
    </xf>
    <xf numFmtId="164" fontId="4" fillId="14" borderId="24" xfId="2" applyNumberFormat="1" applyFont="1" applyFill="1" applyBorder="1" applyAlignment="1">
      <alignment horizontal="center" vertical="center" wrapText="1"/>
    </xf>
    <xf numFmtId="0" fontId="4" fillId="15" borderId="25" xfId="0" applyFont="1" applyFill="1" applyBorder="1" applyAlignment="1">
      <alignment horizontal="center"/>
    </xf>
    <xf numFmtId="0" fontId="4" fillId="15" borderId="24" xfId="0" applyFont="1" applyFill="1" applyBorder="1" applyAlignment="1">
      <alignment horizontal="center"/>
    </xf>
    <xf numFmtId="0" fontId="4" fillId="2" borderId="28"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16" borderId="28" xfId="0" applyFont="1" applyFill="1" applyBorder="1" applyAlignment="1">
      <alignment horizontal="center" vertical="center" wrapText="1"/>
    </xf>
    <xf numFmtId="0" fontId="4" fillId="7" borderId="25" xfId="0" applyFont="1" applyFill="1" applyBorder="1" applyAlignment="1">
      <alignment horizontal="center" vertical="center" wrapText="1"/>
    </xf>
    <xf numFmtId="164" fontId="8" fillId="0" borderId="9" xfId="2" applyNumberFormat="1" applyFont="1" applyFill="1" applyBorder="1" applyAlignment="1">
      <alignment horizontal="center"/>
    </xf>
    <xf numFmtId="164" fontId="7" fillId="0" borderId="9" xfId="2" applyNumberFormat="1" applyFont="1" applyFill="1" applyBorder="1" applyAlignment="1">
      <alignment horizontal="center"/>
    </xf>
    <xf numFmtId="164" fontId="4" fillId="0" borderId="0" xfId="0" applyNumberFormat="1" applyFont="1"/>
    <xf numFmtId="164" fontId="1" fillId="0" borderId="12" xfId="2" applyNumberFormat="1" applyFont="1" applyFill="1" applyBorder="1" applyAlignment="1">
      <alignment horizontal="center"/>
    </xf>
    <xf numFmtId="0" fontId="37" fillId="0" borderId="0" xfId="0" applyFont="1" applyAlignment="1">
      <alignment vertical="center"/>
    </xf>
    <xf numFmtId="0" fontId="5" fillId="11" borderId="20" xfId="0" applyFont="1" applyFill="1" applyBorder="1"/>
    <xf numFmtId="0" fontId="4" fillId="0" borderId="13" xfId="0" applyFont="1" applyBorder="1" applyAlignment="1">
      <alignment horizontal="center"/>
    </xf>
    <xf numFmtId="0" fontId="5" fillId="11" borderId="12" xfId="0" applyFont="1" applyFill="1" applyBorder="1"/>
    <xf numFmtId="0" fontId="5" fillId="11" borderId="19" xfId="0" applyFont="1" applyFill="1" applyBorder="1"/>
    <xf numFmtId="0" fontId="4" fillId="0" borderId="27" xfId="0" applyFont="1" applyBorder="1" applyAlignment="1">
      <alignment horizontal="center"/>
    </xf>
    <xf numFmtId="164" fontId="5" fillId="21" borderId="9" xfId="2" applyNumberFormat="1" applyFont="1" applyFill="1" applyBorder="1" applyAlignment="1">
      <alignment horizontal="center" vertical="center" wrapText="1"/>
    </xf>
    <xf numFmtId="0" fontId="22" fillId="0" borderId="9" xfId="0" applyFont="1" applyBorder="1"/>
    <xf numFmtId="167" fontId="4" fillId="0" borderId="9" xfId="3" applyNumberFormat="1" applyFont="1" applyFill="1" applyBorder="1" applyAlignment="1">
      <alignment horizontal="center"/>
    </xf>
    <xf numFmtId="168" fontId="8" fillId="0" borderId="9" xfId="2" applyNumberFormat="1" applyFont="1" applyBorder="1" applyAlignment="1">
      <alignment horizontal="center"/>
    </xf>
    <xf numFmtId="165" fontId="39" fillId="0" borderId="9" xfId="2" applyNumberFormat="1" applyFont="1" applyBorder="1" applyAlignment="1">
      <alignment horizontal="center"/>
    </xf>
    <xf numFmtId="164" fontId="39" fillId="0" borderId="9" xfId="2" applyNumberFormat="1" applyFont="1" applyBorder="1" applyAlignment="1">
      <alignment horizontal="center"/>
    </xf>
    <xf numFmtId="168" fontId="39" fillId="0" borderId="9" xfId="2" applyNumberFormat="1" applyFont="1" applyBorder="1" applyAlignment="1">
      <alignment horizontal="center"/>
    </xf>
    <xf numFmtId="4" fontId="39" fillId="0" borderId="9" xfId="0" applyNumberFormat="1" applyFont="1" applyBorder="1" applyAlignment="1">
      <alignment horizontal="center"/>
    </xf>
    <xf numFmtId="165" fontId="8" fillId="0" borderId="9" xfId="2" applyNumberFormat="1" applyFont="1" applyBorder="1" applyAlignment="1">
      <alignment horizontal="center"/>
    </xf>
    <xf numFmtId="37" fontId="0" fillId="9" borderId="0" xfId="0" applyNumberFormat="1" applyFill="1" applyAlignment="1">
      <alignment horizontal="center"/>
    </xf>
    <xf numFmtId="0" fontId="0" fillId="9" borderId="0" xfId="0" applyFill="1" applyAlignment="1">
      <alignment horizontal="center"/>
    </xf>
    <xf numFmtId="3" fontId="0" fillId="9" borderId="0" xfId="0" applyNumberFormat="1" applyFill="1" applyAlignment="1">
      <alignment horizontal="center"/>
    </xf>
    <xf numFmtId="0" fontId="40" fillId="0" borderId="0" xfId="0" applyFont="1" applyAlignment="1">
      <alignment vertical="center"/>
    </xf>
    <xf numFmtId="0" fontId="7" fillId="21" borderId="9" xfId="0" applyFont="1" applyFill="1" applyBorder="1" applyAlignment="1">
      <alignment horizontal="center" vertical="center" wrapText="1"/>
    </xf>
    <xf numFmtId="3" fontId="8" fillId="0" borderId="9" xfId="3" applyNumberFormat="1" applyFont="1" applyFill="1" applyBorder="1" applyAlignment="1">
      <alignment horizontal="center"/>
    </xf>
    <xf numFmtId="0" fontId="20" fillId="0" borderId="0" xfId="0" applyFont="1" applyAlignment="1">
      <alignment horizontal="center" wrapText="1"/>
    </xf>
    <xf numFmtId="164" fontId="9" fillId="3" borderId="2" xfId="2" applyNumberFormat="1" applyFont="1" applyFill="1" applyBorder="1" applyAlignment="1">
      <alignment horizontal="center"/>
    </xf>
    <xf numFmtId="164" fontId="8" fillId="0" borderId="24" xfId="2" applyNumberFormat="1" applyFont="1" applyFill="1" applyBorder="1" applyAlignment="1">
      <alignment horizontal="center"/>
    </xf>
    <xf numFmtId="0" fontId="4" fillId="14" borderId="9" xfId="0" applyFont="1" applyFill="1" applyBorder="1" applyAlignment="1">
      <alignment horizontal="center" vertical="center" wrapText="1"/>
    </xf>
    <xf numFmtId="0" fontId="10" fillId="0" borderId="51" xfId="0" applyFont="1" applyBorder="1" applyAlignment="1">
      <alignment horizontal="center"/>
    </xf>
    <xf numFmtId="3" fontId="10" fillId="0" borderId="52" xfId="0" applyNumberFormat="1" applyFont="1" applyBorder="1" applyAlignment="1">
      <alignment horizontal="center"/>
    </xf>
    <xf numFmtId="2" fontId="6" fillId="0" borderId="32" xfId="0" applyNumberFormat="1" applyFont="1" applyBorder="1" applyAlignment="1">
      <alignment horizontal="center"/>
    </xf>
    <xf numFmtId="4" fontId="6" fillId="0" borderId="32" xfId="0" applyNumberFormat="1" applyFont="1" applyBorder="1" applyAlignment="1">
      <alignment horizontal="center"/>
    </xf>
    <xf numFmtId="4" fontId="10" fillId="0" borderId="32" xfId="0" applyNumberFormat="1" applyFont="1" applyBorder="1" applyAlignment="1">
      <alignment horizontal="center"/>
    </xf>
    <xf numFmtId="0" fontId="10" fillId="0" borderId="69" xfId="0" applyFont="1" applyBorder="1" applyAlignment="1">
      <alignment horizontal="center"/>
    </xf>
    <xf numFmtId="1" fontId="6" fillId="0" borderId="70" xfId="0" applyNumberFormat="1" applyFont="1" applyBorder="1" applyAlignment="1">
      <alignment horizontal="center"/>
    </xf>
    <xf numFmtId="3" fontId="10" fillId="0" borderId="70" xfId="0" applyNumberFormat="1" applyFont="1" applyBorder="1" applyAlignment="1">
      <alignment horizontal="center"/>
    </xf>
    <xf numFmtId="0" fontId="5" fillId="2" borderId="4" xfId="0" applyFont="1" applyFill="1" applyBorder="1" applyAlignment="1">
      <alignment horizontal="center" vertical="center" wrapText="1"/>
    </xf>
    <xf numFmtId="166" fontId="3" fillId="0" borderId="25" xfId="0" applyNumberFormat="1" applyFont="1" applyBorder="1" applyAlignment="1">
      <alignment horizontal="center"/>
    </xf>
    <xf numFmtId="0" fontId="22" fillId="14" borderId="15" xfId="0" applyFont="1" applyFill="1" applyBorder="1" applyAlignment="1">
      <alignment horizontal="center"/>
    </xf>
    <xf numFmtId="3" fontId="4" fillId="0" borderId="8" xfId="3" applyNumberFormat="1" applyFont="1" applyBorder="1" applyAlignment="1">
      <alignment horizontal="center"/>
    </xf>
    <xf numFmtId="0" fontId="39" fillId="0" borderId="7" xfId="0" applyFont="1" applyBorder="1"/>
    <xf numFmtId="0" fontId="4" fillId="0" borderId="7" xfId="0" applyFont="1" applyBorder="1"/>
    <xf numFmtId="0" fontId="4" fillId="0" borderId="25" xfId="0" applyFont="1" applyBorder="1"/>
    <xf numFmtId="37" fontId="4" fillId="0" borderId="24" xfId="3" applyNumberFormat="1" applyFont="1" applyBorder="1" applyAlignment="1">
      <alignment horizontal="center"/>
    </xf>
    <xf numFmtId="3" fontId="4" fillId="0" borderId="28" xfId="3" applyNumberFormat="1" applyFont="1" applyBorder="1" applyAlignment="1">
      <alignment horizontal="center"/>
    </xf>
    <xf numFmtId="164" fontId="5" fillId="14" borderId="7" xfId="2" applyNumberFormat="1" applyFont="1" applyFill="1" applyBorder="1" applyAlignment="1">
      <alignment horizontal="center" vertical="center" wrapText="1"/>
    </xf>
    <xf numFmtId="164" fontId="22" fillId="14" borderId="18" xfId="2" applyNumberFormat="1" applyFont="1" applyFill="1" applyBorder="1" applyAlignment="1">
      <alignment horizontal="center"/>
    </xf>
    <xf numFmtId="3" fontId="4" fillId="0" borderId="7" xfId="3" applyNumberFormat="1" applyFont="1" applyFill="1" applyBorder="1" applyAlignment="1">
      <alignment horizontal="center"/>
    </xf>
    <xf numFmtId="3" fontId="39" fillId="0" borderId="7" xfId="3" applyNumberFormat="1" applyFont="1" applyFill="1" applyBorder="1" applyAlignment="1">
      <alignment horizontal="center"/>
    </xf>
    <xf numFmtId="3" fontId="4" fillId="0" borderId="25" xfId="3" applyNumberFormat="1" applyFont="1" applyFill="1" applyBorder="1" applyAlignment="1">
      <alignment horizontal="center"/>
    </xf>
    <xf numFmtId="167" fontId="4" fillId="0" borderId="24" xfId="3" applyNumberFormat="1" applyFont="1" applyFill="1" applyBorder="1" applyAlignment="1">
      <alignment horizontal="center"/>
    </xf>
    <xf numFmtId="168" fontId="8" fillId="0" borderId="24" xfId="2" applyNumberFormat="1" applyFont="1" applyBorder="1" applyAlignment="1">
      <alignment horizontal="center"/>
    </xf>
    <xf numFmtId="165" fontId="8" fillId="0" borderId="24" xfId="2" applyNumberFormat="1" applyFont="1" applyBorder="1" applyAlignment="1">
      <alignment horizontal="center"/>
    </xf>
    <xf numFmtId="2" fontId="8" fillId="0" borderId="24" xfId="0" applyNumberFormat="1" applyFont="1" applyBorder="1" applyAlignment="1">
      <alignment horizontal="center"/>
    </xf>
    <xf numFmtId="164" fontId="20" fillId="17" borderId="66" xfId="2" applyNumberFormat="1" applyFont="1" applyFill="1" applyBorder="1" applyAlignment="1">
      <alignment horizontal="center"/>
    </xf>
    <xf numFmtId="164" fontId="4" fillId="0" borderId="12" xfId="2" applyNumberFormat="1" applyFont="1" applyBorder="1" applyAlignment="1">
      <alignment horizontal="center"/>
    </xf>
    <xf numFmtId="164" fontId="8" fillId="0" borderId="12" xfId="2" applyNumberFormat="1" applyFont="1" applyBorder="1" applyAlignment="1">
      <alignment horizontal="center"/>
    </xf>
    <xf numFmtId="164" fontId="7" fillId="0" borderId="12" xfId="2" applyNumberFormat="1" applyFont="1" applyBorder="1" applyAlignment="1">
      <alignment horizontal="center"/>
    </xf>
    <xf numFmtId="164" fontId="12" fillId="0" borderId="12" xfId="2" applyNumberFormat="1" applyFont="1" applyBorder="1" applyAlignment="1">
      <alignment horizontal="center"/>
    </xf>
    <xf numFmtId="164" fontId="8" fillId="0" borderId="19" xfId="2" applyNumberFormat="1" applyFont="1" applyBorder="1" applyAlignment="1">
      <alignment horizontal="center"/>
    </xf>
    <xf numFmtId="1" fontId="12" fillId="0" borderId="7" xfId="0" applyNumberFormat="1" applyFont="1" applyBorder="1" applyAlignment="1">
      <alignment horizontal="center"/>
    </xf>
    <xf numFmtId="1" fontId="12" fillId="0" borderId="8" xfId="0" applyNumberFormat="1" applyFont="1" applyBorder="1" applyAlignment="1">
      <alignment horizontal="center"/>
    </xf>
    <xf numFmtId="1" fontId="12" fillId="0" borderId="25" xfId="0" applyNumberFormat="1" applyFont="1" applyBorder="1" applyAlignment="1">
      <alignment horizontal="center"/>
    </xf>
    <xf numFmtId="1" fontId="12" fillId="0" borderId="28" xfId="0" applyNumberFormat="1" applyFont="1" applyBorder="1" applyAlignment="1">
      <alignment horizontal="center"/>
    </xf>
    <xf numFmtId="3" fontId="8" fillId="0" borderId="7" xfId="3" applyNumberFormat="1" applyFont="1" applyBorder="1" applyAlignment="1">
      <alignment horizontal="center"/>
    </xf>
    <xf numFmtId="3" fontId="8" fillId="0" borderId="25" xfId="3" applyNumberFormat="1" applyFont="1" applyBorder="1" applyAlignment="1">
      <alignment horizontal="center"/>
    </xf>
    <xf numFmtId="4" fontId="4" fillId="0" borderId="24" xfId="0" applyNumberFormat="1" applyFont="1" applyBorder="1" applyAlignment="1">
      <alignment horizontal="center"/>
    </xf>
    <xf numFmtId="164" fontId="4" fillId="0" borderId="19" xfId="2" applyNumberFormat="1" applyFont="1" applyBorder="1" applyAlignment="1">
      <alignment horizontal="center"/>
    </xf>
    <xf numFmtId="3" fontId="39" fillId="0" borderId="7" xfId="0" applyNumberFormat="1" applyFont="1" applyBorder="1" applyAlignment="1">
      <alignment horizontal="center"/>
    </xf>
    <xf numFmtId="164" fontId="20" fillId="17" borderId="12" xfId="2" applyNumberFormat="1" applyFont="1" applyFill="1" applyBorder="1" applyAlignment="1">
      <alignment horizontal="center"/>
    </xf>
    <xf numFmtId="164" fontId="5" fillId="0" borderId="12" xfId="2" applyNumberFormat="1"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25" xfId="0" applyFont="1" applyBorder="1" applyAlignment="1">
      <alignment horizontal="center"/>
    </xf>
    <xf numFmtId="0" fontId="12" fillId="0" borderId="28" xfId="0" applyFont="1" applyBorder="1" applyAlignment="1">
      <alignment horizontal="center"/>
    </xf>
    <xf numFmtId="164" fontId="17" fillId="18" borderId="68" xfId="2" applyNumberFormat="1" applyFont="1" applyFill="1" applyBorder="1" applyAlignment="1">
      <alignment horizontal="center"/>
    </xf>
    <xf numFmtId="164" fontId="12" fillId="0" borderId="19" xfId="2" applyNumberFormat="1"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1" fontId="36" fillId="0" borderId="7" xfId="0" applyNumberFormat="1" applyFont="1" applyBorder="1" applyAlignment="1">
      <alignment horizontal="center"/>
    </xf>
    <xf numFmtId="1" fontId="36" fillId="0" borderId="8" xfId="0" applyNumberFormat="1" applyFont="1" applyBorder="1" applyAlignment="1">
      <alignment horizontal="center"/>
    </xf>
    <xf numFmtId="0" fontId="36" fillId="0" borderId="25" xfId="0" applyFont="1" applyBorder="1" applyAlignment="1">
      <alignment horizontal="center"/>
    </xf>
    <xf numFmtId="0" fontId="36" fillId="0" borderId="28" xfId="0" applyFont="1" applyBorder="1" applyAlignment="1">
      <alignment horizontal="center"/>
    </xf>
    <xf numFmtId="0" fontId="8" fillId="0" borderId="25" xfId="0" applyFont="1" applyBorder="1"/>
    <xf numFmtId="3" fontId="8" fillId="0" borderId="24" xfId="3" applyNumberFormat="1" applyFont="1" applyFill="1" applyBorder="1" applyAlignment="1">
      <alignment horizontal="center"/>
    </xf>
    <xf numFmtId="164" fontId="2" fillId="0" borderId="12" xfId="2" applyNumberFormat="1" applyFont="1" applyFill="1" applyBorder="1" applyAlignment="1">
      <alignment horizontal="center"/>
    </xf>
    <xf numFmtId="170" fontId="4" fillId="0" borderId="8" xfId="3" applyNumberFormat="1" applyFont="1" applyBorder="1" applyAlignment="1">
      <alignment horizontal="center"/>
    </xf>
    <xf numFmtId="170" fontId="4" fillId="0" borderId="28" xfId="3" applyNumberFormat="1" applyFont="1" applyBorder="1" applyAlignment="1">
      <alignment horizontal="center"/>
    </xf>
    <xf numFmtId="170" fontId="4" fillId="0" borderId="7" xfId="3" applyNumberFormat="1" applyFont="1" applyBorder="1" applyAlignment="1">
      <alignment horizontal="center"/>
    </xf>
    <xf numFmtId="170" fontId="8" fillId="0" borderId="8" xfId="3" applyNumberFormat="1" applyFont="1" applyBorder="1" applyAlignment="1">
      <alignment horizontal="center"/>
    </xf>
    <xf numFmtId="170" fontId="4" fillId="0" borderId="25" xfId="3" applyNumberFormat="1" applyFont="1" applyBorder="1" applyAlignment="1">
      <alignment horizontal="center"/>
    </xf>
    <xf numFmtId="170" fontId="8" fillId="0" borderId="28" xfId="3" applyNumberFormat="1" applyFont="1" applyBorder="1" applyAlignment="1">
      <alignment horizontal="center"/>
    </xf>
    <xf numFmtId="164" fontId="20" fillId="17" borderId="19" xfId="2" applyNumberFormat="1" applyFont="1" applyFill="1" applyBorder="1" applyAlignment="1">
      <alignment horizontal="center"/>
    </xf>
    <xf numFmtId="171" fontId="4" fillId="0" borderId="7" xfId="3" applyNumberFormat="1" applyFont="1" applyBorder="1" applyAlignment="1">
      <alignment horizontal="center"/>
    </xf>
    <xf numFmtId="171" fontId="4" fillId="0" borderId="25" xfId="3" applyNumberFormat="1" applyFont="1" applyBorder="1" applyAlignment="1">
      <alignment horizontal="center"/>
    </xf>
    <xf numFmtId="171" fontId="4" fillId="0" borderId="24" xfId="3" applyNumberFormat="1" applyFont="1" applyBorder="1" applyAlignment="1">
      <alignment horizontal="center"/>
    </xf>
    <xf numFmtId="172" fontId="4" fillId="0" borderId="7" xfId="1" applyNumberFormat="1" applyFont="1" applyBorder="1" applyAlignment="1">
      <alignment horizontal="center"/>
    </xf>
    <xf numFmtId="172" fontId="4" fillId="0" borderId="25" xfId="1" applyNumberFormat="1" applyFont="1" applyBorder="1" applyAlignment="1">
      <alignment horizontal="center"/>
    </xf>
    <xf numFmtId="164" fontId="23" fillId="20" borderId="12" xfId="2" applyNumberFormat="1" applyFont="1" applyFill="1" applyBorder="1" applyAlignment="1">
      <alignment horizontal="center"/>
    </xf>
    <xf numFmtId="1" fontId="36" fillId="0" borderId="25" xfId="0" applyNumberFormat="1" applyFont="1" applyBorder="1" applyAlignment="1">
      <alignment horizontal="center"/>
    </xf>
    <xf numFmtId="1" fontId="36" fillId="0" borderId="28" xfId="0" applyNumberFormat="1" applyFont="1" applyBorder="1" applyAlignment="1">
      <alignment horizontal="center"/>
    </xf>
    <xf numFmtId="164" fontId="1" fillId="0" borderId="0" xfId="2" applyNumberFormat="1" applyFont="1" applyFill="1" applyAlignment="1">
      <alignment horizontal="center"/>
    </xf>
    <xf numFmtId="164" fontId="14" fillId="0" borderId="2" xfId="2" applyNumberFormat="1" applyFont="1" applyBorder="1" applyAlignment="1">
      <alignment horizontal="center"/>
    </xf>
    <xf numFmtId="164" fontId="14" fillId="0" borderId="47" xfId="2" applyNumberFormat="1" applyFont="1" applyFill="1" applyBorder="1" applyAlignment="1">
      <alignment horizontal="center"/>
    </xf>
    <xf numFmtId="164" fontId="14" fillId="0" borderId="2" xfId="2" applyNumberFormat="1" applyFont="1" applyFill="1" applyBorder="1" applyAlignment="1">
      <alignment horizontal="center"/>
    </xf>
    <xf numFmtId="164" fontId="2" fillId="0" borderId="1" xfId="2" applyNumberFormat="1" applyFont="1" applyBorder="1" applyAlignment="1">
      <alignment horizontal="center"/>
    </xf>
    <xf numFmtId="164" fontId="15" fillId="0" borderId="1" xfId="2" applyNumberFormat="1" applyFont="1" applyBorder="1" applyAlignment="1">
      <alignment horizontal="center"/>
    </xf>
    <xf numFmtId="164" fontId="14" fillId="0" borderId="40" xfId="2" applyNumberFormat="1" applyFont="1" applyFill="1" applyBorder="1" applyAlignment="1">
      <alignment horizontal="center"/>
    </xf>
    <xf numFmtId="0" fontId="8" fillId="0" borderId="7" xfId="0" applyFont="1" applyBorder="1" applyAlignment="1">
      <alignment horizontal="center"/>
    </xf>
    <xf numFmtId="0" fontId="8" fillId="0" borderId="25" xfId="0" applyFont="1" applyBorder="1" applyAlignment="1">
      <alignment horizontal="center"/>
    </xf>
    <xf numFmtId="0" fontId="42" fillId="0" borderId="0" xfId="0" applyFont="1" applyAlignment="1">
      <alignment horizontal="left" vertical="top"/>
    </xf>
    <xf numFmtId="14" fontId="43" fillId="0" borderId="0" xfId="0" applyNumberFormat="1" applyFont="1" applyAlignment="1">
      <alignment horizontal="left" vertical="center"/>
    </xf>
    <xf numFmtId="0" fontId="4" fillId="13" borderId="20" xfId="0" applyFont="1" applyFill="1" applyBorder="1"/>
    <xf numFmtId="164" fontId="1" fillId="0" borderId="44" xfId="2" applyNumberFormat="1" applyFont="1" applyBorder="1" applyAlignment="1">
      <alignment horizontal="center"/>
    </xf>
    <xf numFmtId="0" fontId="11" fillId="0" borderId="0" xfId="0" applyFont="1" applyAlignment="1">
      <alignment horizontal="center" vertical="center"/>
    </xf>
    <xf numFmtId="1" fontId="3" fillId="0" borderId="0" xfId="0" applyNumberFormat="1" applyFont="1" applyAlignment="1">
      <alignment horizontal="center"/>
    </xf>
    <xf numFmtId="0" fontId="44" fillId="0" borderId="26" xfId="0" applyFont="1" applyBorder="1"/>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35" xfId="0" applyFont="1" applyBorder="1" applyAlignment="1">
      <alignment horizontal="left" vertical="center" wrapText="1"/>
    </xf>
    <xf numFmtId="0" fontId="2" fillId="5" borderId="65" xfId="0" applyFont="1" applyFill="1" applyBorder="1" applyAlignment="1">
      <alignment horizontal="center"/>
    </xf>
    <xf numFmtId="0" fontId="2" fillId="5" borderId="63" xfId="0" applyFont="1" applyFill="1" applyBorder="1" applyAlignment="1">
      <alignment horizontal="center"/>
    </xf>
    <xf numFmtId="0" fontId="2" fillId="5" borderId="64" xfId="0" applyFont="1" applyFill="1" applyBorder="1" applyAlignment="1">
      <alignment horizontal="center"/>
    </xf>
    <xf numFmtId="0" fontId="2" fillId="16" borderId="65" xfId="0" applyFont="1" applyFill="1" applyBorder="1" applyAlignment="1">
      <alignment horizontal="center"/>
    </xf>
    <xf numFmtId="0" fontId="2" fillId="16" borderId="63" xfId="0" applyFont="1" applyFill="1" applyBorder="1" applyAlignment="1">
      <alignment horizontal="center"/>
    </xf>
    <xf numFmtId="0" fontId="2" fillId="16" borderId="64" xfId="0" applyFont="1" applyFill="1" applyBorder="1" applyAlignment="1">
      <alignment horizontal="center"/>
    </xf>
    <xf numFmtId="0" fontId="2" fillId="7" borderId="65" xfId="0" applyFont="1" applyFill="1" applyBorder="1" applyAlignment="1">
      <alignment horizontal="center" wrapText="1"/>
    </xf>
    <xf numFmtId="0" fontId="2" fillId="7" borderId="53" xfId="0" applyFont="1" applyFill="1" applyBorder="1" applyAlignment="1">
      <alignment horizontal="center"/>
    </xf>
    <xf numFmtId="0" fontId="2" fillId="7" borderId="64" xfId="0" applyFont="1" applyFill="1" applyBorder="1" applyAlignment="1">
      <alignment horizontal="center"/>
    </xf>
    <xf numFmtId="0" fontId="5" fillId="14" borderId="60" xfId="0" applyFont="1" applyFill="1" applyBorder="1" applyAlignment="1">
      <alignment horizontal="center"/>
    </xf>
    <xf numFmtId="0" fontId="5" fillId="14" borderId="53" xfId="0" applyFont="1" applyFill="1" applyBorder="1" applyAlignment="1">
      <alignment horizontal="center"/>
    </xf>
    <xf numFmtId="0" fontId="5" fillId="14" borderId="61" xfId="0" applyFont="1" applyFill="1" applyBorder="1" applyAlignment="1">
      <alignment horizontal="center"/>
    </xf>
    <xf numFmtId="0" fontId="5" fillId="10" borderId="65" xfId="0" applyFont="1" applyFill="1" applyBorder="1" applyAlignment="1">
      <alignment horizontal="center"/>
    </xf>
    <xf numFmtId="0" fontId="5" fillId="10" borderId="53" xfId="0" applyFont="1" applyFill="1" applyBorder="1" applyAlignment="1">
      <alignment horizontal="center"/>
    </xf>
    <xf numFmtId="0" fontId="5" fillId="10" borderId="61" xfId="0" applyFont="1" applyFill="1" applyBorder="1" applyAlignment="1">
      <alignment horizontal="center"/>
    </xf>
    <xf numFmtId="0" fontId="2" fillId="4" borderId="65" xfId="0" applyFont="1" applyFill="1" applyBorder="1" applyAlignment="1">
      <alignment horizontal="center"/>
    </xf>
    <xf numFmtId="0" fontId="2" fillId="4" borderId="63" xfId="0" applyFont="1" applyFill="1" applyBorder="1" applyAlignment="1">
      <alignment horizontal="center"/>
    </xf>
    <xf numFmtId="0" fontId="2" fillId="4" borderId="64" xfId="0" applyFont="1" applyFill="1" applyBorder="1" applyAlignment="1">
      <alignment horizontal="center"/>
    </xf>
    <xf numFmtId="0" fontId="2" fillId="2" borderId="65"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4" xfId="0" applyFont="1" applyFill="1" applyBorder="1" applyAlignment="1">
      <alignment horizontal="center" vertical="center"/>
    </xf>
    <xf numFmtId="0" fontId="2" fillId="6" borderId="60" xfId="0" applyFont="1" applyFill="1" applyBorder="1" applyAlignment="1">
      <alignment horizontal="center"/>
    </xf>
    <xf numFmtId="0" fontId="2" fillId="6" borderId="53" xfId="0" applyFont="1" applyFill="1" applyBorder="1" applyAlignment="1">
      <alignment horizontal="center"/>
    </xf>
    <xf numFmtId="0" fontId="2" fillId="6" borderId="61" xfId="0" applyFont="1" applyFill="1" applyBorder="1" applyAlignment="1">
      <alignment horizontal="center"/>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2" fillId="10" borderId="4" xfId="0" applyFont="1" applyFill="1" applyBorder="1" applyAlignment="1">
      <alignment horizontal="center"/>
    </xf>
    <xf numFmtId="0" fontId="2" fillId="10" borderId="6" xfId="0" applyFont="1" applyFill="1" applyBorder="1" applyAlignment="1">
      <alignment horizontal="center"/>
    </xf>
    <xf numFmtId="0" fontId="2" fillId="4" borderId="4" xfId="0" applyFont="1" applyFill="1" applyBorder="1" applyAlignment="1">
      <alignment horizontal="center"/>
    </xf>
    <xf numFmtId="0" fontId="2" fillId="4" borderId="6" xfId="0" applyFont="1" applyFill="1" applyBorder="1" applyAlignment="1">
      <alignment horizont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6" borderId="2" xfId="0" applyFont="1" applyFill="1" applyBorder="1" applyAlignment="1">
      <alignment horizontal="center"/>
    </xf>
    <xf numFmtId="0" fontId="2" fillId="6" borderId="3" xfId="0" applyFont="1" applyFill="1" applyBorder="1" applyAlignment="1">
      <alignment horizontal="center"/>
    </xf>
    <xf numFmtId="164" fontId="2" fillId="17" borderId="14" xfId="2" applyNumberFormat="1" applyFont="1" applyFill="1" applyBorder="1" applyAlignment="1">
      <alignment horizontal="center" vertical="center" wrapText="1"/>
    </xf>
    <xf numFmtId="164" fontId="2" fillId="17" borderId="21" xfId="2" applyNumberFormat="1" applyFont="1" applyFill="1" applyBorder="1" applyAlignment="1">
      <alignment horizontal="center" vertical="center" wrapText="1"/>
    </xf>
    <xf numFmtId="164" fontId="2" fillId="17" borderId="20" xfId="2" applyNumberFormat="1" applyFont="1" applyFill="1" applyBorder="1" applyAlignment="1">
      <alignment horizontal="center" vertical="center" wrapText="1"/>
    </xf>
    <xf numFmtId="164" fontId="16" fillId="18" borderId="30" xfId="2" applyNumberFormat="1" applyFont="1" applyFill="1" applyBorder="1" applyAlignment="1">
      <alignment horizontal="center" vertical="center" wrapText="1"/>
    </xf>
    <xf numFmtId="164" fontId="16" fillId="18" borderId="36" xfId="2" applyNumberFormat="1" applyFont="1" applyFill="1" applyBorder="1" applyAlignment="1">
      <alignment horizontal="center" vertical="center" wrapText="1"/>
    </xf>
    <xf numFmtId="0" fontId="2" fillId="14" borderId="2" xfId="0" applyFont="1" applyFill="1" applyBorder="1" applyAlignment="1">
      <alignment horizontal="center"/>
    </xf>
    <xf numFmtId="0" fontId="2" fillId="14" borderId="3" xfId="0" applyFont="1" applyFill="1" applyBorder="1" applyAlignment="1">
      <alignment horizontal="center"/>
    </xf>
    <xf numFmtId="0" fontId="2" fillId="14" borderId="10"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16" xfId="0" applyFont="1" applyFill="1" applyBorder="1" applyAlignment="1">
      <alignment horizontal="center"/>
    </xf>
    <xf numFmtId="0" fontId="2" fillId="16" borderId="4" xfId="0" applyFont="1" applyFill="1" applyBorder="1" applyAlignment="1">
      <alignment horizontal="center"/>
    </xf>
    <xf numFmtId="0" fontId="2" fillId="16" borderId="6" xfId="0" applyFont="1" applyFill="1" applyBorder="1" applyAlignment="1">
      <alignment horizontal="center"/>
    </xf>
    <xf numFmtId="164" fontId="2" fillId="19" borderId="14" xfId="2" applyNumberFormat="1" applyFont="1" applyFill="1" applyBorder="1" applyAlignment="1">
      <alignment horizontal="center" vertical="center" wrapText="1"/>
    </xf>
    <xf numFmtId="164" fontId="2" fillId="19" borderId="21" xfId="2" applyNumberFormat="1" applyFont="1" applyFill="1" applyBorder="1" applyAlignment="1">
      <alignment horizontal="center" vertical="center" wrapText="1"/>
    </xf>
    <xf numFmtId="164" fontId="2" fillId="19" borderId="20" xfId="2" applyNumberFormat="1" applyFont="1" applyFill="1" applyBorder="1" applyAlignment="1">
      <alignment horizontal="center" vertical="center" wrapText="1"/>
    </xf>
    <xf numFmtId="164" fontId="16" fillId="18" borderId="14" xfId="2" applyNumberFormat="1" applyFont="1" applyFill="1" applyBorder="1" applyAlignment="1">
      <alignment horizontal="center" vertical="center" wrapText="1"/>
    </xf>
    <xf numFmtId="164" fontId="16" fillId="18" borderId="20" xfId="2" applyNumberFormat="1" applyFont="1" applyFill="1" applyBorder="1" applyAlignment="1">
      <alignment horizontal="center" vertical="center" wrapText="1"/>
    </xf>
    <xf numFmtId="0" fontId="2" fillId="7" borderId="4" xfId="0" applyFont="1" applyFill="1" applyBorder="1" applyAlignment="1">
      <alignment horizontal="center"/>
    </xf>
    <xf numFmtId="0" fontId="2" fillId="7" borderId="6" xfId="0" applyFont="1" applyFill="1" applyBorder="1" applyAlignment="1">
      <alignment horizontal="center"/>
    </xf>
    <xf numFmtId="0" fontId="2" fillId="10" borderId="5" xfId="0" applyFont="1" applyFill="1" applyBorder="1" applyAlignment="1">
      <alignment horizontal="center"/>
    </xf>
    <xf numFmtId="0" fontId="2" fillId="6" borderId="4" xfId="0" applyFont="1" applyFill="1" applyBorder="1" applyAlignment="1">
      <alignment horizontal="center"/>
    </xf>
    <xf numFmtId="0" fontId="2" fillId="6" borderId="6" xfId="0" applyFont="1" applyFill="1" applyBorder="1" applyAlignment="1">
      <alignment horizontal="center"/>
    </xf>
    <xf numFmtId="164" fontId="2" fillId="17" borderId="43"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14" borderId="4" xfId="0" applyFont="1" applyFill="1" applyBorder="1" applyAlignment="1">
      <alignment horizontal="center"/>
    </xf>
    <xf numFmtId="0" fontId="2" fillId="14" borderId="6" xfId="0" applyFont="1" applyFill="1" applyBorder="1" applyAlignment="1">
      <alignment horizontal="center"/>
    </xf>
    <xf numFmtId="0" fontId="2" fillId="14" borderId="5"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16" xfId="0" applyFont="1" applyFill="1" applyBorder="1" applyAlignment="1">
      <alignment horizontal="center"/>
    </xf>
    <xf numFmtId="0" fontId="2" fillId="16" borderId="2" xfId="0" applyFont="1" applyFill="1" applyBorder="1" applyAlignment="1">
      <alignment horizontal="center"/>
    </xf>
    <xf numFmtId="0" fontId="2" fillId="16" borderId="3" xfId="0" applyFont="1" applyFill="1" applyBorder="1" applyAlignment="1">
      <alignment horizontal="center"/>
    </xf>
    <xf numFmtId="0" fontId="2" fillId="16" borderId="10" xfId="0" applyFont="1" applyFill="1" applyBorder="1" applyAlignment="1">
      <alignment horizontal="center"/>
    </xf>
    <xf numFmtId="164" fontId="16" fillId="18" borderId="38" xfId="2" applyNumberFormat="1" applyFont="1" applyFill="1" applyBorder="1" applyAlignment="1">
      <alignment horizontal="center" vertical="center" wrapText="1"/>
    </xf>
    <xf numFmtId="164" fontId="16" fillId="18" borderId="37" xfId="2" applyNumberFormat="1" applyFont="1" applyFill="1" applyBorder="1" applyAlignment="1">
      <alignment horizontal="center" vertical="center" wrapText="1"/>
    </xf>
    <xf numFmtId="0" fontId="2" fillId="0" borderId="19" xfId="0" applyFont="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16" xfId="0" applyFont="1" applyFill="1" applyBorder="1" applyAlignment="1">
      <alignment horizont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164" fontId="16" fillId="18" borderId="71" xfId="2" applyNumberFormat="1" applyFont="1" applyFill="1" applyBorder="1" applyAlignment="1">
      <alignment horizontal="center" vertical="center" wrapText="1"/>
    </xf>
    <xf numFmtId="164" fontId="16" fillId="18" borderId="43" xfId="2" applyNumberFormat="1" applyFont="1" applyFill="1" applyBorder="1" applyAlignment="1">
      <alignment horizontal="center" vertical="center" wrapText="1"/>
    </xf>
    <xf numFmtId="0" fontId="2" fillId="16" borderId="16" xfId="0"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EEFFCD"/>
      <color rgb="FFE4E6FC"/>
      <color rgb="FFFFCCFF"/>
      <color rgb="FFFFFFC5"/>
      <color rgb="FFF3FFD1"/>
      <color rgb="FFE5DCD1"/>
      <color rgb="FFF9D7E6"/>
      <color rgb="FFDDFFF9"/>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DC3C-114C-4C85-9E20-D32CA5A313E9}">
  <sheetPr>
    <tabColor theme="7" tint="0.79998168889431442"/>
  </sheetPr>
  <dimension ref="A1:AO71"/>
  <sheetViews>
    <sheetView tabSelected="1" zoomScaleNormal="100" workbookViewId="0">
      <pane xSplit="2" ySplit="8" topLeftCell="G9" activePane="bottomRight" state="frozen"/>
      <selection pane="topRight" activeCell="C1" sqref="C1"/>
      <selection pane="bottomLeft" activeCell="A8" sqref="A8"/>
      <selection pane="bottomRight" activeCell="B19" sqref="B19:B26"/>
    </sheetView>
  </sheetViews>
  <sheetFormatPr defaultRowHeight="14.4" x14ac:dyDescent="0.3"/>
  <cols>
    <col min="1" max="1" width="24" customWidth="1"/>
    <col min="2" max="2" width="24.5546875" customWidth="1"/>
    <col min="3" max="3" width="23.5546875" bestFit="1" customWidth="1"/>
    <col min="4" max="4" width="22.33203125" bestFit="1" customWidth="1"/>
    <col min="5" max="5" width="22.6640625" bestFit="1" customWidth="1"/>
    <col min="6" max="6" width="22" customWidth="1"/>
    <col min="7" max="7" width="21.33203125" bestFit="1" customWidth="1"/>
    <col min="8" max="8" width="20.109375" bestFit="1" customWidth="1"/>
    <col min="9" max="9" width="23.33203125" bestFit="1" customWidth="1"/>
    <col min="10" max="11" width="21.109375" bestFit="1" customWidth="1"/>
    <col min="12" max="12" width="22.88671875" bestFit="1" customWidth="1"/>
    <col min="13" max="13" width="47.33203125" bestFit="1" customWidth="1"/>
    <col min="14" max="14" width="32.88671875" bestFit="1" customWidth="1"/>
    <col min="15" max="15" width="34" bestFit="1" customWidth="1"/>
    <col min="16" max="16" width="21.109375" bestFit="1" customWidth="1"/>
    <col min="17" max="17" width="20" bestFit="1" customWidth="1"/>
    <col min="18" max="18" width="24.33203125" bestFit="1" customWidth="1"/>
    <col min="19" max="19" width="26" hidden="1" customWidth="1"/>
    <col min="20" max="20" width="25.109375" hidden="1" customWidth="1"/>
    <col min="21" max="21" width="25.44140625" hidden="1" customWidth="1"/>
    <col min="22" max="22" width="28.88671875" bestFit="1" customWidth="1"/>
    <col min="23" max="23" width="22.109375" bestFit="1" customWidth="1"/>
    <col min="24" max="24" width="22.5546875" bestFit="1" customWidth="1"/>
    <col min="25" max="25" width="21.44140625" bestFit="1" customWidth="1"/>
    <col min="26" max="26" width="24.5546875" bestFit="1" customWidth="1"/>
    <col min="27" max="27" width="20" bestFit="1" customWidth="1"/>
    <col min="28" max="28" width="20.44140625" bestFit="1" customWidth="1"/>
    <col min="29" max="29" width="18.6640625" hidden="1" customWidth="1"/>
    <col min="30" max="30" width="31" bestFit="1" customWidth="1"/>
    <col min="31" max="31" width="18.5546875" bestFit="1" customWidth="1"/>
    <col min="32" max="32" width="16.5546875" hidden="1" customWidth="1"/>
    <col min="33" max="33" width="20" bestFit="1" customWidth="1"/>
    <col min="34" max="34" width="18.6640625" hidden="1" customWidth="1"/>
    <col min="35" max="35" width="40.33203125" bestFit="1" customWidth="1"/>
    <col min="36" max="36" width="21.88671875" bestFit="1" customWidth="1"/>
    <col min="37" max="37" width="43.109375" bestFit="1" customWidth="1"/>
    <col min="38" max="39" width="28.6640625" bestFit="1" customWidth="1"/>
    <col min="40" max="40" width="28.33203125" bestFit="1" customWidth="1"/>
    <col min="41" max="41" width="31.109375" bestFit="1" customWidth="1"/>
  </cols>
  <sheetData>
    <row r="1" spans="1:41" x14ac:dyDescent="0.3">
      <c r="A1" s="1" t="s">
        <v>392</v>
      </c>
      <c r="B1" s="1"/>
      <c r="C1" s="264"/>
      <c r="D1" s="2"/>
      <c r="E1" s="264"/>
      <c r="F1" s="265"/>
      <c r="G1" s="2"/>
      <c r="H1" s="264"/>
      <c r="I1" s="264"/>
      <c r="J1" s="32"/>
      <c r="M1" s="2"/>
      <c r="N1" s="2"/>
      <c r="X1" s="269"/>
      <c r="AB1" s="2"/>
      <c r="AC1" s="2"/>
      <c r="AE1" s="2"/>
      <c r="AF1" s="2"/>
      <c r="AG1" s="2"/>
      <c r="AH1" s="2"/>
    </row>
    <row r="2" spans="1:41" ht="15.6" x14ac:dyDescent="0.3">
      <c r="A2" s="660" t="s">
        <v>1439</v>
      </c>
      <c r="B2" s="661"/>
      <c r="C2" s="264"/>
      <c r="D2" s="2"/>
      <c r="E2" s="264"/>
      <c r="F2" s="265"/>
      <c r="G2" s="2"/>
      <c r="H2" s="264"/>
      <c r="I2" s="264"/>
      <c r="J2" s="32"/>
      <c r="M2" s="2"/>
      <c r="N2" s="2"/>
      <c r="X2" s="269"/>
      <c r="AB2" s="2"/>
      <c r="AC2" s="2"/>
      <c r="AE2" s="2"/>
      <c r="AF2" s="2"/>
      <c r="AG2" s="2"/>
      <c r="AH2" s="2"/>
    </row>
    <row r="3" spans="1:41" s="10" customFormat="1" ht="15.6" x14ac:dyDescent="0.25">
      <c r="A3" s="661" t="s">
        <v>1440</v>
      </c>
      <c r="B3" s="448" t="s">
        <v>1285</v>
      </c>
      <c r="C3" s="448"/>
      <c r="D3" s="448"/>
      <c r="E3" s="15"/>
      <c r="F3" s="58"/>
      <c r="G3" s="14"/>
      <c r="H3" s="16"/>
      <c r="I3" s="15"/>
      <c r="J3" s="24"/>
      <c r="M3" s="14"/>
      <c r="N3" s="14"/>
      <c r="X3" s="25"/>
      <c r="AB3" s="14"/>
      <c r="AC3" s="14"/>
      <c r="AE3" s="14"/>
      <c r="AF3" s="14"/>
      <c r="AG3" s="14"/>
      <c r="AH3" s="14"/>
    </row>
    <row r="4" spans="1:41" s="90" customFormat="1" ht="12.6" thickBot="1" x14ac:dyDescent="0.3">
      <c r="I4" s="112" t="s">
        <v>1213</v>
      </c>
      <c r="J4" s="112" t="s">
        <v>1214</v>
      </c>
      <c r="K4" s="112" t="s">
        <v>1215</v>
      </c>
      <c r="L4" s="112" t="s">
        <v>1216</v>
      </c>
      <c r="M4" s="112" t="s">
        <v>1217</v>
      </c>
      <c r="N4" s="112" t="s">
        <v>1218</v>
      </c>
      <c r="O4" s="541" t="s">
        <v>1220</v>
      </c>
      <c r="P4" s="542" t="s">
        <v>1221</v>
      </c>
      <c r="Q4" s="542" t="s">
        <v>1222</v>
      </c>
      <c r="R4" s="542" t="s">
        <v>1224</v>
      </c>
      <c r="V4" s="109" t="s">
        <v>1226</v>
      </c>
      <c r="W4" s="109" t="s">
        <v>1228</v>
      </c>
      <c r="X4" s="109" t="s">
        <v>1230</v>
      </c>
      <c r="Y4" s="109" t="s">
        <v>1232</v>
      </c>
      <c r="Z4" s="109" t="s">
        <v>1234</v>
      </c>
      <c r="AA4" s="543" t="s">
        <v>1236</v>
      </c>
      <c r="AB4" s="544" t="s">
        <v>1239</v>
      </c>
      <c r="AD4" s="545" t="s">
        <v>1240</v>
      </c>
      <c r="AE4" s="546" t="s">
        <v>1242</v>
      </c>
      <c r="AG4" s="123" t="s">
        <v>1243</v>
      </c>
      <c r="AI4" s="124" t="s">
        <v>1245</v>
      </c>
      <c r="AJ4" s="124" t="s">
        <v>1246</v>
      </c>
      <c r="AK4" s="124" t="s">
        <v>1248</v>
      </c>
      <c r="AL4" s="547" t="s">
        <v>1249</v>
      </c>
      <c r="AM4" s="548" t="s">
        <v>1251</v>
      </c>
      <c r="AN4" s="142" t="s">
        <v>1252</v>
      </c>
      <c r="AO4" s="142" t="s">
        <v>1253</v>
      </c>
    </row>
    <row r="5" spans="1:41" s="10" customFormat="1" ht="14.4" customHeight="1" thickBot="1" x14ac:dyDescent="0.35">
      <c r="B5" s="667" t="s">
        <v>393</v>
      </c>
      <c r="C5" s="680" t="s">
        <v>1</v>
      </c>
      <c r="D5" s="681"/>
      <c r="E5" s="681"/>
      <c r="F5" s="681"/>
      <c r="G5" s="681"/>
      <c r="H5" s="682"/>
      <c r="I5" s="683" t="s">
        <v>1254</v>
      </c>
      <c r="J5" s="684"/>
      <c r="K5" s="684"/>
      <c r="L5" s="684"/>
      <c r="M5" s="684"/>
      <c r="N5" s="685"/>
      <c r="O5" s="686" t="s">
        <v>1219</v>
      </c>
      <c r="P5" s="687"/>
      <c r="Q5" s="687"/>
      <c r="R5" s="687"/>
      <c r="S5" s="687"/>
      <c r="T5" s="687"/>
      <c r="U5" s="688"/>
      <c r="V5" s="689" t="s">
        <v>1225</v>
      </c>
      <c r="W5" s="690"/>
      <c r="X5" s="690"/>
      <c r="Y5" s="690"/>
      <c r="Z5" s="691"/>
      <c r="AA5" s="692"/>
      <c r="AB5" s="693" t="s">
        <v>1238</v>
      </c>
      <c r="AC5" s="694"/>
      <c r="AD5" s="695"/>
      <c r="AE5" s="671" t="s">
        <v>1241</v>
      </c>
      <c r="AF5" s="672"/>
      <c r="AG5" s="672"/>
      <c r="AH5" s="673"/>
      <c r="AI5" s="674" t="s">
        <v>1244</v>
      </c>
      <c r="AJ5" s="675"/>
      <c r="AK5" s="675"/>
      <c r="AL5" s="676"/>
      <c r="AM5" s="677" t="s">
        <v>1250</v>
      </c>
      <c r="AN5" s="678"/>
      <c r="AO5" s="679"/>
    </row>
    <row r="6" spans="1:41" s="10" customFormat="1" ht="36" x14ac:dyDescent="0.25">
      <c r="B6" s="668"/>
      <c r="C6" s="469" t="s">
        <v>377</v>
      </c>
      <c r="D6" s="455" t="s">
        <v>378</v>
      </c>
      <c r="E6" s="470" t="s">
        <v>4</v>
      </c>
      <c r="F6" s="471" t="s">
        <v>1204</v>
      </c>
      <c r="G6" s="455" t="s">
        <v>371</v>
      </c>
      <c r="H6" s="472" t="s">
        <v>5</v>
      </c>
      <c r="I6" s="473" t="s">
        <v>8</v>
      </c>
      <c r="J6" s="474" t="s">
        <v>7</v>
      </c>
      <c r="K6" s="474" t="s">
        <v>10</v>
      </c>
      <c r="L6" s="474" t="s">
        <v>9</v>
      </c>
      <c r="M6" s="474" t="s">
        <v>1255</v>
      </c>
      <c r="N6" s="475" t="s">
        <v>1256</v>
      </c>
      <c r="O6" s="476" t="s">
        <v>1205</v>
      </c>
      <c r="P6" s="477" t="s">
        <v>1206</v>
      </c>
      <c r="Q6" s="477" t="s">
        <v>1325</v>
      </c>
      <c r="R6" s="478" t="s">
        <v>1208</v>
      </c>
      <c r="S6" s="479" t="s">
        <v>1209</v>
      </c>
      <c r="T6" s="455" t="s">
        <v>1210</v>
      </c>
      <c r="U6" s="480" t="s">
        <v>1211</v>
      </c>
      <c r="V6" s="586" t="s">
        <v>1257</v>
      </c>
      <c r="W6" s="481" t="s">
        <v>1258</v>
      </c>
      <c r="X6" s="482" t="s">
        <v>1259</v>
      </c>
      <c r="Y6" s="481" t="s">
        <v>1260</v>
      </c>
      <c r="Z6" s="481" t="s">
        <v>1261</v>
      </c>
      <c r="AA6" s="483" t="s">
        <v>1262</v>
      </c>
      <c r="AB6" s="484" t="s">
        <v>1263</v>
      </c>
      <c r="AC6" s="455" t="s">
        <v>14</v>
      </c>
      <c r="AD6" s="485" t="s">
        <v>1264</v>
      </c>
      <c r="AE6" s="486" t="s">
        <v>1265</v>
      </c>
      <c r="AF6" s="455" t="s">
        <v>16</v>
      </c>
      <c r="AG6" s="487" t="s">
        <v>1266</v>
      </c>
      <c r="AH6" s="480" t="s">
        <v>17</v>
      </c>
      <c r="AI6" s="466" t="s">
        <v>1267</v>
      </c>
      <c r="AJ6" s="467" t="s">
        <v>1268</v>
      </c>
      <c r="AK6" s="467" t="s">
        <v>1269</v>
      </c>
      <c r="AL6" s="468" t="s">
        <v>1270</v>
      </c>
      <c r="AM6" s="463" t="s">
        <v>1271</v>
      </c>
      <c r="AN6" s="464" t="s">
        <v>1273</v>
      </c>
      <c r="AO6" s="465" t="s">
        <v>2</v>
      </c>
    </row>
    <row r="7" spans="1:41" s="10" customFormat="1" ht="12.6" customHeight="1" x14ac:dyDescent="0.25">
      <c r="B7" s="668"/>
      <c r="C7" s="307" t="s">
        <v>423</v>
      </c>
      <c r="D7" s="307" t="s">
        <v>424</v>
      </c>
      <c r="E7" s="307" t="s">
        <v>19</v>
      </c>
      <c r="F7" s="307" t="s">
        <v>1195</v>
      </c>
      <c r="G7" s="307" t="s">
        <v>20</v>
      </c>
      <c r="H7" s="308" t="s">
        <v>1194</v>
      </c>
      <c r="I7" s="344" t="s">
        <v>1143</v>
      </c>
      <c r="J7" s="532" t="s">
        <v>1145</v>
      </c>
      <c r="K7" s="310" t="s">
        <v>419</v>
      </c>
      <c r="L7" s="310" t="s">
        <v>425</v>
      </c>
      <c r="M7" s="310" t="s">
        <v>11</v>
      </c>
      <c r="N7" s="382" t="s">
        <v>1147</v>
      </c>
      <c r="O7" s="321" t="s">
        <v>396</v>
      </c>
      <c r="P7" s="322" t="s">
        <v>1149</v>
      </c>
      <c r="Q7" s="322" t="s">
        <v>398</v>
      </c>
      <c r="R7" s="322" t="s">
        <v>12</v>
      </c>
      <c r="S7" s="325" t="s">
        <v>433</v>
      </c>
      <c r="T7" s="325" t="s">
        <v>478</v>
      </c>
      <c r="U7" s="325" t="s">
        <v>434</v>
      </c>
      <c r="V7" s="534" t="s">
        <v>1151</v>
      </c>
      <c r="W7" s="319" t="s">
        <v>1313</v>
      </c>
      <c r="X7" s="535" t="s">
        <v>1153</v>
      </c>
      <c r="Y7" s="319" t="s">
        <v>1287</v>
      </c>
      <c r="Z7" s="319" t="s">
        <v>450</v>
      </c>
      <c r="AA7" s="319" t="s">
        <v>13</v>
      </c>
      <c r="AB7" s="324" t="s">
        <v>438</v>
      </c>
      <c r="AC7" s="325" t="s">
        <v>15</v>
      </c>
      <c r="AD7" s="326" t="s">
        <v>441</v>
      </c>
      <c r="AE7" s="345" t="s">
        <v>1156</v>
      </c>
      <c r="AF7" s="307" t="s">
        <v>1159</v>
      </c>
      <c r="AG7" s="536" t="s">
        <v>1158</v>
      </c>
      <c r="AH7" s="307" t="s">
        <v>1160</v>
      </c>
      <c r="AI7" s="348" t="s">
        <v>1164</v>
      </c>
      <c r="AJ7" s="349" t="s">
        <v>18</v>
      </c>
      <c r="AK7" s="349" t="s">
        <v>1166</v>
      </c>
      <c r="AL7" s="403" t="s">
        <v>3</v>
      </c>
      <c r="AM7" s="350" t="s">
        <v>1180</v>
      </c>
      <c r="AN7" s="351" t="s">
        <v>1183</v>
      </c>
      <c r="AO7" s="405" t="s">
        <v>464</v>
      </c>
    </row>
    <row r="8" spans="1:41" s="42" customFormat="1" ht="14.4" customHeight="1" thickBot="1" x14ac:dyDescent="0.35">
      <c r="B8" s="669"/>
      <c r="C8" s="105">
        <v>15500454</v>
      </c>
      <c r="D8" s="106">
        <v>1118761</v>
      </c>
      <c r="E8" s="106">
        <v>1801049</v>
      </c>
      <c r="F8" s="107">
        <v>74.370395830147245</v>
      </c>
      <c r="G8" s="106">
        <v>711352</v>
      </c>
      <c r="H8" s="381">
        <v>2.4700000000000002</v>
      </c>
      <c r="I8" s="105">
        <v>528635</v>
      </c>
      <c r="J8" s="116">
        <f>I8/C8</f>
        <v>3.4104484939602414E-2</v>
      </c>
      <c r="K8" s="107">
        <v>17205.09</v>
      </c>
      <c r="L8" s="134">
        <f>K8/C8</f>
        <v>1.1099732949757472E-3</v>
      </c>
      <c r="M8" s="108">
        <v>64</v>
      </c>
      <c r="N8" s="383">
        <v>1.8</v>
      </c>
      <c r="O8" s="105">
        <v>82408</v>
      </c>
      <c r="P8" s="106">
        <v>8237</v>
      </c>
      <c r="Q8" s="116">
        <f>O8/D8</f>
        <v>7.3660057867587447E-2</v>
      </c>
      <c r="R8" s="135">
        <f>O8/I8</f>
        <v>0.15588827830166371</v>
      </c>
      <c r="S8" s="106">
        <v>97936</v>
      </c>
      <c r="T8" s="116">
        <f>S8/D8</f>
        <v>8.75396979336963E-2</v>
      </c>
      <c r="U8" s="141">
        <f>P8/O8</f>
        <v>9.995388797204155E-2</v>
      </c>
      <c r="V8" s="587">
        <v>38200</v>
      </c>
      <c r="W8" s="116">
        <v>0.2750123852886362</v>
      </c>
      <c r="X8" s="116">
        <v>0.24846008478471832</v>
      </c>
      <c r="Y8" s="116">
        <v>0.83968537718984626</v>
      </c>
      <c r="Z8" s="116">
        <v>0.77470759487205676</v>
      </c>
      <c r="AA8" s="116">
        <v>5.7518687506067374E-2</v>
      </c>
      <c r="AB8" s="126">
        <v>489</v>
      </c>
      <c r="AC8" s="108">
        <v>262</v>
      </c>
      <c r="AD8" s="141">
        <v>6.7008153878319099E-2</v>
      </c>
      <c r="AE8" s="105">
        <v>2758</v>
      </c>
      <c r="AF8" s="106">
        <v>1493</v>
      </c>
      <c r="AG8" s="106">
        <v>2092</v>
      </c>
      <c r="AH8" s="138">
        <v>616</v>
      </c>
      <c r="AI8" s="105">
        <v>6493</v>
      </c>
      <c r="AJ8" s="116">
        <v>7.8790894087952631E-2</v>
      </c>
      <c r="AK8" s="106">
        <v>27882</v>
      </c>
      <c r="AL8" s="138">
        <v>9698</v>
      </c>
      <c r="AM8" s="137">
        <v>0.11024186460224014</v>
      </c>
      <c r="AN8" s="137">
        <v>6.6266936657470174E-2</v>
      </c>
      <c r="AO8" s="127" t="s">
        <v>6</v>
      </c>
    </row>
    <row r="9" spans="1:41" s="42" customFormat="1" ht="14.4" customHeight="1" thickBot="1" x14ac:dyDescent="0.35">
      <c r="B9" s="407"/>
      <c r="C9" s="333"/>
      <c r="D9" s="333"/>
      <c r="E9" s="333"/>
      <c r="F9" s="334"/>
      <c r="G9" s="333"/>
      <c r="H9" s="334"/>
      <c r="I9" s="333"/>
      <c r="J9" s="335"/>
      <c r="K9" s="334"/>
      <c r="L9" s="408"/>
      <c r="N9" s="409"/>
      <c r="O9" s="410"/>
      <c r="P9" s="333"/>
      <c r="Q9" s="335"/>
      <c r="R9" s="336"/>
      <c r="S9" s="333"/>
      <c r="T9" s="335"/>
      <c r="U9" s="411"/>
      <c r="V9" s="412"/>
      <c r="W9" s="335"/>
      <c r="X9" s="335"/>
      <c r="Y9" s="335"/>
      <c r="Z9" s="335"/>
      <c r="AA9" s="411"/>
      <c r="AB9" s="413"/>
      <c r="AC9" s="337"/>
      <c r="AD9" s="411"/>
      <c r="AE9" s="414"/>
      <c r="AF9" s="338"/>
      <c r="AG9" s="338"/>
      <c r="AH9" s="415"/>
      <c r="AI9" s="410"/>
      <c r="AJ9" s="335"/>
      <c r="AK9" s="339"/>
      <c r="AL9" s="416"/>
      <c r="AM9" s="335"/>
      <c r="AN9" s="335"/>
    </row>
    <row r="10" spans="1:41" s="42" customFormat="1" ht="14.4" customHeight="1" x14ac:dyDescent="0.3">
      <c r="A10" s="670" t="s">
        <v>587</v>
      </c>
      <c r="B10" s="667" t="s">
        <v>588</v>
      </c>
      <c r="C10" s="418" t="s">
        <v>595</v>
      </c>
      <c r="D10" s="419" t="s">
        <v>595</v>
      </c>
      <c r="E10" s="419" t="s">
        <v>595</v>
      </c>
      <c r="F10" s="419" t="s">
        <v>595</v>
      </c>
      <c r="G10" s="419" t="s">
        <v>595</v>
      </c>
      <c r="H10" s="420" t="s">
        <v>595</v>
      </c>
      <c r="I10" s="130" t="s">
        <v>595</v>
      </c>
      <c r="J10" s="130" t="s">
        <v>595</v>
      </c>
      <c r="K10" s="130" t="s">
        <v>595</v>
      </c>
      <c r="L10" s="130" t="s">
        <v>595</v>
      </c>
      <c r="M10" s="130" t="s">
        <v>595</v>
      </c>
      <c r="N10" s="129" t="s">
        <v>595</v>
      </c>
      <c r="O10" s="387" t="s">
        <v>595</v>
      </c>
      <c r="P10" s="387" t="s">
        <v>595</v>
      </c>
      <c r="Q10" s="387" t="s">
        <v>595</v>
      </c>
      <c r="R10" s="130" t="s">
        <v>595</v>
      </c>
      <c r="S10" s="130" t="s">
        <v>595</v>
      </c>
      <c r="T10" s="387" t="s">
        <v>595</v>
      </c>
      <c r="U10" s="129" t="s">
        <v>595</v>
      </c>
      <c r="V10" s="128" t="s">
        <v>595</v>
      </c>
      <c r="W10" s="130" t="s">
        <v>595</v>
      </c>
      <c r="X10" s="130" t="s">
        <v>595</v>
      </c>
      <c r="Y10" s="130" t="s">
        <v>595</v>
      </c>
      <c r="Z10" s="130" t="s">
        <v>595</v>
      </c>
      <c r="AA10" s="384" t="s">
        <v>595</v>
      </c>
      <c r="AB10" s="128" t="s">
        <v>595</v>
      </c>
      <c r="AC10" s="130" t="s">
        <v>595</v>
      </c>
      <c r="AD10" s="384" t="s">
        <v>595</v>
      </c>
      <c r="AE10" s="128" t="s">
        <v>595</v>
      </c>
      <c r="AF10" s="130" t="s">
        <v>595</v>
      </c>
      <c r="AG10" s="130" t="s">
        <v>595</v>
      </c>
      <c r="AH10" s="129" t="s">
        <v>595</v>
      </c>
      <c r="AI10" s="128" t="s">
        <v>595</v>
      </c>
      <c r="AJ10" s="130" t="s">
        <v>595</v>
      </c>
      <c r="AK10" s="130" t="s">
        <v>595</v>
      </c>
      <c r="AL10" s="129" t="s">
        <v>595</v>
      </c>
      <c r="AM10" s="387" t="s">
        <v>595</v>
      </c>
      <c r="AN10" s="130" t="s">
        <v>595</v>
      </c>
      <c r="AO10" s="129" t="s">
        <v>595</v>
      </c>
    </row>
    <row r="11" spans="1:41" s="42" customFormat="1" ht="14.4" customHeight="1" thickBot="1" x14ac:dyDescent="0.35">
      <c r="A11" s="670"/>
      <c r="B11" s="668"/>
      <c r="C11" s="421">
        <v>773.5</v>
      </c>
      <c r="D11" s="422">
        <v>738</v>
      </c>
      <c r="E11" s="423">
        <v>1369</v>
      </c>
      <c r="F11" s="430">
        <v>878.13251312150794</v>
      </c>
      <c r="G11" s="422">
        <v>547.5</v>
      </c>
      <c r="H11" s="424">
        <v>2.503670536729055</v>
      </c>
      <c r="I11" s="378">
        <v>150</v>
      </c>
      <c r="J11" s="149">
        <v>0.1204674826414229</v>
      </c>
      <c r="K11" s="150">
        <v>4.4550000000000001</v>
      </c>
      <c r="L11" s="151">
        <v>3.8963760767656798E-3</v>
      </c>
      <c r="M11" s="152">
        <v>17</v>
      </c>
      <c r="N11" s="153">
        <v>1.8</v>
      </c>
      <c r="O11" s="417">
        <v>93.5</v>
      </c>
      <c r="P11" s="417">
        <v>3</v>
      </c>
      <c r="Q11" s="149">
        <v>9.8513427428184669E-2</v>
      </c>
      <c r="R11" s="393">
        <v>0.5582655826558266</v>
      </c>
      <c r="S11" s="378">
        <v>115</v>
      </c>
      <c r="T11" s="149">
        <v>0.11167584629754887</v>
      </c>
      <c r="U11" s="395">
        <v>2.7570845538049039E-2</v>
      </c>
      <c r="V11" s="398">
        <v>41145</v>
      </c>
      <c r="W11" s="149">
        <v>0.19047619047619049</v>
      </c>
      <c r="X11" s="149">
        <v>0.23599999999999999</v>
      </c>
      <c r="Y11" s="149">
        <v>0.84599999999999997</v>
      </c>
      <c r="Z11" s="149">
        <v>0.83550000000000002</v>
      </c>
      <c r="AA11" s="433">
        <v>3.3924782073411409E-2</v>
      </c>
      <c r="AB11" s="156">
        <v>1</v>
      </c>
      <c r="AC11" s="152">
        <v>0</v>
      </c>
      <c r="AD11" s="433">
        <v>9.7500000000000003E-2</v>
      </c>
      <c r="AE11" s="156">
        <v>0</v>
      </c>
      <c r="AF11" s="152">
        <v>0</v>
      </c>
      <c r="AG11" s="152">
        <v>3</v>
      </c>
      <c r="AH11" s="157">
        <v>1</v>
      </c>
      <c r="AI11" s="156">
        <v>3</v>
      </c>
      <c r="AJ11" s="149">
        <v>2.7647879862257269E-2</v>
      </c>
      <c r="AK11" s="152">
        <v>34</v>
      </c>
      <c r="AL11" s="157">
        <v>8</v>
      </c>
      <c r="AM11" s="149">
        <v>0.13750000000000001</v>
      </c>
      <c r="AN11" s="149">
        <v>7.3499999999999996E-2</v>
      </c>
      <c r="AO11" s="395">
        <v>0.53079999999999994</v>
      </c>
    </row>
    <row r="12" spans="1:41" s="42" customFormat="1" ht="14.4" customHeight="1" x14ac:dyDescent="0.3">
      <c r="A12" s="670"/>
      <c r="B12" s="668"/>
      <c r="C12" s="418" t="s">
        <v>594</v>
      </c>
      <c r="D12" s="419" t="s">
        <v>594</v>
      </c>
      <c r="E12" s="419" t="s">
        <v>594</v>
      </c>
      <c r="F12" s="419" t="s">
        <v>594</v>
      </c>
      <c r="G12" s="419" t="s">
        <v>594</v>
      </c>
      <c r="H12" s="420" t="s">
        <v>594</v>
      </c>
      <c r="I12" s="130" t="s">
        <v>594</v>
      </c>
      <c r="J12" s="130" t="s">
        <v>594</v>
      </c>
      <c r="K12" s="130" t="s">
        <v>594</v>
      </c>
      <c r="L12" s="130" t="s">
        <v>594</v>
      </c>
      <c r="M12" s="130" t="s">
        <v>594</v>
      </c>
      <c r="N12" s="129" t="s">
        <v>594</v>
      </c>
      <c r="O12" s="387" t="s">
        <v>594</v>
      </c>
      <c r="P12" s="387" t="s">
        <v>594</v>
      </c>
      <c r="Q12" s="387" t="s">
        <v>594</v>
      </c>
      <c r="R12" s="130" t="s">
        <v>594</v>
      </c>
      <c r="S12" s="130" t="s">
        <v>594</v>
      </c>
      <c r="T12" s="387" t="s">
        <v>594</v>
      </c>
      <c r="U12" s="129" t="s">
        <v>594</v>
      </c>
      <c r="V12" s="128" t="s">
        <v>594</v>
      </c>
      <c r="W12" s="130" t="s">
        <v>594</v>
      </c>
      <c r="X12" s="130" t="s">
        <v>594</v>
      </c>
      <c r="Y12" s="130" t="s">
        <v>594</v>
      </c>
      <c r="Z12" s="130" t="s">
        <v>594</v>
      </c>
      <c r="AA12" s="384" t="s">
        <v>594</v>
      </c>
      <c r="AB12" s="128" t="s">
        <v>594</v>
      </c>
      <c r="AC12" s="130" t="s">
        <v>594</v>
      </c>
      <c r="AD12" s="384" t="s">
        <v>594</v>
      </c>
      <c r="AE12" s="128" t="s">
        <v>594</v>
      </c>
      <c r="AF12" s="130" t="s">
        <v>594</v>
      </c>
      <c r="AG12" s="130" t="s">
        <v>594</v>
      </c>
      <c r="AH12" s="129" t="s">
        <v>594</v>
      </c>
      <c r="AI12" s="128" t="s">
        <v>594</v>
      </c>
      <c r="AJ12" s="130" t="s">
        <v>594</v>
      </c>
      <c r="AK12" s="130" t="s">
        <v>594</v>
      </c>
      <c r="AL12" s="129" t="s">
        <v>594</v>
      </c>
      <c r="AM12" s="387" t="s">
        <v>594</v>
      </c>
      <c r="AN12" s="130" t="s">
        <v>594</v>
      </c>
      <c r="AO12" s="129" t="s">
        <v>594</v>
      </c>
    </row>
    <row r="13" spans="1:41" s="42" customFormat="1" ht="14.4" customHeight="1" thickBot="1" x14ac:dyDescent="0.35">
      <c r="A13" s="670"/>
      <c r="B13" s="668"/>
      <c r="C13" s="425">
        <v>54580.112676056335</v>
      </c>
      <c r="D13" s="423">
        <v>3939.2992957746478</v>
      </c>
      <c r="E13" s="423">
        <v>6341.7218309859154</v>
      </c>
      <c r="F13" s="427">
        <v>1011.7085182737621</v>
      </c>
      <c r="G13" s="423">
        <v>2504.7605633802818</v>
      </c>
      <c r="H13" s="426">
        <v>2.5612818401639998</v>
      </c>
      <c r="I13" s="375">
        <v>2196.0208333333335</v>
      </c>
      <c r="J13" s="149">
        <v>0.14924798708016146</v>
      </c>
      <c r="K13" s="379">
        <v>72.425666666666658</v>
      </c>
      <c r="L13" s="151">
        <v>4.8243005228254081E-3</v>
      </c>
      <c r="M13" s="152">
        <v>17</v>
      </c>
      <c r="N13" s="380">
        <v>2.4298319327731082</v>
      </c>
      <c r="O13" s="388">
        <v>343</v>
      </c>
      <c r="P13" s="388">
        <v>34</v>
      </c>
      <c r="Q13" s="149">
        <v>0.13599069371057429</v>
      </c>
      <c r="R13" s="394">
        <v>0.74980492998614356</v>
      </c>
      <c r="S13" s="378">
        <v>407.25416666666666</v>
      </c>
      <c r="T13" s="149">
        <v>0.15749623454510331</v>
      </c>
      <c r="U13" s="395">
        <v>8.5922152413303074E-2</v>
      </c>
      <c r="V13" s="398">
        <v>46533.48333333333</v>
      </c>
      <c r="W13" s="149">
        <v>0.20783619834253839</v>
      </c>
      <c r="X13" s="149">
        <v>0.27</v>
      </c>
      <c r="Y13" s="149">
        <v>0.78328333333333322</v>
      </c>
      <c r="Z13" s="149">
        <v>0.80548749999999991</v>
      </c>
      <c r="AA13" s="433">
        <v>5.2726594081431336E-2</v>
      </c>
      <c r="AB13" s="156">
        <v>2</v>
      </c>
      <c r="AC13" s="378">
        <v>0.89729729729729735</v>
      </c>
      <c r="AD13" s="433">
        <v>0.13643749999999999</v>
      </c>
      <c r="AE13" s="377">
        <v>11.4625</v>
      </c>
      <c r="AF13" s="378">
        <v>6</v>
      </c>
      <c r="AG13" s="378">
        <v>9</v>
      </c>
      <c r="AH13" s="271">
        <v>3</v>
      </c>
      <c r="AI13" s="377">
        <v>27</v>
      </c>
      <c r="AJ13" s="149">
        <v>6.8801085229812112E-2</v>
      </c>
      <c r="AK13" s="378">
        <v>116</v>
      </c>
      <c r="AL13" s="271">
        <v>40</v>
      </c>
      <c r="AM13" s="149">
        <v>0.21224937846932823</v>
      </c>
      <c r="AN13" s="149">
        <v>0.14185254620435092</v>
      </c>
      <c r="AO13" s="395">
        <v>0.52376291666666686</v>
      </c>
    </row>
    <row r="14" spans="1:41" s="42" customFormat="1" ht="14.4" customHeight="1" x14ac:dyDescent="0.3">
      <c r="A14" s="670"/>
      <c r="B14" s="668"/>
      <c r="C14" s="418" t="s">
        <v>593</v>
      </c>
      <c r="D14" s="419" t="s">
        <v>593</v>
      </c>
      <c r="E14" s="419" t="s">
        <v>593</v>
      </c>
      <c r="F14" s="419" t="s">
        <v>593</v>
      </c>
      <c r="G14" s="419" t="s">
        <v>593</v>
      </c>
      <c r="H14" s="420" t="s">
        <v>593</v>
      </c>
      <c r="I14" s="130" t="s">
        <v>593</v>
      </c>
      <c r="J14" s="130" t="s">
        <v>593</v>
      </c>
      <c r="K14" s="130" t="s">
        <v>593</v>
      </c>
      <c r="L14" s="130" t="s">
        <v>593</v>
      </c>
      <c r="M14" s="130" t="s">
        <v>593</v>
      </c>
      <c r="N14" s="129" t="s">
        <v>593</v>
      </c>
      <c r="O14" s="387" t="s">
        <v>593</v>
      </c>
      <c r="P14" s="387" t="s">
        <v>593</v>
      </c>
      <c r="Q14" s="387" t="s">
        <v>593</v>
      </c>
      <c r="R14" s="130" t="s">
        <v>593</v>
      </c>
      <c r="S14" s="130" t="s">
        <v>593</v>
      </c>
      <c r="T14" s="387" t="s">
        <v>593</v>
      </c>
      <c r="U14" s="129" t="s">
        <v>593</v>
      </c>
      <c r="V14" s="128" t="s">
        <v>593</v>
      </c>
      <c r="W14" s="130" t="s">
        <v>593</v>
      </c>
      <c r="X14" s="130" t="s">
        <v>593</v>
      </c>
      <c r="Y14" s="130" t="s">
        <v>593</v>
      </c>
      <c r="Z14" s="130" t="s">
        <v>593</v>
      </c>
      <c r="AA14" s="384" t="s">
        <v>593</v>
      </c>
      <c r="AB14" s="128" t="s">
        <v>593</v>
      </c>
      <c r="AC14" s="130" t="s">
        <v>593</v>
      </c>
      <c r="AD14" s="384" t="s">
        <v>593</v>
      </c>
      <c r="AE14" s="128" t="s">
        <v>593</v>
      </c>
      <c r="AF14" s="130" t="s">
        <v>593</v>
      </c>
      <c r="AG14" s="130" t="s">
        <v>593</v>
      </c>
      <c r="AH14" s="129" t="s">
        <v>593</v>
      </c>
      <c r="AI14" s="128" t="s">
        <v>593</v>
      </c>
      <c r="AJ14" s="130" t="s">
        <v>593</v>
      </c>
      <c r="AK14" s="130" t="s">
        <v>593</v>
      </c>
      <c r="AL14" s="129" t="s">
        <v>593</v>
      </c>
      <c r="AM14" s="387" t="s">
        <v>593</v>
      </c>
      <c r="AN14" s="130" t="s">
        <v>593</v>
      </c>
      <c r="AO14" s="129" t="s">
        <v>593</v>
      </c>
    </row>
    <row r="15" spans="1:41" s="42" customFormat="1" ht="14.4" customHeight="1" thickBot="1" x14ac:dyDescent="0.35">
      <c r="A15" s="670"/>
      <c r="B15" s="668"/>
      <c r="C15" s="425" t="s">
        <v>510</v>
      </c>
      <c r="D15" s="423" t="s">
        <v>512</v>
      </c>
      <c r="E15" s="423" t="s">
        <v>514</v>
      </c>
      <c r="F15" s="427" t="s">
        <v>1434</v>
      </c>
      <c r="G15" s="423" t="s">
        <v>1428</v>
      </c>
      <c r="H15" s="426" t="s">
        <v>598</v>
      </c>
      <c r="I15" s="154" t="s">
        <v>518</v>
      </c>
      <c r="J15" s="155" t="s">
        <v>495</v>
      </c>
      <c r="K15" s="375" t="s">
        <v>537</v>
      </c>
      <c r="L15" s="151" t="s">
        <v>493</v>
      </c>
      <c r="M15" s="152">
        <v>28</v>
      </c>
      <c r="N15" s="153" t="s">
        <v>492</v>
      </c>
      <c r="O15" s="154" t="s">
        <v>538</v>
      </c>
      <c r="P15" s="375" t="s">
        <v>539</v>
      </c>
      <c r="Q15" s="149" t="s">
        <v>489</v>
      </c>
      <c r="R15" s="394" t="s">
        <v>488</v>
      </c>
      <c r="S15" s="375" t="s">
        <v>542</v>
      </c>
      <c r="T15" s="149" t="s">
        <v>486</v>
      </c>
      <c r="U15" s="395" t="s">
        <v>485</v>
      </c>
      <c r="V15" s="398" t="s">
        <v>484</v>
      </c>
      <c r="W15" s="375" t="s">
        <v>483</v>
      </c>
      <c r="X15" s="375" t="s">
        <v>1435</v>
      </c>
      <c r="Y15" s="150" t="s">
        <v>482</v>
      </c>
      <c r="Z15" s="149">
        <v>1</v>
      </c>
      <c r="AA15" s="434" t="s">
        <v>481</v>
      </c>
      <c r="AB15" s="154" t="s">
        <v>558</v>
      </c>
      <c r="AC15" s="375" t="s">
        <v>559</v>
      </c>
      <c r="AD15" s="386" t="s">
        <v>499</v>
      </c>
      <c r="AE15" s="156" t="s">
        <v>503</v>
      </c>
      <c r="AF15" s="152" t="s">
        <v>502</v>
      </c>
      <c r="AG15" s="375" t="s">
        <v>564</v>
      </c>
      <c r="AH15" s="376" t="s">
        <v>565</v>
      </c>
      <c r="AI15" s="154" t="s">
        <v>566</v>
      </c>
      <c r="AJ15" s="404" t="s">
        <v>505</v>
      </c>
      <c r="AK15" s="375" t="s">
        <v>506</v>
      </c>
      <c r="AL15" s="376" t="s">
        <v>1420</v>
      </c>
      <c r="AM15" s="156" t="s">
        <v>574</v>
      </c>
      <c r="AN15" s="152" t="s">
        <v>575</v>
      </c>
      <c r="AO15" s="157" t="s">
        <v>1366</v>
      </c>
    </row>
    <row r="16" spans="1:41" s="42" customFormat="1" ht="14.4" customHeight="1" x14ac:dyDescent="0.3">
      <c r="A16" s="670"/>
      <c r="B16" s="668"/>
      <c r="C16" s="418" t="s">
        <v>596</v>
      </c>
      <c r="D16" s="419" t="s">
        <v>596</v>
      </c>
      <c r="E16" s="419" t="s">
        <v>596</v>
      </c>
      <c r="F16" s="419" t="s">
        <v>596</v>
      </c>
      <c r="G16" s="419" t="s">
        <v>596</v>
      </c>
      <c r="H16" s="420" t="s">
        <v>596</v>
      </c>
      <c r="I16" s="130" t="s">
        <v>596</v>
      </c>
      <c r="J16" s="130" t="s">
        <v>596</v>
      </c>
      <c r="K16" s="130" t="s">
        <v>596</v>
      </c>
      <c r="L16" s="130" t="s">
        <v>596</v>
      </c>
      <c r="M16" s="130" t="s">
        <v>596</v>
      </c>
      <c r="N16" s="129" t="s">
        <v>596</v>
      </c>
      <c r="O16" s="387" t="s">
        <v>596</v>
      </c>
      <c r="P16" s="387" t="s">
        <v>596</v>
      </c>
      <c r="Q16" s="387" t="s">
        <v>596</v>
      </c>
      <c r="R16" s="130" t="s">
        <v>596</v>
      </c>
      <c r="S16" s="130" t="s">
        <v>596</v>
      </c>
      <c r="T16" s="387" t="s">
        <v>596</v>
      </c>
      <c r="U16" s="129" t="s">
        <v>596</v>
      </c>
      <c r="V16" s="128" t="s">
        <v>596</v>
      </c>
      <c r="W16" s="130" t="s">
        <v>596</v>
      </c>
      <c r="X16" s="130" t="s">
        <v>596</v>
      </c>
      <c r="Y16" s="130" t="s">
        <v>596</v>
      </c>
      <c r="Z16" s="130" t="s">
        <v>596</v>
      </c>
      <c r="AA16" s="384" t="s">
        <v>596</v>
      </c>
      <c r="AB16" s="128" t="s">
        <v>596</v>
      </c>
      <c r="AC16" s="130" t="s">
        <v>596</v>
      </c>
      <c r="AD16" s="384" t="s">
        <v>596</v>
      </c>
      <c r="AE16" s="128" t="s">
        <v>596</v>
      </c>
      <c r="AF16" s="130" t="s">
        <v>596</v>
      </c>
      <c r="AG16" s="130" t="s">
        <v>596</v>
      </c>
      <c r="AH16" s="129" t="s">
        <v>596</v>
      </c>
      <c r="AI16" s="128" t="s">
        <v>596</v>
      </c>
      <c r="AJ16" s="130" t="s">
        <v>596</v>
      </c>
      <c r="AK16" s="130" t="s">
        <v>596</v>
      </c>
      <c r="AL16" s="129" t="s">
        <v>596</v>
      </c>
      <c r="AM16" s="387" t="s">
        <v>596</v>
      </c>
      <c r="AN16" s="130" t="s">
        <v>596</v>
      </c>
      <c r="AO16" s="129" t="s">
        <v>596</v>
      </c>
    </row>
    <row r="17" spans="1:41" s="42" customFormat="1" ht="14.4" customHeight="1" thickBot="1" x14ac:dyDescent="0.35">
      <c r="A17" s="670"/>
      <c r="B17" s="669"/>
      <c r="C17" s="428" t="s">
        <v>472</v>
      </c>
      <c r="D17" s="429" t="s">
        <v>474</v>
      </c>
      <c r="E17" s="429" t="s">
        <v>476</v>
      </c>
      <c r="F17" s="429" t="s">
        <v>516</v>
      </c>
      <c r="G17" s="429" t="s">
        <v>476</v>
      </c>
      <c r="H17" s="424" t="s">
        <v>597</v>
      </c>
      <c r="I17" s="156" t="s">
        <v>520</v>
      </c>
      <c r="J17" s="375" t="s">
        <v>530</v>
      </c>
      <c r="K17" s="150" t="s">
        <v>1423</v>
      </c>
      <c r="L17" s="375" t="s">
        <v>532</v>
      </c>
      <c r="M17" s="152">
        <v>9</v>
      </c>
      <c r="N17" s="157" t="s">
        <v>1418</v>
      </c>
      <c r="O17" s="156" t="s">
        <v>572</v>
      </c>
      <c r="P17" s="152">
        <v>0</v>
      </c>
      <c r="Q17" s="155" t="s">
        <v>524</v>
      </c>
      <c r="R17" s="375" t="s">
        <v>547</v>
      </c>
      <c r="S17" s="152" t="s">
        <v>573</v>
      </c>
      <c r="T17" s="155" t="s">
        <v>480</v>
      </c>
      <c r="U17" s="396">
        <v>0</v>
      </c>
      <c r="V17" s="389" t="s">
        <v>526</v>
      </c>
      <c r="W17" s="149">
        <v>0</v>
      </c>
      <c r="X17" s="149">
        <v>0</v>
      </c>
      <c r="Y17" s="152" t="s">
        <v>1417</v>
      </c>
      <c r="Z17" s="152" t="s">
        <v>527</v>
      </c>
      <c r="AA17" s="433">
        <v>0</v>
      </c>
      <c r="AB17" s="156">
        <v>0</v>
      </c>
      <c r="AC17" s="152">
        <v>0</v>
      </c>
      <c r="AD17" s="433">
        <v>0</v>
      </c>
      <c r="AE17" s="156">
        <v>0</v>
      </c>
      <c r="AF17" s="152">
        <v>0</v>
      </c>
      <c r="AG17" s="152">
        <v>0</v>
      </c>
      <c r="AH17" s="157">
        <v>0</v>
      </c>
      <c r="AI17" s="156">
        <v>0</v>
      </c>
      <c r="AJ17" s="149">
        <v>0</v>
      </c>
      <c r="AK17" s="152">
        <v>0</v>
      </c>
      <c r="AL17" s="157">
        <v>0</v>
      </c>
      <c r="AM17" s="156" t="s">
        <v>528</v>
      </c>
      <c r="AN17" s="149">
        <v>0</v>
      </c>
      <c r="AO17" s="157" t="s">
        <v>1365</v>
      </c>
    </row>
    <row r="18" spans="1:41" s="42" customFormat="1" ht="14.4" customHeight="1" thickBot="1" x14ac:dyDescent="0.35">
      <c r="B18" s="332"/>
      <c r="C18" s="333"/>
      <c r="D18" s="333"/>
      <c r="E18" s="333"/>
      <c r="F18" s="334"/>
      <c r="G18" s="333"/>
      <c r="H18" s="333"/>
      <c r="I18" s="333"/>
      <c r="J18" s="333"/>
      <c r="K18" s="333"/>
      <c r="L18" s="333"/>
      <c r="M18" s="333"/>
      <c r="N18" s="390"/>
      <c r="O18" s="390"/>
      <c r="P18" s="333"/>
      <c r="Q18" s="335"/>
      <c r="R18" s="336"/>
      <c r="S18" s="333"/>
      <c r="T18" s="335"/>
      <c r="U18" s="391"/>
      <c r="V18" s="392"/>
      <c r="W18" s="335"/>
      <c r="X18" s="335"/>
      <c r="Y18" s="335"/>
      <c r="Z18" s="335"/>
      <c r="AA18" s="391"/>
      <c r="AB18" s="397"/>
      <c r="AC18" s="337"/>
      <c r="AD18" s="391"/>
      <c r="AE18" s="399"/>
      <c r="AF18" s="338"/>
      <c r="AG18" s="338"/>
      <c r="AH18" s="400"/>
      <c r="AI18" s="390"/>
      <c r="AJ18" s="335"/>
      <c r="AK18" s="339"/>
      <c r="AL18" s="401"/>
      <c r="AM18" s="402"/>
      <c r="AN18" s="335"/>
    </row>
    <row r="19" spans="1:41" s="39" customFormat="1" ht="13.95" customHeight="1" x14ac:dyDescent="0.3">
      <c r="A19" s="670" t="s">
        <v>479</v>
      </c>
      <c r="B19" s="667" t="s">
        <v>589</v>
      </c>
      <c r="C19" s="418" t="s">
        <v>401</v>
      </c>
      <c r="D19" s="419" t="s">
        <v>401</v>
      </c>
      <c r="E19" s="419" t="s">
        <v>401</v>
      </c>
      <c r="F19" s="419" t="s">
        <v>401</v>
      </c>
      <c r="G19" s="419" t="s">
        <v>401</v>
      </c>
      <c r="H19" s="420" t="s">
        <v>401</v>
      </c>
      <c r="I19" s="128" t="s">
        <v>401</v>
      </c>
      <c r="J19" s="130" t="s">
        <v>401</v>
      </c>
      <c r="K19" s="130" t="s">
        <v>401</v>
      </c>
      <c r="L19" s="130" t="s">
        <v>401</v>
      </c>
      <c r="M19" s="130" t="s">
        <v>409</v>
      </c>
      <c r="N19" s="384" t="s">
        <v>401</v>
      </c>
      <c r="O19" s="128" t="s">
        <v>401</v>
      </c>
      <c r="P19" s="130" t="s">
        <v>401</v>
      </c>
      <c r="Q19" s="130" t="s">
        <v>401</v>
      </c>
      <c r="R19" s="129" t="s">
        <v>401</v>
      </c>
      <c r="S19" s="387" t="s">
        <v>401</v>
      </c>
      <c r="T19" s="130" t="s">
        <v>401</v>
      </c>
      <c r="U19" s="129" t="s">
        <v>401</v>
      </c>
      <c r="V19" s="128" t="s">
        <v>401</v>
      </c>
      <c r="W19" s="130" t="s">
        <v>401</v>
      </c>
      <c r="X19" s="130" t="s">
        <v>401</v>
      </c>
      <c r="Y19" s="130" t="s">
        <v>401</v>
      </c>
      <c r="Z19" s="130" t="s">
        <v>401</v>
      </c>
      <c r="AA19" s="130" t="s">
        <v>401</v>
      </c>
      <c r="AB19" s="128" t="s">
        <v>401</v>
      </c>
      <c r="AC19" s="130" t="s">
        <v>401</v>
      </c>
      <c r="AD19" s="129" t="s">
        <v>401</v>
      </c>
      <c r="AE19" s="128" t="s">
        <v>401</v>
      </c>
      <c r="AF19" s="130" t="s">
        <v>401</v>
      </c>
      <c r="AG19" s="130" t="s">
        <v>401</v>
      </c>
      <c r="AH19" s="129" t="s">
        <v>401</v>
      </c>
      <c r="AI19" s="128" t="s">
        <v>401</v>
      </c>
      <c r="AJ19" s="130" t="s">
        <v>401</v>
      </c>
      <c r="AK19" s="130" t="s">
        <v>401</v>
      </c>
      <c r="AL19" s="129" t="s">
        <v>401</v>
      </c>
      <c r="AM19" s="128" t="s">
        <v>401</v>
      </c>
      <c r="AN19" s="130" t="s">
        <v>401</v>
      </c>
      <c r="AO19" s="129" t="s">
        <v>401</v>
      </c>
    </row>
    <row r="20" spans="1:41" s="39" customFormat="1" thickBot="1" x14ac:dyDescent="0.35">
      <c r="A20" s="670"/>
      <c r="B20" s="668"/>
      <c r="C20" s="421">
        <v>559</v>
      </c>
      <c r="D20" s="422">
        <v>559</v>
      </c>
      <c r="E20" s="422">
        <v>940</v>
      </c>
      <c r="F20" s="427">
        <v>1073.5686274509803</v>
      </c>
      <c r="G20" s="422">
        <v>354</v>
      </c>
      <c r="H20" s="424">
        <v>2.48</v>
      </c>
      <c r="I20" s="148">
        <v>90</v>
      </c>
      <c r="J20" s="149">
        <v>0.162962962962963</v>
      </c>
      <c r="K20" s="150">
        <v>3.25</v>
      </c>
      <c r="L20" s="151">
        <v>5.1779935275080907E-3</v>
      </c>
      <c r="M20" s="152">
        <v>17</v>
      </c>
      <c r="N20" s="385">
        <v>1.8</v>
      </c>
      <c r="O20" s="156">
        <v>58</v>
      </c>
      <c r="P20" s="152">
        <v>2</v>
      </c>
      <c r="Q20" s="149">
        <v>0.11290322580645161</v>
      </c>
      <c r="R20" s="580">
        <v>0.75101214574898789</v>
      </c>
      <c r="S20" s="417">
        <v>75</v>
      </c>
      <c r="T20" s="149">
        <v>0.14690265486725665</v>
      </c>
      <c r="U20" s="395">
        <v>1.8209408194233688E-2</v>
      </c>
      <c r="V20" s="398">
        <v>41500</v>
      </c>
      <c r="W20" s="149">
        <v>0.13636363636363641</v>
      </c>
      <c r="X20" s="149" t="s">
        <v>1438</v>
      </c>
      <c r="Y20" s="149">
        <v>0.80400000000000005</v>
      </c>
      <c r="Z20" s="149">
        <v>0.8660000000000001</v>
      </c>
      <c r="AA20" s="149">
        <v>2.3743016759776536E-2</v>
      </c>
      <c r="AB20" s="156">
        <v>1</v>
      </c>
      <c r="AC20" s="152">
        <v>0</v>
      </c>
      <c r="AD20" s="149">
        <v>0.13100000000000001</v>
      </c>
      <c r="AE20" s="156">
        <v>0</v>
      </c>
      <c r="AF20" s="152">
        <v>0</v>
      </c>
      <c r="AG20" s="152">
        <v>2</v>
      </c>
      <c r="AH20" s="157">
        <v>0</v>
      </c>
      <c r="AI20" s="156">
        <v>1</v>
      </c>
      <c r="AJ20" s="149">
        <v>9.3457943925233638E-3</v>
      </c>
      <c r="AK20" s="378">
        <v>18</v>
      </c>
      <c r="AL20" s="157">
        <v>5</v>
      </c>
      <c r="AM20" s="149">
        <v>0.159</v>
      </c>
      <c r="AN20" s="149">
        <v>0.08</v>
      </c>
      <c r="AO20" s="395">
        <v>0.53900000000000003</v>
      </c>
    </row>
    <row r="21" spans="1:41" ht="14.4" customHeight="1" x14ac:dyDescent="0.3">
      <c r="A21" s="670"/>
      <c r="B21" s="668"/>
      <c r="C21" s="418" t="s">
        <v>402</v>
      </c>
      <c r="D21" s="419" t="s">
        <v>402</v>
      </c>
      <c r="E21" s="419" t="s">
        <v>402</v>
      </c>
      <c r="F21" s="419" t="s">
        <v>402</v>
      </c>
      <c r="G21" s="419" t="s">
        <v>402</v>
      </c>
      <c r="H21" s="420" t="s">
        <v>402</v>
      </c>
      <c r="I21" s="128" t="s">
        <v>402</v>
      </c>
      <c r="J21" s="130" t="s">
        <v>402</v>
      </c>
      <c r="K21" s="130" t="s">
        <v>402</v>
      </c>
      <c r="L21" s="130" t="s">
        <v>402</v>
      </c>
      <c r="M21" s="130" t="s">
        <v>408</v>
      </c>
      <c r="N21" s="384" t="s">
        <v>402</v>
      </c>
      <c r="O21" s="128" t="s">
        <v>402</v>
      </c>
      <c r="P21" s="130" t="s">
        <v>402</v>
      </c>
      <c r="Q21" s="130" t="s">
        <v>402</v>
      </c>
      <c r="R21" s="129" t="s">
        <v>402</v>
      </c>
      <c r="S21" s="387" t="s">
        <v>402</v>
      </c>
      <c r="T21" s="130" t="s">
        <v>402</v>
      </c>
      <c r="U21" s="129" t="s">
        <v>402</v>
      </c>
      <c r="V21" s="128" t="s">
        <v>402</v>
      </c>
      <c r="W21" s="130" t="s">
        <v>402</v>
      </c>
      <c r="X21" s="130" t="s">
        <v>402</v>
      </c>
      <c r="Y21" s="130" t="s">
        <v>402</v>
      </c>
      <c r="Z21" s="130" t="s">
        <v>402</v>
      </c>
      <c r="AA21" s="130" t="s">
        <v>402</v>
      </c>
      <c r="AB21" s="128" t="s">
        <v>402</v>
      </c>
      <c r="AC21" s="130" t="s">
        <v>402</v>
      </c>
      <c r="AD21" s="129" t="s">
        <v>402</v>
      </c>
      <c r="AE21" s="128" t="s">
        <v>402</v>
      </c>
      <c r="AF21" s="130" t="s">
        <v>402</v>
      </c>
      <c r="AG21" s="130" t="s">
        <v>402</v>
      </c>
      <c r="AH21" s="129" t="s">
        <v>402</v>
      </c>
      <c r="AI21" s="128" t="s">
        <v>402</v>
      </c>
      <c r="AJ21" s="130" t="s">
        <v>402</v>
      </c>
      <c r="AK21" s="130" t="s">
        <v>402</v>
      </c>
      <c r="AL21" s="129" t="s">
        <v>402</v>
      </c>
      <c r="AM21" s="128" t="s">
        <v>402</v>
      </c>
      <c r="AN21" s="130" t="s">
        <v>402</v>
      </c>
      <c r="AO21" s="129" t="s">
        <v>402</v>
      </c>
    </row>
    <row r="22" spans="1:41" ht="15" thickBot="1" x14ac:dyDescent="0.35">
      <c r="A22" s="670"/>
      <c r="B22" s="668"/>
      <c r="C22" s="425">
        <v>1296.7117903930132</v>
      </c>
      <c r="D22" s="423">
        <v>1475.2794759825329</v>
      </c>
      <c r="E22" s="423">
        <v>2763.4235807860264</v>
      </c>
      <c r="F22" s="427">
        <v>1240.2730366632213</v>
      </c>
      <c r="G22" s="423">
        <v>1141.66375545852</v>
      </c>
      <c r="H22" s="424">
        <v>2.5503392718441567</v>
      </c>
      <c r="I22" s="148">
        <v>160.16756756756757</v>
      </c>
      <c r="J22" s="149">
        <v>0.18349561396390496</v>
      </c>
      <c r="K22" s="150">
        <v>4.9498918918918946</v>
      </c>
      <c r="L22" s="151">
        <v>5.9288742002943694E-3</v>
      </c>
      <c r="M22" s="152">
        <v>17</v>
      </c>
      <c r="N22" s="385">
        <v>2.4372972972972979</v>
      </c>
      <c r="O22" s="377">
        <v>139.55135135135134</v>
      </c>
      <c r="P22" s="378">
        <v>13.762162162162163</v>
      </c>
      <c r="Q22" s="149">
        <v>0.15451373136326277</v>
      </c>
      <c r="R22" s="580">
        <v>0.93151407368465089</v>
      </c>
      <c r="S22" s="417">
        <v>159.18918918918919</v>
      </c>
      <c r="T22" s="149">
        <v>0.17707289919775496</v>
      </c>
      <c r="U22" s="395">
        <v>9.0628484995148556E-2</v>
      </c>
      <c r="V22" s="398">
        <v>48416.567567567567</v>
      </c>
      <c r="W22" s="149">
        <v>0.18088899574737743</v>
      </c>
      <c r="X22" s="149">
        <v>0.28499999999999998</v>
      </c>
      <c r="Y22" s="149">
        <v>0.75294054054054138</v>
      </c>
      <c r="Z22" s="149">
        <v>0.82089729729729755</v>
      </c>
      <c r="AA22" s="149">
        <v>4.7838270089008407E-2</v>
      </c>
      <c r="AB22" s="377">
        <v>1.7297297297297298</v>
      </c>
      <c r="AC22" s="378">
        <v>0.89729729729729735</v>
      </c>
      <c r="AD22" s="149">
        <v>0.15771891891891904</v>
      </c>
      <c r="AE22" s="377">
        <v>14.221621621621622</v>
      </c>
      <c r="AF22" s="378">
        <v>7.9135135135135135</v>
      </c>
      <c r="AG22" s="378">
        <v>3.7945945945945945</v>
      </c>
      <c r="AH22" s="271">
        <v>1.3729729729729729</v>
      </c>
      <c r="AI22" s="377">
        <v>7.416216216216216</v>
      </c>
      <c r="AJ22" s="149">
        <v>5.9038671628180515E-2</v>
      </c>
      <c r="AK22" s="378">
        <v>70.8</v>
      </c>
      <c r="AL22" s="271">
        <v>26.891304347826086</v>
      </c>
      <c r="AM22" s="149">
        <v>0.23304784233858797</v>
      </c>
      <c r="AN22" s="149">
        <v>0.16097087075159044</v>
      </c>
      <c r="AO22" s="395">
        <v>0.53300000000000003</v>
      </c>
    </row>
    <row r="23" spans="1:41" x14ac:dyDescent="0.3">
      <c r="A23" s="670"/>
      <c r="B23" s="668"/>
      <c r="C23" s="418" t="s">
        <v>405</v>
      </c>
      <c r="D23" s="419" t="s">
        <v>405</v>
      </c>
      <c r="E23" s="419" t="s">
        <v>405</v>
      </c>
      <c r="F23" s="419" t="s">
        <v>405</v>
      </c>
      <c r="G23" s="419" t="s">
        <v>405</v>
      </c>
      <c r="H23" s="420" t="s">
        <v>405</v>
      </c>
      <c r="I23" s="128" t="s">
        <v>405</v>
      </c>
      <c r="J23" s="130" t="s">
        <v>405</v>
      </c>
      <c r="K23" s="130" t="s">
        <v>405</v>
      </c>
      <c r="L23" s="130" t="s">
        <v>405</v>
      </c>
      <c r="M23" s="130" t="s">
        <v>410</v>
      </c>
      <c r="N23" s="384" t="s">
        <v>405</v>
      </c>
      <c r="O23" s="128" t="s">
        <v>405</v>
      </c>
      <c r="P23" s="130" t="s">
        <v>405</v>
      </c>
      <c r="Q23" s="130" t="s">
        <v>405</v>
      </c>
      <c r="R23" s="129" t="s">
        <v>405</v>
      </c>
      <c r="S23" s="387" t="s">
        <v>405</v>
      </c>
      <c r="T23" s="130" t="s">
        <v>405</v>
      </c>
      <c r="U23" s="129" t="s">
        <v>405</v>
      </c>
      <c r="V23" s="387" t="s">
        <v>405</v>
      </c>
      <c r="W23" s="130" t="s">
        <v>405</v>
      </c>
      <c r="X23" s="130" t="s">
        <v>405</v>
      </c>
      <c r="Y23" s="130" t="s">
        <v>405</v>
      </c>
      <c r="Z23" s="130" t="s">
        <v>405</v>
      </c>
      <c r="AA23" s="130" t="s">
        <v>405</v>
      </c>
      <c r="AB23" s="128" t="s">
        <v>405</v>
      </c>
      <c r="AC23" s="130" t="s">
        <v>405</v>
      </c>
      <c r="AD23" s="129" t="s">
        <v>405</v>
      </c>
      <c r="AE23" s="128" t="s">
        <v>405</v>
      </c>
      <c r="AF23" s="130" t="s">
        <v>405</v>
      </c>
      <c r="AG23" s="130" t="s">
        <v>405</v>
      </c>
      <c r="AH23" s="129" t="s">
        <v>405</v>
      </c>
      <c r="AI23" s="128" t="s">
        <v>405</v>
      </c>
      <c r="AJ23" s="130" t="s">
        <v>405</v>
      </c>
      <c r="AK23" s="130" t="s">
        <v>405</v>
      </c>
      <c r="AL23" s="129" t="s">
        <v>405</v>
      </c>
      <c r="AM23" s="128" t="s">
        <v>405</v>
      </c>
      <c r="AN23" s="130" t="s">
        <v>405</v>
      </c>
      <c r="AO23" s="129" t="s">
        <v>405</v>
      </c>
    </row>
    <row r="24" spans="1:41" ht="15" thickBot="1" x14ac:dyDescent="0.35">
      <c r="A24" s="670"/>
      <c r="B24" s="668"/>
      <c r="C24" s="425" t="s">
        <v>473</v>
      </c>
      <c r="D24" s="423" t="s">
        <v>475</v>
      </c>
      <c r="E24" s="423" t="s">
        <v>477</v>
      </c>
      <c r="F24" s="427" t="s">
        <v>1434</v>
      </c>
      <c r="G24" s="423" t="s">
        <v>1431</v>
      </c>
      <c r="H24" s="426" t="s">
        <v>598</v>
      </c>
      <c r="I24" s="154" t="s">
        <v>496</v>
      </c>
      <c r="J24" s="155" t="s">
        <v>495</v>
      </c>
      <c r="K24" s="150" t="s">
        <v>494</v>
      </c>
      <c r="L24" s="151" t="s">
        <v>493</v>
      </c>
      <c r="M24" s="152">
        <v>28</v>
      </c>
      <c r="N24" s="385" t="s">
        <v>492</v>
      </c>
      <c r="O24" s="154" t="s">
        <v>491</v>
      </c>
      <c r="P24" s="375" t="s">
        <v>490</v>
      </c>
      <c r="Q24" s="149" t="s">
        <v>489</v>
      </c>
      <c r="R24" s="581" t="s">
        <v>488</v>
      </c>
      <c r="S24" s="388" t="s">
        <v>487</v>
      </c>
      <c r="T24" s="149" t="s">
        <v>486</v>
      </c>
      <c r="U24" s="395" t="s">
        <v>485</v>
      </c>
      <c r="V24" s="398" t="s">
        <v>484</v>
      </c>
      <c r="W24" s="375" t="s">
        <v>483</v>
      </c>
      <c r="X24" s="375" t="s">
        <v>1435</v>
      </c>
      <c r="Y24" s="150" t="s">
        <v>482</v>
      </c>
      <c r="Z24" s="149">
        <v>1</v>
      </c>
      <c r="AA24" s="375" t="s">
        <v>481</v>
      </c>
      <c r="AB24" s="156" t="s">
        <v>497</v>
      </c>
      <c r="AC24" s="152" t="s">
        <v>498</v>
      </c>
      <c r="AD24" s="157" t="s">
        <v>499</v>
      </c>
      <c r="AE24" s="156" t="s">
        <v>503</v>
      </c>
      <c r="AF24" s="152" t="s">
        <v>502</v>
      </c>
      <c r="AG24" s="152" t="s">
        <v>500</v>
      </c>
      <c r="AH24" s="152" t="s">
        <v>501</v>
      </c>
      <c r="AI24" s="156" t="s">
        <v>504</v>
      </c>
      <c r="AJ24" s="404" t="s">
        <v>505</v>
      </c>
      <c r="AK24" s="375" t="s">
        <v>506</v>
      </c>
      <c r="AL24" s="376" t="s">
        <v>1420</v>
      </c>
      <c r="AM24" s="156" t="s">
        <v>574</v>
      </c>
      <c r="AN24" s="152" t="s">
        <v>575</v>
      </c>
      <c r="AO24" s="157" t="s">
        <v>582</v>
      </c>
    </row>
    <row r="25" spans="1:41" x14ac:dyDescent="0.3">
      <c r="A25" s="670"/>
      <c r="B25" s="668"/>
      <c r="C25" s="418" t="s">
        <v>406</v>
      </c>
      <c r="D25" s="419" t="s">
        <v>406</v>
      </c>
      <c r="E25" s="419" t="s">
        <v>406</v>
      </c>
      <c r="F25" s="419" t="s">
        <v>406</v>
      </c>
      <c r="G25" s="419" t="s">
        <v>406</v>
      </c>
      <c r="H25" s="420" t="s">
        <v>406</v>
      </c>
      <c r="I25" s="128" t="s">
        <v>406</v>
      </c>
      <c r="J25" s="130" t="s">
        <v>406</v>
      </c>
      <c r="K25" s="130" t="s">
        <v>406</v>
      </c>
      <c r="L25" s="130" t="s">
        <v>406</v>
      </c>
      <c r="M25" s="130" t="s">
        <v>411</v>
      </c>
      <c r="N25" s="384" t="s">
        <v>406</v>
      </c>
      <c r="O25" s="128" t="s">
        <v>406</v>
      </c>
      <c r="P25" s="130" t="s">
        <v>406</v>
      </c>
      <c r="Q25" s="130" t="s">
        <v>406</v>
      </c>
      <c r="R25" s="129" t="s">
        <v>406</v>
      </c>
      <c r="S25" s="387" t="s">
        <v>406</v>
      </c>
      <c r="T25" s="130" t="s">
        <v>406</v>
      </c>
      <c r="U25" s="129" t="s">
        <v>406</v>
      </c>
      <c r="V25" s="387" t="s">
        <v>406</v>
      </c>
      <c r="W25" s="130" t="s">
        <v>406</v>
      </c>
      <c r="X25" s="130" t="s">
        <v>406</v>
      </c>
      <c r="Y25" s="130" t="s">
        <v>406</v>
      </c>
      <c r="Z25" s="130" t="s">
        <v>406</v>
      </c>
      <c r="AA25" s="130" t="s">
        <v>406</v>
      </c>
      <c r="AB25" s="128" t="s">
        <v>406</v>
      </c>
      <c r="AC25" s="130" t="s">
        <v>406</v>
      </c>
      <c r="AD25" s="129" t="s">
        <v>406</v>
      </c>
      <c r="AE25" s="128" t="s">
        <v>406</v>
      </c>
      <c r="AF25" s="130" t="s">
        <v>406</v>
      </c>
      <c r="AG25" s="130" t="s">
        <v>406</v>
      </c>
      <c r="AH25" s="129" t="s">
        <v>406</v>
      </c>
      <c r="AI25" s="128" t="s">
        <v>406</v>
      </c>
      <c r="AJ25" s="130" t="s">
        <v>406</v>
      </c>
      <c r="AK25" s="130" t="s">
        <v>406</v>
      </c>
      <c r="AL25" s="129" t="s">
        <v>406</v>
      </c>
      <c r="AM25" s="128" t="s">
        <v>406</v>
      </c>
      <c r="AN25" s="130" t="s">
        <v>406</v>
      </c>
      <c r="AO25" s="129" t="s">
        <v>406</v>
      </c>
    </row>
    <row r="26" spans="1:41" ht="15" thickBot="1" x14ac:dyDescent="0.35">
      <c r="A26" s="670"/>
      <c r="B26" s="669"/>
      <c r="C26" s="428" t="s">
        <v>472</v>
      </c>
      <c r="D26" s="429" t="s">
        <v>474</v>
      </c>
      <c r="E26" s="429" t="s">
        <v>476</v>
      </c>
      <c r="F26" s="429" t="s">
        <v>1433</v>
      </c>
      <c r="G26" s="429" t="s">
        <v>476</v>
      </c>
      <c r="H26" s="424" t="s">
        <v>597</v>
      </c>
      <c r="I26" s="156" t="s">
        <v>520</v>
      </c>
      <c r="J26" s="155" t="s">
        <v>521</v>
      </c>
      <c r="K26" s="150" t="s">
        <v>522</v>
      </c>
      <c r="L26" s="151" t="s">
        <v>523</v>
      </c>
      <c r="M26" s="152">
        <v>9</v>
      </c>
      <c r="N26" s="385">
        <v>0</v>
      </c>
      <c r="O26" s="156" t="s">
        <v>572</v>
      </c>
      <c r="P26" s="152">
        <v>0</v>
      </c>
      <c r="Q26" s="155" t="s">
        <v>524</v>
      </c>
      <c r="R26" s="580" t="s">
        <v>525</v>
      </c>
      <c r="S26" s="389" t="s">
        <v>573</v>
      </c>
      <c r="T26" s="155" t="s">
        <v>480</v>
      </c>
      <c r="U26" s="396">
        <v>0</v>
      </c>
      <c r="V26" s="389" t="s">
        <v>526</v>
      </c>
      <c r="W26" s="149">
        <v>0</v>
      </c>
      <c r="X26" s="149">
        <v>0</v>
      </c>
      <c r="Y26" s="152" t="s">
        <v>1417</v>
      </c>
      <c r="Z26" s="152" t="s">
        <v>527</v>
      </c>
      <c r="AA26" s="149">
        <v>0</v>
      </c>
      <c r="AB26" s="156">
        <v>0</v>
      </c>
      <c r="AC26" s="152">
        <v>0</v>
      </c>
      <c r="AD26" s="149">
        <v>0</v>
      </c>
      <c r="AE26" s="156">
        <v>0</v>
      </c>
      <c r="AF26" s="152">
        <v>0</v>
      </c>
      <c r="AG26" s="152">
        <v>0</v>
      </c>
      <c r="AH26" s="157">
        <v>0</v>
      </c>
      <c r="AI26" s="156">
        <v>0</v>
      </c>
      <c r="AJ26" s="149">
        <v>0</v>
      </c>
      <c r="AK26" s="152">
        <v>0</v>
      </c>
      <c r="AL26" s="157">
        <v>0</v>
      </c>
      <c r="AM26" s="156" t="s">
        <v>528</v>
      </c>
      <c r="AN26" s="149">
        <v>0</v>
      </c>
      <c r="AO26" s="157" t="s">
        <v>1388</v>
      </c>
    </row>
    <row r="27" spans="1:41" ht="15" thickBot="1" x14ac:dyDescent="0.35"/>
    <row r="28" spans="1:41" x14ac:dyDescent="0.3">
      <c r="B28" s="667" t="s">
        <v>590</v>
      </c>
      <c r="C28" s="418" t="s">
        <v>507</v>
      </c>
      <c r="D28" s="419" t="s">
        <v>507</v>
      </c>
      <c r="E28" s="419" t="s">
        <v>507</v>
      </c>
      <c r="F28" s="419" t="s">
        <v>507</v>
      </c>
      <c r="G28" s="419" t="s">
        <v>507</v>
      </c>
      <c r="H28" s="420" t="s">
        <v>507</v>
      </c>
      <c r="I28" s="128" t="s">
        <v>507</v>
      </c>
      <c r="J28" s="130" t="s">
        <v>507</v>
      </c>
      <c r="K28" s="130" t="s">
        <v>507</v>
      </c>
      <c r="L28" s="130" t="s">
        <v>507</v>
      </c>
      <c r="M28" s="130" t="s">
        <v>507</v>
      </c>
      <c r="N28" s="129" t="s">
        <v>507</v>
      </c>
      <c r="O28" s="128" t="s">
        <v>507</v>
      </c>
      <c r="P28" s="130" t="s">
        <v>507</v>
      </c>
      <c r="Q28" s="130" t="s">
        <v>507</v>
      </c>
      <c r="R28" s="129" t="s">
        <v>507</v>
      </c>
      <c r="S28" s="387" t="s">
        <v>507</v>
      </c>
      <c r="T28" s="130" t="s">
        <v>507</v>
      </c>
      <c r="U28" s="129" t="s">
        <v>507</v>
      </c>
      <c r="V28" s="130" t="s">
        <v>507</v>
      </c>
      <c r="W28" s="130" t="s">
        <v>507</v>
      </c>
      <c r="X28" s="130" t="s">
        <v>507</v>
      </c>
      <c r="Y28" s="130" t="s">
        <v>507</v>
      </c>
      <c r="Z28" s="130" t="s">
        <v>507</v>
      </c>
      <c r="AA28" s="129" t="s">
        <v>507</v>
      </c>
      <c r="AB28" s="130" t="s">
        <v>507</v>
      </c>
      <c r="AC28" s="130" t="s">
        <v>507</v>
      </c>
      <c r="AD28" s="129" t="s">
        <v>507</v>
      </c>
      <c r="AE28" s="130" t="s">
        <v>507</v>
      </c>
      <c r="AF28" s="130" t="s">
        <v>507</v>
      </c>
      <c r="AG28" s="130" t="s">
        <v>507</v>
      </c>
      <c r="AH28" s="129" t="s">
        <v>507</v>
      </c>
      <c r="AI28" s="128" t="s">
        <v>507</v>
      </c>
      <c r="AJ28" s="130" t="s">
        <v>507</v>
      </c>
      <c r="AK28" s="130" t="s">
        <v>507</v>
      </c>
      <c r="AL28" s="129" t="s">
        <v>507</v>
      </c>
      <c r="AM28" s="130" t="s">
        <v>507</v>
      </c>
      <c r="AN28" s="130" t="s">
        <v>507</v>
      </c>
      <c r="AO28" s="129" t="s">
        <v>507</v>
      </c>
    </row>
    <row r="29" spans="1:41" ht="15" thickBot="1" x14ac:dyDescent="0.35">
      <c r="B29" s="668"/>
      <c r="C29" s="425">
        <v>260456</v>
      </c>
      <c r="D29" s="423">
        <v>11477</v>
      </c>
      <c r="E29" s="423">
        <v>17179</v>
      </c>
      <c r="F29" s="430">
        <v>36.394424791460573</v>
      </c>
      <c r="G29" s="423">
        <v>6354</v>
      </c>
      <c r="H29" s="424">
        <v>2.5859908351257834</v>
      </c>
      <c r="I29" s="154">
        <v>7596</v>
      </c>
      <c r="J29" s="149">
        <v>2.8787780486222461E-2</v>
      </c>
      <c r="K29" s="379">
        <v>285.16000000000003</v>
      </c>
      <c r="L29" s="406">
        <v>1.1319912145597709E-3</v>
      </c>
      <c r="M29" s="375">
        <v>16</v>
      </c>
      <c r="N29" s="380">
        <v>2</v>
      </c>
      <c r="O29" s="154">
        <v>595</v>
      </c>
      <c r="P29" s="375">
        <v>24</v>
      </c>
      <c r="Q29" s="149">
        <v>6.1372009513594179E-2</v>
      </c>
      <c r="R29" s="580">
        <v>7.0831941196124293E-2</v>
      </c>
      <c r="S29" s="388">
        <v>802</v>
      </c>
      <c r="T29" s="149">
        <v>6.8702290076335881E-2</v>
      </c>
      <c r="U29" s="395">
        <v>3.6163522012578615E-2</v>
      </c>
      <c r="V29" s="398">
        <v>37350</v>
      </c>
      <c r="W29" s="149">
        <v>0.28947368421052633</v>
      </c>
      <c r="X29" s="149">
        <v>0.19500000000000001</v>
      </c>
      <c r="Y29" s="149">
        <v>0.89300000000000002</v>
      </c>
      <c r="Z29" s="149">
        <v>0.747</v>
      </c>
      <c r="AA29" s="395">
        <v>4.8027444253859346E-2</v>
      </c>
      <c r="AB29" s="377">
        <v>2</v>
      </c>
      <c r="AC29" s="378">
        <v>1</v>
      </c>
      <c r="AD29" s="395">
        <v>5.7000000000000002E-2</v>
      </c>
      <c r="AE29" s="378">
        <v>1</v>
      </c>
      <c r="AF29" s="378">
        <v>0</v>
      </c>
      <c r="AG29" s="378">
        <v>16</v>
      </c>
      <c r="AH29" s="271">
        <v>3</v>
      </c>
      <c r="AI29" s="377">
        <v>48</v>
      </c>
      <c r="AJ29" s="149">
        <v>6.9408740359897178E-2</v>
      </c>
      <c r="AK29" s="378">
        <v>153</v>
      </c>
      <c r="AL29" s="271">
        <v>43</v>
      </c>
      <c r="AM29" s="149">
        <v>0.104</v>
      </c>
      <c r="AN29" s="149">
        <v>5.2999999999999999E-2</v>
      </c>
      <c r="AO29" s="395">
        <v>0.5</v>
      </c>
    </row>
    <row r="30" spans="1:41" x14ac:dyDescent="0.3">
      <c r="B30" s="668"/>
      <c r="C30" s="418" t="s">
        <v>508</v>
      </c>
      <c r="D30" s="419" t="s">
        <v>508</v>
      </c>
      <c r="E30" s="419" t="s">
        <v>508</v>
      </c>
      <c r="F30" s="419" t="s">
        <v>508</v>
      </c>
      <c r="G30" s="419" t="s">
        <v>508</v>
      </c>
      <c r="H30" s="420" t="s">
        <v>508</v>
      </c>
      <c r="I30" s="128" t="s">
        <v>508</v>
      </c>
      <c r="J30" s="130" t="s">
        <v>508</v>
      </c>
      <c r="K30" s="130" t="s">
        <v>508</v>
      </c>
      <c r="L30" s="130" t="s">
        <v>508</v>
      </c>
      <c r="M30" s="130" t="s">
        <v>508</v>
      </c>
      <c r="N30" s="129" t="s">
        <v>508</v>
      </c>
      <c r="O30" s="128" t="s">
        <v>508</v>
      </c>
      <c r="P30" s="130" t="s">
        <v>508</v>
      </c>
      <c r="Q30" s="130" t="s">
        <v>508</v>
      </c>
      <c r="R30" s="129" t="s">
        <v>508</v>
      </c>
      <c r="S30" s="387" t="s">
        <v>508</v>
      </c>
      <c r="T30" s="130" t="s">
        <v>508</v>
      </c>
      <c r="U30" s="129" t="s">
        <v>508</v>
      </c>
      <c r="V30" s="130" t="s">
        <v>508</v>
      </c>
      <c r="W30" s="130" t="s">
        <v>508</v>
      </c>
      <c r="X30" s="130" t="s">
        <v>508</v>
      </c>
      <c r="Y30" s="130" t="s">
        <v>508</v>
      </c>
      <c r="Z30" s="130" t="s">
        <v>508</v>
      </c>
      <c r="AA30" s="129" t="s">
        <v>508</v>
      </c>
      <c r="AB30" s="130" t="s">
        <v>508</v>
      </c>
      <c r="AC30" s="130" t="s">
        <v>508</v>
      </c>
      <c r="AD30" s="129" t="s">
        <v>508</v>
      </c>
      <c r="AE30" s="130" t="s">
        <v>508</v>
      </c>
      <c r="AF30" s="130" t="s">
        <v>508</v>
      </c>
      <c r="AG30" s="130" t="s">
        <v>508</v>
      </c>
      <c r="AH30" s="129" t="s">
        <v>508</v>
      </c>
      <c r="AI30" s="128" t="s">
        <v>508</v>
      </c>
      <c r="AJ30" s="130" t="s">
        <v>508</v>
      </c>
      <c r="AK30" s="130" t="s">
        <v>508</v>
      </c>
      <c r="AL30" s="129" t="s">
        <v>508</v>
      </c>
      <c r="AM30" s="130" t="s">
        <v>508</v>
      </c>
      <c r="AN30" s="130" t="s">
        <v>508</v>
      </c>
      <c r="AO30" s="129" t="s">
        <v>508</v>
      </c>
    </row>
    <row r="31" spans="1:41" ht="15" thickBot="1" x14ac:dyDescent="0.35">
      <c r="B31" s="668"/>
      <c r="C31" s="425">
        <v>276432.81818181818</v>
      </c>
      <c r="D31" s="423">
        <v>14198.581818181818</v>
      </c>
      <c r="E31" s="423">
        <v>21240.454545454544</v>
      </c>
      <c r="F31" s="427">
        <v>60</v>
      </c>
      <c r="G31" s="423">
        <v>8180.2</v>
      </c>
      <c r="H31" s="426">
        <v>2.6068427155320704</v>
      </c>
      <c r="I31" s="154">
        <v>9043.8909090909092</v>
      </c>
      <c r="J31" s="149">
        <v>3.405142392575107E-2</v>
      </c>
      <c r="K31" s="379">
        <v>299.38963636363633</v>
      </c>
      <c r="L31" s="406">
        <v>1.1089163349752627E-3</v>
      </c>
      <c r="M31" s="375">
        <v>16</v>
      </c>
      <c r="N31" s="380">
        <v>2.3163636363636364</v>
      </c>
      <c r="O31" s="154">
        <v>1027.8</v>
      </c>
      <c r="P31" s="375">
        <v>103.41818181818182</v>
      </c>
      <c r="Q31" s="149">
        <v>7.3685930696985688E-2</v>
      </c>
      <c r="R31" s="580">
        <v>0.13860144663661803</v>
      </c>
      <c r="S31" s="388">
        <v>1241.6545454545455</v>
      </c>
      <c r="T31" s="149">
        <v>9.1647453440729554E-2</v>
      </c>
      <c r="U31" s="395">
        <v>7.0091761001641051E-2</v>
      </c>
      <c r="V31" s="398">
        <v>40199.472727272725</v>
      </c>
      <c r="W31" s="149">
        <v>0.29847678888989754</v>
      </c>
      <c r="X31" s="149">
        <v>0.222</v>
      </c>
      <c r="Y31" s="149">
        <v>0.88534545454545455</v>
      </c>
      <c r="Z31" s="149">
        <v>0.75365454545454558</v>
      </c>
      <c r="AA31" s="395">
        <v>6.9169138419581278E-2</v>
      </c>
      <c r="AB31" s="377">
        <v>3</v>
      </c>
      <c r="AC31" s="378">
        <v>1.709090909090909</v>
      </c>
      <c r="AD31" s="395">
        <v>6.5000000000000002E-2</v>
      </c>
      <c r="AE31" s="378">
        <v>2</v>
      </c>
      <c r="AF31" s="378">
        <v>0</v>
      </c>
      <c r="AG31" s="378">
        <v>25</v>
      </c>
      <c r="AH31" s="271">
        <v>7</v>
      </c>
      <c r="AI31" s="377">
        <v>93</v>
      </c>
      <c r="AJ31" s="149">
        <v>0.10163829461711843</v>
      </c>
      <c r="AK31" s="378">
        <v>267</v>
      </c>
      <c r="AL31" s="271">
        <v>86</v>
      </c>
      <c r="AM31" s="149">
        <v>0.14229090909090911</v>
      </c>
      <c r="AN31" s="149">
        <v>7.7545454545454556E-2</v>
      </c>
      <c r="AO31" s="395">
        <v>0.49961636363636375</v>
      </c>
    </row>
    <row r="32" spans="1:41" x14ac:dyDescent="0.3">
      <c r="B32" s="668"/>
      <c r="C32" s="418" t="s">
        <v>509</v>
      </c>
      <c r="D32" s="419" t="s">
        <v>509</v>
      </c>
      <c r="E32" s="419" t="s">
        <v>509</v>
      </c>
      <c r="F32" s="419" t="s">
        <v>509</v>
      </c>
      <c r="G32" s="419" t="s">
        <v>509</v>
      </c>
      <c r="H32" s="420" t="s">
        <v>509</v>
      </c>
      <c r="I32" s="128" t="s">
        <v>509</v>
      </c>
      <c r="J32" s="130" t="s">
        <v>509</v>
      </c>
      <c r="K32" s="130" t="s">
        <v>509</v>
      </c>
      <c r="L32" s="130" t="s">
        <v>509</v>
      </c>
      <c r="M32" s="130" t="s">
        <v>509</v>
      </c>
      <c r="N32" s="129" t="s">
        <v>509</v>
      </c>
      <c r="O32" s="128" t="s">
        <v>509</v>
      </c>
      <c r="P32" s="130" t="s">
        <v>509</v>
      </c>
      <c r="Q32" s="130" t="s">
        <v>509</v>
      </c>
      <c r="R32" s="129" t="s">
        <v>509</v>
      </c>
      <c r="S32" s="387" t="s">
        <v>509</v>
      </c>
      <c r="T32" s="130" t="s">
        <v>509</v>
      </c>
      <c r="U32" s="129" t="s">
        <v>509</v>
      </c>
      <c r="V32" s="130" t="s">
        <v>509</v>
      </c>
      <c r="W32" s="130" t="s">
        <v>509</v>
      </c>
      <c r="X32" s="130" t="s">
        <v>509</v>
      </c>
      <c r="Y32" s="130" t="s">
        <v>509</v>
      </c>
      <c r="Z32" s="130" t="s">
        <v>509</v>
      </c>
      <c r="AA32" s="129" t="s">
        <v>509</v>
      </c>
      <c r="AB32" s="130" t="s">
        <v>509</v>
      </c>
      <c r="AC32" s="130" t="s">
        <v>509</v>
      </c>
      <c r="AD32" s="129" t="s">
        <v>509</v>
      </c>
      <c r="AE32" s="130" t="s">
        <v>509</v>
      </c>
      <c r="AF32" s="130" t="s">
        <v>509</v>
      </c>
      <c r="AG32" s="130" t="s">
        <v>509</v>
      </c>
      <c r="AH32" s="129" t="s">
        <v>509</v>
      </c>
      <c r="AI32" s="128" t="s">
        <v>509</v>
      </c>
      <c r="AJ32" s="130" t="s">
        <v>509</v>
      </c>
      <c r="AK32" s="130" t="s">
        <v>509</v>
      </c>
      <c r="AL32" s="129" t="s">
        <v>509</v>
      </c>
      <c r="AM32" s="130" t="s">
        <v>509</v>
      </c>
      <c r="AN32" s="130" t="s">
        <v>509</v>
      </c>
      <c r="AO32" s="129" t="s">
        <v>509</v>
      </c>
    </row>
    <row r="33" spans="2:41" ht="15" thickBot="1" x14ac:dyDescent="0.35">
      <c r="B33" s="668"/>
      <c r="C33" s="425" t="s">
        <v>510</v>
      </c>
      <c r="D33" s="423" t="s">
        <v>512</v>
      </c>
      <c r="E33" s="423" t="s">
        <v>514</v>
      </c>
      <c r="F33" s="423" t="s">
        <v>515</v>
      </c>
      <c r="G33" s="423" t="s">
        <v>1428</v>
      </c>
      <c r="H33" s="431" t="s">
        <v>517</v>
      </c>
      <c r="I33" s="154" t="s">
        <v>518</v>
      </c>
      <c r="J33" s="375" t="s">
        <v>519</v>
      </c>
      <c r="K33" s="375" t="s">
        <v>537</v>
      </c>
      <c r="L33" s="406" t="s">
        <v>536</v>
      </c>
      <c r="M33" s="375" t="s">
        <v>535</v>
      </c>
      <c r="N33" s="376" t="s">
        <v>534</v>
      </c>
      <c r="O33" s="154" t="s">
        <v>538</v>
      </c>
      <c r="P33" s="375" t="s">
        <v>539</v>
      </c>
      <c r="Q33" s="375" t="s">
        <v>540</v>
      </c>
      <c r="R33" s="376" t="s">
        <v>541</v>
      </c>
      <c r="S33" s="388" t="s">
        <v>542</v>
      </c>
      <c r="T33" s="375" t="s">
        <v>543</v>
      </c>
      <c r="U33" s="376" t="s">
        <v>544</v>
      </c>
      <c r="V33" s="375" t="s">
        <v>557</v>
      </c>
      <c r="W33" s="375" t="s">
        <v>556</v>
      </c>
      <c r="X33" s="375" t="s">
        <v>1437</v>
      </c>
      <c r="Y33" s="375" t="s">
        <v>555</v>
      </c>
      <c r="Z33" s="375" t="s">
        <v>1275</v>
      </c>
      <c r="AA33" s="376" t="s">
        <v>554</v>
      </c>
      <c r="AB33" s="375" t="s">
        <v>558</v>
      </c>
      <c r="AC33" s="375" t="s">
        <v>559</v>
      </c>
      <c r="AD33" s="376" t="s">
        <v>560</v>
      </c>
      <c r="AE33" s="375" t="s">
        <v>562</v>
      </c>
      <c r="AF33" s="375" t="s">
        <v>563</v>
      </c>
      <c r="AG33" s="375" t="s">
        <v>564</v>
      </c>
      <c r="AH33" s="376" t="s">
        <v>565</v>
      </c>
      <c r="AI33" s="154" t="s">
        <v>566</v>
      </c>
      <c r="AJ33" s="375" t="s">
        <v>568</v>
      </c>
      <c r="AK33" s="375" t="s">
        <v>569</v>
      </c>
      <c r="AL33" s="376" t="s">
        <v>570</v>
      </c>
      <c r="AM33" s="375" t="s">
        <v>584</v>
      </c>
      <c r="AN33" s="375" t="s">
        <v>585</v>
      </c>
      <c r="AO33" s="376" t="s">
        <v>586</v>
      </c>
    </row>
    <row r="34" spans="2:41" x14ac:dyDescent="0.3">
      <c r="B34" s="668"/>
      <c r="C34" s="418" t="s">
        <v>567</v>
      </c>
      <c r="D34" s="419" t="s">
        <v>567</v>
      </c>
      <c r="E34" s="419" t="s">
        <v>567</v>
      </c>
      <c r="F34" s="419" t="s">
        <v>567</v>
      </c>
      <c r="G34" s="419" t="s">
        <v>567</v>
      </c>
      <c r="H34" s="420" t="s">
        <v>567</v>
      </c>
      <c r="I34" s="128" t="s">
        <v>567</v>
      </c>
      <c r="J34" s="130" t="s">
        <v>567</v>
      </c>
      <c r="K34" s="130" t="s">
        <v>567</v>
      </c>
      <c r="L34" s="130" t="s">
        <v>567</v>
      </c>
      <c r="M34" s="130" t="s">
        <v>567</v>
      </c>
      <c r="N34" s="129" t="s">
        <v>567</v>
      </c>
      <c r="O34" s="128" t="s">
        <v>567</v>
      </c>
      <c r="P34" s="130" t="s">
        <v>567</v>
      </c>
      <c r="Q34" s="130" t="s">
        <v>567</v>
      </c>
      <c r="R34" s="129" t="s">
        <v>567</v>
      </c>
      <c r="S34" s="387" t="s">
        <v>567</v>
      </c>
      <c r="T34" s="130" t="s">
        <v>567</v>
      </c>
      <c r="U34" s="129" t="s">
        <v>567</v>
      </c>
      <c r="V34" s="130" t="s">
        <v>567</v>
      </c>
      <c r="W34" s="130" t="s">
        <v>567</v>
      </c>
      <c r="X34" s="130" t="s">
        <v>567</v>
      </c>
      <c r="Y34" s="130" t="s">
        <v>567</v>
      </c>
      <c r="Z34" s="130" t="s">
        <v>567</v>
      </c>
      <c r="AA34" s="129" t="s">
        <v>567</v>
      </c>
      <c r="AB34" s="130" t="s">
        <v>567</v>
      </c>
      <c r="AC34" s="130" t="s">
        <v>567</v>
      </c>
      <c r="AD34" s="129" t="s">
        <v>567</v>
      </c>
      <c r="AE34" s="130" t="s">
        <v>567</v>
      </c>
      <c r="AF34" s="130" t="s">
        <v>567</v>
      </c>
      <c r="AG34" s="130" t="s">
        <v>567</v>
      </c>
      <c r="AH34" s="129" t="s">
        <v>567</v>
      </c>
      <c r="AI34" s="128" t="s">
        <v>567</v>
      </c>
      <c r="AJ34" s="130" t="s">
        <v>567</v>
      </c>
      <c r="AK34" s="130" t="s">
        <v>567</v>
      </c>
      <c r="AL34" s="129" t="s">
        <v>567</v>
      </c>
      <c r="AM34" s="130" t="s">
        <v>567</v>
      </c>
      <c r="AN34" s="130" t="s">
        <v>567</v>
      </c>
      <c r="AO34" s="129" t="s">
        <v>567</v>
      </c>
    </row>
    <row r="35" spans="2:41" ht="15" thickBot="1" x14ac:dyDescent="0.35">
      <c r="B35" s="669"/>
      <c r="C35" s="425" t="s">
        <v>511</v>
      </c>
      <c r="D35" s="429" t="s">
        <v>513</v>
      </c>
      <c r="E35" s="429" t="s">
        <v>599</v>
      </c>
      <c r="F35" s="429" t="s">
        <v>516</v>
      </c>
      <c r="G35" s="423" t="s">
        <v>1427</v>
      </c>
      <c r="H35" s="432" t="s">
        <v>600</v>
      </c>
      <c r="I35" s="154" t="s">
        <v>529</v>
      </c>
      <c r="J35" s="375" t="s">
        <v>530</v>
      </c>
      <c r="K35" s="375" t="s">
        <v>531</v>
      </c>
      <c r="L35" s="375" t="s">
        <v>532</v>
      </c>
      <c r="M35" s="375" t="s">
        <v>576</v>
      </c>
      <c r="N35" s="376" t="s">
        <v>533</v>
      </c>
      <c r="O35" s="154" t="s">
        <v>549</v>
      </c>
      <c r="P35" s="375">
        <v>0</v>
      </c>
      <c r="Q35" s="375" t="s">
        <v>548</v>
      </c>
      <c r="R35" s="376" t="s">
        <v>547</v>
      </c>
      <c r="S35" s="388" t="s">
        <v>546</v>
      </c>
      <c r="T35" s="375" t="s">
        <v>545</v>
      </c>
      <c r="U35" s="395">
        <v>0</v>
      </c>
      <c r="V35" s="375" t="s">
        <v>550</v>
      </c>
      <c r="W35" s="375" t="s">
        <v>551</v>
      </c>
      <c r="X35" s="375" t="s">
        <v>1436</v>
      </c>
      <c r="Y35" s="375" t="s">
        <v>552</v>
      </c>
      <c r="Z35" s="375" t="s">
        <v>1276</v>
      </c>
      <c r="AA35" s="376" t="s">
        <v>553</v>
      </c>
      <c r="AB35" s="375">
        <v>0</v>
      </c>
      <c r="AC35" s="375">
        <v>0</v>
      </c>
      <c r="AD35" s="376" t="s">
        <v>1281</v>
      </c>
      <c r="AE35" s="375">
        <v>0</v>
      </c>
      <c r="AF35" s="375">
        <v>0</v>
      </c>
      <c r="AG35" s="375" t="s">
        <v>561</v>
      </c>
      <c r="AH35" s="376">
        <v>0</v>
      </c>
      <c r="AI35" s="154" t="s">
        <v>577</v>
      </c>
      <c r="AJ35" s="375" t="s">
        <v>571</v>
      </c>
      <c r="AK35" s="375" t="s">
        <v>578</v>
      </c>
      <c r="AL35" s="376" t="s">
        <v>579</v>
      </c>
      <c r="AM35" s="375" t="s">
        <v>580</v>
      </c>
      <c r="AN35" s="375" t="s">
        <v>581</v>
      </c>
      <c r="AO35" s="376" t="s">
        <v>583</v>
      </c>
    </row>
    <row r="36" spans="2:41" ht="15" thickBot="1" x14ac:dyDescent="0.35"/>
    <row r="37" spans="2:41" x14ac:dyDescent="0.3">
      <c r="B37" s="667" t="s">
        <v>591</v>
      </c>
      <c r="C37" s="418" t="s">
        <v>409</v>
      </c>
      <c r="D37" s="419" t="s">
        <v>409</v>
      </c>
      <c r="E37" s="419" t="s">
        <v>409</v>
      </c>
      <c r="F37" s="419" t="s">
        <v>409</v>
      </c>
      <c r="G37" s="419" t="s">
        <v>409</v>
      </c>
      <c r="H37" s="420" t="s">
        <v>409</v>
      </c>
      <c r="I37" s="419" t="s">
        <v>409</v>
      </c>
      <c r="J37" s="419" t="s">
        <v>409</v>
      </c>
      <c r="K37" s="419" t="s">
        <v>409</v>
      </c>
      <c r="L37" s="419" t="s">
        <v>409</v>
      </c>
      <c r="M37" s="130" t="s">
        <v>409</v>
      </c>
      <c r="N37" s="420" t="s">
        <v>409</v>
      </c>
      <c r="O37" s="130" t="s">
        <v>409</v>
      </c>
      <c r="P37" s="130" t="s">
        <v>409</v>
      </c>
      <c r="Q37" s="130" t="s">
        <v>409</v>
      </c>
      <c r="R37" s="129" t="s">
        <v>409</v>
      </c>
      <c r="S37" s="387" t="s">
        <v>409</v>
      </c>
      <c r="T37" s="130" t="s">
        <v>409</v>
      </c>
      <c r="U37" s="129" t="s">
        <v>409</v>
      </c>
      <c r="V37" s="130" t="s">
        <v>409</v>
      </c>
      <c r="W37" s="130" t="s">
        <v>409</v>
      </c>
      <c r="X37" s="130" t="s">
        <v>409</v>
      </c>
      <c r="Y37" s="130" t="s">
        <v>409</v>
      </c>
      <c r="Z37" s="130" t="s">
        <v>409</v>
      </c>
      <c r="AA37" s="129" t="s">
        <v>409</v>
      </c>
      <c r="AB37" s="130" t="s">
        <v>409</v>
      </c>
      <c r="AC37" s="130" t="s">
        <v>409</v>
      </c>
      <c r="AD37" s="129" t="s">
        <v>409</v>
      </c>
      <c r="AE37" s="130" t="s">
        <v>409</v>
      </c>
      <c r="AF37" s="130" t="s">
        <v>409</v>
      </c>
      <c r="AG37" s="130" t="s">
        <v>409</v>
      </c>
      <c r="AH37" s="129" t="s">
        <v>409</v>
      </c>
      <c r="AI37" s="128" t="s">
        <v>409</v>
      </c>
      <c r="AJ37" s="130" t="s">
        <v>409</v>
      </c>
      <c r="AK37" s="130" t="s">
        <v>409</v>
      </c>
      <c r="AL37" s="129" t="s">
        <v>409</v>
      </c>
      <c r="AM37" s="130" t="s">
        <v>409</v>
      </c>
      <c r="AN37" s="130" t="s">
        <v>409</v>
      </c>
      <c r="AO37" s="129" t="s">
        <v>409</v>
      </c>
    </row>
    <row r="38" spans="2:41" ht="15" thickBot="1" x14ac:dyDescent="0.35">
      <c r="B38" s="668"/>
      <c r="C38" s="425">
        <v>269049</v>
      </c>
      <c r="D38" s="423">
        <v>16115</v>
      </c>
      <c r="E38" s="423">
        <v>22603</v>
      </c>
      <c r="F38" s="427">
        <v>47.01295787844046</v>
      </c>
      <c r="G38" s="423">
        <v>7912</v>
      </c>
      <c r="H38" s="426">
        <v>2.57</v>
      </c>
      <c r="I38" s="423">
        <v>8085</v>
      </c>
      <c r="J38" s="149">
        <v>3.0853720321541381E-2</v>
      </c>
      <c r="K38" s="427">
        <v>303.87</v>
      </c>
      <c r="L38" s="435">
        <v>1.1656464341028099E-3</v>
      </c>
      <c r="M38" s="152">
        <v>16</v>
      </c>
      <c r="N38" s="426">
        <v>2.1</v>
      </c>
      <c r="O38" s="154">
        <v>939</v>
      </c>
      <c r="P38" s="152">
        <v>67</v>
      </c>
      <c r="Q38" s="149">
        <v>5.8763931104356633E-2</v>
      </c>
      <c r="R38" s="580">
        <v>0.10452814219212865</v>
      </c>
      <c r="S38" s="388">
        <v>1099</v>
      </c>
      <c r="T38" s="149">
        <v>7.4069774191675861E-2</v>
      </c>
      <c r="U38" s="395">
        <v>5.9834500318268619E-2</v>
      </c>
      <c r="V38" s="398">
        <v>42200</v>
      </c>
      <c r="W38" s="149">
        <v>0.25775401069518722</v>
      </c>
      <c r="X38" s="149">
        <v>0.216</v>
      </c>
      <c r="Y38" s="149">
        <v>0.84</v>
      </c>
      <c r="Z38" s="149">
        <v>0.8</v>
      </c>
      <c r="AA38" s="395">
        <v>4.5940170940170943E-2</v>
      </c>
      <c r="AB38" s="377">
        <v>5</v>
      </c>
      <c r="AC38" s="378">
        <v>2</v>
      </c>
      <c r="AD38" s="395">
        <v>5.7000000000000002E-2</v>
      </c>
      <c r="AE38" s="378">
        <v>7</v>
      </c>
      <c r="AF38" s="378">
        <v>2</v>
      </c>
      <c r="AG38" s="378">
        <v>27</v>
      </c>
      <c r="AH38" s="271">
        <v>7</v>
      </c>
      <c r="AI38" s="377">
        <v>80</v>
      </c>
      <c r="AJ38" s="149">
        <v>6.0897435897435896E-2</v>
      </c>
      <c r="AK38" s="378">
        <v>350</v>
      </c>
      <c r="AL38" s="271">
        <v>127</v>
      </c>
      <c r="AM38" s="149">
        <v>0.106</v>
      </c>
      <c r="AN38" s="149">
        <v>5.5E-2</v>
      </c>
      <c r="AO38" s="395">
        <v>0.5</v>
      </c>
    </row>
    <row r="39" spans="2:41" x14ac:dyDescent="0.3">
      <c r="B39" s="668"/>
      <c r="C39" s="418" t="s">
        <v>408</v>
      </c>
      <c r="D39" s="419" t="s">
        <v>408</v>
      </c>
      <c r="E39" s="419" t="s">
        <v>408</v>
      </c>
      <c r="F39" s="419" t="s">
        <v>408</v>
      </c>
      <c r="G39" s="419" t="s">
        <v>408</v>
      </c>
      <c r="H39" s="420" t="s">
        <v>408</v>
      </c>
      <c r="I39" s="419" t="s">
        <v>408</v>
      </c>
      <c r="J39" s="419" t="s">
        <v>408</v>
      </c>
      <c r="K39" s="419" t="s">
        <v>408</v>
      </c>
      <c r="L39" s="419" t="s">
        <v>408</v>
      </c>
      <c r="M39" s="130" t="s">
        <v>408</v>
      </c>
      <c r="N39" s="420" t="s">
        <v>408</v>
      </c>
      <c r="O39" s="130" t="s">
        <v>408</v>
      </c>
      <c r="P39" s="130" t="s">
        <v>408</v>
      </c>
      <c r="Q39" s="130" t="s">
        <v>408</v>
      </c>
      <c r="R39" s="129" t="s">
        <v>408</v>
      </c>
      <c r="S39" s="387" t="s">
        <v>408</v>
      </c>
      <c r="T39" s="130" t="s">
        <v>408</v>
      </c>
      <c r="U39" s="129" t="s">
        <v>408</v>
      </c>
      <c r="V39" s="130" t="s">
        <v>408</v>
      </c>
      <c r="W39" s="130" t="s">
        <v>408</v>
      </c>
      <c r="X39" s="130" t="s">
        <v>408</v>
      </c>
      <c r="Y39" s="130" t="s">
        <v>408</v>
      </c>
      <c r="Z39" s="130" t="s">
        <v>408</v>
      </c>
      <c r="AA39" s="129" t="s">
        <v>408</v>
      </c>
      <c r="AB39" s="130" t="s">
        <v>408</v>
      </c>
      <c r="AC39" s="130" t="s">
        <v>408</v>
      </c>
      <c r="AD39" s="129" t="s">
        <v>408</v>
      </c>
      <c r="AE39" s="130" t="s">
        <v>408</v>
      </c>
      <c r="AF39" s="130" t="s">
        <v>408</v>
      </c>
      <c r="AG39" s="130" t="s">
        <v>408</v>
      </c>
      <c r="AH39" s="129" t="s">
        <v>408</v>
      </c>
      <c r="AI39" s="128" t="s">
        <v>408</v>
      </c>
      <c r="AJ39" s="130" t="s">
        <v>408</v>
      </c>
      <c r="AK39" s="130" t="s">
        <v>408</v>
      </c>
      <c r="AL39" s="129" t="s">
        <v>408</v>
      </c>
      <c r="AM39" s="130" t="s">
        <v>408</v>
      </c>
      <c r="AN39" s="130" t="s">
        <v>408</v>
      </c>
      <c r="AO39" s="129" t="s">
        <v>408</v>
      </c>
    </row>
    <row r="40" spans="2:41" ht="15" thickBot="1" x14ac:dyDescent="0.35">
      <c r="B40" s="668"/>
      <c r="C40" s="425">
        <v>281826.43636363634</v>
      </c>
      <c r="D40" s="423">
        <v>20341.109090909093</v>
      </c>
      <c r="E40" s="423">
        <v>32746.345454545455</v>
      </c>
      <c r="F40" s="427">
        <v>93.550687699777896</v>
      </c>
      <c r="G40" s="423">
        <v>12933.672727272728</v>
      </c>
      <c r="H40" s="426">
        <v>2.5627272727272725</v>
      </c>
      <c r="I40" s="423">
        <v>9611.545454545454</v>
      </c>
      <c r="J40" s="149">
        <v>3.5885052710853842E-2</v>
      </c>
      <c r="K40" s="427">
        <v>312.81981818181816</v>
      </c>
      <c r="L40" s="435">
        <v>1.1396030519120551E-3</v>
      </c>
      <c r="M40" s="152">
        <v>16</v>
      </c>
      <c r="N40" s="426">
        <v>2.3509090909090911</v>
      </c>
      <c r="O40" s="154">
        <v>1498.3272727272727</v>
      </c>
      <c r="P40" s="152">
        <v>150</v>
      </c>
      <c r="Q40" s="149">
        <v>7.9445275329253662E-2</v>
      </c>
      <c r="R40" s="580">
        <v>0.19449030795047093</v>
      </c>
      <c r="S40" s="388">
        <v>1781</v>
      </c>
      <c r="T40" s="149">
        <v>9.5991433981336541E-2</v>
      </c>
      <c r="U40" s="395">
        <v>8.3470927909334316E-2</v>
      </c>
      <c r="V40" s="398">
        <v>42023.36363636364</v>
      </c>
      <c r="W40" s="149">
        <v>0.25918205147228351</v>
      </c>
      <c r="X40" s="149">
        <v>0.25096363636363633</v>
      </c>
      <c r="Y40" s="149">
        <v>0.82354545454545447</v>
      </c>
      <c r="Z40" s="149">
        <v>0.77819999999999989</v>
      </c>
      <c r="AA40" s="395">
        <v>6.3874407023205473E-2</v>
      </c>
      <c r="AB40" s="377">
        <v>9</v>
      </c>
      <c r="AC40" s="378">
        <v>5</v>
      </c>
      <c r="AD40" s="395">
        <v>6.8000000000000005E-2</v>
      </c>
      <c r="AE40" s="378">
        <v>50</v>
      </c>
      <c r="AF40" s="378">
        <v>27</v>
      </c>
      <c r="AG40" s="378">
        <v>38</v>
      </c>
      <c r="AH40" s="271">
        <v>11</v>
      </c>
      <c r="AI40" s="377">
        <v>118</v>
      </c>
      <c r="AJ40" s="149">
        <v>9.0167230946084712E-2</v>
      </c>
      <c r="AK40" s="378">
        <v>507</v>
      </c>
      <c r="AL40" s="271">
        <v>176</v>
      </c>
      <c r="AM40" s="149">
        <v>0.14020000000000002</v>
      </c>
      <c r="AN40" s="149">
        <v>8.1781818181818164E-2</v>
      </c>
      <c r="AO40" s="395">
        <v>0.49961454545454542</v>
      </c>
    </row>
    <row r="41" spans="2:41" x14ac:dyDescent="0.3">
      <c r="B41" s="668"/>
      <c r="C41" s="418" t="s">
        <v>410</v>
      </c>
      <c r="D41" s="419" t="s">
        <v>410</v>
      </c>
      <c r="E41" s="419" t="s">
        <v>410</v>
      </c>
      <c r="F41" s="419" t="s">
        <v>410</v>
      </c>
      <c r="G41" s="419" t="s">
        <v>410</v>
      </c>
      <c r="H41" s="420" t="s">
        <v>410</v>
      </c>
      <c r="I41" s="419" t="s">
        <v>410</v>
      </c>
      <c r="J41" s="419" t="s">
        <v>410</v>
      </c>
      <c r="K41" s="419" t="s">
        <v>410</v>
      </c>
      <c r="L41" s="419" t="s">
        <v>410</v>
      </c>
      <c r="M41" s="130" t="s">
        <v>410</v>
      </c>
      <c r="N41" s="420" t="s">
        <v>410</v>
      </c>
      <c r="O41" s="130" t="s">
        <v>410</v>
      </c>
      <c r="P41" s="130" t="s">
        <v>410</v>
      </c>
      <c r="Q41" s="130" t="s">
        <v>410</v>
      </c>
      <c r="R41" s="129" t="s">
        <v>410</v>
      </c>
      <c r="S41" s="387" t="s">
        <v>410</v>
      </c>
      <c r="T41" s="130" t="s">
        <v>410</v>
      </c>
      <c r="U41" s="129" t="s">
        <v>410</v>
      </c>
      <c r="V41" s="130" t="s">
        <v>410</v>
      </c>
      <c r="W41" s="130" t="s">
        <v>410</v>
      </c>
      <c r="X41" s="130" t="s">
        <v>410</v>
      </c>
      <c r="Y41" s="130" t="s">
        <v>410</v>
      </c>
      <c r="Z41" s="130" t="s">
        <v>410</v>
      </c>
      <c r="AA41" s="129" t="s">
        <v>410</v>
      </c>
      <c r="AB41" s="130" t="s">
        <v>410</v>
      </c>
      <c r="AC41" s="130" t="s">
        <v>410</v>
      </c>
      <c r="AD41" s="129" t="s">
        <v>410</v>
      </c>
      <c r="AE41" s="130" t="s">
        <v>410</v>
      </c>
      <c r="AF41" s="130" t="s">
        <v>410</v>
      </c>
      <c r="AG41" s="130" t="s">
        <v>410</v>
      </c>
      <c r="AH41" s="129" t="s">
        <v>410</v>
      </c>
      <c r="AI41" s="128" t="s">
        <v>410</v>
      </c>
      <c r="AJ41" s="130" t="s">
        <v>410</v>
      </c>
      <c r="AK41" s="130" t="s">
        <v>410</v>
      </c>
      <c r="AL41" s="129" t="s">
        <v>410</v>
      </c>
      <c r="AM41" s="130" t="s">
        <v>410</v>
      </c>
      <c r="AN41" s="130" t="s">
        <v>410</v>
      </c>
      <c r="AO41" s="129" t="s">
        <v>410</v>
      </c>
    </row>
    <row r="42" spans="2:41" ht="15" thickBot="1" x14ac:dyDescent="0.35">
      <c r="B42" s="668"/>
      <c r="C42" s="425" t="s">
        <v>1425</v>
      </c>
      <c r="D42" s="423" t="s">
        <v>601</v>
      </c>
      <c r="E42" s="423" t="s">
        <v>603</v>
      </c>
      <c r="F42" s="427" t="s">
        <v>606</v>
      </c>
      <c r="G42" s="423" t="s">
        <v>607</v>
      </c>
      <c r="H42" s="431" t="s">
        <v>609</v>
      </c>
      <c r="I42" s="423" t="s">
        <v>611</v>
      </c>
      <c r="J42" s="423" t="s">
        <v>612</v>
      </c>
      <c r="K42" s="423" t="s">
        <v>613</v>
      </c>
      <c r="L42" s="423" t="s">
        <v>614</v>
      </c>
      <c r="M42" s="152" t="s">
        <v>615</v>
      </c>
      <c r="N42" s="431" t="s">
        <v>616</v>
      </c>
      <c r="O42" s="152" t="s">
        <v>628</v>
      </c>
      <c r="P42" s="152" t="s">
        <v>627</v>
      </c>
      <c r="Q42" s="152" t="s">
        <v>629</v>
      </c>
      <c r="R42" s="157" t="s">
        <v>630</v>
      </c>
      <c r="S42" s="389" t="s">
        <v>631</v>
      </c>
      <c r="T42" s="152" t="s">
        <v>632</v>
      </c>
      <c r="U42" s="157" t="s">
        <v>633</v>
      </c>
      <c r="V42" s="152" t="s">
        <v>647</v>
      </c>
      <c r="W42" s="152" t="s">
        <v>646</v>
      </c>
      <c r="X42" s="152" t="s">
        <v>645</v>
      </c>
      <c r="Y42" s="152" t="s">
        <v>644</v>
      </c>
      <c r="Z42" s="152" t="s">
        <v>1277</v>
      </c>
      <c r="AA42" s="157" t="s">
        <v>643</v>
      </c>
      <c r="AB42" s="152" t="s">
        <v>648</v>
      </c>
      <c r="AC42" s="152" t="s">
        <v>649</v>
      </c>
      <c r="AD42" s="157" t="s">
        <v>650</v>
      </c>
      <c r="AE42" s="152" t="s">
        <v>657</v>
      </c>
      <c r="AF42" s="152" t="s">
        <v>656</v>
      </c>
      <c r="AG42" s="152" t="s">
        <v>655</v>
      </c>
      <c r="AH42" s="157" t="s">
        <v>654</v>
      </c>
      <c r="AI42" s="156" t="s">
        <v>658</v>
      </c>
      <c r="AJ42" s="152" t="s">
        <v>659</v>
      </c>
      <c r="AK42" s="152" t="s">
        <v>660</v>
      </c>
      <c r="AL42" s="157" t="s">
        <v>661</v>
      </c>
      <c r="AM42" s="152" t="s">
        <v>1369</v>
      </c>
      <c r="AN42" s="152" t="s">
        <v>1368</v>
      </c>
      <c r="AO42" s="157" t="s">
        <v>1367</v>
      </c>
    </row>
    <row r="43" spans="2:41" x14ac:dyDescent="0.3">
      <c r="B43" s="668"/>
      <c r="C43" s="418" t="s">
        <v>411</v>
      </c>
      <c r="D43" s="419" t="s">
        <v>411</v>
      </c>
      <c r="E43" s="419" t="s">
        <v>411</v>
      </c>
      <c r="F43" s="419" t="s">
        <v>411</v>
      </c>
      <c r="G43" s="419" t="s">
        <v>411</v>
      </c>
      <c r="H43" s="420" t="s">
        <v>411</v>
      </c>
      <c r="I43" s="419" t="s">
        <v>411</v>
      </c>
      <c r="J43" s="419" t="s">
        <v>411</v>
      </c>
      <c r="K43" s="419" t="s">
        <v>411</v>
      </c>
      <c r="L43" s="419" t="s">
        <v>411</v>
      </c>
      <c r="M43" s="130" t="s">
        <v>411</v>
      </c>
      <c r="N43" s="420" t="s">
        <v>411</v>
      </c>
      <c r="O43" s="130" t="s">
        <v>411</v>
      </c>
      <c r="P43" s="130" t="s">
        <v>411</v>
      </c>
      <c r="Q43" s="130" t="s">
        <v>411</v>
      </c>
      <c r="R43" s="129" t="s">
        <v>411</v>
      </c>
      <c r="S43" s="387" t="s">
        <v>411</v>
      </c>
      <c r="T43" s="130" t="s">
        <v>411</v>
      </c>
      <c r="U43" s="129" t="s">
        <v>411</v>
      </c>
      <c r="V43" s="130" t="s">
        <v>411</v>
      </c>
      <c r="W43" s="130" t="s">
        <v>411</v>
      </c>
      <c r="X43" s="130" t="s">
        <v>411</v>
      </c>
      <c r="Y43" s="130" t="s">
        <v>411</v>
      </c>
      <c r="Z43" s="130" t="s">
        <v>411</v>
      </c>
      <c r="AA43" s="129" t="s">
        <v>411</v>
      </c>
      <c r="AB43" s="130" t="s">
        <v>411</v>
      </c>
      <c r="AC43" s="130" t="s">
        <v>411</v>
      </c>
      <c r="AD43" s="129" t="s">
        <v>411</v>
      </c>
      <c r="AE43" s="130" t="s">
        <v>411</v>
      </c>
      <c r="AF43" s="130" t="s">
        <v>411</v>
      </c>
      <c r="AG43" s="130" t="s">
        <v>411</v>
      </c>
      <c r="AH43" s="129" t="s">
        <v>411</v>
      </c>
      <c r="AI43" s="128" t="s">
        <v>411</v>
      </c>
      <c r="AJ43" s="130" t="s">
        <v>411</v>
      </c>
      <c r="AK43" s="130" t="s">
        <v>411</v>
      </c>
      <c r="AL43" s="129" t="s">
        <v>411</v>
      </c>
      <c r="AM43" s="130" t="s">
        <v>411</v>
      </c>
      <c r="AN43" s="130" t="s">
        <v>411</v>
      </c>
      <c r="AO43" s="129" t="s">
        <v>411</v>
      </c>
    </row>
    <row r="44" spans="2:41" ht="15" thickBot="1" x14ac:dyDescent="0.35">
      <c r="B44" s="669"/>
      <c r="C44" s="425" t="s">
        <v>1424</v>
      </c>
      <c r="D44" s="423" t="s">
        <v>602</v>
      </c>
      <c r="E44" s="423" t="s">
        <v>604</v>
      </c>
      <c r="F44" s="427" t="s">
        <v>605</v>
      </c>
      <c r="G44" s="423" t="s">
        <v>608</v>
      </c>
      <c r="H44" s="431" t="s">
        <v>610</v>
      </c>
      <c r="I44" s="423" t="s">
        <v>622</v>
      </c>
      <c r="J44" s="423" t="s">
        <v>621</v>
      </c>
      <c r="K44" s="423" t="s">
        <v>620</v>
      </c>
      <c r="L44" s="423" t="s">
        <v>619</v>
      </c>
      <c r="M44" s="152" t="s">
        <v>618</v>
      </c>
      <c r="N44" s="431" t="s">
        <v>617</v>
      </c>
      <c r="O44" s="152" t="s">
        <v>623</v>
      </c>
      <c r="P44" s="152">
        <v>0</v>
      </c>
      <c r="Q44" s="152" t="s">
        <v>637</v>
      </c>
      <c r="R44" s="157" t="s">
        <v>636</v>
      </c>
      <c r="S44" s="389" t="s">
        <v>635</v>
      </c>
      <c r="T44" s="152" t="s">
        <v>634</v>
      </c>
      <c r="U44" s="395">
        <v>0</v>
      </c>
      <c r="V44" s="152" t="s">
        <v>638</v>
      </c>
      <c r="W44" s="152" t="s">
        <v>639</v>
      </c>
      <c r="X44" s="152" t="s">
        <v>640</v>
      </c>
      <c r="Y44" s="152" t="s">
        <v>641</v>
      </c>
      <c r="Z44" s="152" t="s">
        <v>1278</v>
      </c>
      <c r="AA44" s="157" t="s">
        <v>642</v>
      </c>
      <c r="AB44" s="152" t="s">
        <v>651</v>
      </c>
      <c r="AC44" s="152">
        <v>0</v>
      </c>
      <c r="AD44" s="157" t="s">
        <v>1282</v>
      </c>
      <c r="AE44" s="152">
        <v>0</v>
      </c>
      <c r="AF44" s="152">
        <v>0</v>
      </c>
      <c r="AG44" s="152" t="s">
        <v>652</v>
      </c>
      <c r="AH44" s="157" t="s">
        <v>653</v>
      </c>
      <c r="AI44" s="156" t="s">
        <v>662</v>
      </c>
      <c r="AJ44" s="152" t="s">
        <v>663</v>
      </c>
      <c r="AK44" s="152" t="s">
        <v>664</v>
      </c>
      <c r="AL44" s="157" t="s">
        <v>665</v>
      </c>
      <c r="AM44" s="152" t="s">
        <v>666</v>
      </c>
      <c r="AN44" s="152" t="s">
        <v>667</v>
      </c>
      <c r="AO44" s="157" t="s">
        <v>668</v>
      </c>
    </row>
    <row r="45" spans="2:41" ht="15" thickBot="1" x14ac:dyDescent="0.35"/>
    <row r="46" spans="2:41" x14ac:dyDescent="0.3">
      <c r="B46" s="667" t="s">
        <v>592</v>
      </c>
      <c r="C46" s="418" t="s">
        <v>669</v>
      </c>
      <c r="D46" s="419" t="s">
        <v>669</v>
      </c>
      <c r="E46" s="419" t="s">
        <v>669</v>
      </c>
      <c r="F46" s="419" t="s">
        <v>669</v>
      </c>
      <c r="G46" s="419" t="s">
        <v>669</v>
      </c>
      <c r="H46" s="420" t="s">
        <v>669</v>
      </c>
      <c r="I46" s="419" t="s">
        <v>669</v>
      </c>
      <c r="J46" s="419" t="s">
        <v>669</v>
      </c>
      <c r="K46" s="419" t="s">
        <v>669</v>
      </c>
      <c r="L46" s="419" t="s">
        <v>669</v>
      </c>
      <c r="M46" s="419" t="s">
        <v>669</v>
      </c>
      <c r="N46" s="420" t="s">
        <v>669</v>
      </c>
      <c r="O46" s="419" t="s">
        <v>669</v>
      </c>
      <c r="P46" s="419" t="s">
        <v>669</v>
      </c>
      <c r="Q46" s="419" t="s">
        <v>669</v>
      </c>
      <c r="R46" s="420" t="s">
        <v>669</v>
      </c>
      <c r="S46" s="578" t="s">
        <v>669</v>
      </c>
      <c r="T46" s="419" t="s">
        <v>669</v>
      </c>
      <c r="U46" s="420" t="s">
        <v>669</v>
      </c>
      <c r="V46" s="419" t="s">
        <v>669</v>
      </c>
      <c r="W46" s="419" t="s">
        <v>669</v>
      </c>
      <c r="X46" s="419" t="s">
        <v>669</v>
      </c>
      <c r="Y46" s="419" t="s">
        <v>669</v>
      </c>
      <c r="Z46" s="419" t="s">
        <v>669</v>
      </c>
      <c r="AA46" s="420" t="s">
        <v>669</v>
      </c>
      <c r="AB46" s="418" t="s">
        <v>669</v>
      </c>
      <c r="AC46" s="419" t="s">
        <v>669</v>
      </c>
      <c r="AD46" s="420" t="s">
        <v>669</v>
      </c>
      <c r="AE46" s="419" t="s">
        <v>669</v>
      </c>
      <c r="AF46" s="419" t="s">
        <v>669</v>
      </c>
      <c r="AG46" s="419" t="s">
        <v>669</v>
      </c>
      <c r="AH46" s="420" t="s">
        <v>669</v>
      </c>
      <c r="AI46" s="418" t="s">
        <v>669</v>
      </c>
      <c r="AJ46" s="419" t="s">
        <v>669</v>
      </c>
      <c r="AK46" s="419" t="s">
        <v>669</v>
      </c>
      <c r="AL46" s="420" t="s">
        <v>669</v>
      </c>
      <c r="AM46" s="419" t="s">
        <v>669</v>
      </c>
      <c r="AN46" s="419" t="s">
        <v>669</v>
      </c>
      <c r="AO46" s="420" t="s">
        <v>669</v>
      </c>
    </row>
    <row r="47" spans="2:41" ht="15" thickBot="1" x14ac:dyDescent="0.35">
      <c r="B47" s="668"/>
      <c r="C47" s="425">
        <v>1640538</v>
      </c>
      <c r="D47" s="423">
        <v>100853</v>
      </c>
      <c r="E47" s="423">
        <v>164706</v>
      </c>
      <c r="F47" s="427">
        <v>92.402077854947606</v>
      </c>
      <c r="G47" s="423">
        <v>65479</v>
      </c>
      <c r="H47" s="426">
        <v>2.47845213432569</v>
      </c>
      <c r="I47" s="423">
        <v>48736</v>
      </c>
      <c r="J47" s="149">
        <v>3.3407630105743311E-2</v>
      </c>
      <c r="K47" s="427">
        <v>1595.8699999999997</v>
      </c>
      <c r="L47" s="423" t="s">
        <v>6</v>
      </c>
      <c r="M47" s="423" t="s">
        <v>6</v>
      </c>
      <c r="N47" s="426">
        <v>1.9</v>
      </c>
      <c r="O47" s="423">
        <v>6024</v>
      </c>
      <c r="P47" s="423">
        <v>348</v>
      </c>
      <c r="Q47" s="149">
        <v>5.3721753443130099E-2</v>
      </c>
      <c r="R47" s="582">
        <v>0.14928430404738402</v>
      </c>
      <c r="S47" s="579">
        <v>7207</v>
      </c>
      <c r="T47" s="149">
        <v>7.1589342905020184E-2</v>
      </c>
      <c r="U47" s="395">
        <v>0.10225846925972397</v>
      </c>
      <c r="V47" s="398">
        <v>41600</v>
      </c>
      <c r="W47" s="149">
        <v>0.24773316062176165</v>
      </c>
      <c r="X47" s="149">
        <v>0.24726947179946285</v>
      </c>
      <c r="Y47" s="149">
        <v>0.84321329639889198</v>
      </c>
      <c r="Z47" s="149">
        <v>0.81111749497270891</v>
      </c>
      <c r="AA47" s="395">
        <v>4.781601588352085E-2</v>
      </c>
      <c r="AB47" s="377">
        <v>36</v>
      </c>
      <c r="AC47" s="378">
        <v>15</v>
      </c>
      <c r="AD47" s="395">
        <v>5.8999999999999997E-2</v>
      </c>
      <c r="AE47" s="378">
        <v>129</v>
      </c>
      <c r="AF47" s="378">
        <v>40</v>
      </c>
      <c r="AG47" s="378">
        <v>172</v>
      </c>
      <c r="AH47" s="271">
        <v>44</v>
      </c>
      <c r="AI47" s="377">
        <v>376</v>
      </c>
      <c r="AJ47" s="149">
        <v>6.7729083665338641E-2</v>
      </c>
      <c r="AK47" s="375">
        <v>2494</v>
      </c>
      <c r="AL47" s="271">
        <v>730</v>
      </c>
      <c r="AM47" s="149">
        <v>0.112315500219296</v>
      </c>
      <c r="AN47" s="149">
        <v>5.9103128054741001E-2</v>
      </c>
      <c r="AO47" s="395">
        <v>0.5</v>
      </c>
    </row>
    <row r="48" spans="2:41" x14ac:dyDescent="0.3">
      <c r="B48" s="668"/>
      <c r="C48" s="418" t="s">
        <v>670</v>
      </c>
      <c r="D48" s="419" t="s">
        <v>670</v>
      </c>
      <c r="E48" s="419" t="s">
        <v>670</v>
      </c>
      <c r="F48" s="419" t="s">
        <v>670</v>
      </c>
      <c r="G48" s="419" t="s">
        <v>670</v>
      </c>
      <c r="H48" s="420" t="s">
        <v>670</v>
      </c>
      <c r="I48" s="419" t="s">
        <v>670</v>
      </c>
      <c r="J48" s="419" t="s">
        <v>670</v>
      </c>
      <c r="K48" s="419" t="s">
        <v>670</v>
      </c>
      <c r="L48" s="419" t="s">
        <v>670</v>
      </c>
      <c r="M48" s="419" t="s">
        <v>670</v>
      </c>
      <c r="N48" s="420" t="s">
        <v>670</v>
      </c>
      <c r="O48" s="419" t="s">
        <v>670</v>
      </c>
      <c r="P48" s="419" t="s">
        <v>670</v>
      </c>
      <c r="Q48" s="419" t="s">
        <v>670</v>
      </c>
      <c r="R48" s="420" t="s">
        <v>670</v>
      </c>
      <c r="S48" s="578" t="s">
        <v>670</v>
      </c>
      <c r="T48" s="419" t="s">
        <v>670</v>
      </c>
      <c r="U48" s="420" t="s">
        <v>670</v>
      </c>
      <c r="V48" s="419" t="s">
        <v>670</v>
      </c>
      <c r="W48" s="419" t="s">
        <v>670</v>
      </c>
      <c r="X48" s="419" t="s">
        <v>670</v>
      </c>
      <c r="Y48" s="419" t="s">
        <v>670</v>
      </c>
      <c r="Z48" s="419" t="s">
        <v>670</v>
      </c>
      <c r="AA48" s="420" t="s">
        <v>670</v>
      </c>
      <c r="AB48" s="418" t="s">
        <v>670</v>
      </c>
      <c r="AC48" s="419" t="s">
        <v>670</v>
      </c>
      <c r="AD48" s="420" t="s">
        <v>670</v>
      </c>
      <c r="AE48" s="419" t="s">
        <v>670</v>
      </c>
      <c r="AF48" s="419" t="s">
        <v>670</v>
      </c>
      <c r="AG48" s="419" t="s">
        <v>670</v>
      </c>
      <c r="AH48" s="420" t="s">
        <v>670</v>
      </c>
      <c r="AI48" s="418" t="s">
        <v>670</v>
      </c>
      <c r="AJ48" s="419" t="s">
        <v>670</v>
      </c>
      <c r="AK48" s="419" t="s">
        <v>670</v>
      </c>
      <c r="AL48" s="420" t="s">
        <v>670</v>
      </c>
      <c r="AM48" s="419" t="s">
        <v>670</v>
      </c>
      <c r="AN48" s="419" t="s">
        <v>670</v>
      </c>
      <c r="AO48" s="420" t="s">
        <v>670</v>
      </c>
    </row>
    <row r="49" spans="2:41" ht="15" thickBot="1" x14ac:dyDescent="0.35">
      <c r="B49" s="668"/>
      <c r="C49" s="425">
        <v>1409159.2727272727</v>
      </c>
      <c r="D49" s="423">
        <v>101705.54545454546</v>
      </c>
      <c r="E49" s="423">
        <v>163731.727272727</v>
      </c>
      <c r="F49" s="427">
        <v>111.268035827513</v>
      </c>
      <c r="G49" s="423">
        <v>64668.36363636364</v>
      </c>
      <c r="H49" s="426">
        <v>2.4678278383848302</v>
      </c>
      <c r="I49" s="423">
        <v>48057.727272727272</v>
      </c>
      <c r="J49" s="149">
        <v>3.5949571514388219E-2</v>
      </c>
      <c r="K49" s="427">
        <v>1495.5163636363636</v>
      </c>
      <c r="L49" s="423" t="s">
        <v>6</v>
      </c>
      <c r="M49" s="423" t="s">
        <v>6</v>
      </c>
      <c r="N49" s="426">
        <v>1.9681818181818178</v>
      </c>
      <c r="O49" s="423">
        <v>7491.636363636364</v>
      </c>
      <c r="P49" s="423">
        <v>749</v>
      </c>
      <c r="Q49" s="149">
        <v>7.0999999999999994E-2</v>
      </c>
      <c r="R49" s="582">
        <v>0.19</v>
      </c>
      <c r="S49" s="579">
        <v>8903.2727272727279</v>
      </c>
      <c r="T49" s="149">
        <v>8.5153775558315575E-2</v>
      </c>
      <c r="U49" s="395">
        <v>9.487575928663422E-2</v>
      </c>
      <c r="V49" s="398">
        <v>47022.727272727272</v>
      </c>
      <c r="W49" s="149">
        <v>0.23642103773639542</v>
      </c>
      <c r="X49" s="149">
        <v>0.30255605725416551</v>
      </c>
      <c r="Y49" s="149">
        <v>0.7873301364914812</v>
      </c>
      <c r="Z49" s="149">
        <v>0.79572476218932087</v>
      </c>
      <c r="AA49" s="395">
        <v>5.8592427018655899E-2</v>
      </c>
      <c r="AB49" s="377">
        <v>44</v>
      </c>
      <c r="AC49" s="149">
        <v>0.24</v>
      </c>
      <c r="AD49" s="395">
        <v>6.7000000000000004E-2</v>
      </c>
      <c r="AE49" s="378">
        <v>251</v>
      </c>
      <c r="AF49" s="378">
        <v>136</v>
      </c>
      <c r="AG49" s="378">
        <v>190</v>
      </c>
      <c r="AH49" s="271">
        <v>56</v>
      </c>
      <c r="AI49" s="377">
        <v>590.27272727272725</v>
      </c>
      <c r="AJ49" s="149">
        <v>8.8629206616906459E-2</v>
      </c>
      <c r="AK49" s="375">
        <v>2533.909090909091</v>
      </c>
      <c r="AL49" s="271">
        <v>881.63636363636363</v>
      </c>
      <c r="AM49" s="149">
        <v>0.1079593969079</v>
      </c>
      <c r="AN49" s="149">
        <v>6.5600383192847403E-2</v>
      </c>
      <c r="AO49" s="395">
        <v>0.5</v>
      </c>
    </row>
    <row r="50" spans="2:41" x14ac:dyDescent="0.3">
      <c r="B50" s="668"/>
      <c r="C50" s="418" t="s">
        <v>671</v>
      </c>
      <c r="D50" s="419" t="s">
        <v>671</v>
      </c>
      <c r="E50" s="419" t="s">
        <v>671</v>
      </c>
      <c r="F50" s="419" t="s">
        <v>671</v>
      </c>
      <c r="G50" s="419" t="s">
        <v>671</v>
      </c>
      <c r="H50" s="420" t="s">
        <v>671</v>
      </c>
      <c r="I50" s="419" t="s">
        <v>671</v>
      </c>
      <c r="J50" s="419" t="s">
        <v>671</v>
      </c>
      <c r="K50" s="419" t="s">
        <v>671</v>
      </c>
      <c r="L50" s="419" t="s">
        <v>671</v>
      </c>
      <c r="M50" s="419" t="s">
        <v>671</v>
      </c>
      <c r="N50" s="420" t="s">
        <v>671</v>
      </c>
      <c r="O50" s="419" t="s">
        <v>671</v>
      </c>
      <c r="P50" s="419" t="s">
        <v>671</v>
      </c>
      <c r="Q50" s="419" t="s">
        <v>671</v>
      </c>
      <c r="R50" s="420" t="s">
        <v>671</v>
      </c>
      <c r="S50" s="578" t="s">
        <v>671</v>
      </c>
      <c r="T50" s="419" t="s">
        <v>671</v>
      </c>
      <c r="U50" s="420" t="s">
        <v>671</v>
      </c>
      <c r="V50" s="419" t="s">
        <v>671</v>
      </c>
      <c r="W50" s="419" t="s">
        <v>671</v>
      </c>
      <c r="X50" s="419" t="s">
        <v>671</v>
      </c>
      <c r="Y50" s="419" t="s">
        <v>671</v>
      </c>
      <c r="Z50" s="419" t="s">
        <v>671</v>
      </c>
      <c r="AA50" s="420" t="s">
        <v>671</v>
      </c>
      <c r="AB50" s="418" t="s">
        <v>671</v>
      </c>
      <c r="AC50" s="419" t="s">
        <v>671</v>
      </c>
      <c r="AD50" s="420" t="s">
        <v>671</v>
      </c>
      <c r="AE50" s="419" t="s">
        <v>671</v>
      </c>
      <c r="AF50" s="419" t="s">
        <v>671</v>
      </c>
      <c r="AG50" s="419" t="s">
        <v>671</v>
      </c>
      <c r="AH50" s="420" t="s">
        <v>671</v>
      </c>
      <c r="AI50" s="418" t="s">
        <v>671</v>
      </c>
      <c r="AJ50" s="419" t="s">
        <v>671</v>
      </c>
      <c r="AK50" s="419" t="s">
        <v>671</v>
      </c>
      <c r="AL50" s="420" t="s">
        <v>671</v>
      </c>
      <c r="AM50" s="419" t="s">
        <v>671</v>
      </c>
      <c r="AN50" s="419" t="s">
        <v>671</v>
      </c>
      <c r="AO50" s="420" t="s">
        <v>671</v>
      </c>
    </row>
    <row r="51" spans="2:41" ht="15" thickBot="1" x14ac:dyDescent="0.35">
      <c r="B51" s="668"/>
      <c r="C51" s="425" t="s">
        <v>674</v>
      </c>
      <c r="D51" s="423" t="s">
        <v>675</v>
      </c>
      <c r="E51" s="423" t="s">
        <v>1359</v>
      </c>
      <c r="F51" s="423" t="s">
        <v>1361</v>
      </c>
      <c r="G51" s="423" t="s">
        <v>677</v>
      </c>
      <c r="H51" s="431" t="s">
        <v>1362</v>
      </c>
      <c r="I51" s="423" t="s">
        <v>680</v>
      </c>
      <c r="J51" s="423" t="s">
        <v>681</v>
      </c>
      <c r="K51" s="423" t="s">
        <v>682</v>
      </c>
      <c r="L51" s="423" t="s">
        <v>6</v>
      </c>
      <c r="M51" s="423" t="s">
        <v>6</v>
      </c>
      <c r="N51" s="431" t="s">
        <v>683</v>
      </c>
      <c r="O51" s="423" t="s">
        <v>698</v>
      </c>
      <c r="P51" s="423" t="s">
        <v>697</v>
      </c>
      <c r="Q51" s="423" t="s">
        <v>696</v>
      </c>
      <c r="R51" s="431" t="s">
        <v>695</v>
      </c>
      <c r="S51" s="579" t="s">
        <v>694</v>
      </c>
      <c r="T51" s="423" t="s">
        <v>693</v>
      </c>
      <c r="U51" s="431" t="s">
        <v>692</v>
      </c>
      <c r="V51" s="423" t="s">
        <v>699</v>
      </c>
      <c r="W51" s="423" t="s">
        <v>700</v>
      </c>
      <c r="X51" s="423" t="s">
        <v>701</v>
      </c>
      <c r="Y51" s="423" t="s">
        <v>702</v>
      </c>
      <c r="Z51" s="423" t="s">
        <v>1279</v>
      </c>
      <c r="AA51" s="431" t="s">
        <v>703</v>
      </c>
      <c r="AB51" s="425" t="s">
        <v>711</v>
      </c>
      <c r="AC51" s="423" t="s">
        <v>712</v>
      </c>
      <c r="AD51" s="431" t="s">
        <v>1283</v>
      </c>
      <c r="AE51" s="423" t="s">
        <v>713</v>
      </c>
      <c r="AF51" s="423" t="s">
        <v>714</v>
      </c>
      <c r="AG51" s="423" t="s">
        <v>715</v>
      </c>
      <c r="AH51" s="431" t="s">
        <v>716</v>
      </c>
      <c r="AI51" s="425" t="s">
        <v>717</v>
      </c>
      <c r="AJ51" s="423" t="s">
        <v>718</v>
      </c>
      <c r="AK51" s="423" t="s">
        <v>719</v>
      </c>
      <c r="AL51" s="431" t="s">
        <v>720</v>
      </c>
      <c r="AM51" s="423" t="s">
        <v>1363</v>
      </c>
      <c r="AN51" s="423" t="s">
        <v>1364</v>
      </c>
      <c r="AO51" s="376" t="s">
        <v>1370</v>
      </c>
    </row>
    <row r="52" spans="2:41" x14ac:dyDescent="0.3">
      <c r="B52" s="668"/>
      <c r="C52" s="418" t="s">
        <v>672</v>
      </c>
      <c r="D52" s="419" t="s">
        <v>672</v>
      </c>
      <c r="E52" s="419" t="s">
        <v>672</v>
      </c>
      <c r="F52" s="419" t="s">
        <v>672</v>
      </c>
      <c r="G52" s="419" t="s">
        <v>672</v>
      </c>
      <c r="H52" s="420" t="s">
        <v>672</v>
      </c>
      <c r="I52" s="419" t="s">
        <v>672</v>
      </c>
      <c r="J52" s="419" t="s">
        <v>672</v>
      </c>
      <c r="K52" s="419" t="s">
        <v>672</v>
      </c>
      <c r="L52" s="419" t="s">
        <v>672</v>
      </c>
      <c r="M52" s="419" t="s">
        <v>672</v>
      </c>
      <c r="N52" s="420" t="s">
        <v>672</v>
      </c>
      <c r="O52" s="419" t="s">
        <v>672</v>
      </c>
      <c r="P52" s="419" t="s">
        <v>672</v>
      </c>
      <c r="Q52" s="419" t="s">
        <v>672</v>
      </c>
      <c r="R52" s="420" t="s">
        <v>672</v>
      </c>
      <c r="S52" s="578" t="s">
        <v>672</v>
      </c>
      <c r="T52" s="419" t="s">
        <v>672</v>
      </c>
      <c r="U52" s="420" t="s">
        <v>672</v>
      </c>
      <c r="V52" s="419" t="s">
        <v>672</v>
      </c>
      <c r="W52" s="419" t="s">
        <v>672</v>
      </c>
      <c r="X52" s="419" t="s">
        <v>672</v>
      </c>
      <c r="Y52" s="419" t="s">
        <v>672</v>
      </c>
      <c r="Z52" s="419" t="s">
        <v>672</v>
      </c>
      <c r="AA52" s="420" t="s">
        <v>672</v>
      </c>
      <c r="AB52" s="418" t="s">
        <v>672</v>
      </c>
      <c r="AC52" s="419" t="s">
        <v>672</v>
      </c>
      <c r="AD52" s="420" t="s">
        <v>672</v>
      </c>
      <c r="AE52" s="419" t="s">
        <v>672</v>
      </c>
      <c r="AF52" s="419" t="s">
        <v>672</v>
      </c>
      <c r="AG52" s="419" t="s">
        <v>672</v>
      </c>
      <c r="AH52" s="420" t="s">
        <v>672</v>
      </c>
      <c r="AI52" s="418" t="s">
        <v>672</v>
      </c>
      <c r="AJ52" s="419" t="s">
        <v>672</v>
      </c>
      <c r="AK52" s="419" t="s">
        <v>672</v>
      </c>
      <c r="AL52" s="420" t="s">
        <v>672</v>
      </c>
      <c r="AM52" s="419" t="s">
        <v>672</v>
      </c>
      <c r="AN52" s="419" t="s">
        <v>672</v>
      </c>
      <c r="AO52" s="420" t="s">
        <v>672</v>
      </c>
    </row>
    <row r="53" spans="2:41" ht="15" thickBot="1" x14ac:dyDescent="0.35">
      <c r="B53" s="669"/>
      <c r="C53" s="425" t="s">
        <v>1426</v>
      </c>
      <c r="D53" s="423" t="s">
        <v>676</v>
      </c>
      <c r="E53" s="423" t="s">
        <v>1358</v>
      </c>
      <c r="F53" s="423" t="s">
        <v>1360</v>
      </c>
      <c r="G53" s="423" t="s">
        <v>678</v>
      </c>
      <c r="H53" s="431" t="s">
        <v>679</v>
      </c>
      <c r="I53" s="423" t="s">
        <v>673</v>
      </c>
      <c r="J53" s="423" t="s">
        <v>684</v>
      </c>
      <c r="K53" s="423" t="s">
        <v>685</v>
      </c>
      <c r="L53" s="423" t="s">
        <v>6</v>
      </c>
      <c r="M53" s="423" t="s">
        <v>6</v>
      </c>
      <c r="N53" s="431" t="s">
        <v>686</v>
      </c>
      <c r="O53" s="423" t="s">
        <v>687</v>
      </c>
      <c r="P53" s="423" t="s">
        <v>688</v>
      </c>
      <c r="Q53" s="423" t="s">
        <v>1377</v>
      </c>
      <c r="R53" s="431" t="s">
        <v>1378</v>
      </c>
      <c r="S53" s="579" t="s">
        <v>689</v>
      </c>
      <c r="T53" s="423" t="s">
        <v>690</v>
      </c>
      <c r="U53" s="431" t="s">
        <v>691</v>
      </c>
      <c r="V53" s="423" t="s">
        <v>704</v>
      </c>
      <c r="W53" s="423" t="s">
        <v>705</v>
      </c>
      <c r="X53" s="423" t="s">
        <v>706</v>
      </c>
      <c r="Y53" s="423" t="s">
        <v>707</v>
      </c>
      <c r="Z53" s="423" t="s">
        <v>1280</v>
      </c>
      <c r="AA53" s="431" t="s">
        <v>708</v>
      </c>
      <c r="AB53" s="425" t="s">
        <v>709</v>
      </c>
      <c r="AC53" s="423" t="s">
        <v>710</v>
      </c>
      <c r="AD53" s="431" t="s">
        <v>1284</v>
      </c>
      <c r="AE53" s="423" t="s">
        <v>721</v>
      </c>
      <c r="AF53" s="423" t="s">
        <v>722</v>
      </c>
      <c r="AG53" s="423" t="s">
        <v>723</v>
      </c>
      <c r="AH53" s="431" t="s">
        <v>724</v>
      </c>
      <c r="AI53" s="425" t="s">
        <v>725</v>
      </c>
      <c r="AJ53" s="423" t="s">
        <v>726</v>
      </c>
      <c r="AK53" s="423" t="s">
        <v>727</v>
      </c>
      <c r="AL53" s="431" t="s">
        <v>728</v>
      </c>
      <c r="AM53" s="423" t="s">
        <v>729</v>
      </c>
      <c r="AN53" s="423" t="s">
        <v>730</v>
      </c>
      <c r="AO53" s="376" t="s">
        <v>1274</v>
      </c>
    </row>
    <row r="54" spans="2:41" ht="15" thickBot="1" x14ac:dyDescent="0.35">
      <c r="AN54" s="462"/>
    </row>
    <row r="55" spans="2:41" x14ac:dyDescent="0.3">
      <c r="B55" s="667" t="s">
        <v>1379</v>
      </c>
      <c r="C55" s="418" t="s">
        <v>1380</v>
      </c>
      <c r="D55" s="419" t="s">
        <v>1380</v>
      </c>
      <c r="E55" s="419" t="s">
        <v>1380</v>
      </c>
      <c r="F55" s="419" t="s">
        <v>1380</v>
      </c>
      <c r="G55" s="419" t="s">
        <v>1380</v>
      </c>
      <c r="H55" s="420" t="s">
        <v>1380</v>
      </c>
      <c r="I55" s="418" t="s">
        <v>1380</v>
      </c>
      <c r="J55" s="419" t="s">
        <v>1380</v>
      </c>
      <c r="K55" s="419" t="s">
        <v>1380</v>
      </c>
      <c r="L55" s="419" t="s">
        <v>1380</v>
      </c>
      <c r="M55" s="419" t="s">
        <v>1380</v>
      </c>
      <c r="N55" s="420" t="s">
        <v>1380</v>
      </c>
      <c r="O55" s="418" t="s">
        <v>1380</v>
      </c>
      <c r="P55" s="419" t="s">
        <v>1380</v>
      </c>
      <c r="Q55" s="419" t="s">
        <v>1380</v>
      </c>
      <c r="R55" s="420" t="s">
        <v>1380</v>
      </c>
      <c r="S55" s="419" t="s">
        <v>1380</v>
      </c>
      <c r="T55" s="419" t="s">
        <v>1380</v>
      </c>
      <c r="U55" s="419" t="s">
        <v>1380</v>
      </c>
      <c r="V55" s="418" t="s">
        <v>1380</v>
      </c>
      <c r="W55" s="419" t="s">
        <v>1380</v>
      </c>
      <c r="X55" s="419" t="s">
        <v>1380</v>
      </c>
      <c r="Y55" s="419" t="s">
        <v>1380</v>
      </c>
      <c r="Z55" s="419" t="s">
        <v>1380</v>
      </c>
      <c r="AA55" s="420" t="s">
        <v>1380</v>
      </c>
      <c r="AB55" s="418" t="s">
        <v>1380</v>
      </c>
      <c r="AC55" s="419"/>
      <c r="AD55" s="420" t="s">
        <v>1380</v>
      </c>
      <c r="AE55" s="418" t="s">
        <v>1380</v>
      </c>
      <c r="AF55" s="419"/>
      <c r="AG55" s="420" t="s">
        <v>1380</v>
      </c>
      <c r="AH55" s="583" t="s">
        <v>669</v>
      </c>
      <c r="AI55" s="418" t="s">
        <v>1380</v>
      </c>
      <c r="AJ55" s="419" t="s">
        <v>1380</v>
      </c>
      <c r="AK55" s="419" t="s">
        <v>1380</v>
      </c>
      <c r="AL55" s="420" t="s">
        <v>1380</v>
      </c>
      <c r="AM55" s="418" t="s">
        <v>1380</v>
      </c>
      <c r="AN55" s="419" t="s">
        <v>1380</v>
      </c>
      <c r="AO55" s="420" t="s">
        <v>1380</v>
      </c>
    </row>
    <row r="56" spans="2:41" ht="15" thickBot="1" x14ac:dyDescent="0.35">
      <c r="B56" s="668"/>
      <c r="C56" s="425" t="s">
        <v>6</v>
      </c>
      <c r="D56" s="423" t="s">
        <v>6</v>
      </c>
      <c r="E56" s="423" t="s">
        <v>6</v>
      </c>
      <c r="F56" s="423" t="s">
        <v>6</v>
      </c>
      <c r="G56" s="423" t="s">
        <v>6</v>
      </c>
      <c r="H56" s="431" t="s">
        <v>6</v>
      </c>
      <c r="I56" s="425" t="s">
        <v>6</v>
      </c>
      <c r="J56" s="423" t="s">
        <v>6</v>
      </c>
      <c r="K56" s="427">
        <v>18.091991499999999</v>
      </c>
      <c r="L56" s="423" t="s">
        <v>6</v>
      </c>
      <c r="M56" s="423" t="s">
        <v>6</v>
      </c>
      <c r="N56" s="426">
        <v>1.1239319999999999</v>
      </c>
      <c r="O56" s="423">
        <v>173</v>
      </c>
      <c r="P56" s="423">
        <v>15</v>
      </c>
      <c r="Q56" s="423" t="s">
        <v>6</v>
      </c>
      <c r="R56" s="582">
        <v>12.980715979877658</v>
      </c>
      <c r="S56" s="423" t="s">
        <v>6</v>
      </c>
      <c r="T56" s="423" t="s">
        <v>6</v>
      </c>
      <c r="U56" s="423" t="s">
        <v>6</v>
      </c>
      <c r="V56" s="398">
        <v>34850</v>
      </c>
      <c r="W56" s="423" t="s">
        <v>6</v>
      </c>
      <c r="X56" s="423" t="s">
        <v>6</v>
      </c>
      <c r="Y56" s="423" t="s">
        <v>6</v>
      </c>
      <c r="Z56" s="423" t="s">
        <v>6</v>
      </c>
      <c r="AA56" s="431" t="s">
        <v>6</v>
      </c>
      <c r="AB56" s="425" t="s">
        <v>6</v>
      </c>
      <c r="AC56" s="378"/>
      <c r="AD56" s="431" t="s">
        <v>6</v>
      </c>
      <c r="AE56" s="425" t="s">
        <v>6</v>
      </c>
      <c r="AF56" s="378"/>
      <c r="AG56" s="431" t="s">
        <v>6</v>
      </c>
      <c r="AH56" s="584">
        <v>44</v>
      </c>
      <c r="AI56" s="377">
        <v>7</v>
      </c>
      <c r="AJ56" s="149">
        <v>4.1458742880185494E-2</v>
      </c>
      <c r="AK56" s="423" t="s">
        <v>6</v>
      </c>
      <c r="AL56" s="431" t="s">
        <v>6</v>
      </c>
      <c r="AM56" s="425" t="s">
        <v>6</v>
      </c>
      <c r="AN56" s="423" t="s">
        <v>6</v>
      </c>
      <c r="AO56" s="431" t="s">
        <v>6</v>
      </c>
    </row>
    <row r="57" spans="2:41" x14ac:dyDescent="0.3">
      <c r="B57" s="668"/>
      <c r="C57" s="418" t="s">
        <v>1381</v>
      </c>
      <c r="D57" s="419" t="s">
        <v>1381</v>
      </c>
      <c r="E57" s="419" t="s">
        <v>1381</v>
      </c>
      <c r="F57" s="419" t="s">
        <v>1381</v>
      </c>
      <c r="G57" s="419" t="s">
        <v>1381</v>
      </c>
      <c r="H57" s="420" t="s">
        <v>1381</v>
      </c>
      <c r="I57" s="418" t="s">
        <v>1381</v>
      </c>
      <c r="J57" s="419" t="s">
        <v>1381</v>
      </c>
      <c r="K57" s="419" t="s">
        <v>1381</v>
      </c>
      <c r="L57" s="419" t="s">
        <v>1381</v>
      </c>
      <c r="M57" s="419" t="s">
        <v>1381</v>
      </c>
      <c r="N57" s="420" t="s">
        <v>1381</v>
      </c>
      <c r="O57" s="418" t="s">
        <v>1381</v>
      </c>
      <c r="P57" s="419" t="s">
        <v>1381</v>
      </c>
      <c r="Q57" s="419" t="s">
        <v>1381</v>
      </c>
      <c r="R57" s="420" t="s">
        <v>1381</v>
      </c>
      <c r="S57" s="419" t="s">
        <v>1381</v>
      </c>
      <c r="T57" s="419" t="s">
        <v>1381</v>
      </c>
      <c r="U57" s="419" t="s">
        <v>1381</v>
      </c>
      <c r="V57" s="418" t="s">
        <v>1381</v>
      </c>
      <c r="W57" s="419" t="s">
        <v>1381</v>
      </c>
      <c r="X57" s="419" t="s">
        <v>1381</v>
      </c>
      <c r="Y57" s="419" t="s">
        <v>1381</v>
      </c>
      <c r="Z57" s="419" t="s">
        <v>1381</v>
      </c>
      <c r="AA57" s="420" t="s">
        <v>1381</v>
      </c>
      <c r="AB57" s="418" t="s">
        <v>1381</v>
      </c>
      <c r="AC57" s="419"/>
      <c r="AD57" s="420" t="s">
        <v>1381</v>
      </c>
      <c r="AE57" s="418" t="s">
        <v>1381</v>
      </c>
      <c r="AF57" s="419"/>
      <c r="AG57" s="420" t="s">
        <v>1381</v>
      </c>
      <c r="AH57" s="583" t="s">
        <v>670</v>
      </c>
      <c r="AI57" s="418" t="s">
        <v>1381</v>
      </c>
      <c r="AJ57" s="419" t="s">
        <v>1381</v>
      </c>
      <c r="AK57" s="419" t="s">
        <v>1381</v>
      </c>
      <c r="AL57" s="420" t="s">
        <v>1381</v>
      </c>
      <c r="AM57" s="418" t="s">
        <v>1381</v>
      </c>
      <c r="AN57" s="419" t="s">
        <v>1381</v>
      </c>
      <c r="AO57" s="420" t="s">
        <v>1381</v>
      </c>
    </row>
    <row r="58" spans="2:41" ht="15" thickBot="1" x14ac:dyDescent="0.35">
      <c r="B58" s="668"/>
      <c r="C58" s="425" t="s">
        <v>6</v>
      </c>
      <c r="D58" s="423" t="s">
        <v>6</v>
      </c>
      <c r="E58" s="423" t="s">
        <v>6</v>
      </c>
      <c r="F58" s="423" t="s">
        <v>6</v>
      </c>
      <c r="G58" s="423" t="s">
        <v>6</v>
      </c>
      <c r="H58" s="431" t="s">
        <v>6</v>
      </c>
      <c r="I58" s="425" t="s">
        <v>6</v>
      </c>
      <c r="J58" s="423" t="s">
        <v>6</v>
      </c>
      <c r="K58" s="427">
        <v>38.003395948717973</v>
      </c>
      <c r="L58" s="423" t="s">
        <v>6</v>
      </c>
      <c r="M58" s="423" t="s">
        <v>6</v>
      </c>
      <c r="N58" s="426">
        <v>1.5278095256410251</v>
      </c>
      <c r="O58" s="423">
        <v>368.71794871794873</v>
      </c>
      <c r="P58" s="423">
        <v>51</v>
      </c>
      <c r="Q58" s="423" t="s">
        <v>6</v>
      </c>
      <c r="R58" s="582">
        <v>17.827733412904387</v>
      </c>
      <c r="S58" s="423" t="s">
        <v>6</v>
      </c>
      <c r="T58" s="423" t="s">
        <v>6</v>
      </c>
      <c r="U58" s="423" t="s">
        <v>6</v>
      </c>
      <c r="V58" s="398">
        <v>41060.573717948719</v>
      </c>
      <c r="W58" s="423" t="s">
        <v>6</v>
      </c>
      <c r="X58" s="423" t="s">
        <v>6</v>
      </c>
      <c r="Y58" s="423" t="s">
        <v>6</v>
      </c>
      <c r="Z58" s="423" t="s">
        <v>6</v>
      </c>
      <c r="AA58" s="431" t="s">
        <v>6</v>
      </c>
      <c r="AB58" s="425" t="s">
        <v>6</v>
      </c>
      <c r="AC58" s="149"/>
      <c r="AD58" s="431" t="s">
        <v>6</v>
      </c>
      <c r="AE58" s="425" t="s">
        <v>6</v>
      </c>
      <c r="AF58" s="378"/>
      <c r="AG58" s="431" t="s">
        <v>6</v>
      </c>
      <c r="AH58" s="584">
        <v>56</v>
      </c>
      <c r="AI58" s="377">
        <v>34.596153846153847</v>
      </c>
      <c r="AJ58" s="149">
        <v>7.404408633182756E-2</v>
      </c>
      <c r="AK58" s="423" t="s">
        <v>6</v>
      </c>
      <c r="AL58" s="431" t="s">
        <v>6</v>
      </c>
      <c r="AM58" s="425" t="s">
        <v>6</v>
      </c>
      <c r="AN58" s="423" t="s">
        <v>6</v>
      </c>
      <c r="AO58" s="431" t="s">
        <v>6</v>
      </c>
    </row>
    <row r="59" spans="2:41" x14ac:dyDescent="0.3">
      <c r="B59" s="668"/>
      <c r="C59" s="418" t="s">
        <v>1382</v>
      </c>
      <c r="D59" s="419" t="s">
        <v>1382</v>
      </c>
      <c r="E59" s="419" t="s">
        <v>1382</v>
      </c>
      <c r="F59" s="419" t="s">
        <v>1382</v>
      </c>
      <c r="G59" s="419" t="s">
        <v>1382</v>
      </c>
      <c r="H59" s="420" t="s">
        <v>1382</v>
      </c>
      <c r="I59" s="418" t="s">
        <v>1382</v>
      </c>
      <c r="J59" s="419" t="s">
        <v>1382</v>
      </c>
      <c r="K59" s="419" t="s">
        <v>1382</v>
      </c>
      <c r="L59" s="419" t="s">
        <v>1382</v>
      </c>
      <c r="M59" s="419" t="s">
        <v>1382</v>
      </c>
      <c r="N59" s="420" t="s">
        <v>1382</v>
      </c>
      <c r="O59" s="418" t="s">
        <v>1382</v>
      </c>
      <c r="P59" s="419" t="s">
        <v>1382</v>
      </c>
      <c r="Q59" s="419" t="s">
        <v>1382</v>
      </c>
      <c r="R59" s="420" t="s">
        <v>1382</v>
      </c>
      <c r="S59" s="419" t="s">
        <v>1382</v>
      </c>
      <c r="T59" s="419" t="s">
        <v>1382</v>
      </c>
      <c r="U59" s="419" t="s">
        <v>1382</v>
      </c>
      <c r="V59" s="418" t="s">
        <v>1382</v>
      </c>
      <c r="W59" s="419" t="s">
        <v>1382</v>
      </c>
      <c r="X59" s="419" t="s">
        <v>1382</v>
      </c>
      <c r="Y59" s="419" t="s">
        <v>1382</v>
      </c>
      <c r="Z59" s="419" t="s">
        <v>1382</v>
      </c>
      <c r="AA59" s="420" t="s">
        <v>1382</v>
      </c>
      <c r="AB59" s="418" t="s">
        <v>1382</v>
      </c>
      <c r="AC59" s="419"/>
      <c r="AD59" s="420" t="s">
        <v>1382</v>
      </c>
      <c r="AE59" s="418" t="s">
        <v>1382</v>
      </c>
      <c r="AF59" s="419"/>
      <c r="AG59" s="420" t="s">
        <v>1382</v>
      </c>
      <c r="AH59" s="583" t="s">
        <v>671</v>
      </c>
      <c r="AI59" s="418" t="s">
        <v>1382</v>
      </c>
      <c r="AJ59" s="419" t="s">
        <v>1382</v>
      </c>
      <c r="AK59" s="419" t="s">
        <v>1382</v>
      </c>
      <c r="AL59" s="420" t="s">
        <v>1382</v>
      </c>
      <c r="AM59" s="418" t="s">
        <v>1382</v>
      </c>
      <c r="AN59" s="419" t="s">
        <v>1382</v>
      </c>
      <c r="AO59" s="420" t="s">
        <v>1382</v>
      </c>
    </row>
    <row r="60" spans="2:41" ht="15" thickBot="1" x14ac:dyDescent="0.35">
      <c r="B60" s="668"/>
      <c r="C60" s="425" t="s">
        <v>6</v>
      </c>
      <c r="D60" s="423" t="s">
        <v>6</v>
      </c>
      <c r="E60" s="423" t="s">
        <v>6</v>
      </c>
      <c r="F60" s="423" t="s">
        <v>6</v>
      </c>
      <c r="G60" s="423" t="s">
        <v>6</v>
      </c>
      <c r="H60" s="431" t="s">
        <v>6</v>
      </c>
      <c r="I60" s="425" t="s">
        <v>6</v>
      </c>
      <c r="J60" s="423" t="s">
        <v>6</v>
      </c>
      <c r="K60" s="423" t="s">
        <v>1403</v>
      </c>
      <c r="L60" s="423" t="s">
        <v>6</v>
      </c>
      <c r="M60" s="423" t="s">
        <v>6</v>
      </c>
      <c r="N60" s="431" t="s">
        <v>1405</v>
      </c>
      <c r="O60" s="425" t="s">
        <v>1406</v>
      </c>
      <c r="P60" s="423" t="s">
        <v>1407</v>
      </c>
      <c r="Q60" s="423" t="s">
        <v>6</v>
      </c>
      <c r="R60" s="431" t="s">
        <v>1421</v>
      </c>
      <c r="S60" s="423" t="s">
        <v>6</v>
      </c>
      <c r="T60" s="423" t="s">
        <v>6</v>
      </c>
      <c r="U60" s="423" t="s">
        <v>6</v>
      </c>
      <c r="V60" s="398" t="s">
        <v>1409</v>
      </c>
      <c r="W60" s="423" t="s">
        <v>6</v>
      </c>
      <c r="X60" s="423" t="s">
        <v>6</v>
      </c>
      <c r="Y60" s="423" t="s">
        <v>6</v>
      </c>
      <c r="Z60" s="423" t="s">
        <v>6</v>
      </c>
      <c r="AA60" s="431" t="s">
        <v>6</v>
      </c>
      <c r="AB60" s="425" t="s">
        <v>6</v>
      </c>
      <c r="AC60" s="423"/>
      <c r="AD60" s="431" t="s">
        <v>6</v>
      </c>
      <c r="AE60" s="425" t="s">
        <v>6</v>
      </c>
      <c r="AF60" s="423"/>
      <c r="AG60" s="431" t="s">
        <v>6</v>
      </c>
      <c r="AH60" s="585" t="s">
        <v>716</v>
      </c>
      <c r="AI60" s="425" t="s">
        <v>1411</v>
      </c>
      <c r="AJ60" s="149" t="s">
        <v>1412</v>
      </c>
      <c r="AK60" s="423" t="s">
        <v>6</v>
      </c>
      <c r="AL60" s="431" t="s">
        <v>6</v>
      </c>
      <c r="AM60" s="425" t="s">
        <v>6</v>
      </c>
      <c r="AN60" s="423" t="s">
        <v>6</v>
      </c>
      <c r="AO60" s="431" t="s">
        <v>6</v>
      </c>
    </row>
    <row r="61" spans="2:41" x14ac:dyDescent="0.3">
      <c r="B61" s="668"/>
      <c r="C61" s="418" t="s">
        <v>1383</v>
      </c>
      <c r="D61" s="419" t="s">
        <v>1383</v>
      </c>
      <c r="E61" s="419" t="s">
        <v>1383</v>
      </c>
      <c r="F61" s="419" t="s">
        <v>1383</v>
      </c>
      <c r="G61" s="419" t="s">
        <v>1383</v>
      </c>
      <c r="H61" s="420" t="s">
        <v>1383</v>
      </c>
      <c r="I61" s="418" t="s">
        <v>1383</v>
      </c>
      <c r="J61" s="419" t="s">
        <v>1383</v>
      </c>
      <c r="K61" s="419" t="s">
        <v>1383</v>
      </c>
      <c r="L61" s="419" t="s">
        <v>1383</v>
      </c>
      <c r="M61" s="419" t="s">
        <v>1383</v>
      </c>
      <c r="N61" s="420" t="s">
        <v>1383</v>
      </c>
      <c r="O61" s="418" t="s">
        <v>1383</v>
      </c>
      <c r="P61" s="419" t="s">
        <v>1383</v>
      </c>
      <c r="Q61" s="419" t="s">
        <v>1383</v>
      </c>
      <c r="R61" s="420" t="s">
        <v>1383</v>
      </c>
      <c r="S61" s="419" t="s">
        <v>1383</v>
      </c>
      <c r="T61" s="419" t="s">
        <v>1383</v>
      </c>
      <c r="U61" s="419" t="s">
        <v>1383</v>
      </c>
      <c r="V61" s="418" t="s">
        <v>1383</v>
      </c>
      <c r="W61" s="419" t="s">
        <v>1383</v>
      </c>
      <c r="X61" s="419" t="s">
        <v>1383</v>
      </c>
      <c r="Y61" s="419" t="s">
        <v>1383</v>
      </c>
      <c r="Z61" s="419" t="s">
        <v>1383</v>
      </c>
      <c r="AA61" s="420" t="s">
        <v>1383</v>
      </c>
      <c r="AB61" s="418" t="s">
        <v>1383</v>
      </c>
      <c r="AC61" s="419"/>
      <c r="AD61" s="420" t="s">
        <v>1383</v>
      </c>
      <c r="AE61" s="418" t="s">
        <v>1383</v>
      </c>
      <c r="AF61" s="419"/>
      <c r="AG61" s="420" t="s">
        <v>1383</v>
      </c>
      <c r="AH61" s="583" t="s">
        <v>672</v>
      </c>
      <c r="AI61" s="418" t="s">
        <v>1383</v>
      </c>
      <c r="AJ61" s="419" t="s">
        <v>1383</v>
      </c>
      <c r="AK61" s="419" t="s">
        <v>1383</v>
      </c>
      <c r="AL61" s="420" t="s">
        <v>1383</v>
      </c>
      <c r="AM61" s="418" t="s">
        <v>1383</v>
      </c>
      <c r="AN61" s="419" t="s">
        <v>1383</v>
      </c>
      <c r="AO61" s="420" t="s">
        <v>1383</v>
      </c>
    </row>
    <row r="62" spans="2:41" ht="15" thickBot="1" x14ac:dyDescent="0.35">
      <c r="B62" s="669"/>
      <c r="C62" s="425" t="s">
        <v>6</v>
      </c>
      <c r="D62" s="423" t="s">
        <v>6</v>
      </c>
      <c r="E62" s="423" t="s">
        <v>6</v>
      </c>
      <c r="F62" s="423" t="s">
        <v>6</v>
      </c>
      <c r="G62" s="423" t="s">
        <v>6</v>
      </c>
      <c r="H62" s="431" t="s">
        <v>6</v>
      </c>
      <c r="I62" s="425" t="s">
        <v>6</v>
      </c>
      <c r="J62" s="423" t="s">
        <v>6</v>
      </c>
      <c r="K62" s="423" t="s">
        <v>1404</v>
      </c>
      <c r="L62" s="423" t="s">
        <v>6</v>
      </c>
      <c r="M62" s="423" t="s">
        <v>6</v>
      </c>
      <c r="N62" s="426">
        <v>0</v>
      </c>
      <c r="O62" s="425" t="s">
        <v>1408</v>
      </c>
      <c r="P62" s="423">
        <v>0</v>
      </c>
      <c r="Q62" s="423" t="s">
        <v>6</v>
      </c>
      <c r="R62" s="431" t="s">
        <v>1422</v>
      </c>
      <c r="S62" s="423" t="s">
        <v>6</v>
      </c>
      <c r="T62" s="423" t="s">
        <v>6</v>
      </c>
      <c r="U62" s="423" t="s">
        <v>6</v>
      </c>
      <c r="V62" s="398" t="s">
        <v>1410</v>
      </c>
      <c r="W62" s="423" t="s">
        <v>6</v>
      </c>
      <c r="X62" s="423" t="s">
        <v>6</v>
      </c>
      <c r="Y62" s="423" t="s">
        <v>6</v>
      </c>
      <c r="Z62" s="423" t="s">
        <v>6</v>
      </c>
      <c r="AA62" s="431" t="s">
        <v>6</v>
      </c>
      <c r="AB62" s="425" t="s">
        <v>6</v>
      </c>
      <c r="AC62" s="423"/>
      <c r="AD62" s="431" t="s">
        <v>6</v>
      </c>
      <c r="AE62" s="425" t="s">
        <v>6</v>
      </c>
      <c r="AF62" s="423"/>
      <c r="AG62" s="431" t="s">
        <v>6</v>
      </c>
      <c r="AH62" s="585" t="s">
        <v>724</v>
      </c>
      <c r="AI62" s="425">
        <v>0</v>
      </c>
      <c r="AJ62" s="149">
        <v>0</v>
      </c>
      <c r="AK62" s="423" t="s">
        <v>6</v>
      </c>
      <c r="AL62" s="431" t="s">
        <v>6</v>
      </c>
      <c r="AM62" s="425" t="s">
        <v>6</v>
      </c>
      <c r="AN62" s="423" t="s">
        <v>6</v>
      </c>
      <c r="AO62" s="431" t="s">
        <v>6</v>
      </c>
    </row>
    <row r="63" spans="2:41" ht="15" thickBot="1" x14ac:dyDescent="0.35"/>
    <row r="64" spans="2:41" x14ac:dyDescent="0.3">
      <c r="B64" s="667" t="s">
        <v>1384</v>
      </c>
      <c r="C64" s="418" t="s">
        <v>1385</v>
      </c>
      <c r="D64" s="419" t="s">
        <v>1385</v>
      </c>
      <c r="E64" s="419" t="s">
        <v>1385</v>
      </c>
      <c r="F64" s="419" t="s">
        <v>1385</v>
      </c>
      <c r="G64" s="419" t="s">
        <v>1385</v>
      </c>
      <c r="H64" s="420" t="s">
        <v>1385</v>
      </c>
      <c r="I64" s="418" t="s">
        <v>1385</v>
      </c>
      <c r="J64" s="419" t="s">
        <v>1385</v>
      </c>
      <c r="K64" s="419" t="s">
        <v>1380</v>
      </c>
      <c r="L64" s="419" t="s">
        <v>1385</v>
      </c>
      <c r="M64" s="419" t="s">
        <v>1385</v>
      </c>
      <c r="N64" s="420" t="s">
        <v>1385</v>
      </c>
      <c r="O64" s="418" t="s">
        <v>1385</v>
      </c>
      <c r="P64" s="419" t="s">
        <v>1385</v>
      </c>
      <c r="Q64" s="419" t="s">
        <v>1385</v>
      </c>
      <c r="R64" s="420" t="s">
        <v>1385</v>
      </c>
      <c r="S64" s="418" t="s">
        <v>1385</v>
      </c>
      <c r="T64" s="419" t="s">
        <v>1385</v>
      </c>
      <c r="U64" s="420" t="s">
        <v>1385</v>
      </c>
      <c r="V64" s="418" t="s">
        <v>1385</v>
      </c>
      <c r="W64" s="419" t="s">
        <v>1385</v>
      </c>
      <c r="X64" s="419" t="s">
        <v>1385</v>
      </c>
      <c r="Y64" s="419" t="s">
        <v>1385</v>
      </c>
      <c r="Z64" s="419" t="s">
        <v>1385</v>
      </c>
      <c r="AA64" s="420" t="s">
        <v>1385</v>
      </c>
      <c r="AB64" s="418" t="s">
        <v>1385</v>
      </c>
      <c r="AC64" s="419"/>
      <c r="AD64" s="420" t="s">
        <v>1385</v>
      </c>
      <c r="AE64" s="418" t="s">
        <v>1385</v>
      </c>
      <c r="AF64" s="419"/>
      <c r="AG64" s="420" t="s">
        <v>1385</v>
      </c>
      <c r="AH64" s="583" t="s">
        <v>669</v>
      </c>
      <c r="AI64" s="418" t="s">
        <v>1385</v>
      </c>
      <c r="AJ64" s="419" t="s">
        <v>1385</v>
      </c>
      <c r="AK64" s="419" t="s">
        <v>1385</v>
      </c>
      <c r="AL64" s="420" t="s">
        <v>1385</v>
      </c>
      <c r="AM64" s="418" t="s">
        <v>1385</v>
      </c>
      <c r="AN64" s="419" t="s">
        <v>1385</v>
      </c>
      <c r="AO64" s="420" t="s">
        <v>1385</v>
      </c>
    </row>
    <row r="65" spans="2:41" ht="15" thickBot="1" x14ac:dyDescent="0.35">
      <c r="B65" s="668"/>
      <c r="C65" s="425">
        <v>448635.71904</v>
      </c>
      <c r="D65" s="423">
        <v>30469</v>
      </c>
      <c r="E65" s="423" t="s">
        <v>6</v>
      </c>
      <c r="F65" s="423" t="s">
        <v>6</v>
      </c>
      <c r="G65" s="423" t="s">
        <v>6</v>
      </c>
      <c r="H65" s="431" t="s">
        <v>6</v>
      </c>
      <c r="I65" s="425">
        <v>11897.663124000001</v>
      </c>
      <c r="J65" s="149">
        <v>3.0203301264969715E-2</v>
      </c>
      <c r="K65" s="427">
        <v>472.06273099999999</v>
      </c>
      <c r="L65" s="435">
        <v>1.0455053487208026E-3</v>
      </c>
      <c r="M65" s="423" t="s">
        <v>6</v>
      </c>
      <c r="N65" s="426">
        <v>0.83746299999999996</v>
      </c>
      <c r="O65" s="425">
        <v>1992</v>
      </c>
      <c r="P65" s="423">
        <v>152</v>
      </c>
      <c r="Q65" s="149">
        <v>0.06</v>
      </c>
      <c r="R65" s="582">
        <v>0.11633747186885091</v>
      </c>
      <c r="S65" s="425">
        <v>2249</v>
      </c>
      <c r="T65" s="149">
        <v>7.3163951742925448E-2</v>
      </c>
      <c r="U65" s="395">
        <v>8.1218274111675121E-2</v>
      </c>
      <c r="V65" s="398">
        <v>40600</v>
      </c>
      <c r="W65" s="423" t="s">
        <v>6</v>
      </c>
      <c r="X65" s="423" t="s">
        <v>6</v>
      </c>
      <c r="Y65" s="423" t="s">
        <v>6</v>
      </c>
      <c r="Z65" s="423" t="s">
        <v>6</v>
      </c>
      <c r="AA65" s="431" t="s">
        <v>6</v>
      </c>
      <c r="AB65" s="425" t="s">
        <v>6</v>
      </c>
      <c r="AC65" s="378"/>
      <c r="AD65" s="431" t="s">
        <v>6</v>
      </c>
      <c r="AE65" s="425" t="s">
        <v>6</v>
      </c>
      <c r="AF65" s="378"/>
      <c r="AG65" s="431" t="s">
        <v>6</v>
      </c>
      <c r="AH65" s="584">
        <v>44</v>
      </c>
      <c r="AI65" s="425">
        <v>164</v>
      </c>
      <c r="AJ65" s="149">
        <v>5.860569956528739E-2</v>
      </c>
      <c r="AK65" s="423" t="s">
        <v>6</v>
      </c>
      <c r="AL65" s="431" t="s">
        <v>6</v>
      </c>
      <c r="AM65" s="425" t="s">
        <v>6</v>
      </c>
      <c r="AN65" s="423" t="s">
        <v>6</v>
      </c>
      <c r="AO65" s="431" t="s">
        <v>6</v>
      </c>
    </row>
    <row r="66" spans="2:41" x14ac:dyDescent="0.3">
      <c r="B66" s="668"/>
      <c r="C66" s="418" t="s">
        <v>1386</v>
      </c>
      <c r="D66" s="419" t="s">
        <v>1386</v>
      </c>
      <c r="E66" s="419" t="s">
        <v>1386</v>
      </c>
      <c r="F66" s="419" t="s">
        <v>1386</v>
      </c>
      <c r="G66" s="419" t="s">
        <v>1386</v>
      </c>
      <c r="H66" s="420" t="s">
        <v>1386</v>
      </c>
      <c r="I66" s="418" t="s">
        <v>1386</v>
      </c>
      <c r="J66" s="419" t="s">
        <v>1386</v>
      </c>
      <c r="K66" s="419" t="s">
        <v>1381</v>
      </c>
      <c r="L66" s="419" t="s">
        <v>1386</v>
      </c>
      <c r="M66" s="419" t="s">
        <v>1386</v>
      </c>
      <c r="N66" s="420" t="s">
        <v>1386</v>
      </c>
      <c r="O66" s="418" t="s">
        <v>1386</v>
      </c>
      <c r="P66" s="419" t="s">
        <v>1386</v>
      </c>
      <c r="Q66" s="419" t="s">
        <v>1386</v>
      </c>
      <c r="R66" s="420" t="s">
        <v>1386</v>
      </c>
      <c r="S66" s="418" t="s">
        <v>1386</v>
      </c>
      <c r="T66" s="419" t="s">
        <v>1386</v>
      </c>
      <c r="U66" s="420" t="s">
        <v>1386</v>
      </c>
      <c r="V66" s="418" t="s">
        <v>1386</v>
      </c>
      <c r="W66" s="419" t="s">
        <v>1386</v>
      </c>
      <c r="X66" s="419" t="s">
        <v>1386</v>
      </c>
      <c r="Y66" s="419" t="s">
        <v>1386</v>
      </c>
      <c r="Z66" s="419" t="s">
        <v>1386</v>
      </c>
      <c r="AA66" s="420" t="s">
        <v>1386</v>
      </c>
      <c r="AB66" s="418" t="s">
        <v>1386</v>
      </c>
      <c r="AC66" s="419"/>
      <c r="AD66" s="420" t="s">
        <v>1386</v>
      </c>
      <c r="AE66" s="418" t="s">
        <v>1386</v>
      </c>
      <c r="AF66" s="419"/>
      <c r="AG66" s="420" t="s">
        <v>1386</v>
      </c>
      <c r="AH66" s="583" t="s">
        <v>670</v>
      </c>
      <c r="AI66" s="418" t="s">
        <v>1386</v>
      </c>
      <c r="AJ66" s="419" t="s">
        <v>1386</v>
      </c>
      <c r="AK66" s="419" t="s">
        <v>1386</v>
      </c>
      <c r="AL66" s="420" t="s">
        <v>1386</v>
      </c>
      <c r="AM66" s="418" t="s">
        <v>1386</v>
      </c>
      <c r="AN66" s="419" t="s">
        <v>1386</v>
      </c>
      <c r="AO66" s="420" t="s">
        <v>1386</v>
      </c>
    </row>
    <row r="67" spans="2:41" ht="15" thickBot="1" x14ac:dyDescent="0.35">
      <c r="B67" s="668"/>
      <c r="C67" s="425">
        <v>469928.7935418181</v>
      </c>
      <c r="D67" s="423">
        <v>33897.484848484848</v>
      </c>
      <c r="E67" s="423" t="s">
        <v>6</v>
      </c>
      <c r="F67" s="423" t="s">
        <v>6</v>
      </c>
      <c r="G67" s="423" t="s">
        <v>6</v>
      </c>
      <c r="H67" s="431" t="s">
        <v>6</v>
      </c>
      <c r="I67" s="425">
        <v>15868.24613451515</v>
      </c>
      <c r="J67" s="149">
        <v>3.0969951776388858E-2</v>
      </c>
      <c r="K67" s="427">
        <v>481.85097878787883</v>
      </c>
      <c r="L67" s="435">
        <v>9.1774993561272622E-4</v>
      </c>
      <c r="M67" s="423" t="s">
        <v>6</v>
      </c>
      <c r="N67" s="426">
        <v>0.84367266666666663</v>
      </c>
      <c r="O67" s="425">
        <v>2560.939393939394</v>
      </c>
      <c r="P67" s="423">
        <v>269.78787878787881</v>
      </c>
      <c r="Q67" s="149">
        <v>7.2999999999999995E-2</v>
      </c>
      <c r="R67" s="582">
        <v>0.17148071023864506</v>
      </c>
      <c r="S67" s="425">
        <v>2974.5757575757575</v>
      </c>
      <c r="T67" s="149">
        <v>8.569851546753357E-2</v>
      </c>
      <c r="U67" s="395">
        <v>9.3331851909413746E-2</v>
      </c>
      <c r="V67" s="398">
        <v>38072.878787878784</v>
      </c>
      <c r="W67" s="423" t="s">
        <v>6</v>
      </c>
      <c r="X67" s="423" t="s">
        <v>6</v>
      </c>
      <c r="Y67" s="423" t="s">
        <v>6</v>
      </c>
      <c r="Z67" s="423" t="s">
        <v>6</v>
      </c>
      <c r="AA67" s="431" t="s">
        <v>6</v>
      </c>
      <c r="AB67" s="425" t="s">
        <v>6</v>
      </c>
      <c r="AC67" s="149"/>
      <c r="AD67" s="431" t="s">
        <v>6</v>
      </c>
      <c r="AE67" s="425" t="s">
        <v>6</v>
      </c>
      <c r="AF67" s="378"/>
      <c r="AG67" s="431" t="s">
        <v>6</v>
      </c>
      <c r="AH67" s="584">
        <v>56</v>
      </c>
      <c r="AI67" s="425">
        <v>187.45454545454547</v>
      </c>
      <c r="AJ67" s="149">
        <v>6.9774133509873257E-2</v>
      </c>
      <c r="AK67" s="423" t="s">
        <v>6</v>
      </c>
      <c r="AL67" s="431" t="s">
        <v>6</v>
      </c>
      <c r="AM67" s="425" t="s">
        <v>6</v>
      </c>
      <c r="AN67" s="423" t="s">
        <v>6</v>
      </c>
      <c r="AO67" s="431" t="s">
        <v>6</v>
      </c>
    </row>
    <row r="68" spans="2:41" x14ac:dyDescent="0.3">
      <c r="B68" s="668"/>
      <c r="C68" s="418" t="s">
        <v>1387</v>
      </c>
      <c r="D68" s="419" t="s">
        <v>1387</v>
      </c>
      <c r="E68" s="419" t="s">
        <v>1387</v>
      </c>
      <c r="F68" s="419" t="str">
        <f>$D$68</f>
        <v>Max. Watershed:</v>
      </c>
      <c r="G68" s="419" t="s">
        <v>1387</v>
      </c>
      <c r="H68" s="420" t="s">
        <v>1387</v>
      </c>
      <c r="I68" s="418" t="s">
        <v>1387</v>
      </c>
      <c r="J68" s="419" t="s">
        <v>1387</v>
      </c>
      <c r="K68" s="419" t="s">
        <v>1382</v>
      </c>
      <c r="L68" s="419" t="s">
        <v>1387</v>
      </c>
      <c r="M68" s="419" t="s">
        <v>1387</v>
      </c>
      <c r="N68" s="420" t="s">
        <v>1387</v>
      </c>
      <c r="O68" s="418" t="s">
        <v>1387</v>
      </c>
      <c r="P68" s="419" t="s">
        <v>1387</v>
      </c>
      <c r="Q68" s="419" t="s">
        <v>1387</v>
      </c>
      <c r="R68" s="420" t="s">
        <v>1387</v>
      </c>
      <c r="S68" s="418" t="s">
        <v>1387</v>
      </c>
      <c r="T68" s="419" t="s">
        <v>1387</v>
      </c>
      <c r="U68" s="420" t="s">
        <v>1387</v>
      </c>
      <c r="V68" s="418" t="s">
        <v>1387</v>
      </c>
      <c r="W68" s="419" t="s">
        <v>1387</v>
      </c>
      <c r="X68" s="419" t="s">
        <v>1387</v>
      </c>
      <c r="Y68" s="419" t="s">
        <v>1387</v>
      </c>
      <c r="Z68" s="419" t="s">
        <v>1387</v>
      </c>
      <c r="AA68" s="420" t="s">
        <v>1387</v>
      </c>
      <c r="AB68" s="418" t="s">
        <v>1387</v>
      </c>
      <c r="AC68" s="419"/>
      <c r="AD68" s="420" t="s">
        <v>1387</v>
      </c>
      <c r="AE68" s="418" t="s">
        <v>1387</v>
      </c>
      <c r="AF68" s="419"/>
      <c r="AG68" s="420" t="s">
        <v>1387</v>
      </c>
      <c r="AH68" s="583" t="s">
        <v>671</v>
      </c>
      <c r="AI68" s="418" t="s">
        <v>1387</v>
      </c>
      <c r="AJ68" s="419" t="s">
        <v>1387</v>
      </c>
      <c r="AK68" s="419" t="s">
        <v>1387</v>
      </c>
      <c r="AL68" s="420" t="s">
        <v>1387</v>
      </c>
      <c r="AM68" s="418" t="s">
        <v>1387</v>
      </c>
      <c r="AN68" s="419" t="s">
        <v>1387</v>
      </c>
      <c r="AO68" s="420" t="s">
        <v>1387</v>
      </c>
    </row>
    <row r="69" spans="2:41" ht="15" thickBot="1" x14ac:dyDescent="0.35">
      <c r="B69" s="668"/>
      <c r="C69" s="425" t="s">
        <v>1429</v>
      </c>
      <c r="D69" s="423" t="s">
        <v>1430</v>
      </c>
      <c r="E69" s="423" t="s">
        <v>6</v>
      </c>
      <c r="F69" s="423" t="s">
        <v>6</v>
      </c>
      <c r="G69" s="423" t="s">
        <v>6</v>
      </c>
      <c r="H69" s="431" t="s">
        <v>6</v>
      </c>
      <c r="I69" s="425" t="s">
        <v>1395</v>
      </c>
      <c r="J69" s="423" t="s">
        <v>1394</v>
      </c>
      <c r="K69" s="423" t="s">
        <v>1432</v>
      </c>
      <c r="L69" s="435" t="s">
        <v>1393</v>
      </c>
      <c r="M69" s="423" t="s">
        <v>6</v>
      </c>
      <c r="N69" s="426" t="s">
        <v>1392</v>
      </c>
      <c r="O69" s="425" t="s">
        <v>1399</v>
      </c>
      <c r="P69" s="423" t="s">
        <v>1398</v>
      </c>
      <c r="Q69" s="149" t="s">
        <v>1397</v>
      </c>
      <c r="R69" s="582" t="s">
        <v>1396</v>
      </c>
      <c r="S69" s="425" t="s">
        <v>1413</v>
      </c>
      <c r="T69" s="149" t="s">
        <v>1414</v>
      </c>
      <c r="U69" s="395" t="s">
        <v>1415</v>
      </c>
      <c r="V69" s="398" t="s">
        <v>1419</v>
      </c>
      <c r="W69" s="423" t="s">
        <v>6</v>
      </c>
      <c r="X69" s="423" t="s">
        <v>6</v>
      </c>
      <c r="Y69" s="423" t="s">
        <v>6</v>
      </c>
      <c r="Z69" s="423" t="s">
        <v>6</v>
      </c>
      <c r="AA69" s="431" t="s">
        <v>6</v>
      </c>
      <c r="AB69" s="425" t="s">
        <v>6</v>
      </c>
      <c r="AC69" s="423"/>
      <c r="AD69" s="431" t="s">
        <v>6</v>
      </c>
      <c r="AE69" s="425" t="s">
        <v>6</v>
      </c>
      <c r="AF69" s="423"/>
      <c r="AG69" s="431" t="s">
        <v>6</v>
      </c>
      <c r="AH69" s="585" t="s">
        <v>716</v>
      </c>
      <c r="AI69" s="425" t="s">
        <v>1401</v>
      </c>
      <c r="AJ69" s="149" t="s">
        <v>1402</v>
      </c>
      <c r="AK69" s="423" t="s">
        <v>6</v>
      </c>
      <c r="AL69" s="431" t="s">
        <v>6</v>
      </c>
      <c r="AM69" s="425" t="s">
        <v>6</v>
      </c>
      <c r="AN69" s="423" t="s">
        <v>6</v>
      </c>
      <c r="AO69" s="431" t="s">
        <v>6</v>
      </c>
    </row>
    <row r="70" spans="2:41" x14ac:dyDescent="0.3">
      <c r="B70" s="668"/>
      <c r="C70" s="418" t="s">
        <v>1389</v>
      </c>
      <c r="D70" s="419" t="s">
        <v>1389</v>
      </c>
      <c r="E70" s="419" t="s">
        <v>1389</v>
      </c>
      <c r="F70" s="419" t="s">
        <v>1389</v>
      </c>
      <c r="G70" s="419" t="s">
        <v>1389</v>
      </c>
      <c r="H70" s="420" t="s">
        <v>1389</v>
      </c>
      <c r="I70" s="418" t="s">
        <v>1389</v>
      </c>
      <c r="J70" s="419" t="s">
        <v>1389</v>
      </c>
      <c r="K70" s="419" t="s">
        <v>1389</v>
      </c>
      <c r="L70" s="419" t="s">
        <v>1389</v>
      </c>
      <c r="M70" s="419" t="s">
        <v>1389</v>
      </c>
      <c r="N70" s="420" t="s">
        <v>1389</v>
      </c>
      <c r="O70" s="418" t="s">
        <v>1389</v>
      </c>
      <c r="P70" s="419" t="s">
        <v>1389</v>
      </c>
      <c r="Q70" s="419" t="s">
        <v>1389</v>
      </c>
      <c r="R70" s="420" t="s">
        <v>1389</v>
      </c>
      <c r="S70" s="418" t="s">
        <v>1389</v>
      </c>
      <c r="T70" s="419" t="s">
        <v>1389</v>
      </c>
      <c r="U70" s="420" t="s">
        <v>1389</v>
      </c>
      <c r="V70" s="418" t="s">
        <v>1389</v>
      </c>
      <c r="W70" s="419" t="s">
        <v>1389</v>
      </c>
      <c r="X70" s="419" t="s">
        <v>1389</v>
      </c>
      <c r="Y70" s="419" t="s">
        <v>1389</v>
      </c>
      <c r="Z70" s="419" t="s">
        <v>1389</v>
      </c>
      <c r="AA70" s="420" t="s">
        <v>1389</v>
      </c>
      <c r="AB70" s="418" t="s">
        <v>1389</v>
      </c>
      <c r="AC70" s="419"/>
      <c r="AD70" s="420" t="s">
        <v>1389</v>
      </c>
      <c r="AE70" s="418" t="s">
        <v>1389</v>
      </c>
      <c r="AF70" s="419"/>
      <c r="AG70" s="420" t="s">
        <v>1389</v>
      </c>
      <c r="AH70" s="583" t="s">
        <v>672</v>
      </c>
      <c r="AI70" s="418" t="s">
        <v>1389</v>
      </c>
      <c r="AJ70" s="419" t="s">
        <v>1389</v>
      </c>
      <c r="AK70" s="419" t="s">
        <v>1389</v>
      </c>
      <c r="AL70" s="420" t="s">
        <v>1389</v>
      </c>
      <c r="AM70" s="418" t="s">
        <v>1389</v>
      </c>
      <c r="AN70" s="419" t="s">
        <v>1389</v>
      </c>
      <c r="AO70" s="420" t="s">
        <v>1389</v>
      </c>
    </row>
    <row r="71" spans="2:41" ht="15" thickBot="1" x14ac:dyDescent="0.35">
      <c r="B71" s="669"/>
      <c r="C71" s="425" t="s">
        <v>1390</v>
      </c>
      <c r="D71" s="423" t="s">
        <v>1391</v>
      </c>
      <c r="E71" s="423" t="s">
        <v>6</v>
      </c>
      <c r="F71" s="423" t="s">
        <v>6</v>
      </c>
      <c r="G71" s="423" t="s">
        <v>6</v>
      </c>
      <c r="H71" s="431" t="s">
        <v>6</v>
      </c>
      <c r="I71" s="425">
        <v>0</v>
      </c>
      <c r="J71" s="149">
        <v>0</v>
      </c>
      <c r="K71" s="423">
        <v>0</v>
      </c>
      <c r="L71" s="435">
        <v>0</v>
      </c>
      <c r="M71" s="423" t="s">
        <v>6</v>
      </c>
      <c r="N71" s="426">
        <v>0</v>
      </c>
      <c r="O71" s="425" t="s">
        <v>1400</v>
      </c>
      <c r="P71" s="423">
        <v>0</v>
      </c>
      <c r="Q71" s="149">
        <v>0</v>
      </c>
      <c r="R71" s="582">
        <v>0</v>
      </c>
      <c r="S71" s="425" t="s">
        <v>1400</v>
      </c>
      <c r="T71" s="149" t="s">
        <v>1416</v>
      </c>
      <c r="U71" s="395">
        <v>0</v>
      </c>
      <c r="V71" s="398">
        <v>0</v>
      </c>
      <c r="W71" s="423" t="s">
        <v>6</v>
      </c>
      <c r="X71" s="423" t="s">
        <v>6</v>
      </c>
      <c r="Y71" s="423" t="s">
        <v>6</v>
      </c>
      <c r="Z71" s="423" t="s">
        <v>6</v>
      </c>
      <c r="AA71" s="431" t="s">
        <v>6</v>
      </c>
      <c r="AB71" s="425" t="s">
        <v>6</v>
      </c>
      <c r="AC71" s="423"/>
      <c r="AD71" s="431" t="s">
        <v>6</v>
      </c>
      <c r="AE71" s="425" t="s">
        <v>6</v>
      </c>
      <c r="AF71" s="423"/>
      <c r="AG71" s="431" t="s">
        <v>6</v>
      </c>
      <c r="AH71" s="585" t="s">
        <v>724</v>
      </c>
      <c r="AI71" s="425">
        <v>0</v>
      </c>
      <c r="AJ71" s="149">
        <v>0</v>
      </c>
      <c r="AK71" s="423" t="s">
        <v>6</v>
      </c>
      <c r="AL71" s="431" t="s">
        <v>6</v>
      </c>
      <c r="AM71" s="425" t="s">
        <v>6</v>
      </c>
      <c r="AN71" s="423" t="s">
        <v>6</v>
      </c>
      <c r="AO71" s="431" t="s">
        <v>6</v>
      </c>
    </row>
  </sheetData>
  <mergeCells count="18">
    <mergeCell ref="AI5:AL5"/>
    <mergeCell ref="AM5:AO5"/>
    <mergeCell ref="B5:B8"/>
    <mergeCell ref="C5:H5"/>
    <mergeCell ref="I5:N5"/>
    <mergeCell ref="O5:U5"/>
    <mergeCell ref="V5:AA5"/>
    <mergeCell ref="AB5:AD5"/>
    <mergeCell ref="B55:B62"/>
    <mergeCell ref="B64:B71"/>
    <mergeCell ref="B46:B53"/>
    <mergeCell ref="A19:A26"/>
    <mergeCell ref="AE5:AH5"/>
    <mergeCell ref="B10:B17"/>
    <mergeCell ref="A10:A17"/>
    <mergeCell ref="B19:B26"/>
    <mergeCell ref="B28:B35"/>
    <mergeCell ref="B37:B4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63300-52EC-4FE6-B2EE-98D286E1E07B}">
  <sheetPr>
    <tabColor theme="0" tint="-0.499984740745262"/>
  </sheetPr>
  <dimension ref="A1:BG20"/>
  <sheetViews>
    <sheetView zoomScale="90" zoomScaleNormal="90" workbookViewId="0">
      <pane xSplit="1" topLeftCell="AW1" activePane="topRight" state="frozen"/>
      <selection activeCell="A3" sqref="A3"/>
      <selection pane="topRight" activeCell="AG21" sqref="AG20:AG21"/>
    </sheetView>
  </sheetViews>
  <sheetFormatPr defaultRowHeight="14.4" x14ac:dyDescent="0.3"/>
  <cols>
    <col min="1" max="1" width="25.44140625" customWidth="1"/>
    <col min="2" max="2" width="14.44140625" customWidth="1"/>
    <col min="3" max="3" width="14.44140625" style="2" customWidth="1"/>
    <col min="4" max="5" width="14.44140625" customWidth="1"/>
    <col min="7" max="7" width="16.109375" customWidth="1"/>
    <col min="8" max="8" width="17" bestFit="1" customWidth="1"/>
    <col min="9" max="9" width="16.88671875" bestFit="1" customWidth="1"/>
    <col min="10" max="10" width="19.6640625" bestFit="1" customWidth="1"/>
    <col min="11" max="14" width="19.6640625" hidden="1" customWidth="1"/>
    <col min="15" max="18" width="19.6640625" customWidth="1"/>
    <col min="19" max="19" width="15.88671875" customWidth="1"/>
    <col min="20" max="20" width="20.33203125" bestFit="1" customWidth="1"/>
    <col min="21" max="21" width="18.33203125" customWidth="1"/>
    <col min="22" max="24" width="19.6640625" customWidth="1"/>
    <col min="26" max="26" width="14.33203125" customWidth="1"/>
    <col min="27" max="27" width="16.88671875" customWidth="1"/>
    <col min="28" max="28" width="17" bestFit="1" customWidth="1"/>
    <col min="29" max="29" width="19.88671875" bestFit="1" customWidth="1"/>
    <col min="30" max="30" width="16.88671875" customWidth="1"/>
    <col min="31" max="31" width="16.6640625" customWidth="1"/>
    <col min="32" max="32" width="14.44140625" customWidth="1"/>
    <col min="33" max="33" width="17.5546875" bestFit="1" customWidth="1"/>
    <col min="34" max="35" width="17.5546875" customWidth="1"/>
    <col min="36" max="36" width="15.6640625" bestFit="1" customWidth="1"/>
    <col min="37" max="37" width="18.44140625" bestFit="1" customWidth="1"/>
    <col min="38" max="38" width="18" bestFit="1" customWidth="1"/>
    <col min="39" max="39" width="20.88671875" bestFit="1" customWidth="1"/>
    <col min="40" max="40" width="18.33203125" bestFit="1" customWidth="1"/>
    <col min="41" max="41" width="19.33203125" bestFit="1" customWidth="1"/>
    <col min="42" max="43" width="19.6640625" bestFit="1" customWidth="1"/>
    <col min="45" max="45" width="17.6640625" bestFit="1" customWidth="1"/>
    <col min="46" max="46" width="20.5546875" bestFit="1" customWidth="1"/>
    <col min="47" max="47" width="18.33203125" bestFit="1" customWidth="1"/>
    <col min="48" max="48" width="19.33203125" bestFit="1" customWidth="1"/>
    <col min="49" max="50" width="19.6640625" bestFit="1" customWidth="1"/>
    <col min="52" max="52" width="14" bestFit="1" customWidth="1"/>
    <col min="53" max="53" width="16.6640625" bestFit="1" customWidth="1"/>
    <col min="54" max="54" width="10.88671875" bestFit="1" customWidth="1"/>
    <col min="55" max="55" width="13.33203125" bestFit="1" customWidth="1"/>
    <col min="56" max="56" width="18.33203125" bestFit="1" customWidth="1"/>
    <col min="57" max="57" width="19.33203125" bestFit="1" customWidth="1"/>
    <col min="58" max="59" width="19.6640625" bestFit="1" customWidth="1"/>
  </cols>
  <sheetData>
    <row r="1" spans="1:59" x14ac:dyDescent="0.3">
      <c r="A1" s="1" t="s">
        <v>1078</v>
      </c>
      <c r="I1" s="2" t="s">
        <v>1339</v>
      </c>
      <c r="AF1" s="2" t="s">
        <v>1340</v>
      </c>
    </row>
    <row r="2" spans="1:59" ht="15" thickBot="1" x14ac:dyDescent="0.35">
      <c r="A2" t="s">
        <v>1356</v>
      </c>
      <c r="I2" s="2"/>
      <c r="AF2" s="2"/>
    </row>
    <row r="3" spans="1:59" ht="15" thickBot="1" x14ac:dyDescent="0.35">
      <c r="G3" s="538" t="s">
        <v>1371</v>
      </c>
      <c r="I3" s="538" t="s">
        <v>1372</v>
      </c>
      <c r="K3" s="112" t="s">
        <v>1215</v>
      </c>
      <c r="M3" s="112" t="s">
        <v>1216</v>
      </c>
      <c r="O3" s="538" t="s">
        <v>1373</v>
      </c>
      <c r="Q3" s="112" t="s">
        <v>1374</v>
      </c>
      <c r="S3" s="112" t="s">
        <v>1218</v>
      </c>
      <c r="U3" s="25"/>
      <c r="V3" s="706" t="s">
        <v>1320</v>
      </c>
      <c r="Z3" s="117" t="s">
        <v>1220</v>
      </c>
      <c r="AB3" s="117" t="s">
        <v>1221</v>
      </c>
      <c r="AD3" s="117" t="s">
        <v>1223</v>
      </c>
      <c r="AF3" s="117" t="s">
        <v>1375</v>
      </c>
      <c r="AH3" s="577" t="s">
        <v>1376</v>
      </c>
      <c r="AN3" s="25"/>
      <c r="AO3" s="706" t="s">
        <v>1316</v>
      </c>
      <c r="AP3" s="10"/>
      <c r="AQ3" s="10"/>
      <c r="AS3" s="109" t="s">
        <v>1227</v>
      </c>
      <c r="AU3" s="25"/>
      <c r="AV3" s="706" t="s">
        <v>1308</v>
      </c>
      <c r="AW3" s="10"/>
      <c r="AX3" s="10"/>
      <c r="AZ3" s="124" t="s">
        <v>1245</v>
      </c>
      <c r="BB3" s="124" t="s">
        <v>1246</v>
      </c>
      <c r="BD3" s="25"/>
      <c r="BE3" s="706" t="s">
        <v>1296</v>
      </c>
    </row>
    <row r="4" spans="1:59" ht="15" thickBot="1" x14ac:dyDescent="0.35">
      <c r="A4" s="730" t="s">
        <v>1202</v>
      </c>
      <c r="B4" s="711" t="s">
        <v>1</v>
      </c>
      <c r="C4" s="712"/>
      <c r="D4" s="712"/>
      <c r="E4" s="713"/>
      <c r="G4" s="735" t="s">
        <v>1254</v>
      </c>
      <c r="H4" s="736"/>
      <c r="I4" s="736"/>
      <c r="J4" s="736"/>
      <c r="K4" s="736"/>
      <c r="L4" s="736"/>
      <c r="M4" s="736"/>
      <c r="N4" s="736"/>
      <c r="O4" s="736"/>
      <c r="P4" s="736"/>
      <c r="Q4" s="736"/>
      <c r="R4" s="736"/>
      <c r="S4" s="736"/>
      <c r="T4" s="737"/>
      <c r="U4" s="709" t="s">
        <v>1321</v>
      </c>
      <c r="V4" s="707"/>
      <c r="Z4" s="700" t="s">
        <v>1219</v>
      </c>
      <c r="AA4" s="701"/>
      <c r="AB4" s="701"/>
      <c r="AC4" s="701"/>
      <c r="AD4" s="701"/>
      <c r="AE4" s="701"/>
      <c r="AF4" s="701"/>
      <c r="AG4" s="701"/>
      <c r="AH4" s="701"/>
      <c r="AI4" s="701"/>
      <c r="AJ4" s="701"/>
      <c r="AK4" s="701"/>
      <c r="AL4" s="701"/>
      <c r="AM4" s="701"/>
      <c r="AN4" s="709" t="s">
        <v>1317</v>
      </c>
      <c r="AO4" s="707"/>
      <c r="AP4" s="10"/>
      <c r="AQ4" s="10"/>
      <c r="AS4" s="747" t="s">
        <v>1225</v>
      </c>
      <c r="AT4" s="748"/>
      <c r="AU4" s="709" t="s">
        <v>1309</v>
      </c>
      <c r="AV4" s="707"/>
      <c r="AW4" s="10"/>
      <c r="AX4" s="10"/>
      <c r="AZ4" s="738" t="s">
        <v>1244</v>
      </c>
      <c r="BA4" s="739"/>
      <c r="BB4" s="739"/>
      <c r="BC4" s="751"/>
      <c r="BD4" s="709" t="s">
        <v>1297</v>
      </c>
      <c r="BE4" s="707"/>
    </row>
    <row r="5" spans="1:59" ht="36.6" thickBot="1" x14ac:dyDescent="0.35">
      <c r="A5" s="743"/>
      <c r="B5" s="496" t="s">
        <v>731</v>
      </c>
      <c r="C5" s="514" t="s">
        <v>1199</v>
      </c>
      <c r="D5" s="514" t="s">
        <v>377</v>
      </c>
      <c r="E5" s="497" t="s">
        <v>378</v>
      </c>
      <c r="G5" s="92" t="s">
        <v>1342</v>
      </c>
      <c r="H5" s="92" t="s">
        <v>1168</v>
      </c>
      <c r="I5" s="92" t="s">
        <v>7</v>
      </c>
      <c r="J5" s="559" t="s">
        <v>1170</v>
      </c>
      <c r="K5" s="92" t="s">
        <v>1343</v>
      </c>
      <c r="L5" s="92" t="s">
        <v>1186</v>
      </c>
      <c r="M5" s="76" t="s">
        <v>1344</v>
      </c>
      <c r="N5" s="559" t="s">
        <v>1187</v>
      </c>
      <c r="O5" s="92" t="s">
        <v>1345</v>
      </c>
      <c r="P5" s="37" t="s">
        <v>1346</v>
      </c>
      <c r="Q5" s="76" t="s">
        <v>1347</v>
      </c>
      <c r="R5" s="559" t="s">
        <v>1348</v>
      </c>
      <c r="S5" s="101" t="s">
        <v>1256</v>
      </c>
      <c r="T5" s="37" t="s">
        <v>1171</v>
      </c>
      <c r="U5" s="710"/>
      <c r="V5" s="708"/>
      <c r="W5" s="281" t="s">
        <v>1319</v>
      </c>
      <c r="X5" s="282" t="s">
        <v>1318</v>
      </c>
      <c r="Z5" s="87" t="s">
        <v>1205</v>
      </c>
      <c r="AA5" s="37" t="s">
        <v>397</v>
      </c>
      <c r="AB5" s="88" t="s">
        <v>1206</v>
      </c>
      <c r="AC5" s="37" t="s">
        <v>1173</v>
      </c>
      <c r="AD5" s="88" t="s">
        <v>1207</v>
      </c>
      <c r="AE5" s="37" t="s">
        <v>399</v>
      </c>
      <c r="AF5" s="572" t="s">
        <v>1349</v>
      </c>
      <c r="AG5" s="91" t="s">
        <v>395</v>
      </c>
      <c r="AH5" s="572" t="s">
        <v>1350</v>
      </c>
      <c r="AI5" s="132" t="s">
        <v>395</v>
      </c>
      <c r="AJ5" s="89" t="s">
        <v>1209</v>
      </c>
      <c r="AK5" s="91" t="s">
        <v>1210</v>
      </c>
      <c r="AL5" s="91" t="s">
        <v>1211</v>
      </c>
      <c r="AM5" s="92" t="s">
        <v>394</v>
      </c>
      <c r="AN5" s="710"/>
      <c r="AO5" s="708"/>
      <c r="AP5" s="281" t="s">
        <v>1315</v>
      </c>
      <c r="AQ5" s="282" t="s">
        <v>1314</v>
      </c>
      <c r="AS5" s="33" t="s">
        <v>1257</v>
      </c>
      <c r="AT5" s="494" t="s">
        <v>1174</v>
      </c>
      <c r="AU5" s="710"/>
      <c r="AV5" s="708"/>
      <c r="AW5" s="281" t="s">
        <v>1307</v>
      </c>
      <c r="AX5" s="282" t="s">
        <v>1306</v>
      </c>
      <c r="AZ5" s="125" t="s">
        <v>1267</v>
      </c>
      <c r="BA5" s="37" t="s">
        <v>1178</v>
      </c>
      <c r="BB5" s="121" t="s">
        <v>1268</v>
      </c>
      <c r="BC5" s="37" t="s">
        <v>403</v>
      </c>
      <c r="BD5" s="710"/>
      <c r="BE5" s="708"/>
      <c r="BF5" s="281" t="s">
        <v>1295</v>
      </c>
      <c r="BG5" s="282" t="s">
        <v>1294</v>
      </c>
    </row>
    <row r="6" spans="1:59" x14ac:dyDescent="0.3">
      <c r="A6" s="498" t="s">
        <v>1197</v>
      </c>
      <c r="B6" s="515" t="s">
        <v>1196</v>
      </c>
      <c r="C6" s="307" t="s">
        <v>1198</v>
      </c>
      <c r="D6" s="516" t="s">
        <v>423</v>
      </c>
      <c r="E6" s="516" t="s">
        <v>424</v>
      </c>
      <c r="G6" s="517" t="s">
        <v>1143</v>
      </c>
      <c r="H6" s="517" t="s">
        <v>1144</v>
      </c>
      <c r="I6" s="517" t="s">
        <v>1145</v>
      </c>
      <c r="J6" s="517" t="s">
        <v>1146</v>
      </c>
      <c r="K6" s="517" t="s">
        <v>419</v>
      </c>
      <c r="L6" s="517" t="s">
        <v>420</v>
      </c>
      <c r="M6" s="310" t="s">
        <v>425</v>
      </c>
      <c r="N6" s="289" t="s">
        <v>1188</v>
      </c>
      <c r="O6" s="309" t="s">
        <v>419</v>
      </c>
      <c r="P6" s="289" t="s">
        <v>420</v>
      </c>
      <c r="Q6" s="310" t="s">
        <v>425</v>
      </c>
      <c r="R6" s="289" t="s">
        <v>1188</v>
      </c>
      <c r="S6" s="518" t="s">
        <v>1147</v>
      </c>
      <c r="T6" s="507" t="s">
        <v>1148</v>
      </c>
      <c r="U6" s="519" t="s">
        <v>427</v>
      </c>
      <c r="V6" s="504" t="s">
        <v>471</v>
      </c>
      <c r="W6" s="340" t="s">
        <v>430</v>
      </c>
      <c r="X6" s="341" t="s">
        <v>429</v>
      </c>
      <c r="Z6" s="520" t="s">
        <v>396</v>
      </c>
      <c r="AA6" s="500" t="s">
        <v>431</v>
      </c>
      <c r="AB6" s="502" t="s">
        <v>1149</v>
      </c>
      <c r="AC6" s="500" t="s">
        <v>1172</v>
      </c>
      <c r="AD6" s="502" t="s">
        <v>398</v>
      </c>
      <c r="AE6" s="500" t="s">
        <v>1189</v>
      </c>
      <c r="AF6" s="521" t="s">
        <v>12</v>
      </c>
      <c r="AG6" s="521" t="s">
        <v>432</v>
      </c>
      <c r="AH6" s="521" t="s">
        <v>1351</v>
      </c>
      <c r="AI6" s="500" t="s">
        <v>1352</v>
      </c>
      <c r="AJ6" s="521" t="s">
        <v>433</v>
      </c>
      <c r="AK6" s="521" t="s">
        <v>478</v>
      </c>
      <c r="AL6" s="521" t="s">
        <v>1190</v>
      </c>
      <c r="AM6" s="522" t="s">
        <v>1191</v>
      </c>
      <c r="AN6" s="503" t="s">
        <v>435</v>
      </c>
      <c r="AO6" s="504" t="s">
        <v>428</v>
      </c>
      <c r="AP6" s="340" t="s">
        <v>436</v>
      </c>
      <c r="AQ6" s="341" t="s">
        <v>437</v>
      </c>
      <c r="AS6" s="319" t="s">
        <v>1151</v>
      </c>
      <c r="AT6" s="318" t="s">
        <v>1152</v>
      </c>
      <c r="AU6" s="523" t="s">
        <v>452</v>
      </c>
      <c r="AV6" s="524" t="s">
        <v>453</v>
      </c>
      <c r="AW6" s="525" t="s">
        <v>443</v>
      </c>
      <c r="AX6" s="525" t="s">
        <v>444</v>
      </c>
      <c r="AZ6" s="506" t="s">
        <v>1164</v>
      </c>
      <c r="BA6" s="507" t="s">
        <v>1165</v>
      </c>
      <c r="BB6" s="508" t="s">
        <v>18</v>
      </c>
      <c r="BC6" s="507" t="s">
        <v>458</v>
      </c>
      <c r="BD6" s="519" t="s">
        <v>460</v>
      </c>
      <c r="BE6" s="504" t="s">
        <v>461</v>
      </c>
      <c r="BF6" s="340" t="s">
        <v>462</v>
      </c>
      <c r="BG6" s="341" t="s">
        <v>463</v>
      </c>
    </row>
    <row r="7" spans="1:59" x14ac:dyDescent="0.3">
      <c r="A7" s="560" t="s">
        <v>1134</v>
      </c>
      <c r="B7" s="4" t="s">
        <v>1135</v>
      </c>
      <c r="C7" s="11" t="s">
        <v>1200</v>
      </c>
      <c r="D7" s="526">
        <v>46305.050879999995</v>
      </c>
      <c r="E7" s="527">
        <v>4363</v>
      </c>
      <c r="F7" s="10"/>
      <c r="G7" s="529">
        <v>2975.5778449999998</v>
      </c>
      <c r="H7" s="26"/>
      <c r="I7" s="26">
        <f>G7/D7</f>
        <v>6.4260329887364548E-2</v>
      </c>
      <c r="J7" s="144"/>
      <c r="K7" s="561">
        <v>74.435978000000006</v>
      </c>
      <c r="L7" s="83"/>
      <c r="M7" s="562">
        <f>K7/D7</f>
        <v>1.6075131456588093E-3</v>
      </c>
      <c r="N7" s="144"/>
      <c r="O7" s="567">
        <v>80.892675999999994</v>
      </c>
      <c r="P7" s="144"/>
      <c r="Q7" s="562">
        <f>O7/D7</f>
        <v>1.7469514548128708E-3</v>
      </c>
      <c r="R7" s="144"/>
      <c r="S7" s="510">
        <v>1</v>
      </c>
      <c r="T7" s="26"/>
      <c r="U7" s="19"/>
      <c r="V7" s="83"/>
      <c r="W7" s="511"/>
      <c r="X7" s="511"/>
      <c r="Y7" s="10"/>
      <c r="Z7" s="528">
        <v>128</v>
      </c>
      <c r="AA7" s="26"/>
      <c r="AB7" s="529">
        <v>4</v>
      </c>
      <c r="AC7" s="26"/>
      <c r="AD7" s="26">
        <f>Z7/E7</f>
        <v>2.9337611735044695E-2</v>
      </c>
      <c r="AE7" s="26"/>
      <c r="AF7" s="530">
        <f>Z7/G7</f>
        <v>4.3016854764893579E-2</v>
      </c>
      <c r="AG7" s="26"/>
      <c r="AH7" s="62">
        <f>Z7/O7</f>
        <v>1.5823434991815577</v>
      </c>
      <c r="AI7" s="26"/>
      <c r="AJ7" s="18">
        <v>153</v>
      </c>
      <c r="AK7" s="26">
        <f>AJ7/E7</f>
        <v>3.5067614027045613E-2</v>
      </c>
      <c r="AL7" s="26">
        <f>AB7/Z7</f>
        <v>3.125E-2</v>
      </c>
      <c r="AM7" s="26"/>
      <c r="AN7" s="19"/>
      <c r="AO7" s="26"/>
      <c r="AP7" s="511"/>
      <c r="AQ7" s="511"/>
      <c r="AR7" s="10"/>
      <c r="AS7" s="18">
        <v>28100</v>
      </c>
      <c r="AT7" s="26"/>
      <c r="AU7" s="19"/>
      <c r="AV7" s="26"/>
      <c r="AW7" s="513"/>
      <c r="AX7" s="513"/>
      <c r="AY7" s="10"/>
      <c r="AZ7" s="11">
        <v>9</v>
      </c>
      <c r="BA7" s="26"/>
      <c r="BB7" s="26">
        <f>AZ7/Z7</f>
        <v>7.03125E-2</v>
      </c>
      <c r="BC7" s="26"/>
      <c r="BD7" s="19"/>
      <c r="BE7" s="26"/>
      <c r="BF7" s="513"/>
      <c r="BG7" s="513"/>
    </row>
    <row r="8" spans="1:59" x14ac:dyDescent="0.3">
      <c r="A8" s="560" t="s">
        <v>1132</v>
      </c>
      <c r="B8" s="4" t="s">
        <v>1133</v>
      </c>
      <c r="C8" s="11" t="s">
        <v>1200</v>
      </c>
      <c r="D8" s="526">
        <v>11894.947199999999</v>
      </c>
      <c r="E8" s="527">
        <v>215</v>
      </c>
      <c r="F8" s="10"/>
      <c r="G8" s="529">
        <v>42.782719999999998</v>
      </c>
      <c r="H8" s="26"/>
      <c r="I8" s="26">
        <f>G8/D8</f>
        <v>3.5967137374094439E-3</v>
      </c>
      <c r="J8" s="83"/>
      <c r="K8" s="561">
        <v>2.1222720000000002</v>
      </c>
      <c r="L8" s="83"/>
      <c r="M8" s="562">
        <f>K8/D8</f>
        <v>1.7841794203172254E-4</v>
      </c>
      <c r="N8" s="83"/>
      <c r="O8" s="567">
        <v>2.1222720000000002</v>
      </c>
      <c r="P8" s="83"/>
      <c r="Q8" s="562">
        <f>O8/D8</f>
        <v>1.7841794203172254E-4</v>
      </c>
      <c r="R8" s="83"/>
      <c r="S8" s="510">
        <v>0.1</v>
      </c>
      <c r="T8" s="26"/>
      <c r="U8" s="19"/>
      <c r="V8" s="26"/>
      <c r="W8" s="511"/>
      <c r="X8" s="511"/>
      <c r="Y8" s="10"/>
      <c r="Z8" s="528">
        <v>4</v>
      </c>
      <c r="AA8" s="26"/>
      <c r="AB8" s="531">
        <v>0</v>
      </c>
      <c r="AC8" s="26"/>
      <c r="AD8" s="26">
        <f>Z8/E8</f>
        <v>1.8604651162790697E-2</v>
      </c>
      <c r="AE8" s="26"/>
      <c r="AF8" s="530">
        <f>Z8/G8</f>
        <v>9.349569171852562E-2</v>
      </c>
      <c r="AG8" s="26"/>
      <c r="AH8" s="62">
        <f t="shared" ref="AH8:AH11" si="0">Z8/O8</f>
        <v>1.8847725456491908</v>
      </c>
      <c r="AI8" s="26"/>
      <c r="AJ8" s="18">
        <v>5</v>
      </c>
      <c r="AK8" s="26">
        <f>AJ8/E8</f>
        <v>2.3255813953488372E-2</v>
      </c>
      <c r="AL8" s="26">
        <f>AB8/Z8</f>
        <v>0</v>
      </c>
      <c r="AM8" s="26"/>
      <c r="AN8" s="19"/>
      <c r="AO8" s="26"/>
      <c r="AP8" s="511"/>
      <c r="AQ8" s="511"/>
      <c r="AR8" s="10"/>
      <c r="AS8" s="18">
        <v>83525</v>
      </c>
      <c r="AT8" s="144"/>
      <c r="AU8" s="19"/>
      <c r="AV8" s="144"/>
      <c r="AW8" s="513"/>
      <c r="AX8" s="513"/>
      <c r="AY8" s="10"/>
      <c r="AZ8" s="11">
        <v>0</v>
      </c>
      <c r="BA8" s="26"/>
      <c r="BB8" s="26">
        <f>AZ8/Z8</f>
        <v>0</v>
      </c>
      <c r="BC8" s="26"/>
      <c r="BD8" s="19"/>
      <c r="BE8" s="26"/>
      <c r="BF8" s="513"/>
      <c r="BG8" s="513"/>
    </row>
    <row r="9" spans="1:59" x14ac:dyDescent="0.3">
      <c r="A9" s="560" t="s">
        <v>1140</v>
      </c>
      <c r="B9" s="4" t="s">
        <v>1141</v>
      </c>
      <c r="C9" s="11" t="s">
        <v>1200</v>
      </c>
      <c r="D9" s="526">
        <v>311.72991999999999</v>
      </c>
      <c r="E9" s="527">
        <v>1</v>
      </c>
      <c r="F9" s="10"/>
      <c r="G9" s="529">
        <v>0</v>
      </c>
      <c r="H9" s="26"/>
      <c r="I9" s="26">
        <f>G9/D9</f>
        <v>0</v>
      </c>
      <c r="J9" s="83"/>
      <c r="K9" s="561">
        <v>0</v>
      </c>
      <c r="L9" s="83"/>
      <c r="M9" s="562">
        <f>K9/D9</f>
        <v>0</v>
      </c>
      <c r="N9" s="83"/>
      <c r="O9" s="567">
        <v>0</v>
      </c>
      <c r="P9" s="83"/>
      <c r="Q9" s="562">
        <f>O9/D9</f>
        <v>0</v>
      </c>
      <c r="R9" s="83"/>
      <c r="S9" s="510">
        <v>0</v>
      </c>
      <c r="T9" s="26"/>
      <c r="U9" s="19"/>
      <c r="V9" s="26"/>
      <c r="W9" s="511"/>
      <c r="X9" s="511"/>
      <c r="Y9" s="10"/>
      <c r="Z9" s="528">
        <v>0</v>
      </c>
      <c r="AA9" s="26"/>
      <c r="AB9" s="531"/>
      <c r="AC9" s="26"/>
      <c r="AD9" s="26">
        <f>Z9/E9</f>
        <v>0</v>
      </c>
      <c r="AE9" s="26"/>
      <c r="AF9" s="530">
        <v>0</v>
      </c>
      <c r="AG9" s="26"/>
      <c r="AH9" s="62">
        <v>0</v>
      </c>
      <c r="AI9" s="26"/>
      <c r="AJ9" s="18">
        <v>0</v>
      </c>
      <c r="AK9" s="26">
        <f>AJ9/E9</f>
        <v>0</v>
      </c>
      <c r="AL9" s="26">
        <v>0</v>
      </c>
      <c r="AM9" s="26"/>
      <c r="AN9" s="19"/>
      <c r="AO9" s="26"/>
      <c r="AP9" s="511"/>
      <c r="AQ9" s="511"/>
      <c r="AR9" s="10"/>
      <c r="AS9" s="18">
        <v>0</v>
      </c>
      <c r="AT9" s="26"/>
      <c r="AU9" s="19"/>
      <c r="AV9" s="26"/>
      <c r="AW9" s="513"/>
      <c r="AX9" s="513"/>
      <c r="AY9" s="10"/>
      <c r="AZ9" s="11">
        <v>0</v>
      </c>
      <c r="BA9" s="26"/>
      <c r="BB9" s="26">
        <v>0</v>
      </c>
      <c r="BC9" s="26"/>
      <c r="BD9" s="19"/>
      <c r="BE9" s="26"/>
      <c r="BF9" s="513"/>
      <c r="BG9" s="513"/>
    </row>
    <row r="10" spans="1:59" x14ac:dyDescent="0.3">
      <c r="A10" s="560" t="s">
        <v>1138</v>
      </c>
      <c r="B10" s="4" t="s">
        <v>1139</v>
      </c>
      <c r="C10" s="11" t="s">
        <v>1200</v>
      </c>
      <c r="D10" s="526">
        <v>51056.747519999997</v>
      </c>
      <c r="E10" s="527">
        <v>485</v>
      </c>
      <c r="F10" s="10"/>
      <c r="G10" s="529">
        <v>884.64347599999996</v>
      </c>
      <c r="H10" s="26"/>
      <c r="I10" s="26">
        <f>G10/D10</f>
        <v>1.7326671183930518E-2</v>
      </c>
      <c r="J10" s="83"/>
      <c r="K10" s="561">
        <v>21.607559999999999</v>
      </c>
      <c r="L10" s="83"/>
      <c r="M10" s="562">
        <f>K10/D10</f>
        <v>4.2320674640576871E-4</v>
      </c>
      <c r="N10" s="83"/>
      <c r="O10" s="567">
        <v>21.607559999999999</v>
      </c>
      <c r="P10" s="83"/>
      <c r="Q10" s="562">
        <f>O10/D10</f>
        <v>4.2320674640576871E-4</v>
      </c>
      <c r="R10" s="83"/>
      <c r="S10" s="510">
        <v>0.20288100000000001</v>
      </c>
      <c r="T10" s="26"/>
      <c r="U10" s="19"/>
      <c r="V10" s="26"/>
      <c r="W10" s="511"/>
      <c r="X10" s="511"/>
      <c r="Y10" s="10"/>
      <c r="Z10" s="528">
        <v>36</v>
      </c>
      <c r="AA10" s="26"/>
      <c r="AB10" s="531">
        <v>0</v>
      </c>
      <c r="AC10" s="26"/>
      <c r="AD10" s="26">
        <f>Z10/E10</f>
        <v>7.422680412371134E-2</v>
      </c>
      <c r="AE10" s="26"/>
      <c r="AF10" s="530">
        <f>Z10/G10</f>
        <v>4.0694359905051741E-2</v>
      </c>
      <c r="AG10" s="26"/>
      <c r="AH10" s="62">
        <f t="shared" si="0"/>
        <v>1.6660835374285667</v>
      </c>
      <c r="AI10" s="26"/>
      <c r="AJ10" s="18">
        <v>54</v>
      </c>
      <c r="AK10" s="26">
        <f>AJ10/E10</f>
        <v>0.11134020618556702</v>
      </c>
      <c r="AL10" s="26">
        <f>AB10/Z10</f>
        <v>0</v>
      </c>
      <c r="AM10" s="26"/>
      <c r="AN10" s="19"/>
      <c r="AO10" s="26"/>
      <c r="AP10" s="511"/>
      <c r="AQ10" s="511"/>
      <c r="AR10" s="10"/>
      <c r="AS10" s="18">
        <v>26000</v>
      </c>
      <c r="AT10" s="26"/>
      <c r="AU10" s="19"/>
      <c r="AV10" s="26"/>
      <c r="AW10" s="513"/>
      <c r="AX10" s="513"/>
      <c r="AY10" s="10"/>
      <c r="AZ10" s="11">
        <v>0</v>
      </c>
      <c r="BA10" s="26"/>
      <c r="BB10" s="26">
        <f>AZ10/Z10</f>
        <v>0</v>
      </c>
      <c r="BC10" s="26"/>
      <c r="BD10" s="19"/>
      <c r="BE10" s="26"/>
      <c r="BF10" s="513"/>
      <c r="BG10" s="513"/>
    </row>
    <row r="11" spans="1:59" x14ac:dyDescent="0.3">
      <c r="A11" s="560" t="s">
        <v>1136</v>
      </c>
      <c r="B11" s="4" t="s">
        <v>1137</v>
      </c>
      <c r="C11" s="11" t="s">
        <v>1200</v>
      </c>
      <c r="D11" s="526">
        <v>44719.658239999997</v>
      </c>
      <c r="E11" s="527">
        <v>1953</v>
      </c>
      <c r="F11" s="10"/>
      <c r="G11" s="529">
        <v>1073.918437</v>
      </c>
      <c r="H11" s="26"/>
      <c r="I11" s="26">
        <f>G11/D11</f>
        <v>2.401445984306342E-2</v>
      </c>
      <c r="J11" s="83"/>
      <c r="K11" s="561">
        <v>37.079608</v>
      </c>
      <c r="L11" s="83"/>
      <c r="M11" s="562">
        <f>K11/D11</f>
        <v>8.2915678382429437E-4</v>
      </c>
      <c r="N11" s="83"/>
      <c r="O11" s="567">
        <v>43.581409999999998</v>
      </c>
      <c r="P11" s="83"/>
      <c r="Q11" s="562">
        <f>O11/D11</f>
        <v>9.7454702730751463E-4</v>
      </c>
      <c r="R11" s="83"/>
      <c r="S11" s="510">
        <v>0.585032</v>
      </c>
      <c r="T11" s="26"/>
      <c r="U11" s="19"/>
      <c r="V11" s="26"/>
      <c r="W11" s="511"/>
      <c r="X11" s="511"/>
      <c r="Y11" s="10"/>
      <c r="Z11" s="528">
        <v>5</v>
      </c>
      <c r="AA11" s="26"/>
      <c r="AB11" s="531">
        <v>0</v>
      </c>
      <c r="AC11" s="26"/>
      <c r="AD11" s="26">
        <f>Z11/E11</f>
        <v>2.5601638504864311E-3</v>
      </c>
      <c r="AE11" s="26"/>
      <c r="AF11" s="530">
        <f>Z11/G11</f>
        <v>4.6558470622476145E-3</v>
      </c>
      <c r="AG11" s="26"/>
      <c r="AH11" s="62">
        <f t="shared" si="0"/>
        <v>0.1147278162868067</v>
      </c>
      <c r="AI11" s="26"/>
      <c r="AJ11" s="18">
        <v>6</v>
      </c>
      <c r="AK11" s="26">
        <f>AJ11/E11</f>
        <v>3.0721966205837174E-3</v>
      </c>
      <c r="AL11" s="26">
        <f>AB11/Z11</f>
        <v>0</v>
      </c>
      <c r="AM11" s="26"/>
      <c r="AN11" s="19"/>
      <c r="AO11" s="26"/>
      <c r="AP11" s="511"/>
      <c r="AQ11" s="511"/>
      <c r="AR11" s="10"/>
      <c r="AS11" s="18">
        <v>27370</v>
      </c>
      <c r="AT11" s="26"/>
      <c r="AU11" s="19"/>
      <c r="AV11" s="26"/>
      <c r="AW11" s="513"/>
      <c r="AX11" s="513"/>
      <c r="AY11" s="10"/>
      <c r="AZ11" s="11">
        <v>0</v>
      </c>
      <c r="BA11" s="26"/>
      <c r="BB11" s="26">
        <f>AZ11/Z11</f>
        <v>0</v>
      </c>
      <c r="BC11" s="26"/>
      <c r="BD11" s="19"/>
      <c r="BE11" s="26"/>
      <c r="BF11" s="513"/>
      <c r="BG11" s="513"/>
    </row>
    <row r="13" spans="1:59" x14ac:dyDescent="0.3">
      <c r="D13" s="568">
        <f>SUM(D7:D11)</f>
        <v>154288.13375999997</v>
      </c>
      <c r="E13" s="568">
        <f>SUM(E7:E11)</f>
        <v>7017</v>
      </c>
      <c r="F13" s="569"/>
      <c r="G13" s="568">
        <f>SUM(G7:G11)</f>
        <v>4976.9224780000004</v>
      </c>
      <c r="O13" s="17">
        <f>SUM(O7:O11)</f>
        <v>148.20391799999999</v>
      </c>
      <c r="Z13" s="570">
        <f>SUM(Z7:Z11)</f>
        <v>173</v>
      </c>
      <c r="AA13" s="569"/>
      <c r="AB13" s="570">
        <f>SUM(AB7:AB11)</f>
        <v>4</v>
      </c>
    </row>
    <row r="16" spans="1:59" s="2" customFormat="1" x14ac:dyDescent="0.3">
      <c r="A16" s="571" t="s">
        <v>1353</v>
      </c>
      <c r="B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row>
    <row r="17" spans="1:59" s="2" customFormat="1" x14ac:dyDescent="0.3">
      <c r="A17" s="571"/>
      <c r="B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row>
    <row r="18" spans="1:59" s="2" customFormat="1" x14ac:dyDescent="0.3">
      <c r="A18" s="571" t="s">
        <v>1354</v>
      </c>
      <c r="B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row>
    <row r="20" spans="1:59" s="2" customFormat="1" x14ac:dyDescent="0.3">
      <c r="A20"/>
      <c r="B20" t="s">
        <v>1355</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row>
  </sheetData>
  <autoFilter ref="A6:BG6" xr:uid="{B40B7079-833A-44AE-A092-5623D6DA52BF}">
    <sortState xmlns:xlrd2="http://schemas.microsoft.com/office/spreadsheetml/2017/richdata2" ref="A7:BG39">
      <sortCondition ref="A6"/>
    </sortState>
  </autoFilter>
  <mergeCells count="14">
    <mergeCell ref="BE3:BE5"/>
    <mergeCell ref="A4:A5"/>
    <mergeCell ref="B4:E4"/>
    <mergeCell ref="G4:T4"/>
    <mergeCell ref="U4:U5"/>
    <mergeCell ref="Z4:AM4"/>
    <mergeCell ref="AN4:AN5"/>
    <mergeCell ref="AS4:AT4"/>
    <mergeCell ref="AU4:AU5"/>
    <mergeCell ref="AZ4:BC4"/>
    <mergeCell ref="BD4:BD5"/>
    <mergeCell ref="V3:V5"/>
    <mergeCell ref="AO3:AO5"/>
    <mergeCell ref="AV3:AV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ADC7-5FC7-4CDE-BED0-CF152C0EBC0F}">
  <sheetPr>
    <tabColor theme="7" tint="0.79998168889431442"/>
  </sheetPr>
  <dimension ref="A1:DN232"/>
  <sheetViews>
    <sheetView zoomScaleNormal="100" workbookViewId="0">
      <pane xSplit="2" ySplit="8" topLeftCell="C9" activePane="bottomRight" state="frozen"/>
      <selection pane="topRight" activeCell="C1" sqref="C1"/>
      <selection pane="bottomLeft" activeCell="A7" sqref="A7"/>
      <selection pane="bottomRight" activeCell="DG27" sqref="DG27"/>
    </sheetView>
  </sheetViews>
  <sheetFormatPr defaultRowHeight="14.4" x14ac:dyDescent="0.3"/>
  <cols>
    <col min="2" max="2" width="23.5546875" customWidth="1"/>
    <col min="3" max="3" width="11.33203125" bestFit="1" customWidth="1"/>
    <col min="4" max="4" width="11.6640625" bestFit="1" customWidth="1"/>
    <col min="5" max="5" width="15" bestFit="1" customWidth="1"/>
    <col min="6" max="6" width="8.5546875" customWidth="1"/>
    <col min="7" max="7" width="15" style="54" bestFit="1" customWidth="1"/>
    <col min="8" max="8" width="14.88671875" bestFit="1" customWidth="1"/>
    <col min="9" max="9" width="8.88671875" style="54"/>
    <col min="10" max="10" width="14.33203125" style="60" customWidth="1"/>
    <col min="11" max="11" width="9.88671875" bestFit="1" customWidth="1"/>
    <col min="12" max="12" width="12.33203125" style="17" bestFit="1" customWidth="1"/>
    <col min="13" max="13" width="12.33203125" style="17" customWidth="1"/>
    <col min="14" max="14" width="14.33203125" style="54" bestFit="1" customWidth="1"/>
    <col min="15" max="15" width="17" bestFit="1" customWidth="1"/>
    <col min="16" max="16" width="16.88671875" style="32" bestFit="1" customWidth="1"/>
    <col min="17" max="17" width="19.6640625" style="32" bestFit="1" customWidth="1"/>
    <col min="18" max="18" width="14.88671875" bestFit="1" customWidth="1"/>
    <col min="19" max="19" width="16.6640625" bestFit="1" customWidth="1"/>
    <col min="20" max="20" width="13.88671875" bestFit="1" customWidth="1"/>
    <col min="21" max="21" width="13.88671875" customWidth="1"/>
    <col min="22" max="22" width="13.88671875" bestFit="1" customWidth="1"/>
    <col min="23" max="23" width="13.88671875" customWidth="1"/>
    <col min="24" max="24" width="17.44140625" bestFit="1" customWidth="1"/>
    <col min="25" max="25" width="20.33203125" bestFit="1" customWidth="1"/>
    <col min="26" max="26" width="18.33203125" bestFit="1" customWidth="1"/>
    <col min="27" max="27" width="19.6640625" bestFit="1" customWidth="1"/>
    <col min="28" max="29" width="19.6640625" customWidth="1"/>
    <col min="30" max="30" width="11.44140625" customWidth="1"/>
    <col min="31" max="31" width="14.33203125" bestFit="1" customWidth="1"/>
    <col min="32" max="32" width="16.88671875" bestFit="1" customWidth="1"/>
    <col min="33" max="33" width="17" bestFit="1" customWidth="1"/>
    <col min="34" max="34" width="19.88671875" bestFit="1" customWidth="1"/>
    <col min="35" max="35" width="16.88671875" bestFit="1" customWidth="1"/>
    <col min="36" max="36" width="20" bestFit="1" customWidth="1"/>
    <col min="37" max="38" width="11.6640625" customWidth="1"/>
    <col min="39" max="39" width="11.6640625" hidden="1" customWidth="1"/>
    <col min="40" max="40" width="17.88671875" hidden="1" customWidth="1"/>
    <col min="41" max="41" width="17.44140625" hidden="1" customWidth="1"/>
    <col min="42" max="42" width="20.5546875" hidden="1" customWidth="1"/>
    <col min="43" max="43" width="18.33203125" bestFit="1" customWidth="1"/>
    <col min="44" max="44" width="19.6640625" bestFit="1" customWidth="1"/>
    <col min="45" max="46" width="19.6640625" customWidth="1"/>
    <col min="47" max="47" width="12.33203125" customWidth="1"/>
    <col min="48" max="48" width="17.6640625" bestFit="1" customWidth="1"/>
    <col min="49" max="49" width="20.5546875" bestFit="1" customWidth="1"/>
    <col min="50" max="50" width="15.88671875" bestFit="1" customWidth="1"/>
    <col min="51" max="51" width="18.5546875" bestFit="1" customWidth="1"/>
    <col min="52" max="52" width="15.44140625" bestFit="1" customWidth="1"/>
    <col min="53" max="53" width="18.109375" bestFit="1" customWidth="1"/>
    <col min="54" max="54" width="14.109375" bestFit="1" customWidth="1"/>
    <col min="55" max="55" width="16.88671875" bestFit="1" customWidth="1"/>
    <col min="56" max="56" width="14.88671875" bestFit="1" customWidth="1"/>
    <col min="57" max="57" width="17.6640625" bestFit="1" customWidth="1"/>
    <col min="58" max="58" width="15.44140625" bestFit="1" customWidth="1"/>
    <col min="59" max="59" width="18.109375" bestFit="1" customWidth="1"/>
    <col min="60" max="60" width="15.44140625" customWidth="1"/>
    <col min="61" max="61" width="19.6640625" bestFit="1" customWidth="1"/>
    <col min="62" max="63" width="19.6640625" customWidth="1"/>
    <col min="64" max="64" width="15.44140625" customWidth="1"/>
    <col min="65" max="65" width="14.33203125" bestFit="1" customWidth="1"/>
    <col min="66" max="66" width="16.88671875" bestFit="1" customWidth="1"/>
    <col min="67" max="67" width="11.109375" hidden="1" customWidth="1"/>
    <col min="68" max="68" width="13.6640625" hidden="1" customWidth="1"/>
    <col min="69" max="69" width="15.33203125" bestFit="1" customWidth="1"/>
    <col min="70" max="70" width="17.88671875" bestFit="1" customWidth="1"/>
    <col min="71" max="71" width="18.33203125" bestFit="1" customWidth="1"/>
    <col min="72" max="72" width="19.6640625" bestFit="1" customWidth="1"/>
    <col min="73" max="73" width="20" bestFit="1" customWidth="1"/>
    <col min="74" max="74" width="20.44140625" bestFit="1" customWidth="1"/>
    <col min="75" max="75" width="11.5546875" customWidth="1"/>
    <col min="76" max="76" width="15" style="54" bestFit="1" customWidth="1"/>
    <col min="77" max="77" width="16" bestFit="1" customWidth="1"/>
    <col min="78" max="78" width="14.5546875" style="54" hidden="1" customWidth="1"/>
    <col min="79" max="79" width="17.33203125" hidden="1" customWidth="1"/>
    <col min="80" max="80" width="15.6640625" bestFit="1" customWidth="1"/>
    <col min="81" max="81" width="18.109375" bestFit="1" customWidth="1"/>
    <col min="82" max="82" width="16.5546875" hidden="1" customWidth="1"/>
    <col min="83" max="83" width="19.88671875" hidden="1" customWidth="1"/>
    <col min="84" max="84" width="18.33203125" bestFit="1" customWidth="1"/>
    <col min="85" max="85" width="19.6640625" bestFit="1" customWidth="1"/>
    <col min="86" max="87" width="20" bestFit="1" customWidth="1"/>
    <col min="88" max="88" width="12.88671875" customWidth="1"/>
    <col min="89" max="89" width="14" bestFit="1" customWidth="1"/>
    <col min="90" max="90" width="16.6640625" bestFit="1" customWidth="1"/>
    <col min="91" max="91" width="10.33203125" bestFit="1" customWidth="1"/>
    <col min="92" max="92" width="13.109375" bestFit="1" customWidth="1"/>
    <col min="93" max="93" width="13.44140625" bestFit="1" customWidth="1"/>
    <col min="94" max="94" width="17.88671875" bestFit="1" customWidth="1"/>
    <col min="95" max="95" width="12.6640625" bestFit="1" customWidth="1"/>
    <col min="96" max="96" width="15.44140625" bestFit="1" customWidth="1"/>
    <col min="97" max="97" width="18.33203125" bestFit="1" customWidth="1"/>
    <col min="98" max="98" width="19.6640625" bestFit="1" customWidth="1"/>
    <col min="99" max="100" width="20" bestFit="1" customWidth="1"/>
    <col min="101" max="101" width="10.88671875" customWidth="1"/>
    <col min="102" max="102" width="14.6640625" bestFit="1" customWidth="1"/>
    <col min="103" max="103" width="16.5546875" bestFit="1" customWidth="1"/>
    <col min="104" max="104" width="15.44140625" bestFit="1" customWidth="1"/>
    <col min="105" max="105" width="17.109375" bestFit="1" customWidth="1"/>
    <col min="106" max="106" width="14.109375" bestFit="1" customWidth="1"/>
    <col min="107" max="107" width="18.33203125" bestFit="1" customWidth="1"/>
    <col min="108" max="108" width="19.6640625" bestFit="1" customWidth="1"/>
    <col min="109" max="110" width="20" bestFit="1" customWidth="1"/>
    <col min="111" max="111" width="12.33203125" customWidth="1"/>
    <col min="114" max="114" width="12.33203125" customWidth="1"/>
    <col min="115" max="115" width="14.6640625" customWidth="1"/>
    <col min="117" max="118" width="15.33203125" bestFit="1" customWidth="1"/>
  </cols>
  <sheetData>
    <row r="1" spans="1:118" x14ac:dyDescent="0.3">
      <c r="B1" s="1" t="s">
        <v>391</v>
      </c>
      <c r="C1" s="1"/>
      <c r="D1" s="1"/>
      <c r="E1" s="1"/>
      <c r="F1" s="1"/>
      <c r="G1" s="264"/>
      <c r="H1" s="2"/>
      <c r="I1" s="264"/>
      <c r="J1" s="265"/>
      <c r="K1" s="2"/>
      <c r="L1" s="266"/>
      <c r="M1" s="266"/>
      <c r="N1" s="264"/>
      <c r="O1" s="267" t="s">
        <v>400</v>
      </c>
      <c r="P1" s="267"/>
      <c r="Q1" s="268" t="s">
        <v>415</v>
      </c>
      <c r="R1" s="2"/>
      <c r="V1" s="2"/>
      <c r="W1" s="2"/>
      <c r="X1" s="2"/>
      <c r="AZ1" s="240"/>
      <c r="BA1" s="240"/>
      <c r="BM1" s="2"/>
      <c r="BN1" s="2"/>
      <c r="BO1" s="2"/>
      <c r="BP1" s="2"/>
      <c r="BQ1" s="2"/>
      <c r="BX1" s="264"/>
      <c r="BY1" s="240"/>
      <c r="BZ1" s="264"/>
      <c r="CA1" s="240"/>
      <c r="CB1" s="2"/>
      <c r="CC1" s="240"/>
      <c r="CD1" s="2"/>
      <c r="CE1" s="240"/>
      <c r="CF1" s="240"/>
      <c r="CG1" s="240"/>
      <c r="CH1" s="240"/>
      <c r="CI1" s="240"/>
      <c r="CJ1" s="269"/>
    </row>
    <row r="2" spans="1:118" ht="15.6" x14ac:dyDescent="0.3">
      <c r="B2" s="660" t="s">
        <v>1439</v>
      </c>
      <c r="C2" s="1"/>
      <c r="D2" s="1"/>
      <c r="E2" s="1"/>
      <c r="F2" s="1"/>
      <c r="G2" s="264"/>
      <c r="H2" s="2"/>
      <c r="I2" s="264"/>
      <c r="J2" s="265"/>
      <c r="K2" s="2"/>
      <c r="L2" s="266"/>
      <c r="M2" s="266"/>
      <c r="N2" s="2"/>
      <c r="O2" s="2"/>
      <c r="P2" s="2"/>
      <c r="Q2" s="2"/>
      <c r="R2" s="2"/>
      <c r="V2" s="2"/>
      <c r="W2" s="2"/>
      <c r="X2" s="2"/>
      <c r="AZ2" s="240"/>
      <c r="BA2" s="240"/>
      <c r="BM2" s="2"/>
      <c r="BN2" s="2"/>
      <c r="BO2" s="2"/>
      <c r="BP2" s="2"/>
      <c r="BQ2" s="2"/>
      <c r="BX2" s="264"/>
      <c r="BY2" s="240"/>
      <c r="BZ2" s="264"/>
      <c r="CA2" s="240"/>
      <c r="CB2" s="2"/>
      <c r="CC2" s="240"/>
      <c r="CD2" s="2"/>
      <c r="CE2" s="240"/>
      <c r="CF2" s="240"/>
      <c r="CG2" s="240"/>
      <c r="CH2" s="240"/>
      <c r="CI2" s="240"/>
      <c r="CJ2" s="269"/>
    </row>
    <row r="3" spans="1:118" ht="15.6" x14ac:dyDescent="0.3">
      <c r="B3" s="661" t="s">
        <v>1440</v>
      </c>
      <c r="C3" s="448" t="s">
        <v>1285</v>
      </c>
      <c r="D3" s="3"/>
      <c r="E3" s="1"/>
      <c r="F3" s="1"/>
      <c r="G3" s="264"/>
      <c r="H3" s="2"/>
      <c r="I3" s="264"/>
      <c r="J3" s="265"/>
      <c r="K3" s="2"/>
      <c r="L3" s="266"/>
      <c r="M3" s="266"/>
      <c r="N3" s="2"/>
      <c r="O3" s="2"/>
      <c r="P3" s="2"/>
      <c r="Q3" s="2"/>
      <c r="R3" s="2"/>
      <c r="V3" s="2"/>
      <c r="W3" s="2"/>
      <c r="X3" s="2"/>
      <c r="AZ3" s="240"/>
      <c r="BA3" s="240"/>
      <c r="BM3" s="2"/>
      <c r="BN3" s="2"/>
      <c r="BO3" s="2"/>
      <c r="BP3" s="2"/>
      <c r="BQ3" s="2"/>
      <c r="BX3" s="264"/>
      <c r="BY3" s="240"/>
      <c r="BZ3" s="264"/>
      <c r="CA3" s="240"/>
      <c r="CB3" s="2"/>
      <c r="CC3" s="240"/>
      <c r="CD3" s="2"/>
      <c r="CE3" s="240"/>
      <c r="CF3" s="240"/>
      <c r="CG3" s="240"/>
      <c r="CH3" s="240"/>
      <c r="CI3" s="240"/>
      <c r="CJ3" s="269"/>
    </row>
    <row r="4" spans="1:118" s="10" customFormat="1" ht="15" thickBot="1" x14ac:dyDescent="0.35">
      <c r="B4" s="118"/>
      <c r="C4" s="53"/>
      <c r="D4" s="53"/>
      <c r="E4" s="53"/>
      <c r="F4" s="53"/>
      <c r="G4" s="15"/>
      <c r="H4" s="14"/>
      <c r="I4" s="15"/>
      <c r="J4" s="58"/>
      <c r="K4" s="14"/>
      <c r="L4" s="16"/>
      <c r="M4" s="16"/>
      <c r="N4" s="15"/>
      <c r="O4" s="14"/>
      <c r="P4" s="24"/>
      <c r="Q4" s="24"/>
      <c r="V4" s="14"/>
      <c r="W4" s="14"/>
      <c r="X4" s="14"/>
      <c r="AB4"/>
      <c r="AC4"/>
      <c r="AZ4" s="25"/>
      <c r="BA4" s="25"/>
      <c r="BM4" s="14"/>
      <c r="BN4" s="14"/>
      <c r="BO4" s="14"/>
      <c r="BP4" s="14"/>
      <c r="BQ4" s="14"/>
      <c r="BX4" s="15"/>
      <c r="BY4" s="25"/>
      <c r="BZ4" s="15"/>
      <c r="CA4" s="25"/>
      <c r="CB4" s="14"/>
      <c r="CC4" s="25"/>
      <c r="CD4" s="14"/>
      <c r="CE4" s="25"/>
      <c r="CF4" s="25"/>
      <c r="CG4" s="25"/>
      <c r="CH4" s="240"/>
      <c r="CI4" s="240"/>
      <c r="CJ4" s="159"/>
      <c r="CU4"/>
      <c r="CV4"/>
    </row>
    <row r="5" spans="1:118" s="99" customFormat="1" ht="15.75" customHeight="1" thickBot="1" x14ac:dyDescent="0.35">
      <c r="B5" s="96"/>
      <c r="C5" s="96"/>
      <c r="D5" s="96"/>
      <c r="E5" s="96"/>
      <c r="F5" s="96"/>
      <c r="G5" s="96"/>
      <c r="H5" s="96"/>
      <c r="I5" s="96"/>
      <c r="J5" s="96"/>
      <c r="K5" s="96"/>
      <c r="L5" s="96"/>
      <c r="M5" s="16"/>
      <c r="N5" s="112" t="s">
        <v>1213</v>
      </c>
      <c r="O5" s="96"/>
      <c r="P5" s="538" t="s">
        <v>1214</v>
      </c>
      <c r="Q5" s="96"/>
      <c r="R5" s="112" t="s">
        <v>1215</v>
      </c>
      <c r="T5" s="538" t="s">
        <v>1216</v>
      </c>
      <c r="U5" s="10"/>
      <c r="V5" s="112" t="s">
        <v>1217</v>
      </c>
      <c r="W5" s="2"/>
      <c r="X5" s="112" t="s">
        <v>1218</v>
      </c>
      <c r="Z5" s="25"/>
      <c r="AA5" s="706" t="s">
        <v>1320</v>
      </c>
      <c r="AB5"/>
      <c r="AC5"/>
      <c r="AD5" s="10"/>
      <c r="AE5" s="117" t="s">
        <v>1220</v>
      </c>
      <c r="AG5" s="117" t="s">
        <v>1221</v>
      </c>
      <c r="AI5" s="117" t="s">
        <v>1222</v>
      </c>
      <c r="AK5" s="117" t="s">
        <v>1224</v>
      </c>
      <c r="AQ5" s="25"/>
      <c r="AR5" s="706" t="s">
        <v>1316</v>
      </c>
      <c r="AS5" s="10"/>
      <c r="AT5" s="10"/>
      <c r="AU5" s="10"/>
      <c r="AV5" s="109" t="s">
        <v>1226</v>
      </c>
      <c r="AX5" s="109" t="s">
        <v>1228</v>
      </c>
      <c r="AZ5" s="109" t="s">
        <v>1230</v>
      </c>
      <c r="BA5" s="97"/>
      <c r="BB5" s="109" t="s">
        <v>1232</v>
      </c>
      <c r="BC5" s="96"/>
      <c r="BD5" s="109" t="s">
        <v>1234</v>
      </c>
      <c r="BE5" s="96"/>
      <c r="BF5" s="109" t="s">
        <v>1236</v>
      </c>
      <c r="BG5" s="96"/>
      <c r="BH5" s="25"/>
      <c r="BI5" s="706" t="s">
        <v>1308</v>
      </c>
      <c r="BJ5" s="10"/>
      <c r="BK5" s="10"/>
      <c r="BL5" s="10"/>
      <c r="BM5" s="110" t="s">
        <v>1239</v>
      </c>
      <c r="BN5" s="96"/>
      <c r="BO5" s="96"/>
      <c r="BP5" s="96"/>
      <c r="BQ5" s="110" t="s">
        <v>1240</v>
      </c>
      <c r="BR5" s="96"/>
      <c r="BS5" s="25"/>
      <c r="BT5" s="706" t="s">
        <v>1304</v>
      </c>
      <c r="BU5"/>
      <c r="BV5"/>
      <c r="BW5" s="10"/>
      <c r="BX5" s="456" t="s">
        <v>1242</v>
      </c>
      <c r="BY5" s="97"/>
      <c r="BZ5" s="43"/>
      <c r="CA5" s="97"/>
      <c r="CB5" s="123" t="s">
        <v>1243</v>
      </c>
      <c r="CC5" s="97"/>
      <c r="CD5" s="96"/>
      <c r="CE5" s="97"/>
      <c r="CF5" s="25"/>
      <c r="CG5" s="706" t="s">
        <v>1300</v>
      </c>
      <c r="CH5" s="240"/>
      <c r="CI5" s="240"/>
      <c r="CJ5" s="159"/>
      <c r="CK5" s="124" t="s">
        <v>1245</v>
      </c>
      <c r="CL5" s="96"/>
      <c r="CM5" s="124" t="s">
        <v>1246</v>
      </c>
      <c r="CN5" s="96"/>
      <c r="CO5" s="124" t="s">
        <v>1248</v>
      </c>
      <c r="CP5" s="96"/>
      <c r="CQ5" s="124" t="s">
        <v>1249</v>
      </c>
      <c r="CR5" s="96"/>
      <c r="CS5" s="25"/>
      <c r="CT5" s="706" t="s">
        <v>1296</v>
      </c>
      <c r="CU5"/>
      <c r="CV5"/>
      <c r="CW5" s="10"/>
      <c r="CX5" s="142" t="s">
        <v>1251</v>
      </c>
      <c r="CZ5" s="142" t="s">
        <v>1252</v>
      </c>
      <c r="DB5" s="142" t="s">
        <v>1253</v>
      </c>
      <c r="DC5" s="25"/>
      <c r="DD5" s="706" t="s">
        <v>1292</v>
      </c>
      <c r="DE5" s="10"/>
      <c r="DF5" s="10"/>
      <c r="DG5" s="10"/>
      <c r="DI5"/>
      <c r="DJ5" s="10"/>
      <c r="DK5" s="719" t="s">
        <v>1212</v>
      </c>
    </row>
    <row r="6" spans="1:118" s="10" customFormat="1" ht="14.4" customHeight="1" thickBot="1" x14ac:dyDescent="0.35">
      <c r="B6" s="696" t="s">
        <v>1202</v>
      </c>
      <c r="C6" s="711" t="s">
        <v>1</v>
      </c>
      <c r="D6" s="712"/>
      <c r="E6" s="712"/>
      <c r="F6" s="712"/>
      <c r="G6" s="712"/>
      <c r="H6" s="712"/>
      <c r="I6" s="712"/>
      <c r="J6" s="712"/>
      <c r="K6" s="712"/>
      <c r="L6" s="713"/>
      <c r="M6" s="16"/>
      <c r="N6" s="698" t="s">
        <v>1254</v>
      </c>
      <c r="O6" s="699"/>
      <c r="P6" s="699"/>
      <c r="Q6" s="699"/>
      <c r="R6" s="699"/>
      <c r="S6" s="699"/>
      <c r="T6" s="699"/>
      <c r="U6" s="699"/>
      <c r="V6" s="699"/>
      <c r="W6" s="699"/>
      <c r="X6" s="699"/>
      <c r="Y6" s="699"/>
      <c r="Z6" s="709" t="s">
        <v>1321</v>
      </c>
      <c r="AA6" s="707"/>
      <c r="AB6"/>
      <c r="AC6"/>
      <c r="AE6" s="700" t="s">
        <v>1219</v>
      </c>
      <c r="AF6" s="701"/>
      <c r="AG6" s="701"/>
      <c r="AH6" s="701"/>
      <c r="AI6" s="701"/>
      <c r="AJ6" s="701"/>
      <c r="AK6" s="701"/>
      <c r="AL6" s="701"/>
      <c r="AM6" s="701"/>
      <c r="AN6" s="701"/>
      <c r="AO6" s="701"/>
      <c r="AP6" s="701"/>
      <c r="AQ6" s="709" t="s">
        <v>1317</v>
      </c>
      <c r="AR6" s="707"/>
      <c r="AV6" s="702" t="s">
        <v>1225</v>
      </c>
      <c r="AW6" s="703"/>
      <c r="AX6" s="703"/>
      <c r="AY6" s="703"/>
      <c r="AZ6" s="703"/>
      <c r="BA6" s="703"/>
      <c r="BB6" s="703"/>
      <c r="BC6" s="703"/>
      <c r="BD6" s="703"/>
      <c r="BE6" s="703"/>
      <c r="BF6" s="703"/>
      <c r="BG6" s="703"/>
      <c r="BH6" s="709" t="s">
        <v>1309</v>
      </c>
      <c r="BI6" s="707"/>
      <c r="BM6" s="704" t="s">
        <v>1238</v>
      </c>
      <c r="BN6" s="705"/>
      <c r="BO6" s="705"/>
      <c r="BP6" s="705"/>
      <c r="BQ6" s="705"/>
      <c r="BR6" s="705"/>
      <c r="BS6" s="709" t="s">
        <v>1305</v>
      </c>
      <c r="BT6" s="707"/>
      <c r="BU6"/>
      <c r="BV6"/>
      <c r="BX6" s="714" t="s">
        <v>1241</v>
      </c>
      <c r="BY6" s="715"/>
      <c r="BZ6" s="715"/>
      <c r="CA6" s="715"/>
      <c r="CB6" s="715"/>
      <c r="CC6" s="715"/>
      <c r="CD6" s="715"/>
      <c r="CE6" s="716"/>
      <c r="CF6" s="709" t="s">
        <v>1301</v>
      </c>
      <c r="CG6" s="707"/>
      <c r="CH6" s="240"/>
      <c r="CI6" s="240"/>
      <c r="CJ6" s="159"/>
      <c r="CK6" s="717" t="s">
        <v>1244</v>
      </c>
      <c r="CL6" s="718"/>
      <c r="CM6" s="718"/>
      <c r="CN6" s="718"/>
      <c r="CO6" s="718"/>
      <c r="CP6" s="718"/>
      <c r="CQ6" s="718"/>
      <c r="CR6" s="718"/>
      <c r="CS6" s="709" t="s">
        <v>1297</v>
      </c>
      <c r="CT6" s="707"/>
      <c r="CU6"/>
      <c r="CV6"/>
      <c r="CX6" s="724" t="s">
        <v>1250</v>
      </c>
      <c r="CY6" s="725"/>
      <c r="CZ6" s="725"/>
      <c r="DA6" s="725"/>
      <c r="DB6" s="725"/>
      <c r="DC6" s="709" t="s">
        <v>1293</v>
      </c>
      <c r="DD6" s="707"/>
      <c r="DI6"/>
      <c r="DJ6" s="722" t="s">
        <v>416</v>
      </c>
      <c r="DK6" s="720"/>
    </row>
    <row r="7" spans="1:118" s="10" customFormat="1" ht="48" x14ac:dyDescent="0.3">
      <c r="B7" s="697"/>
      <c r="C7" s="492" t="s">
        <v>731</v>
      </c>
      <c r="D7" s="91" t="s">
        <v>22</v>
      </c>
      <c r="E7" s="91" t="s">
        <v>1199</v>
      </c>
      <c r="F7" s="91" t="s">
        <v>1203</v>
      </c>
      <c r="G7" s="102" t="s">
        <v>377</v>
      </c>
      <c r="H7" s="91" t="s">
        <v>378</v>
      </c>
      <c r="I7" s="102" t="s">
        <v>4</v>
      </c>
      <c r="J7" s="103" t="s">
        <v>1323</v>
      </c>
      <c r="K7" s="91" t="s">
        <v>371</v>
      </c>
      <c r="L7" s="104" t="s">
        <v>5</v>
      </c>
      <c r="M7" s="16"/>
      <c r="N7" s="100" t="s">
        <v>8</v>
      </c>
      <c r="O7" s="37" t="s">
        <v>1168</v>
      </c>
      <c r="P7" s="92" t="s">
        <v>7</v>
      </c>
      <c r="Q7" s="92" t="s">
        <v>1170</v>
      </c>
      <c r="R7" s="76" t="s">
        <v>10</v>
      </c>
      <c r="S7" s="37" t="s">
        <v>1186</v>
      </c>
      <c r="T7" s="92" t="s">
        <v>9</v>
      </c>
      <c r="U7" s="92" t="s">
        <v>1187</v>
      </c>
      <c r="V7" s="92" t="s">
        <v>1255</v>
      </c>
      <c r="W7" s="92" t="s">
        <v>372</v>
      </c>
      <c r="X7" s="101" t="s">
        <v>1256</v>
      </c>
      <c r="Y7" s="37" t="s">
        <v>1171</v>
      </c>
      <c r="Z7" s="710"/>
      <c r="AA7" s="708"/>
      <c r="AB7" s="281" t="s">
        <v>1319</v>
      </c>
      <c r="AC7" s="282" t="s">
        <v>1318</v>
      </c>
      <c r="AE7" s="87" t="s">
        <v>1205</v>
      </c>
      <c r="AF7" s="37" t="s">
        <v>397</v>
      </c>
      <c r="AG7" s="88" t="s">
        <v>1206</v>
      </c>
      <c r="AH7" s="37" t="s">
        <v>1173</v>
      </c>
      <c r="AI7" s="88" t="s">
        <v>1207</v>
      </c>
      <c r="AJ7" s="37" t="s">
        <v>399</v>
      </c>
      <c r="AK7" s="131" t="s">
        <v>1208</v>
      </c>
      <c r="AL7" s="132" t="s">
        <v>395</v>
      </c>
      <c r="AM7" s="89" t="s">
        <v>1209</v>
      </c>
      <c r="AN7" s="91" t="s">
        <v>1210</v>
      </c>
      <c r="AO7" s="91" t="s">
        <v>1211</v>
      </c>
      <c r="AP7" s="92" t="s">
        <v>394</v>
      </c>
      <c r="AQ7" s="710"/>
      <c r="AR7" s="708"/>
      <c r="AS7" s="281" t="s">
        <v>1315</v>
      </c>
      <c r="AT7" s="282" t="s">
        <v>1314</v>
      </c>
      <c r="AV7" s="33" t="s">
        <v>1257</v>
      </c>
      <c r="AW7" s="494" t="s">
        <v>1174</v>
      </c>
      <c r="AX7" s="34" t="s">
        <v>1258</v>
      </c>
      <c r="AY7" s="494" t="s">
        <v>1324</v>
      </c>
      <c r="AZ7" s="36" t="s">
        <v>1259</v>
      </c>
      <c r="BA7" s="494" t="s">
        <v>1175</v>
      </c>
      <c r="BB7" s="34" t="s">
        <v>1260</v>
      </c>
      <c r="BC7" s="494" t="s">
        <v>1311</v>
      </c>
      <c r="BD7" s="34" t="s">
        <v>1261</v>
      </c>
      <c r="BE7" s="494" t="s">
        <v>1310</v>
      </c>
      <c r="BF7" s="119" t="s">
        <v>1262</v>
      </c>
      <c r="BG7" s="37" t="s">
        <v>407</v>
      </c>
      <c r="BH7" s="710"/>
      <c r="BI7" s="708"/>
      <c r="BJ7" s="281" t="s">
        <v>1307</v>
      </c>
      <c r="BK7" s="282" t="s">
        <v>1306</v>
      </c>
      <c r="BM7" s="140" t="s">
        <v>1263</v>
      </c>
      <c r="BN7" s="37" t="s">
        <v>1192</v>
      </c>
      <c r="BO7" s="91" t="s">
        <v>14</v>
      </c>
      <c r="BP7" s="92" t="s">
        <v>373</v>
      </c>
      <c r="BQ7" s="51" t="s">
        <v>1264</v>
      </c>
      <c r="BR7" s="37" t="s">
        <v>1193</v>
      </c>
      <c r="BS7" s="710"/>
      <c r="BT7" s="708"/>
      <c r="BU7" s="281" t="s">
        <v>1303</v>
      </c>
      <c r="BV7" s="282" t="s">
        <v>1302</v>
      </c>
      <c r="BX7" s="457" t="s">
        <v>1265</v>
      </c>
      <c r="BY7" s="37" t="s">
        <v>1176</v>
      </c>
      <c r="BZ7" s="102" t="s">
        <v>16</v>
      </c>
      <c r="CA7" s="92" t="s">
        <v>375</v>
      </c>
      <c r="CB7" s="8" t="s">
        <v>1266</v>
      </c>
      <c r="CC7" s="37" t="s">
        <v>1177</v>
      </c>
      <c r="CD7" s="91" t="s">
        <v>17</v>
      </c>
      <c r="CE7" s="92" t="s">
        <v>374</v>
      </c>
      <c r="CF7" s="710"/>
      <c r="CG7" s="708"/>
      <c r="CH7" s="281" t="s">
        <v>1299</v>
      </c>
      <c r="CI7" s="282" t="s">
        <v>1298</v>
      </c>
      <c r="CJ7" s="159"/>
      <c r="CK7" s="125" t="s">
        <v>1267</v>
      </c>
      <c r="CL7" s="37" t="s">
        <v>1178</v>
      </c>
      <c r="CM7" s="121" t="s">
        <v>1268</v>
      </c>
      <c r="CN7" s="37" t="s">
        <v>403</v>
      </c>
      <c r="CO7" s="121" t="s">
        <v>1269</v>
      </c>
      <c r="CP7" s="37" t="s">
        <v>1179</v>
      </c>
      <c r="CQ7" s="121" t="s">
        <v>1270</v>
      </c>
      <c r="CR7" s="37" t="s">
        <v>404</v>
      </c>
      <c r="CS7" s="710"/>
      <c r="CT7" s="708"/>
      <c r="CU7" s="281" t="s">
        <v>1295</v>
      </c>
      <c r="CV7" s="282" t="s">
        <v>1294</v>
      </c>
      <c r="CX7" s="35" t="s">
        <v>1272</v>
      </c>
      <c r="CY7" s="37" t="s">
        <v>1181</v>
      </c>
      <c r="CZ7" s="122" t="s">
        <v>1273</v>
      </c>
      <c r="DA7" s="37" t="s">
        <v>1184</v>
      </c>
      <c r="DB7" s="495" t="s">
        <v>2</v>
      </c>
      <c r="DC7" s="710"/>
      <c r="DD7" s="708"/>
      <c r="DE7" s="281" t="s">
        <v>1291</v>
      </c>
      <c r="DF7" s="282" t="s">
        <v>1290</v>
      </c>
      <c r="DI7"/>
      <c r="DJ7" s="723"/>
      <c r="DK7" s="721"/>
      <c r="DM7" s="281" t="s">
        <v>417</v>
      </c>
      <c r="DN7" s="282" t="s">
        <v>418</v>
      </c>
    </row>
    <row r="8" spans="1:118" s="10" customFormat="1" ht="12.6" customHeight="1" thickBot="1" x14ac:dyDescent="0.35">
      <c r="B8" s="353" t="s">
        <v>1197</v>
      </c>
      <c r="C8" s="306" t="s">
        <v>1196</v>
      </c>
      <c r="D8" s="307" t="s">
        <v>422</v>
      </c>
      <c r="E8" s="307" t="s">
        <v>1198</v>
      </c>
      <c r="F8" s="307" t="s">
        <v>421</v>
      </c>
      <c r="G8" s="307" t="s">
        <v>423</v>
      </c>
      <c r="H8" s="307" t="s">
        <v>424</v>
      </c>
      <c r="I8" s="307" t="s">
        <v>19</v>
      </c>
      <c r="J8" s="307" t="s">
        <v>1195</v>
      </c>
      <c r="K8" s="307" t="s">
        <v>20</v>
      </c>
      <c r="L8" s="308" t="s">
        <v>1194</v>
      </c>
      <c r="M8" s="16"/>
      <c r="N8" s="344" t="s">
        <v>1143</v>
      </c>
      <c r="O8" s="289" t="s">
        <v>1144</v>
      </c>
      <c r="P8" s="309" t="s">
        <v>1145</v>
      </c>
      <c r="Q8" s="309" t="s">
        <v>1146</v>
      </c>
      <c r="R8" s="310" t="s">
        <v>419</v>
      </c>
      <c r="S8" s="289" t="s">
        <v>420</v>
      </c>
      <c r="T8" s="309" t="s">
        <v>425</v>
      </c>
      <c r="U8" s="309" t="s">
        <v>1188</v>
      </c>
      <c r="V8" s="309" t="s">
        <v>11</v>
      </c>
      <c r="W8" s="309" t="s">
        <v>426</v>
      </c>
      <c r="X8" s="311" t="s">
        <v>1147</v>
      </c>
      <c r="Y8" s="289" t="s">
        <v>1148</v>
      </c>
      <c r="Z8" s="489" t="s">
        <v>427</v>
      </c>
      <c r="AA8" s="314" t="s">
        <v>471</v>
      </c>
      <c r="AB8" s="340" t="s">
        <v>430</v>
      </c>
      <c r="AC8" s="341" t="s">
        <v>429</v>
      </c>
      <c r="AE8" s="321" t="s">
        <v>396</v>
      </c>
      <c r="AF8" s="318" t="s">
        <v>431</v>
      </c>
      <c r="AG8" s="322" t="s">
        <v>1149</v>
      </c>
      <c r="AH8" s="318" t="s">
        <v>1172</v>
      </c>
      <c r="AI8" s="322" t="s">
        <v>398</v>
      </c>
      <c r="AJ8" s="318" t="s">
        <v>1189</v>
      </c>
      <c r="AK8" s="322" t="s">
        <v>12</v>
      </c>
      <c r="AL8" s="318" t="s">
        <v>432</v>
      </c>
      <c r="AM8" s="325" t="s">
        <v>433</v>
      </c>
      <c r="AN8" s="325" t="s">
        <v>478</v>
      </c>
      <c r="AO8" s="325" t="s">
        <v>1190</v>
      </c>
      <c r="AP8" s="323" t="s">
        <v>1191</v>
      </c>
      <c r="AQ8" s="313" t="s">
        <v>435</v>
      </c>
      <c r="AR8" s="314" t="s">
        <v>428</v>
      </c>
      <c r="AS8" s="340" t="s">
        <v>436</v>
      </c>
      <c r="AT8" s="341" t="s">
        <v>437</v>
      </c>
      <c r="AV8" s="317" t="s">
        <v>1151</v>
      </c>
      <c r="AW8" s="318" t="s">
        <v>1152</v>
      </c>
      <c r="AX8" s="319" t="s">
        <v>1313</v>
      </c>
      <c r="AY8" s="318" t="s">
        <v>1312</v>
      </c>
      <c r="AZ8" s="320" t="s">
        <v>1154</v>
      </c>
      <c r="BA8" s="318" t="s">
        <v>1155</v>
      </c>
      <c r="BB8" s="319" t="s">
        <v>1287</v>
      </c>
      <c r="BC8" s="318" t="s">
        <v>1288</v>
      </c>
      <c r="BD8" s="319" t="s">
        <v>450</v>
      </c>
      <c r="BE8" s="318" t="s">
        <v>449</v>
      </c>
      <c r="BF8" s="319" t="s">
        <v>13</v>
      </c>
      <c r="BG8" s="318" t="s">
        <v>451</v>
      </c>
      <c r="BH8" s="489" t="s">
        <v>452</v>
      </c>
      <c r="BI8" s="314" t="s">
        <v>453</v>
      </c>
      <c r="BJ8" s="340" t="s">
        <v>443</v>
      </c>
      <c r="BK8" s="341" t="s">
        <v>444</v>
      </c>
      <c r="BM8" s="324" t="s">
        <v>438</v>
      </c>
      <c r="BN8" s="318" t="s">
        <v>439</v>
      </c>
      <c r="BO8" s="325" t="s">
        <v>15</v>
      </c>
      <c r="BP8" s="323" t="s">
        <v>440</v>
      </c>
      <c r="BQ8" s="326" t="s">
        <v>441</v>
      </c>
      <c r="BR8" s="318" t="s">
        <v>442</v>
      </c>
      <c r="BS8" s="313" t="s">
        <v>445</v>
      </c>
      <c r="BT8" s="314" t="s">
        <v>446</v>
      </c>
      <c r="BU8" s="340" t="s">
        <v>447</v>
      </c>
      <c r="BV8" s="341" t="s">
        <v>448</v>
      </c>
      <c r="BX8" s="458" t="s">
        <v>1156</v>
      </c>
      <c r="BY8" s="289" t="s">
        <v>1157</v>
      </c>
      <c r="BZ8" s="459" t="s">
        <v>1159</v>
      </c>
      <c r="CA8" s="309" t="s">
        <v>1162</v>
      </c>
      <c r="CB8" s="346" t="s">
        <v>1158</v>
      </c>
      <c r="CC8" s="289" t="s">
        <v>1161</v>
      </c>
      <c r="CD8" s="307" t="s">
        <v>1160</v>
      </c>
      <c r="CE8" s="309" t="s">
        <v>1163</v>
      </c>
      <c r="CF8" s="489" t="s">
        <v>454</v>
      </c>
      <c r="CG8" s="314" t="s">
        <v>455</v>
      </c>
      <c r="CH8" s="340" t="s">
        <v>456</v>
      </c>
      <c r="CI8" s="341" t="s">
        <v>457</v>
      </c>
      <c r="CJ8" s="159"/>
      <c r="CK8" s="348" t="s">
        <v>1164</v>
      </c>
      <c r="CL8" s="289" t="s">
        <v>1165</v>
      </c>
      <c r="CM8" s="349" t="s">
        <v>18</v>
      </c>
      <c r="CN8" s="289" t="s">
        <v>458</v>
      </c>
      <c r="CO8" s="349" t="s">
        <v>1166</v>
      </c>
      <c r="CP8" s="289" t="s">
        <v>1167</v>
      </c>
      <c r="CQ8" s="349" t="s">
        <v>3</v>
      </c>
      <c r="CR8" s="289" t="s">
        <v>459</v>
      </c>
      <c r="CS8" s="489" t="s">
        <v>460</v>
      </c>
      <c r="CT8" s="314" t="s">
        <v>461</v>
      </c>
      <c r="CU8" s="340" t="s">
        <v>462</v>
      </c>
      <c r="CV8" s="341" t="s">
        <v>463</v>
      </c>
      <c r="CX8" s="350" t="s">
        <v>1180</v>
      </c>
      <c r="CY8" s="289" t="s">
        <v>1182</v>
      </c>
      <c r="CZ8" s="490" t="s">
        <v>1183</v>
      </c>
      <c r="DA8" s="289" t="s">
        <v>1185</v>
      </c>
      <c r="DB8" s="491" t="s">
        <v>464</v>
      </c>
      <c r="DC8" s="489" t="s">
        <v>465</v>
      </c>
      <c r="DD8" s="314" t="s">
        <v>466</v>
      </c>
      <c r="DE8" s="340" t="s">
        <v>462</v>
      </c>
      <c r="DF8" s="341" t="s">
        <v>463</v>
      </c>
      <c r="DI8"/>
      <c r="DJ8" s="232" t="s">
        <v>412</v>
      </c>
      <c r="DK8" s="233" t="s">
        <v>1289</v>
      </c>
      <c r="DM8" s="340" t="s">
        <v>469</v>
      </c>
      <c r="DN8" s="340" t="s">
        <v>470</v>
      </c>
    </row>
    <row r="9" spans="1:118" x14ac:dyDescent="0.3">
      <c r="A9" s="10"/>
      <c r="B9" s="55">
        <v>2</v>
      </c>
      <c r="C9" s="160">
        <v>2</v>
      </c>
      <c r="D9" s="11" t="s">
        <v>6</v>
      </c>
      <c r="E9" s="11" t="s">
        <v>626</v>
      </c>
      <c r="F9" s="11">
        <v>2</v>
      </c>
      <c r="G9" s="18">
        <v>1640538</v>
      </c>
      <c r="H9" s="18">
        <v>147794</v>
      </c>
      <c r="I9" s="18">
        <v>236858</v>
      </c>
      <c r="J9" s="59">
        <v>92.402077854947578</v>
      </c>
      <c r="K9" s="18">
        <v>93185</v>
      </c>
      <c r="L9" s="163">
        <v>2.4820089070129314</v>
      </c>
      <c r="M9" s="16"/>
      <c r="N9" s="256">
        <v>72366</v>
      </c>
      <c r="O9" s="31">
        <f t="shared" ref="O9:O19" si="0">IFERROR(_xlfn.PERCENTRANK.INC(N$9:N$19,N9),"-9999")</f>
        <v>0.8</v>
      </c>
      <c r="P9" s="26">
        <f t="shared" ref="P9:P19" si="1">N9/G9</f>
        <v>4.411113915069325E-2</v>
      </c>
      <c r="Q9" s="31">
        <f t="shared" ref="Q9:Q19" si="2">IFERROR(_xlfn.PERCENTRANK.INC(P$9:P$19,P9),"-9999")</f>
        <v>0.8</v>
      </c>
      <c r="R9" s="19">
        <v>2026.77</v>
      </c>
      <c r="S9" s="26">
        <f t="shared" ref="S9:S19" si="3">IFERROR(_xlfn.PERCENTRANK.INC(R$9:R$19,R9),"-9999")</f>
        <v>0.7</v>
      </c>
      <c r="T9" s="11" t="s">
        <v>6</v>
      </c>
      <c r="U9" s="11" t="s">
        <v>6</v>
      </c>
      <c r="V9" s="11" t="s">
        <v>6</v>
      </c>
      <c r="W9" s="11" t="s">
        <v>6</v>
      </c>
      <c r="X9" s="19">
        <v>2.2999999999999998</v>
      </c>
      <c r="Y9" s="26">
        <f t="shared" ref="Y9:Y19" si="4">IFERROR(_xlfn.PERCENTRANK.INC(X$9:X$19,X9),"-9999")</f>
        <v>0.7</v>
      </c>
      <c r="Z9" s="163">
        <f t="shared" ref="Z9:Z19" si="5">SUM(Y9,S9,O9)</f>
        <v>2.2000000000000002</v>
      </c>
      <c r="AA9" s="252">
        <f>IFERROR(_xlfn.PERCENTRANK.INC(Z$9:Z$19,Z9),"-9999")</f>
        <v>0.9</v>
      </c>
      <c r="AB9" s="342">
        <f t="shared" ref="AB9:AB19" si="6">COUNTIF(O9,"&gt;=90%")+COUNTIF(S9,"&gt;=90%")+COUNTIF(Y9,"&gt;=90%")</f>
        <v>0</v>
      </c>
      <c r="AC9" s="343">
        <f t="shared" ref="AC9:AC19" si="7">COUNTIF(O9,"&gt;=80%")+COUNTIF(S9,"&gt;=80%")+COUNTIF(Y9,"&gt;=80%")</f>
        <v>1</v>
      </c>
      <c r="AD9" s="10"/>
      <c r="AE9" s="256">
        <v>17016</v>
      </c>
      <c r="AF9" s="144">
        <f t="shared" ref="AF9:AF19" si="8">IFERROR(_xlfn.PERCENTRANK.INC(AE$9:AE$19,AE9),"-9999")</f>
        <v>0.9</v>
      </c>
      <c r="AG9" s="18">
        <v>2261</v>
      </c>
      <c r="AH9" s="144">
        <f t="shared" ref="AH9:AH19" si="9">IFERROR(_xlfn.PERCENTRANK.INC(AG$9:AG$19,AG9),"-9999")</f>
        <v>1</v>
      </c>
      <c r="AI9" s="26">
        <f t="shared" ref="AI9:AI19" si="10">AE9/H9</f>
        <v>0.1151332259766973</v>
      </c>
      <c r="AJ9" s="31">
        <f t="shared" ref="AJ9:AJ19" si="11">IFERROR(_xlfn.PERCENTRANK.INC(AI$9:AI$19,AI9),"-9999")</f>
        <v>0.8</v>
      </c>
      <c r="AK9" s="61">
        <f t="shared" ref="AK9:AK19" si="12">AE9/N9</f>
        <v>0.23513804825470525</v>
      </c>
      <c r="AL9" s="26">
        <f t="shared" ref="AL9:AL19" si="13">IFERROR(_xlfn.PERCENTRANK.INC(AK$9:AK$19,AK9),"-9999")</f>
        <v>0.6</v>
      </c>
      <c r="AM9" s="18">
        <v>19647</v>
      </c>
      <c r="AN9" s="26">
        <f t="shared" ref="AN9:AN19" si="14">AM9/H9</f>
        <v>0.13293503119206462</v>
      </c>
      <c r="AO9" s="26">
        <f t="shared" ref="AO9:AO19" si="15">AG9/AE9</f>
        <v>0.13287494123178184</v>
      </c>
      <c r="AP9" s="26">
        <f t="shared" ref="AP9:AP19" si="16">IFERROR(_xlfn.PERCENTRANK.INC(AO$9:AO$19,AO9),"-9999")</f>
        <v>0.8</v>
      </c>
      <c r="AQ9" s="163">
        <f t="shared" ref="AQ9:AQ19" si="17">SUM(AL9,AJ9,AH9,AF9)</f>
        <v>3.3</v>
      </c>
      <c r="AR9" s="252">
        <f t="shared" ref="AR9:AR19" si="18">IFERROR(_xlfn.PERCENTRANK.INC(AQ$9:AQ$19,AQ9),"-9999")</f>
        <v>0.9</v>
      </c>
      <c r="AS9" s="342">
        <f t="shared" ref="AS9:AS19" si="19">COUNTIF(AF9,"&gt;=90%")+COUNTIF(AH9,"&gt;=90%")+COUNTIF(AJ9,"&gt;=90%")+COUNTIF(AL9,"&gt;=90%")</f>
        <v>2</v>
      </c>
      <c r="AT9" s="343">
        <f t="shared" ref="AT9:AT19" si="20">COUNTIF(AF9,"&gt;=80%")+COUNTIF(AH9,"&gt;=80%")+COUNTIF(AJ9,"&gt;=80%")+COUNTIF(AL9,"&gt;=80%")</f>
        <v>3</v>
      </c>
      <c r="AU9" s="10"/>
      <c r="AV9" s="258">
        <v>32350</v>
      </c>
      <c r="AW9" s="26">
        <f t="shared" ref="AW9:AW19" si="21">IFERROR(_xlfn.PERCENTRANK.INC(AV$9:AV$19,AV9),"-9999")</f>
        <v>0.2</v>
      </c>
      <c r="AX9" s="26">
        <v>0.37404536646529124</v>
      </c>
      <c r="AY9" s="144">
        <f t="shared" ref="AY9:AY19" si="22">IFERROR(_xlfn.PERCENTRANK.INC(AX$9:AX$19,AX9),"-9999")</f>
        <v>1</v>
      </c>
      <c r="AZ9" s="26">
        <v>0.14663816358731613</v>
      </c>
      <c r="BA9" s="26">
        <f t="shared" ref="BA9:BA19" si="23">IFERROR(_xlfn.PERCENTRANK.INC(AZ$9:AZ$19,AZ9),"-9999")</f>
        <v>0</v>
      </c>
      <c r="BB9" s="26">
        <v>0.89397872448719906</v>
      </c>
      <c r="BC9" s="144">
        <f t="shared" ref="BC9:BC19" si="24">IFERROR(_xlfn.PERCENTRANK.INC(BB$9:BB$19,BB9),"-9999")</f>
        <v>1</v>
      </c>
      <c r="BD9" s="26">
        <v>0.6564869954700463</v>
      </c>
      <c r="BE9" s="26">
        <f t="shared" ref="BE9:BE19" si="25">IFERROR(_xlfn.PERCENTRANK.INC(BD$9:BD$19,BD9),"-9999")</f>
        <v>0</v>
      </c>
      <c r="BF9" s="83">
        <v>8.1452750352609307E-2</v>
      </c>
      <c r="BG9" s="144">
        <f t="shared" ref="BG9:BG19" si="26">IFERROR(_xlfn.PERCENTRANK.INC(BF$9:BF$19,BF9),"-9999")</f>
        <v>0.9</v>
      </c>
      <c r="BH9" s="163">
        <f t="shared" ref="BH9:BH19" si="27">SUM(BG9,BE9,BC9,BA9,AY9,AW9)</f>
        <v>3.1</v>
      </c>
      <c r="BI9" s="202">
        <v>0.57100000000000006</v>
      </c>
      <c r="BJ9" s="342">
        <f t="shared" ref="BJ9:BJ19" si="28">COUNTIF(AW9,"&gt;=90%")+COUNTIF(AY9,"&gt;=90%")+COUNTIF(BA9,"&gt;=90%")+COUNTIF(BC9,"&gt;=90%")+COUNTIF(BE9,"&gt;=90%")+COUNTIF(BG9,"&gt;=90%")</f>
        <v>3</v>
      </c>
      <c r="BK9" s="343">
        <f t="shared" ref="BK9:BK19" si="29">COUNTIF(AW9,"&gt;=80%")+COUNTIF(AY9,"&gt;=80%")+COUNTIF(BA9,"&gt;=80%")+COUNTIF(BC9,"&gt;=80%")+COUNTIF(BE9,"&gt;=80%")+COUNTIF(BG9,"&gt;=80%")</f>
        <v>3</v>
      </c>
      <c r="BL9" s="10"/>
      <c r="BM9" s="160">
        <v>95</v>
      </c>
      <c r="BN9" s="144">
        <f t="shared" ref="BN9:BN19" si="30">IFERROR(_xlfn.PERCENTRANK.INC(BM$9:BM$19,BM9),"-9999")</f>
        <v>0.9</v>
      </c>
      <c r="BO9" s="11">
        <v>58</v>
      </c>
      <c r="BP9" s="144">
        <f t="shared" ref="BP9:BP19" si="31">IFERROR(_xlfn.PERCENTRANK.INC(BO$9:BO$19,BO9),"-9999")</f>
        <v>0.9</v>
      </c>
      <c r="BQ9" s="26">
        <v>0.11352742842779505</v>
      </c>
      <c r="BR9" s="144">
        <f t="shared" ref="BR9:BR19" si="32">IFERROR(_xlfn.PERCENTRANK.INC(BQ$9:BQ$19,BQ9),"-9999")</f>
        <v>1</v>
      </c>
      <c r="BS9" s="163">
        <f t="shared" ref="BS9:BS19" si="33">SUM(BR9,BN9)</f>
        <v>1.9</v>
      </c>
      <c r="BT9" s="252">
        <v>1</v>
      </c>
      <c r="BU9" s="342">
        <f t="shared" ref="BU9:BU19" si="34">COUNTIF(BN9,"&gt;=90%")+COUNTIF(BR9,"&gt;=90%")</f>
        <v>2</v>
      </c>
      <c r="BV9" s="343">
        <f t="shared" ref="BV9:BV19" si="35">COUNTIF(BN9,"&gt;=80%")+COUNTIF(BR9,"&gt;=80%")</f>
        <v>2</v>
      </c>
      <c r="BW9" s="10"/>
      <c r="BX9" s="256">
        <v>21</v>
      </c>
      <c r="BY9" s="26">
        <f t="shared" ref="BY9:BY19" si="36">IFERROR(_xlfn.PERCENTRANK.INC(BX$9:BX$19,BX9),"-9999")</f>
        <v>0</v>
      </c>
      <c r="BZ9" s="18">
        <v>2</v>
      </c>
      <c r="CA9" s="26">
        <f t="shared" ref="CA9:CA19" si="37">IFERROR(_xlfn.PERCENTRANK.INC(BZ$9:BZ$19,BZ9),"-9999")</f>
        <v>0</v>
      </c>
      <c r="CB9" s="11">
        <v>395</v>
      </c>
      <c r="CC9" s="144">
        <f t="shared" ref="CC9:CC19" si="38">IFERROR(_xlfn.PERCENTRANK.INC(CB$9:CB$19,CB9),"-9999")</f>
        <v>0.9</v>
      </c>
      <c r="CD9" s="11">
        <v>119</v>
      </c>
      <c r="CE9" s="144">
        <f t="shared" ref="CE9:CE19" si="39">IFERROR(_xlfn.PERCENTRANK.INC(CD$9:CD$19,CD9),"-9999")</f>
        <v>0.9</v>
      </c>
      <c r="CF9" s="163">
        <f t="shared" ref="CF9:CF19" si="40">SUM(CC9,BY9)</f>
        <v>0.9</v>
      </c>
      <c r="CG9" s="202">
        <v>0.33299999999999996</v>
      </c>
      <c r="CH9" s="342">
        <f t="shared" ref="CH9:CH19" si="41">COUNTIF(BY9,"&gt;=90%")+COUNTIF(CC9,"&gt;=90%")</f>
        <v>1</v>
      </c>
      <c r="CI9" s="343">
        <f t="shared" ref="CI9:CI19" si="42">COUNTIF(BY9,"&gt;=80%")+COUNTIF(CC9,"&gt;=80%")</f>
        <v>1</v>
      </c>
      <c r="CJ9" s="159"/>
      <c r="CK9" s="256">
        <v>1444</v>
      </c>
      <c r="CL9" s="144">
        <f t="shared" ref="CL9:CL19" si="43">IFERROR(_xlfn.PERCENTRANK.INC(CK$9:CK$19,CK9),"-9999")</f>
        <v>0.9</v>
      </c>
      <c r="CM9" s="26">
        <v>8.486130700517161E-2</v>
      </c>
      <c r="CN9" s="26">
        <f t="shared" ref="CN9:CN19" si="44">IFERROR(_xlfn.PERCENTRANK.INC(CM$9:CM$19,CM9),"-9999")</f>
        <v>0.7</v>
      </c>
      <c r="CO9" s="18">
        <v>5876</v>
      </c>
      <c r="CP9" s="144">
        <f t="shared" ref="CP9:CP19" si="45">IFERROR(_xlfn.PERCENTRANK.INC(CO$9:CO$19,CO9),"-9999")</f>
        <v>1</v>
      </c>
      <c r="CQ9" s="18">
        <v>1997</v>
      </c>
      <c r="CR9" s="144">
        <f t="shared" ref="CR9:CR19" si="46">IFERROR(_xlfn.PERCENTRANK.INC(CQ$9:CQ$19,CQ9),"-9999")</f>
        <v>1</v>
      </c>
      <c r="CS9" s="163">
        <f t="shared" ref="CS9:CS19" si="47">SUM(CR9,CP9,CN9,CL9)</f>
        <v>3.6</v>
      </c>
      <c r="CT9" s="252">
        <f t="shared" ref="CT9:CT14" si="48">IFERROR(_xlfn.PERCENTRANK.INC(CS$9:CS$19,CS9),"-9999")</f>
        <v>1</v>
      </c>
      <c r="CU9" s="342">
        <f t="shared" ref="CU9:CU19" si="49">COUNTIF(CL9,"&gt;=90%")+COUNTIF(CN9,"&gt;=90%")+COUNTIF(CP9,"&gt;=90%")+COUNTIF(CR9,"&gt;=90%")</f>
        <v>3</v>
      </c>
      <c r="CV9" s="343">
        <f t="shared" ref="CV9:CV19" si="50">COUNTIF(CL9,"&gt;=80%")+COUNTIF(CN9,"&gt;=80%")+COUNTIF(CP9,"&gt;=80%")+COUNTIF(CR9,"&gt;=80%")</f>
        <v>3</v>
      </c>
      <c r="CW9" s="10"/>
      <c r="CX9" s="227">
        <v>0.17834736424355521</v>
      </c>
      <c r="CY9" s="144">
        <f t="shared" ref="CY9:CY19" si="51">IFERROR(_xlfn.PERCENTRANK.INC(CX$9:CX$19,CX9),"-9999")</f>
        <v>1</v>
      </c>
      <c r="CZ9" s="26">
        <v>0.10369504091058777</v>
      </c>
      <c r="DA9" s="31">
        <f t="shared" ref="DA9:DA19" si="52">IFERROR(_xlfn.PERCENTRANK.INC(CZ$9:CZ$19,CZ9),"-9999")</f>
        <v>0.8</v>
      </c>
      <c r="DB9" s="31">
        <v>0.8</v>
      </c>
      <c r="DC9" s="163">
        <f t="shared" ref="DC9:DC19" si="53">SUM(DA9,CY9,DB9)</f>
        <v>2.6</v>
      </c>
      <c r="DD9" s="252">
        <f t="shared" ref="DD9:DD19" si="54">IFERROR(_xlfn.PERCENTRANK.INC(DC$9:DC$19,DC9),"-9999")</f>
        <v>1</v>
      </c>
      <c r="DE9" s="342">
        <f t="shared" ref="DE9:DE19" si="55">COUNTIF(CY9,"&gt;=90%")+COUNTIF(DA9,"&gt;=90%")+COUNTIF(DB9,"&gt;=90%")</f>
        <v>1</v>
      </c>
      <c r="DF9" s="343">
        <f t="shared" ref="DF9:DF19" si="56">COUNTIF(CY9,"&gt;=80%")+COUNTIF(DA9,"&gt;=80%")+COUNTIF(DB9,"&gt;=80%")</f>
        <v>3</v>
      </c>
      <c r="DG9" s="10"/>
      <c r="DJ9" s="163">
        <f t="shared" ref="DJ9:DJ19" si="57">SUM(DA9,CY9,CR9,CP9,CN9,CL9,CC9,BY9,BR9,BN9,BG9,BE9,BC9,BA9,AY9,AW9,AL9,AJ9,AH9,AF9,Y9,S9,O9,DB9)</f>
        <v>17.600000000000001</v>
      </c>
      <c r="DK9" s="252">
        <f t="shared" ref="DK9:DK15" si="58">IFERROR(_xlfn.PERCENTRANK.INC(DJ$9:DJ$19,DJ9),"-9999")</f>
        <v>1</v>
      </c>
      <c r="DM9" s="372">
        <f t="shared" ref="DM9:DM19" si="59">SUM(DE9,CU9,CH9,BU9,BJ9,AS9,AB9)</f>
        <v>12</v>
      </c>
      <c r="DN9" s="373">
        <f t="shared" ref="DN9:DN19" si="60">SUM(DF9,CV9,CI9,BV9,BK9,AT9,AC9)</f>
        <v>16</v>
      </c>
    </row>
    <row r="10" spans="1:118" x14ac:dyDescent="0.3">
      <c r="A10" s="10"/>
      <c r="B10" s="56">
        <v>3</v>
      </c>
      <c r="C10" s="160">
        <v>3</v>
      </c>
      <c r="D10" s="11" t="s">
        <v>6</v>
      </c>
      <c r="E10" s="11" t="s">
        <v>626</v>
      </c>
      <c r="F10" s="11">
        <v>3</v>
      </c>
      <c r="G10" s="18">
        <v>1348601</v>
      </c>
      <c r="H10" s="18">
        <v>145471</v>
      </c>
      <c r="I10" s="18">
        <v>269173</v>
      </c>
      <c r="J10" s="59">
        <v>127.74031755871454</v>
      </c>
      <c r="K10" s="18">
        <v>109557</v>
      </c>
      <c r="L10" s="163">
        <v>2.428078534461513</v>
      </c>
      <c r="M10" s="16"/>
      <c r="N10" s="256">
        <v>48736</v>
      </c>
      <c r="O10" s="26">
        <f t="shared" si="0"/>
        <v>0.5</v>
      </c>
      <c r="P10" s="26">
        <f t="shared" si="1"/>
        <v>3.6138190613828704E-2</v>
      </c>
      <c r="Q10" s="26">
        <f t="shared" si="2"/>
        <v>0.6</v>
      </c>
      <c r="R10" s="19">
        <v>1585.04</v>
      </c>
      <c r="S10" s="26">
        <f t="shared" si="3"/>
        <v>0.4</v>
      </c>
      <c r="T10" s="11" t="s">
        <v>6</v>
      </c>
      <c r="U10" s="11" t="s">
        <v>6</v>
      </c>
      <c r="V10" s="11" t="s">
        <v>6</v>
      </c>
      <c r="W10" s="11" t="s">
        <v>6</v>
      </c>
      <c r="X10" s="19">
        <v>1.7</v>
      </c>
      <c r="Y10" s="26">
        <f t="shared" si="4"/>
        <v>0.1</v>
      </c>
      <c r="Z10" s="163">
        <f t="shared" si="5"/>
        <v>1</v>
      </c>
      <c r="AA10" s="203">
        <v>0.33299999999999996</v>
      </c>
      <c r="AB10" s="283">
        <f t="shared" si="6"/>
        <v>0</v>
      </c>
      <c r="AC10" s="284">
        <f t="shared" si="7"/>
        <v>0</v>
      </c>
      <c r="AD10" s="10"/>
      <c r="AE10" s="256">
        <v>19221</v>
      </c>
      <c r="AF10" s="144">
        <f t="shared" si="8"/>
        <v>1</v>
      </c>
      <c r="AG10" s="18">
        <v>2007</v>
      </c>
      <c r="AH10" s="144">
        <f t="shared" si="9"/>
        <v>0.9</v>
      </c>
      <c r="AI10" s="26">
        <f t="shared" si="10"/>
        <v>0.13212942785847351</v>
      </c>
      <c r="AJ10" s="144">
        <f t="shared" si="11"/>
        <v>1</v>
      </c>
      <c r="AK10" s="61">
        <f t="shared" si="12"/>
        <v>0.39439018384766905</v>
      </c>
      <c r="AL10" s="144">
        <f t="shared" si="13"/>
        <v>1</v>
      </c>
      <c r="AM10" s="18">
        <v>22340</v>
      </c>
      <c r="AN10" s="26">
        <f t="shared" si="14"/>
        <v>0.1535701273793402</v>
      </c>
      <c r="AO10" s="26">
        <f t="shared" si="15"/>
        <v>0.10441704385828</v>
      </c>
      <c r="AP10" s="26">
        <f t="shared" si="16"/>
        <v>0.7</v>
      </c>
      <c r="AQ10" s="163">
        <f t="shared" si="17"/>
        <v>3.9</v>
      </c>
      <c r="AR10" s="206">
        <f t="shared" si="18"/>
        <v>1</v>
      </c>
      <c r="AS10" s="283">
        <f t="shared" si="19"/>
        <v>4</v>
      </c>
      <c r="AT10" s="284">
        <f t="shared" si="20"/>
        <v>4</v>
      </c>
      <c r="AU10" s="10"/>
      <c r="AV10" s="258">
        <v>50625</v>
      </c>
      <c r="AW10" s="26">
        <f t="shared" si="21"/>
        <v>0.7</v>
      </c>
      <c r="AX10" s="26">
        <v>0.2489566772655008</v>
      </c>
      <c r="AY10" s="26">
        <f t="shared" si="22"/>
        <v>0.6</v>
      </c>
      <c r="AZ10" s="26">
        <v>0.24726947179946285</v>
      </c>
      <c r="BA10" s="26">
        <f t="shared" si="23"/>
        <v>0.5</v>
      </c>
      <c r="BB10" s="26">
        <v>0.89064458370635635</v>
      </c>
      <c r="BC10" s="31">
        <f t="shared" si="24"/>
        <v>0.8</v>
      </c>
      <c r="BD10" s="26">
        <v>0.78688451208594445</v>
      </c>
      <c r="BE10" s="26">
        <f t="shared" si="25"/>
        <v>0.3</v>
      </c>
      <c r="BF10" s="83">
        <v>4.7812288642630457E-2</v>
      </c>
      <c r="BG10" s="26">
        <f t="shared" si="26"/>
        <v>0.4</v>
      </c>
      <c r="BH10" s="163">
        <f t="shared" si="27"/>
        <v>3.3</v>
      </c>
      <c r="BI10" s="205">
        <v>0.88800000000000001</v>
      </c>
      <c r="BJ10" s="283">
        <f t="shared" si="28"/>
        <v>0</v>
      </c>
      <c r="BK10" s="284">
        <f t="shared" si="29"/>
        <v>1</v>
      </c>
      <c r="BL10" s="10"/>
      <c r="BM10" s="160">
        <v>112</v>
      </c>
      <c r="BN10" s="144">
        <f t="shared" si="30"/>
        <v>1</v>
      </c>
      <c r="BO10" s="11">
        <v>70</v>
      </c>
      <c r="BP10" s="144">
        <f t="shared" si="31"/>
        <v>1</v>
      </c>
      <c r="BQ10" s="26">
        <v>0.11161114481559625</v>
      </c>
      <c r="BR10" s="144">
        <f t="shared" si="32"/>
        <v>0.9</v>
      </c>
      <c r="BS10" s="163">
        <f t="shared" si="33"/>
        <v>1.9</v>
      </c>
      <c r="BT10" s="206">
        <v>1</v>
      </c>
      <c r="BU10" s="283">
        <f t="shared" si="34"/>
        <v>2</v>
      </c>
      <c r="BV10" s="284">
        <f t="shared" si="35"/>
        <v>2</v>
      </c>
      <c r="BW10" s="10"/>
      <c r="BX10" s="256">
        <v>213</v>
      </c>
      <c r="BY10" s="31">
        <f t="shared" si="36"/>
        <v>0.8</v>
      </c>
      <c r="BZ10" s="18">
        <v>108</v>
      </c>
      <c r="CA10" s="31">
        <f t="shared" si="37"/>
        <v>0.8</v>
      </c>
      <c r="CB10" s="11">
        <v>404</v>
      </c>
      <c r="CC10" s="144">
        <f t="shared" si="38"/>
        <v>1</v>
      </c>
      <c r="CD10" s="11">
        <v>128</v>
      </c>
      <c r="CE10" s="144">
        <f t="shared" si="39"/>
        <v>1</v>
      </c>
      <c r="CF10" s="163">
        <f t="shared" si="40"/>
        <v>1.8</v>
      </c>
      <c r="CG10" s="206">
        <f>IFERROR(_xlfn.PERCENTRANK.INC(CF$9:CF$19,CF10),"-9999")</f>
        <v>1</v>
      </c>
      <c r="CH10" s="283">
        <f t="shared" si="41"/>
        <v>1</v>
      </c>
      <c r="CI10" s="284">
        <f t="shared" si="42"/>
        <v>2</v>
      </c>
      <c r="CJ10" s="159"/>
      <c r="CK10" s="256">
        <v>1527</v>
      </c>
      <c r="CL10" s="144">
        <f t="shared" si="43"/>
        <v>1</v>
      </c>
      <c r="CM10" s="26">
        <v>7.9444357733728738E-2</v>
      </c>
      <c r="CN10" s="26">
        <f t="shared" si="44"/>
        <v>0.6</v>
      </c>
      <c r="CO10" s="18">
        <v>3196</v>
      </c>
      <c r="CP10" s="26">
        <f t="shared" si="45"/>
        <v>0.7</v>
      </c>
      <c r="CQ10" s="18">
        <v>1062</v>
      </c>
      <c r="CR10" s="31">
        <f t="shared" si="46"/>
        <v>0.8</v>
      </c>
      <c r="CS10" s="163">
        <f t="shared" si="47"/>
        <v>3.1</v>
      </c>
      <c r="CT10" s="206">
        <f t="shared" si="48"/>
        <v>0.9</v>
      </c>
      <c r="CU10" s="283">
        <f t="shared" si="49"/>
        <v>1</v>
      </c>
      <c r="CV10" s="284">
        <f t="shared" si="50"/>
        <v>2</v>
      </c>
      <c r="CW10" s="10"/>
      <c r="CX10" s="227">
        <v>0.17322688382564372</v>
      </c>
      <c r="CY10" s="144">
        <f t="shared" si="51"/>
        <v>0.9</v>
      </c>
      <c r="CZ10" s="26">
        <v>0.11003703937616328</v>
      </c>
      <c r="DA10" s="144">
        <f t="shared" si="52"/>
        <v>0.9</v>
      </c>
      <c r="DB10" s="26">
        <v>0.5</v>
      </c>
      <c r="DC10" s="163">
        <f t="shared" si="53"/>
        <v>2.2999999999999998</v>
      </c>
      <c r="DD10" s="635">
        <f t="shared" si="54"/>
        <v>0.8</v>
      </c>
      <c r="DE10" s="283">
        <f t="shared" si="55"/>
        <v>2</v>
      </c>
      <c r="DF10" s="284">
        <f t="shared" si="56"/>
        <v>2</v>
      </c>
      <c r="DG10" s="10"/>
      <c r="DJ10" s="163">
        <f t="shared" si="57"/>
        <v>17.3</v>
      </c>
      <c r="DK10" s="206">
        <f t="shared" si="58"/>
        <v>0.9</v>
      </c>
      <c r="DM10" s="301">
        <f t="shared" si="59"/>
        <v>10</v>
      </c>
      <c r="DN10" s="302">
        <f t="shared" si="60"/>
        <v>13</v>
      </c>
    </row>
    <row r="11" spans="1:118" x14ac:dyDescent="0.3">
      <c r="A11" s="10"/>
      <c r="B11" s="56">
        <v>1</v>
      </c>
      <c r="C11" s="160">
        <v>1</v>
      </c>
      <c r="D11" s="11" t="s">
        <v>6</v>
      </c>
      <c r="E11" s="11" t="s">
        <v>626</v>
      </c>
      <c r="F11" s="11">
        <v>1</v>
      </c>
      <c r="G11" s="18">
        <v>1859382</v>
      </c>
      <c r="H11" s="18">
        <v>132543</v>
      </c>
      <c r="I11" s="18">
        <v>200016</v>
      </c>
      <c r="J11" s="59">
        <v>68.845584177968803</v>
      </c>
      <c r="K11" s="18">
        <v>78198</v>
      </c>
      <c r="L11" s="163">
        <v>2.478452134325686</v>
      </c>
      <c r="M11" s="16"/>
      <c r="N11" s="256">
        <v>38195</v>
      </c>
      <c r="O11" s="26">
        <f t="shared" si="0"/>
        <v>0.3</v>
      </c>
      <c r="P11" s="26">
        <f t="shared" si="1"/>
        <v>2.0541771405768152E-2</v>
      </c>
      <c r="Q11" s="26">
        <f t="shared" si="2"/>
        <v>0</v>
      </c>
      <c r="R11" s="19">
        <v>1850.3399999999997</v>
      </c>
      <c r="S11" s="26">
        <f t="shared" si="3"/>
        <v>0.6</v>
      </c>
      <c r="T11" s="11" t="s">
        <v>6</v>
      </c>
      <c r="U11" s="11" t="s">
        <v>6</v>
      </c>
      <c r="V11" s="11" t="s">
        <v>6</v>
      </c>
      <c r="W11" s="11" t="s">
        <v>6</v>
      </c>
      <c r="X11" s="19">
        <v>1.7</v>
      </c>
      <c r="Y11" s="26">
        <f t="shared" si="4"/>
        <v>0.1</v>
      </c>
      <c r="Z11" s="163">
        <f t="shared" si="5"/>
        <v>1</v>
      </c>
      <c r="AA11" s="203">
        <v>0.33299999999999996</v>
      </c>
      <c r="AB11" s="283">
        <f t="shared" si="6"/>
        <v>0</v>
      </c>
      <c r="AC11" s="284">
        <f t="shared" si="7"/>
        <v>0</v>
      </c>
      <c r="AD11" s="10"/>
      <c r="AE11" s="256">
        <v>11158</v>
      </c>
      <c r="AF11" s="31">
        <f t="shared" si="8"/>
        <v>0.8</v>
      </c>
      <c r="AG11" s="18">
        <v>1141</v>
      </c>
      <c r="AH11" s="31">
        <f t="shared" si="9"/>
        <v>0.8</v>
      </c>
      <c r="AI11" s="26">
        <f t="shared" si="10"/>
        <v>8.4184000663935471E-2</v>
      </c>
      <c r="AJ11" s="26">
        <f t="shared" si="11"/>
        <v>0.7</v>
      </c>
      <c r="AK11" s="61">
        <f t="shared" si="12"/>
        <v>0.29213247807304621</v>
      </c>
      <c r="AL11" s="26">
        <f t="shared" si="13"/>
        <v>0.7</v>
      </c>
      <c r="AM11" s="18">
        <v>12822</v>
      </c>
      <c r="AN11" s="26">
        <f t="shared" si="14"/>
        <v>9.6738416966569346E-2</v>
      </c>
      <c r="AO11" s="26">
        <f t="shared" si="15"/>
        <v>0.10225846925972397</v>
      </c>
      <c r="AP11" s="26">
        <f t="shared" si="16"/>
        <v>0.6</v>
      </c>
      <c r="AQ11" s="163">
        <f t="shared" si="17"/>
        <v>3</v>
      </c>
      <c r="AR11" s="205">
        <f t="shared" si="18"/>
        <v>0.8</v>
      </c>
      <c r="AS11" s="283">
        <f t="shared" si="19"/>
        <v>0</v>
      </c>
      <c r="AT11" s="284">
        <f t="shared" si="20"/>
        <v>2</v>
      </c>
      <c r="AU11" s="10"/>
      <c r="AV11" s="258">
        <v>26000</v>
      </c>
      <c r="AW11" s="26">
        <f t="shared" si="21"/>
        <v>0</v>
      </c>
      <c r="AX11" s="26">
        <v>0.35013756989438183</v>
      </c>
      <c r="AY11" s="144">
        <f t="shared" si="22"/>
        <v>0.9</v>
      </c>
      <c r="AZ11" s="26">
        <v>0.19926688504133522</v>
      </c>
      <c r="BA11" s="26">
        <f t="shared" si="23"/>
        <v>0.3</v>
      </c>
      <c r="BB11" s="26">
        <v>0.89330837622835746</v>
      </c>
      <c r="BC11" s="144">
        <f t="shared" si="24"/>
        <v>0.9</v>
      </c>
      <c r="BD11" s="26">
        <v>0.81305568554047736</v>
      </c>
      <c r="BE11" s="26">
        <f t="shared" si="25"/>
        <v>0.7</v>
      </c>
      <c r="BF11" s="83">
        <v>4.5527872378562463E-2</v>
      </c>
      <c r="BG11" s="26">
        <f t="shared" si="26"/>
        <v>0.3</v>
      </c>
      <c r="BH11" s="163">
        <f t="shared" si="27"/>
        <v>3.0999999999999996</v>
      </c>
      <c r="BI11" s="203">
        <v>0.57100000000000006</v>
      </c>
      <c r="BJ11" s="283">
        <f t="shared" si="28"/>
        <v>2</v>
      </c>
      <c r="BK11" s="284">
        <f t="shared" si="29"/>
        <v>2</v>
      </c>
      <c r="BL11" s="10"/>
      <c r="BM11" s="160">
        <v>70</v>
      </c>
      <c r="BN11" s="31">
        <f t="shared" si="30"/>
        <v>0.8</v>
      </c>
      <c r="BO11" s="11">
        <v>36</v>
      </c>
      <c r="BP11" s="31">
        <f t="shared" si="31"/>
        <v>0.8</v>
      </c>
      <c r="BQ11" s="26">
        <v>6.8556867820740996E-2</v>
      </c>
      <c r="BR11" s="26">
        <f t="shared" si="32"/>
        <v>0.7</v>
      </c>
      <c r="BS11" s="163">
        <f t="shared" si="33"/>
        <v>1.5</v>
      </c>
      <c r="BT11" s="205">
        <f>IFERROR(_xlfn.PERCENTRANK.INC(BS$9:BS$19,BS11),"-9999")</f>
        <v>0.8</v>
      </c>
      <c r="BU11" s="283">
        <f t="shared" si="34"/>
        <v>0</v>
      </c>
      <c r="BV11" s="284">
        <f t="shared" si="35"/>
        <v>1</v>
      </c>
      <c r="BW11" s="10"/>
      <c r="BX11" s="256">
        <v>50</v>
      </c>
      <c r="BY11" s="26">
        <f t="shared" si="36"/>
        <v>0.3</v>
      </c>
      <c r="BZ11" s="18">
        <v>13</v>
      </c>
      <c r="CA11" s="26">
        <f t="shared" si="37"/>
        <v>0.2</v>
      </c>
      <c r="CB11" s="11">
        <v>354</v>
      </c>
      <c r="CC11" s="31">
        <f t="shared" si="38"/>
        <v>0.8</v>
      </c>
      <c r="CD11" s="11">
        <v>103</v>
      </c>
      <c r="CE11" s="31">
        <f t="shared" si="39"/>
        <v>0.8</v>
      </c>
      <c r="CF11" s="163">
        <f t="shared" si="40"/>
        <v>1.1000000000000001</v>
      </c>
      <c r="CG11" s="203">
        <f>IFERROR(_xlfn.PERCENTRANK.INC(CF$9:CF$19,CF11),"-9999")</f>
        <v>0.7</v>
      </c>
      <c r="CH11" s="283">
        <f t="shared" si="41"/>
        <v>0</v>
      </c>
      <c r="CI11" s="284">
        <f t="shared" si="42"/>
        <v>1</v>
      </c>
      <c r="CJ11" s="159"/>
      <c r="CK11" s="256">
        <v>748</v>
      </c>
      <c r="CL11" s="31">
        <f t="shared" si="43"/>
        <v>0.8</v>
      </c>
      <c r="CM11" s="26">
        <v>6.703710342355261E-2</v>
      </c>
      <c r="CN11" s="26">
        <f t="shared" si="44"/>
        <v>0.4</v>
      </c>
      <c r="CO11" s="18">
        <v>3304</v>
      </c>
      <c r="CP11" s="31">
        <f t="shared" si="45"/>
        <v>0.8</v>
      </c>
      <c r="CQ11" s="18">
        <v>879</v>
      </c>
      <c r="CR11" s="26">
        <f t="shared" si="46"/>
        <v>0.6</v>
      </c>
      <c r="CS11" s="163">
        <f t="shared" si="47"/>
        <v>2.5999999999999996</v>
      </c>
      <c r="CT11" s="203">
        <f t="shared" si="48"/>
        <v>0.7</v>
      </c>
      <c r="CU11" s="283">
        <f t="shared" si="49"/>
        <v>0</v>
      </c>
      <c r="CV11" s="284">
        <f t="shared" si="50"/>
        <v>2</v>
      </c>
      <c r="CW11" s="10"/>
      <c r="CX11" s="227">
        <v>0.13144448444124471</v>
      </c>
      <c r="CY11" s="26">
        <f t="shared" si="51"/>
        <v>0.7</v>
      </c>
      <c r="CZ11" s="26">
        <v>8.0468562514998801E-2</v>
      </c>
      <c r="DA11" s="26">
        <f t="shared" si="52"/>
        <v>0.7</v>
      </c>
      <c r="DB11" s="144">
        <v>1</v>
      </c>
      <c r="DC11" s="163">
        <f t="shared" si="53"/>
        <v>2.4</v>
      </c>
      <c r="DD11" s="206">
        <f t="shared" si="54"/>
        <v>0.9</v>
      </c>
      <c r="DE11" s="283">
        <f t="shared" si="55"/>
        <v>1</v>
      </c>
      <c r="DF11" s="284">
        <f t="shared" si="56"/>
        <v>1</v>
      </c>
      <c r="DG11" s="263"/>
      <c r="DJ11" s="163">
        <f t="shared" si="57"/>
        <v>14.700000000000001</v>
      </c>
      <c r="DK11" s="205">
        <f t="shared" si="58"/>
        <v>0.8</v>
      </c>
      <c r="DM11" s="301">
        <f t="shared" si="59"/>
        <v>3</v>
      </c>
      <c r="DN11" s="302">
        <f t="shared" si="60"/>
        <v>9</v>
      </c>
    </row>
    <row r="12" spans="1:118" x14ac:dyDescent="0.3">
      <c r="A12" s="10"/>
      <c r="B12" s="56">
        <v>10</v>
      </c>
      <c r="C12" s="160">
        <v>10</v>
      </c>
      <c r="D12" s="11" t="s">
        <v>6</v>
      </c>
      <c r="E12" s="11" t="s">
        <v>626</v>
      </c>
      <c r="F12" s="11">
        <v>10</v>
      </c>
      <c r="G12" s="18">
        <v>499975</v>
      </c>
      <c r="H12" s="18">
        <v>46423</v>
      </c>
      <c r="I12" s="18">
        <v>86377</v>
      </c>
      <c r="J12" s="59">
        <v>110.56808840442022</v>
      </c>
      <c r="K12" s="18">
        <v>34279</v>
      </c>
      <c r="L12" s="163">
        <v>2.4371772805507743</v>
      </c>
      <c r="M12" s="16"/>
      <c r="N12" s="256">
        <v>16347</v>
      </c>
      <c r="O12" s="26">
        <f t="shared" si="0"/>
        <v>0.1</v>
      </c>
      <c r="P12" s="26">
        <f t="shared" si="1"/>
        <v>3.2695634781739084E-2</v>
      </c>
      <c r="Q12" s="26">
        <f t="shared" si="2"/>
        <v>0.4</v>
      </c>
      <c r="R12" s="19">
        <v>528.76</v>
      </c>
      <c r="S12" s="26">
        <f t="shared" si="3"/>
        <v>0.2</v>
      </c>
      <c r="T12" s="11" t="s">
        <v>6</v>
      </c>
      <c r="U12" s="11" t="s">
        <v>6</v>
      </c>
      <c r="V12" s="11" t="s">
        <v>6</v>
      </c>
      <c r="W12" s="11" t="s">
        <v>6</v>
      </c>
      <c r="X12" s="19">
        <v>1.9</v>
      </c>
      <c r="Y12" s="26">
        <f t="shared" si="4"/>
        <v>0.5</v>
      </c>
      <c r="Z12" s="163">
        <f t="shared" si="5"/>
        <v>0.79999999999999993</v>
      </c>
      <c r="AA12" s="203">
        <f t="shared" ref="AA12:AA19" si="61">IFERROR(_xlfn.PERCENTRANK.INC(Z$9:Z$19,Z12),"-9999")</f>
        <v>0.1</v>
      </c>
      <c r="AB12" s="283">
        <f t="shared" si="6"/>
        <v>0</v>
      </c>
      <c r="AC12" s="284">
        <f t="shared" si="7"/>
        <v>0</v>
      </c>
      <c r="AD12" s="10"/>
      <c r="AE12" s="256">
        <v>6024</v>
      </c>
      <c r="AF12" s="26">
        <f t="shared" si="8"/>
        <v>0.5</v>
      </c>
      <c r="AG12" s="18">
        <v>334</v>
      </c>
      <c r="AH12" s="26">
        <f t="shared" si="9"/>
        <v>0.4</v>
      </c>
      <c r="AI12" s="26">
        <f t="shared" si="10"/>
        <v>0.12976326389936024</v>
      </c>
      <c r="AJ12" s="144">
        <f t="shared" si="11"/>
        <v>0.9</v>
      </c>
      <c r="AK12" s="61">
        <f t="shared" si="12"/>
        <v>0.36850798311616811</v>
      </c>
      <c r="AL12" s="144">
        <f t="shared" si="13"/>
        <v>0.9</v>
      </c>
      <c r="AM12" s="18">
        <v>7207</v>
      </c>
      <c r="AN12" s="26">
        <f t="shared" si="14"/>
        <v>0.15524632186631626</v>
      </c>
      <c r="AO12" s="26">
        <f t="shared" si="15"/>
        <v>5.544488711819389E-2</v>
      </c>
      <c r="AP12" s="26">
        <f t="shared" si="16"/>
        <v>0.3</v>
      </c>
      <c r="AQ12" s="163">
        <f t="shared" si="17"/>
        <v>2.7</v>
      </c>
      <c r="AR12" s="203">
        <f t="shared" si="18"/>
        <v>0.7</v>
      </c>
      <c r="AS12" s="283">
        <f t="shared" si="19"/>
        <v>2</v>
      </c>
      <c r="AT12" s="284">
        <f t="shared" si="20"/>
        <v>2</v>
      </c>
      <c r="AU12" s="10"/>
      <c r="AV12" s="258">
        <v>41100</v>
      </c>
      <c r="AW12" s="26">
        <f t="shared" si="21"/>
        <v>0.4</v>
      </c>
      <c r="AX12" s="26">
        <v>0.15049151027703306</v>
      </c>
      <c r="AY12" s="26">
        <f t="shared" si="22"/>
        <v>0.1</v>
      </c>
      <c r="AZ12" s="26">
        <v>0.57763285694463717</v>
      </c>
      <c r="BA12" s="144">
        <f t="shared" si="23"/>
        <v>0.9</v>
      </c>
      <c r="BB12" s="26">
        <v>0.55321215484945196</v>
      </c>
      <c r="BC12" s="26">
        <f t="shared" si="24"/>
        <v>0</v>
      </c>
      <c r="BD12" s="26">
        <v>0.87234632995698624</v>
      </c>
      <c r="BE12" s="144">
        <f t="shared" si="25"/>
        <v>0.9</v>
      </c>
      <c r="BF12" s="83">
        <v>3.9508632138114209E-2</v>
      </c>
      <c r="BG12" s="26">
        <f t="shared" si="26"/>
        <v>0</v>
      </c>
      <c r="BH12" s="163">
        <f t="shared" si="27"/>
        <v>2.3000000000000003</v>
      </c>
      <c r="BI12" s="203">
        <f>IFERROR(_xlfn.PERCENTRANK.INC(BH$9:BH$19,BH12),"-9999")</f>
        <v>0</v>
      </c>
      <c r="BJ12" s="283">
        <f t="shared" si="28"/>
        <v>2</v>
      </c>
      <c r="BK12" s="284">
        <f t="shared" si="29"/>
        <v>2</v>
      </c>
      <c r="BL12" s="10"/>
      <c r="BM12" s="160">
        <v>29</v>
      </c>
      <c r="BN12" s="26">
        <f t="shared" si="30"/>
        <v>0.4</v>
      </c>
      <c r="BO12" s="11">
        <v>19</v>
      </c>
      <c r="BP12" s="26">
        <f t="shared" si="31"/>
        <v>0.7</v>
      </c>
      <c r="BQ12" s="26">
        <v>8.1815260647106813E-2</v>
      </c>
      <c r="BR12" s="31">
        <f t="shared" si="32"/>
        <v>0.8</v>
      </c>
      <c r="BS12" s="163">
        <f t="shared" si="33"/>
        <v>1.2000000000000002</v>
      </c>
      <c r="BT12" s="203">
        <f>IFERROR(_xlfn.PERCENTRANK.INC(BS$9:BS$19,BS12),"-9999")</f>
        <v>0.7</v>
      </c>
      <c r="BU12" s="283">
        <f t="shared" si="34"/>
        <v>0</v>
      </c>
      <c r="BV12" s="284">
        <f t="shared" si="35"/>
        <v>1</v>
      </c>
      <c r="BW12" s="10"/>
      <c r="BX12" s="256">
        <v>1304</v>
      </c>
      <c r="BY12" s="144">
        <f t="shared" si="36"/>
        <v>1</v>
      </c>
      <c r="BZ12" s="18">
        <v>1040</v>
      </c>
      <c r="CA12" s="144">
        <f t="shared" si="37"/>
        <v>1</v>
      </c>
      <c r="CB12" s="11">
        <v>119</v>
      </c>
      <c r="CC12" s="26">
        <f t="shared" si="38"/>
        <v>0.3</v>
      </c>
      <c r="CD12" s="11">
        <v>48</v>
      </c>
      <c r="CE12" s="26">
        <f t="shared" si="39"/>
        <v>0.6</v>
      </c>
      <c r="CF12" s="163">
        <f t="shared" si="40"/>
        <v>1.3</v>
      </c>
      <c r="CG12" s="205">
        <v>0.88800000000000001</v>
      </c>
      <c r="CH12" s="283">
        <f t="shared" si="41"/>
        <v>1</v>
      </c>
      <c r="CI12" s="284">
        <f t="shared" si="42"/>
        <v>1</v>
      </c>
      <c r="CJ12" s="159"/>
      <c r="CK12" s="256">
        <v>408</v>
      </c>
      <c r="CL12" s="26">
        <f t="shared" si="43"/>
        <v>0.6</v>
      </c>
      <c r="CM12" s="26">
        <v>6.7729083665338641E-2</v>
      </c>
      <c r="CN12" s="26">
        <f t="shared" si="44"/>
        <v>0.5</v>
      </c>
      <c r="CO12" s="18">
        <v>4079</v>
      </c>
      <c r="CP12" s="144">
        <f t="shared" si="45"/>
        <v>0.9</v>
      </c>
      <c r="CQ12" s="18">
        <v>1955</v>
      </c>
      <c r="CR12" s="144">
        <f t="shared" si="46"/>
        <v>0.9</v>
      </c>
      <c r="CS12" s="163">
        <f t="shared" si="47"/>
        <v>2.9</v>
      </c>
      <c r="CT12" s="205">
        <f t="shared" si="48"/>
        <v>0.8</v>
      </c>
      <c r="CU12" s="283">
        <f t="shared" si="49"/>
        <v>2</v>
      </c>
      <c r="CV12" s="284">
        <f t="shared" si="50"/>
        <v>2</v>
      </c>
      <c r="CW12" s="10"/>
      <c r="CX12" s="227">
        <v>0.17255750952221099</v>
      </c>
      <c r="CY12" s="31">
        <f t="shared" si="51"/>
        <v>0.8</v>
      </c>
      <c r="CZ12" s="26">
        <v>0.11893212313463075</v>
      </c>
      <c r="DA12" s="144">
        <f t="shared" si="52"/>
        <v>1</v>
      </c>
      <c r="DB12" s="26">
        <v>0.4</v>
      </c>
      <c r="DC12" s="163">
        <f t="shared" si="53"/>
        <v>2.2000000000000002</v>
      </c>
      <c r="DD12" s="552">
        <f t="shared" si="54"/>
        <v>0.7</v>
      </c>
      <c r="DE12" s="283">
        <f t="shared" si="55"/>
        <v>1</v>
      </c>
      <c r="DF12" s="284">
        <f t="shared" si="56"/>
        <v>2</v>
      </c>
      <c r="DG12" s="10"/>
      <c r="DJ12" s="163">
        <f t="shared" si="57"/>
        <v>13.4</v>
      </c>
      <c r="DK12" s="203">
        <f t="shared" si="58"/>
        <v>0.7</v>
      </c>
      <c r="DM12" s="301">
        <f t="shared" si="59"/>
        <v>8</v>
      </c>
      <c r="DN12" s="302">
        <f t="shared" si="60"/>
        <v>10</v>
      </c>
    </row>
    <row r="13" spans="1:118" x14ac:dyDescent="0.3">
      <c r="A13" s="10"/>
      <c r="B13" s="56">
        <v>5</v>
      </c>
      <c r="C13" s="160">
        <v>5</v>
      </c>
      <c r="D13" s="11" t="s">
        <v>6</v>
      </c>
      <c r="E13" s="11" t="s">
        <v>626</v>
      </c>
      <c r="F13" s="11">
        <v>5</v>
      </c>
      <c r="G13" s="18">
        <v>1725205</v>
      </c>
      <c r="H13" s="18">
        <v>114119</v>
      </c>
      <c r="I13" s="18">
        <v>164706</v>
      </c>
      <c r="J13" s="59">
        <v>61.101051759066316</v>
      </c>
      <c r="K13" s="18">
        <v>65479</v>
      </c>
      <c r="L13" s="163">
        <v>2.4864918523496082</v>
      </c>
      <c r="M13" s="16"/>
      <c r="N13" s="256">
        <v>76780</v>
      </c>
      <c r="O13" s="144">
        <f t="shared" si="0"/>
        <v>1</v>
      </c>
      <c r="P13" s="26">
        <f t="shared" si="1"/>
        <v>4.4504855944655849E-2</v>
      </c>
      <c r="Q13" s="144">
        <f t="shared" si="2"/>
        <v>0.9</v>
      </c>
      <c r="R13" s="19">
        <v>2085.86</v>
      </c>
      <c r="S13" s="31">
        <f t="shared" si="3"/>
        <v>0.8</v>
      </c>
      <c r="T13" s="11" t="s">
        <v>6</v>
      </c>
      <c r="U13" s="11" t="s">
        <v>6</v>
      </c>
      <c r="V13" s="11" t="s">
        <v>6</v>
      </c>
      <c r="W13" s="11" t="s">
        <v>6</v>
      </c>
      <c r="X13" s="19">
        <v>2.4500000000000002</v>
      </c>
      <c r="Y13" s="144">
        <f t="shared" si="4"/>
        <v>1</v>
      </c>
      <c r="Z13" s="163">
        <f t="shared" si="5"/>
        <v>2.8</v>
      </c>
      <c r="AA13" s="206">
        <f t="shared" si="61"/>
        <v>1</v>
      </c>
      <c r="AB13" s="283">
        <f t="shared" si="6"/>
        <v>2</v>
      </c>
      <c r="AC13" s="284">
        <f t="shared" si="7"/>
        <v>3</v>
      </c>
      <c r="AD13" s="10"/>
      <c r="AE13" s="256">
        <v>5752</v>
      </c>
      <c r="AF13" s="26">
        <f t="shared" si="8"/>
        <v>0.4</v>
      </c>
      <c r="AG13" s="18">
        <v>208</v>
      </c>
      <c r="AH13" s="26">
        <f t="shared" si="9"/>
        <v>0.2</v>
      </c>
      <c r="AI13" s="26">
        <f t="shared" si="10"/>
        <v>5.0403526143762215E-2</v>
      </c>
      <c r="AJ13" s="26">
        <f t="shared" si="11"/>
        <v>0.3</v>
      </c>
      <c r="AK13" s="61">
        <f t="shared" si="12"/>
        <v>7.491534253711904E-2</v>
      </c>
      <c r="AL13" s="26">
        <f t="shared" si="13"/>
        <v>0.2</v>
      </c>
      <c r="AM13" s="18">
        <v>7365</v>
      </c>
      <c r="AN13" s="26">
        <f t="shared" si="14"/>
        <v>6.4537894653826269E-2</v>
      </c>
      <c r="AO13" s="26">
        <f t="shared" si="15"/>
        <v>3.6161335187760782E-2</v>
      </c>
      <c r="AP13" s="26">
        <f t="shared" si="16"/>
        <v>0</v>
      </c>
      <c r="AQ13" s="163">
        <f t="shared" si="17"/>
        <v>1.1000000000000001</v>
      </c>
      <c r="AR13" s="203">
        <f t="shared" si="18"/>
        <v>0.3</v>
      </c>
      <c r="AS13" s="283">
        <f t="shared" si="19"/>
        <v>0</v>
      </c>
      <c r="AT13" s="284">
        <f t="shared" si="20"/>
        <v>0</v>
      </c>
      <c r="AU13" s="10"/>
      <c r="AV13" s="258">
        <v>38425</v>
      </c>
      <c r="AW13" s="26">
        <f t="shared" si="21"/>
        <v>0.3</v>
      </c>
      <c r="AX13" s="26">
        <v>0.27090823823667343</v>
      </c>
      <c r="AY13" s="31">
        <f t="shared" si="22"/>
        <v>0.8</v>
      </c>
      <c r="AZ13" s="26">
        <v>0.25105227427019688</v>
      </c>
      <c r="BA13" s="26">
        <f t="shared" si="23"/>
        <v>0.6</v>
      </c>
      <c r="BB13" s="26">
        <v>0.85892735913102514</v>
      </c>
      <c r="BC13" s="26">
        <f t="shared" si="24"/>
        <v>0.6</v>
      </c>
      <c r="BD13" s="26">
        <v>0.74256619144602853</v>
      </c>
      <c r="BE13" s="26">
        <f t="shared" si="25"/>
        <v>0.2</v>
      </c>
      <c r="BF13" s="83">
        <v>8.0146036161335185E-2</v>
      </c>
      <c r="BG13" s="31">
        <f t="shared" si="26"/>
        <v>0.8</v>
      </c>
      <c r="BH13" s="163">
        <f t="shared" si="27"/>
        <v>3.3</v>
      </c>
      <c r="BI13" s="205">
        <v>0.88800000000000001</v>
      </c>
      <c r="BJ13" s="283">
        <f t="shared" si="28"/>
        <v>0</v>
      </c>
      <c r="BK13" s="284">
        <f t="shared" si="29"/>
        <v>2</v>
      </c>
      <c r="BL13" s="10"/>
      <c r="BM13" s="160">
        <v>27</v>
      </c>
      <c r="BN13" s="26">
        <f t="shared" si="30"/>
        <v>0.3</v>
      </c>
      <c r="BO13" s="11">
        <v>11</v>
      </c>
      <c r="BP13" s="26">
        <f t="shared" si="31"/>
        <v>0.2</v>
      </c>
      <c r="BQ13" s="26">
        <v>5.9081746605889919E-2</v>
      </c>
      <c r="BR13" s="26">
        <f t="shared" si="32"/>
        <v>0.6</v>
      </c>
      <c r="BS13" s="163">
        <f t="shared" si="33"/>
        <v>0.89999999999999991</v>
      </c>
      <c r="BT13" s="203">
        <f>IFERROR(_xlfn.PERCENTRANK.INC(BS$9:BS$19,BS13),"-9999")</f>
        <v>0.5</v>
      </c>
      <c r="BU13" s="283">
        <f t="shared" si="34"/>
        <v>0</v>
      </c>
      <c r="BV13" s="284">
        <f t="shared" si="35"/>
        <v>0</v>
      </c>
      <c r="BW13" s="10"/>
      <c r="BX13" s="256">
        <v>45</v>
      </c>
      <c r="BY13" s="26">
        <f t="shared" si="36"/>
        <v>0.2</v>
      </c>
      <c r="BZ13" s="18">
        <v>23</v>
      </c>
      <c r="CA13" s="26">
        <f t="shared" si="37"/>
        <v>0.4</v>
      </c>
      <c r="CB13" s="11">
        <v>155</v>
      </c>
      <c r="CC13" s="26">
        <f t="shared" si="38"/>
        <v>0.4</v>
      </c>
      <c r="CD13" s="11">
        <v>39</v>
      </c>
      <c r="CE13" s="26">
        <f t="shared" si="39"/>
        <v>0.4</v>
      </c>
      <c r="CF13" s="163">
        <f t="shared" si="40"/>
        <v>0.60000000000000009</v>
      </c>
      <c r="CG13" s="203">
        <f>IFERROR(_xlfn.PERCENTRANK.INC(CF$9:CF$19,CF13),"-9999")</f>
        <v>0.1</v>
      </c>
      <c r="CH13" s="283">
        <f t="shared" si="41"/>
        <v>0</v>
      </c>
      <c r="CI13" s="284">
        <f t="shared" si="42"/>
        <v>0</v>
      </c>
      <c r="CJ13" s="159"/>
      <c r="CK13" s="256">
        <v>629</v>
      </c>
      <c r="CL13" s="26">
        <f t="shared" si="43"/>
        <v>0.7</v>
      </c>
      <c r="CM13" s="26">
        <v>0.10935326842837274</v>
      </c>
      <c r="CN13" s="31">
        <f t="shared" si="44"/>
        <v>0.8</v>
      </c>
      <c r="CO13" s="18">
        <v>1954</v>
      </c>
      <c r="CP13" s="26">
        <f t="shared" si="45"/>
        <v>0.4</v>
      </c>
      <c r="CQ13" s="18">
        <v>730</v>
      </c>
      <c r="CR13" s="26">
        <f t="shared" si="46"/>
        <v>0.5</v>
      </c>
      <c r="CS13" s="163">
        <f t="shared" si="47"/>
        <v>2.4000000000000004</v>
      </c>
      <c r="CT13" s="203">
        <f t="shared" si="48"/>
        <v>0.6</v>
      </c>
      <c r="CU13" s="283">
        <f t="shared" si="49"/>
        <v>0</v>
      </c>
      <c r="CV13" s="284">
        <f t="shared" si="50"/>
        <v>1</v>
      </c>
      <c r="CW13" s="10"/>
      <c r="CX13" s="227">
        <v>8.3888868650808107E-2</v>
      </c>
      <c r="CY13" s="26">
        <f t="shared" si="51"/>
        <v>0.3</v>
      </c>
      <c r="CZ13" s="26">
        <v>4.042354255461246E-2</v>
      </c>
      <c r="DA13" s="26">
        <f t="shared" si="52"/>
        <v>0.3</v>
      </c>
      <c r="DB13" s="26">
        <v>0.7</v>
      </c>
      <c r="DC13" s="163">
        <f t="shared" si="53"/>
        <v>1.2999999999999998</v>
      </c>
      <c r="DD13" s="203">
        <f t="shared" si="54"/>
        <v>0.4</v>
      </c>
      <c r="DE13" s="283">
        <f t="shared" si="55"/>
        <v>0</v>
      </c>
      <c r="DF13" s="284">
        <f t="shared" si="56"/>
        <v>0</v>
      </c>
      <c r="DG13" s="263"/>
      <c r="DJ13" s="163">
        <f t="shared" si="57"/>
        <v>12.399999999999999</v>
      </c>
      <c r="DK13" s="203">
        <f t="shared" si="58"/>
        <v>0.6</v>
      </c>
      <c r="DM13" s="301">
        <f t="shared" si="59"/>
        <v>2</v>
      </c>
      <c r="DN13" s="302">
        <f t="shared" si="60"/>
        <v>6</v>
      </c>
    </row>
    <row r="14" spans="1:118" x14ac:dyDescent="0.3">
      <c r="A14" s="10"/>
      <c r="B14" s="56">
        <v>4</v>
      </c>
      <c r="C14" s="160">
        <v>4</v>
      </c>
      <c r="D14" s="11" t="s">
        <v>6</v>
      </c>
      <c r="E14" s="11" t="s">
        <v>626</v>
      </c>
      <c r="F14" s="11">
        <v>4</v>
      </c>
      <c r="G14" s="18">
        <v>2459965</v>
      </c>
      <c r="H14" s="18">
        <v>79548</v>
      </c>
      <c r="I14" s="18">
        <v>116291</v>
      </c>
      <c r="J14" s="59">
        <v>30.254999563001913</v>
      </c>
      <c r="K14" s="18">
        <v>46418</v>
      </c>
      <c r="L14" s="163">
        <v>2.4503856262656729</v>
      </c>
      <c r="M14" s="16"/>
      <c r="N14" s="256">
        <v>64434</v>
      </c>
      <c r="O14" s="26">
        <f t="shared" si="0"/>
        <v>0.6</v>
      </c>
      <c r="P14" s="26">
        <f t="shared" si="1"/>
        <v>2.619305559225436E-2</v>
      </c>
      <c r="Q14" s="26">
        <f t="shared" si="2"/>
        <v>0.1</v>
      </c>
      <c r="R14" s="19">
        <v>2131.2999999999997</v>
      </c>
      <c r="S14" s="144">
        <f t="shared" si="3"/>
        <v>0.9</v>
      </c>
      <c r="T14" s="11" t="s">
        <v>6</v>
      </c>
      <c r="U14" s="11" t="s">
        <v>6</v>
      </c>
      <c r="V14" s="11" t="s">
        <v>6</v>
      </c>
      <c r="W14" s="11" t="s">
        <v>6</v>
      </c>
      <c r="X14" s="19">
        <v>2</v>
      </c>
      <c r="Y14" s="26">
        <f t="shared" si="4"/>
        <v>0.6</v>
      </c>
      <c r="Z14" s="163">
        <f t="shared" si="5"/>
        <v>2.1</v>
      </c>
      <c r="AA14" s="205">
        <f t="shared" si="61"/>
        <v>0.8</v>
      </c>
      <c r="AB14" s="283">
        <f t="shared" si="6"/>
        <v>1</v>
      </c>
      <c r="AC14" s="284">
        <f t="shared" si="7"/>
        <v>1</v>
      </c>
      <c r="AD14" s="10"/>
      <c r="AE14" s="256">
        <v>6044</v>
      </c>
      <c r="AF14" s="26">
        <f t="shared" si="8"/>
        <v>0.6</v>
      </c>
      <c r="AG14" s="18">
        <v>908</v>
      </c>
      <c r="AH14" s="26">
        <f t="shared" si="9"/>
        <v>0.7</v>
      </c>
      <c r="AI14" s="26">
        <f t="shared" si="10"/>
        <v>7.5979282948659924E-2</v>
      </c>
      <c r="AJ14" s="26">
        <f t="shared" si="11"/>
        <v>0.6</v>
      </c>
      <c r="AK14" s="61">
        <f t="shared" si="12"/>
        <v>9.380140919390384E-2</v>
      </c>
      <c r="AL14" s="26">
        <f t="shared" si="13"/>
        <v>0.4</v>
      </c>
      <c r="AM14" s="18">
        <v>6905</v>
      </c>
      <c r="AN14" s="26">
        <f t="shared" si="14"/>
        <v>8.6802936591743346E-2</v>
      </c>
      <c r="AO14" s="26">
        <f t="shared" si="15"/>
        <v>0.15023163467902051</v>
      </c>
      <c r="AP14" s="144">
        <f t="shared" si="16"/>
        <v>0.9</v>
      </c>
      <c r="AQ14" s="163">
        <f t="shared" si="17"/>
        <v>2.2999999999999998</v>
      </c>
      <c r="AR14" s="203">
        <f t="shared" si="18"/>
        <v>0.6</v>
      </c>
      <c r="AS14" s="283">
        <f t="shared" si="19"/>
        <v>0</v>
      </c>
      <c r="AT14" s="284">
        <f t="shared" si="20"/>
        <v>0</v>
      </c>
      <c r="AU14" s="10"/>
      <c r="AV14" s="258">
        <v>32300</v>
      </c>
      <c r="AW14" s="26">
        <f t="shared" si="21"/>
        <v>0.1</v>
      </c>
      <c r="AX14" s="26">
        <v>0.1879284400601906</v>
      </c>
      <c r="AY14" s="26">
        <f t="shared" si="22"/>
        <v>0.2</v>
      </c>
      <c r="AZ14" s="26">
        <v>0.1716147719044171</v>
      </c>
      <c r="BA14" s="26">
        <f t="shared" si="23"/>
        <v>0.1</v>
      </c>
      <c r="BB14" s="26">
        <v>0.87342505430847217</v>
      </c>
      <c r="BC14" s="26">
        <f t="shared" si="24"/>
        <v>0.7</v>
      </c>
      <c r="BD14" s="26">
        <v>0.82968863142650251</v>
      </c>
      <c r="BE14" s="31">
        <f t="shared" si="25"/>
        <v>0.8</v>
      </c>
      <c r="BF14" s="83">
        <v>4.781601588352085E-2</v>
      </c>
      <c r="BG14" s="26">
        <f t="shared" si="26"/>
        <v>0.5</v>
      </c>
      <c r="BH14" s="163">
        <f t="shared" si="27"/>
        <v>2.4000000000000004</v>
      </c>
      <c r="BI14" s="203">
        <f>IFERROR(_xlfn.PERCENTRANK.INC(BH$9:BH$19,BH14),"-9999")</f>
        <v>0.1</v>
      </c>
      <c r="BJ14" s="283">
        <f t="shared" si="28"/>
        <v>0</v>
      </c>
      <c r="BK14" s="284">
        <f t="shared" si="29"/>
        <v>1</v>
      </c>
      <c r="BL14" s="10"/>
      <c r="BM14" s="160">
        <v>43</v>
      </c>
      <c r="BN14" s="26">
        <f t="shared" si="30"/>
        <v>0.7</v>
      </c>
      <c r="BO14" s="11">
        <v>15</v>
      </c>
      <c r="BP14" s="26">
        <f t="shared" si="31"/>
        <v>0.5</v>
      </c>
      <c r="BQ14" s="26">
        <v>4.993907100309565E-2</v>
      </c>
      <c r="BR14" s="26">
        <f t="shared" si="32"/>
        <v>0.3</v>
      </c>
      <c r="BS14" s="163">
        <f t="shared" si="33"/>
        <v>1</v>
      </c>
      <c r="BT14" s="203">
        <f>IFERROR(_xlfn.PERCENTRANK.INC(BS$9:BS$19,BS14),"-9999")</f>
        <v>0.6</v>
      </c>
      <c r="BU14" s="283">
        <f t="shared" si="34"/>
        <v>0</v>
      </c>
      <c r="BV14" s="284">
        <f t="shared" si="35"/>
        <v>0</v>
      </c>
      <c r="BW14" s="10"/>
      <c r="BX14" s="256">
        <v>95</v>
      </c>
      <c r="BY14" s="26">
        <f t="shared" si="36"/>
        <v>0.4</v>
      </c>
      <c r="BZ14" s="18">
        <v>40</v>
      </c>
      <c r="CA14" s="26">
        <f t="shared" si="37"/>
        <v>0.5</v>
      </c>
      <c r="CB14" s="11">
        <v>175</v>
      </c>
      <c r="CC14" s="26">
        <f t="shared" si="38"/>
        <v>0.6</v>
      </c>
      <c r="CD14" s="11">
        <v>55</v>
      </c>
      <c r="CE14" s="26">
        <f t="shared" si="39"/>
        <v>0.7</v>
      </c>
      <c r="CF14" s="163">
        <f t="shared" si="40"/>
        <v>1</v>
      </c>
      <c r="CG14" s="203">
        <v>0.55500000000000005</v>
      </c>
      <c r="CH14" s="283">
        <f t="shared" si="41"/>
        <v>0</v>
      </c>
      <c r="CI14" s="284">
        <f t="shared" si="42"/>
        <v>0</v>
      </c>
      <c r="CJ14" s="159"/>
      <c r="CK14" s="256">
        <v>312</v>
      </c>
      <c r="CL14" s="26">
        <f t="shared" si="43"/>
        <v>0.2</v>
      </c>
      <c r="CM14" s="26">
        <v>5.1621442753143613E-2</v>
      </c>
      <c r="CN14" s="26">
        <f t="shared" si="44"/>
        <v>0.1</v>
      </c>
      <c r="CO14" s="18">
        <v>2554</v>
      </c>
      <c r="CP14" s="26">
        <f t="shared" si="45"/>
        <v>0.6</v>
      </c>
      <c r="CQ14" s="18">
        <v>691</v>
      </c>
      <c r="CR14" s="26">
        <f t="shared" si="46"/>
        <v>0.4</v>
      </c>
      <c r="CS14" s="163">
        <f t="shared" si="47"/>
        <v>1.3</v>
      </c>
      <c r="CT14" s="203">
        <f t="shared" si="48"/>
        <v>0.1</v>
      </c>
      <c r="CU14" s="283">
        <f t="shared" si="49"/>
        <v>0</v>
      </c>
      <c r="CV14" s="284">
        <f t="shared" si="50"/>
        <v>0</v>
      </c>
      <c r="CW14" s="10"/>
      <c r="CX14" s="227">
        <v>0.12080040587835689</v>
      </c>
      <c r="CY14" s="26">
        <f t="shared" si="51"/>
        <v>0.6</v>
      </c>
      <c r="CZ14" s="26">
        <v>7.3926615129287734E-2</v>
      </c>
      <c r="DA14" s="26">
        <f t="shared" si="52"/>
        <v>0.6</v>
      </c>
      <c r="DB14" s="144">
        <v>0.9</v>
      </c>
      <c r="DC14" s="163">
        <f t="shared" si="53"/>
        <v>2.1</v>
      </c>
      <c r="DD14" s="203">
        <f t="shared" si="54"/>
        <v>0.6</v>
      </c>
      <c r="DE14" s="283">
        <f t="shared" si="55"/>
        <v>1</v>
      </c>
      <c r="DF14" s="284">
        <f t="shared" si="56"/>
        <v>1</v>
      </c>
      <c r="DG14" s="263"/>
      <c r="DJ14" s="163">
        <f t="shared" si="57"/>
        <v>12.2</v>
      </c>
      <c r="DK14" s="203">
        <f t="shared" si="58"/>
        <v>0.5</v>
      </c>
      <c r="DM14" s="301">
        <f t="shared" si="59"/>
        <v>2</v>
      </c>
      <c r="DN14" s="302">
        <f t="shared" si="60"/>
        <v>3</v>
      </c>
    </row>
    <row r="15" spans="1:118" x14ac:dyDescent="0.3">
      <c r="A15" s="10"/>
      <c r="B15" s="56">
        <v>7</v>
      </c>
      <c r="C15" s="160">
        <v>7</v>
      </c>
      <c r="D15" s="11" t="s">
        <v>6</v>
      </c>
      <c r="E15" s="11" t="s">
        <v>626</v>
      </c>
      <c r="F15" s="11">
        <v>7</v>
      </c>
      <c r="G15" s="18">
        <v>2177468</v>
      </c>
      <c r="H15" s="18">
        <v>100853</v>
      </c>
      <c r="I15" s="18">
        <v>111721</v>
      </c>
      <c r="J15" s="59">
        <v>32.836964768253765</v>
      </c>
      <c r="K15" s="18">
        <v>41588</v>
      </c>
      <c r="L15" s="163">
        <v>2.5391218620755986</v>
      </c>
      <c r="M15" s="16"/>
      <c r="N15" s="256">
        <v>64782</v>
      </c>
      <c r="O15" s="26">
        <f t="shared" si="0"/>
        <v>0.7</v>
      </c>
      <c r="P15" s="26">
        <f t="shared" si="1"/>
        <v>2.9751068672421364E-2</v>
      </c>
      <c r="Q15" s="26">
        <f t="shared" si="2"/>
        <v>0.3</v>
      </c>
      <c r="R15" s="19">
        <v>2404.35</v>
      </c>
      <c r="S15" s="144">
        <f t="shared" si="3"/>
        <v>1</v>
      </c>
      <c r="T15" s="11" t="s">
        <v>6</v>
      </c>
      <c r="U15" s="11" t="s">
        <v>6</v>
      </c>
      <c r="V15" s="11" t="s">
        <v>6</v>
      </c>
      <c r="W15" s="11" t="s">
        <v>6</v>
      </c>
      <c r="X15" s="19">
        <v>1.4</v>
      </c>
      <c r="Y15" s="26">
        <f t="shared" si="4"/>
        <v>0</v>
      </c>
      <c r="Z15" s="163">
        <f t="shared" si="5"/>
        <v>1.7</v>
      </c>
      <c r="AA15" s="203">
        <f t="shared" si="61"/>
        <v>0.6</v>
      </c>
      <c r="AB15" s="283">
        <f t="shared" si="6"/>
        <v>1</v>
      </c>
      <c r="AC15" s="284">
        <f t="shared" si="7"/>
        <v>1</v>
      </c>
      <c r="AD15" s="10"/>
      <c r="AE15" s="256">
        <v>5418</v>
      </c>
      <c r="AF15" s="26">
        <f t="shared" si="8"/>
        <v>0.3</v>
      </c>
      <c r="AG15" s="18">
        <v>297</v>
      </c>
      <c r="AH15" s="26">
        <f t="shared" si="9"/>
        <v>0.3</v>
      </c>
      <c r="AI15" s="26">
        <f t="shared" si="10"/>
        <v>5.3721753443130099E-2</v>
      </c>
      <c r="AJ15" s="26">
        <f t="shared" si="11"/>
        <v>0.5</v>
      </c>
      <c r="AK15" s="61">
        <f t="shared" si="12"/>
        <v>8.3634342873020281E-2</v>
      </c>
      <c r="AL15" s="26">
        <f t="shared" si="13"/>
        <v>0.3</v>
      </c>
      <c r="AM15" s="18">
        <v>7220</v>
      </c>
      <c r="AN15" s="26">
        <f t="shared" si="14"/>
        <v>7.1589342905020184E-2</v>
      </c>
      <c r="AO15" s="26">
        <f t="shared" si="15"/>
        <v>5.4817275747508304E-2</v>
      </c>
      <c r="AP15" s="26">
        <f t="shared" si="16"/>
        <v>0.2</v>
      </c>
      <c r="AQ15" s="163">
        <f t="shared" si="17"/>
        <v>1.4000000000000001</v>
      </c>
      <c r="AR15" s="203">
        <f t="shared" si="18"/>
        <v>0.4</v>
      </c>
      <c r="AS15" s="283">
        <f t="shared" si="19"/>
        <v>0</v>
      </c>
      <c r="AT15" s="284">
        <f t="shared" si="20"/>
        <v>0</v>
      </c>
      <c r="AU15" s="10"/>
      <c r="AV15" s="258">
        <v>46625</v>
      </c>
      <c r="AW15" s="26">
        <f t="shared" si="21"/>
        <v>0.6</v>
      </c>
      <c r="AX15" s="26">
        <v>0.25844733805834846</v>
      </c>
      <c r="AY15" s="26">
        <f t="shared" si="22"/>
        <v>0.7</v>
      </c>
      <c r="AZ15" s="26">
        <v>0.19238227146814404</v>
      </c>
      <c r="BA15" s="26">
        <f t="shared" si="23"/>
        <v>0.2</v>
      </c>
      <c r="BB15" s="26">
        <v>0.84321329639889198</v>
      </c>
      <c r="BC15" s="26">
        <f t="shared" si="24"/>
        <v>0.5</v>
      </c>
      <c r="BD15" s="26">
        <v>0.81121883656509697</v>
      </c>
      <c r="BE15" s="26">
        <f t="shared" si="25"/>
        <v>0.6</v>
      </c>
      <c r="BF15" s="83">
        <v>4.3189368770764118E-2</v>
      </c>
      <c r="BG15" s="26">
        <f t="shared" si="26"/>
        <v>0.2</v>
      </c>
      <c r="BH15" s="163">
        <f t="shared" si="27"/>
        <v>2.8000000000000003</v>
      </c>
      <c r="BI15" s="203">
        <f>IFERROR(_xlfn.PERCENTRANK.INC(BH$9:BH$19,BH15),"-9999")</f>
        <v>0.2</v>
      </c>
      <c r="BJ15" s="283">
        <f t="shared" si="28"/>
        <v>0</v>
      </c>
      <c r="BK15" s="284">
        <f t="shared" si="29"/>
        <v>0</v>
      </c>
      <c r="BL15" s="10"/>
      <c r="BM15" s="160">
        <v>37</v>
      </c>
      <c r="BN15" s="26">
        <f t="shared" si="30"/>
        <v>0.6</v>
      </c>
      <c r="BO15" s="11">
        <v>14</v>
      </c>
      <c r="BP15" s="26">
        <f t="shared" si="31"/>
        <v>0.4</v>
      </c>
      <c r="BQ15" s="26">
        <v>4.6324068994506959E-2</v>
      </c>
      <c r="BR15" s="26">
        <f t="shared" si="32"/>
        <v>0.1</v>
      </c>
      <c r="BS15" s="163">
        <f t="shared" si="33"/>
        <v>0.7</v>
      </c>
      <c r="BT15" s="203">
        <v>0.25</v>
      </c>
      <c r="BU15" s="283">
        <f t="shared" si="34"/>
        <v>0</v>
      </c>
      <c r="BV15" s="284">
        <f t="shared" si="35"/>
        <v>0</v>
      </c>
      <c r="BW15" s="10"/>
      <c r="BX15" s="256">
        <v>180</v>
      </c>
      <c r="BY15" s="26">
        <f t="shared" si="36"/>
        <v>0.6</v>
      </c>
      <c r="BZ15" s="18">
        <v>13</v>
      </c>
      <c r="CA15" s="26">
        <f t="shared" si="37"/>
        <v>0.2</v>
      </c>
      <c r="CB15" s="11">
        <v>176</v>
      </c>
      <c r="CC15" s="26">
        <f t="shared" si="38"/>
        <v>0.7</v>
      </c>
      <c r="CD15" s="11">
        <v>34</v>
      </c>
      <c r="CE15" s="26">
        <f t="shared" si="39"/>
        <v>0.3</v>
      </c>
      <c r="CF15" s="163">
        <f t="shared" si="40"/>
        <v>1.2999999999999998</v>
      </c>
      <c r="CG15" s="205">
        <v>0.88800000000000001</v>
      </c>
      <c r="CH15" s="283">
        <f t="shared" si="41"/>
        <v>0</v>
      </c>
      <c r="CI15" s="284">
        <f t="shared" si="42"/>
        <v>0</v>
      </c>
      <c r="CJ15" s="159"/>
      <c r="CK15" s="256">
        <v>293</v>
      </c>
      <c r="CL15" s="26">
        <f t="shared" si="43"/>
        <v>0.1</v>
      </c>
      <c r="CM15" s="26">
        <v>5.4078995939461055E-2</v>
      </c>
      <c r="CN15" s="26">
        <f t="shared" si="44"/>
        <v>0.2</v>
      </c>
      <c r="CO15" s="18">
        <v>2494</v>
      </c>
      <c r="CP15" s="26">
        <f t="shared" si="45"/>
        <v>0.5</v>
      </c>
      <c r="CQ15" s="18">
        <v>992</v>
      </c>
      <c r="CR15" s="26">
        <f t="shared" si="46"/>
        <v>0.7</v>
      </c>
      <c r="CS15" s="163">
        <f t="shared" si="47"/>
        <v>1.5</v>
      </c>
      <c r="CT15" s="203">
        <v>0.375</v>
      </c>
      <c r="CU15" s="283">
        <f t="shared" si="49"/>
        <v>0</v>
      </c>
      <c r="CV15" s="284">
        <f t="shared" si="50"/>
        <v>0</v>
      </c>
      <c r="CW15" s="10"/>
      <c r="CX15" s="227">
        <v>0.11231550021929629</v>
      </c>
      <c r="CY15" s="26">
        <f t="shared" si="51"/>
        <v>0.5</v>
      </c>
      <c r="CZ15" s="26">
        <v>5.478826720133189E-2</v>
      </c>
      <c r="DA15" s="26">
        <f t="shared" si="52"/>
        <v>0.4</v>
      </c>
      <c r="DB15" s="26">
        <v>0.6</v>
      </c>
      <c r="DC15" s="163">
        <f t="shared" si="53"/>
        <v>1.5</v>
      </c>
      <c r="DD15" s="203">
        <f t="shared" si="54"/>
        <v>0.5</v>
      </c>
      <c r="DE15" s="283">
        <f t="shared" si="55"/>
        <v>0</v>
      </c>
      <c r="DF15" s="284">
        <f t="shared" si="56"/>
        <v>0</v>
      </c>
      <c r="DG15" s="263"/>
      <c r="DJ15" s="163">
        <f t="shared" si="57"/>
        <v>10.9</v>
      </c>
      <c r="DK15" s="203">
        <f t="shared" si="58"/>
        <v>0.4</v>
      </c>
      <c r="DM15" s="301">
        <f t="shared" si="59"/>
        <v>1</v>
      </c>
      <c r="DN15" s="302">
        <f t="shared" si="60"/>
        <v>1</v>
      </c>
    </row>
    <row r="16" spans="1:118" x14ac:dyDescent="0.3">
      <c r="A16" s="10"/>
      <c r="B16" s="56">
        <v>6</v>
      </c>
      <c r="C16" s="160">
        <v>6</v>
      </c>
      <c r="D16" s="11" t="s">
        <v>6</v>
      </c>
      <c r="E16" s="11" t="s">
        <v>626</v>
      </c>
      <c r="F16" s="11">
        <v>6</v>
      </c>
      <c r="G16" s="18">
        <v>1433794</v>
      </c>
      <c r="H16" s="18">
        <v>158548</v>
      </c>
      <c r="I16" s="18">
        <v>287095</v>
      </c>
      <c r="J16" s="59">
        <v>128.15006897783084</v>
      </c>
      <c r="K16" s="18">
        <v>114423</v>
      </c>
      <c r="L16" s="163">
        <v>2.4084930477264188</v>
      </c>
      <c r="M16" s="16"/>
      <c r="N16" s="256">
        <v>40520</v>
      </c>
      <c r="O16" s="26">
        <f t="shared" si="0"/>
        <v>0.4</v>
      </c>
      <c r="P16" s="26">
        <f t="shared" si="1"/>
        <v>2.8260684589278516E-2</v>
      </c>
      <c r="Q16" s="26">
        <f t="shared" si="2"/>
        <v>0.2</v>
      </c>
      <c r="R16" s="19">
        <v>1575.26</v>
      </c>
      <c r="S16" s="26">
        <f t="shared" si="3"/>
        <v>0.3</v>
      </c>
      <c r="T16" s="11" t="s">
        <v>6</v>
      </c>
      <c r="U16" s="11" t="s">
        <v>6</v>
      </c>
      <c r="V16" s="11" t="s">
        <v>6</v>
      </c>
      <c r="W16" s="11" t="s">
        <v>6</v>
      </c>
      <c r="X16" s="19">
        <v>1.7</v>
      </c>
      <c r="Y16" s="26">
        <f t="shared" si="4"/>
        <v>0.1</v>
      </c>
      <c r="Z16" s="163">
        <f t="shared" si="5"/>
        <v>0.8</v>
      </c>
      <c r="AA16" s="203">
        <f t="shared" si="61"/>
        <v>0.2</v>
      </c>
      <c r="AB16" s="283">
        <f t="shared" si="6"/>
        <v>0</v>
      </c>
      <c r="AC16" s="284">
        <f t="shared" si="7"/>
        <v>0</v>
      </c>
      <c r="AD16" s="10"/>
      <c r="AE16" s="256">
        <v>6049</v>
      </c>
      <c r="AF16" s="26">
        <f t="shared" si="8"/>
        <v>0.7</v>
      </c>
      <c r="AG16" s="18">
        <v>348</v>
      </c>
      <c r="AH16" s="26">
        <f t="shared" si="9"/>
        <v>0.5</v>
      </c>
      <c r="AI16" s="26">
        <f t="shared" si="10"/>
        <v>3.8152483790397859E-2</v>
      </c>
      <c r="AJ16" s="26">
        <f t="shared" si="11"/>
        <v>0.2</v>
      </c>
      <c r="AK16" s="61">
        <f t="shared" si="12"/>
        <v>0.14928430404738402</v>
      </c>
      <c r="AL16" s="26">
        <f t="shared" si="13"/>
        <v>0.5</v>
      </c>
      <c r="AM16" s="18">
        <v>6962</v>
      </c>
      <c r="AN16" s="26">
        <f t="shared" si="14"/>
        <v>4.3910992254711505E-2</v>
      </c>
      <c r="AO16" s="26">
        <f t="shared" si="15"/>
        <v>5.7530170276078693E-2</v>
      </c>
      <c r="AP16" s="26">
        <f t="shared" si="16"/>
        <v>0.4</v>
      </c>
      <c r="AQ16" s="163">
        <f t="shared" si="17"/>
        <v>1.9</v>
      </c>
      <c r="AR16" s="203">
        <f t="shared" si="18"/>
        <v>0.5</v>
      </c>
      <c r="AS16" s="283">
        <f t="shared" si="19"/>
        <v>0</v>
      </c>
      <c r="AT16" s="284">
        <f t="shared" si="20"/>
        <v>0</v>
      </c>
      <c r="AU16" s="10"/>
      <c r="AV16" s="258">
        <v>41600</v>
      </c>
      <c r="AW16" s="26">
        <f t="shared" si="21"/>
        <v>0.5</v>
      </c>
      <c r="AX16" s="26">
        <v>0.2290571328426218</v>
      </c>
      <c r="AY16" s="26">
        <f t="shared" si="22"/>
        <v>0.4</v>
      </c>
      <c r="AZ16" s="26">
        <v>0.29775926457914392</v>
      </c>
      <c r="BA16" s="26">
        <f t="shared" si="23"/>
        <v>0.7</v>
      </c>
      <c r="BB16" s="26">
        <v>0.81212295317437522</v>
      </c>
      <c r="BC16" s="26">
        <f t="shared" si="24"/>
        <v>0.4</v>
      </c>
      <c r="BD16" s="26">
        <v>0.81111749497270891</v>
      </c>
      <c r="BE16" s="26">
        <f t="shared" si="25"/>
        <v>0.5</v>
      </c>
      <c r="BF16" s="83">
        <v>4.9429657794676805E-2</v>
      </c>
      <c r="BG16" s="26">
        <f t="shared" si="26"/>
        <v>0.6</v>
      </c>
      <c r="BH16" s="163">
        <f t="shared" si="27"/>
        <v>3.1</v>
      </c>
      <c r="BI16" s="203">
        <v>0.57100000000000006</v>
      </c>
      <c r="BJ16" s="283">
        <f t="shared" si="28"/>
        <v>0</v>
      </c>
      <c r="BK16" s="284">
        <f t="shared" si="29"/>
        <v>0</v>
      </c>
      <c r="BL16" s="10"/>
      <c r="BM16" s="160">
        <v>36</v>
      </c>
      <c r="BN16" s="26">
        <f t="shared" si="30"/>
        <v>0.5</v>
      </c>
      <c r="BO16" s="11">
        <v>17</v>
      </c>
      <c r="BP16" s="26">
        <f t="shared" si="31"/>
        <v>0.6</v>
      </c>
      <c r="BQ16" s="26">
        <v>4.7048519036369169E-2</v>
      </c>
      <c r="BR16" s="26">
        <f t="shared" si="32"/>
        <v>0.2</v>
      </c>
      <c r="BS16" s="163">
        <f t="shared" si="33"/>
        <v>0.7</v>
      </c>
      <c r="BT16" s="203">
        <v>0.25</v>
      </c>
      <c r="BU16" s="283">
        <f t="shared" si="34"/>
        <v>0</v>
      </c>
      <c r="BV16" s="284">
        <f t="shared" si="35"/>
        <v>0</v>
      </c>
      <c r="BW16" s="10"/>
      <c r="BX16" s="256">
        <v>129</v>
      </c>
      <c r="BY16" s="26">
        <f t="shared" si="36"/>
        <v>0.5</v>
      </c>
      <c r="BZ16" s="18">
        <v>43</v>
      </c>
      <c r="CA16" s="26">
        <f t="shared" si="37"/>
        <v>0.6</v>
      </c>
      <c r="CB16" s="11">
        <v>172</v>
      </c>
      <c r="CC16" s="26">
        <f t="shared" si="38"/>
        <v>0.5</v>
      </c>
      <c r="CD16" s="11">
        <v>44</v>
      </c>
      <c r="CE16" s="26">
        <f t="shared" si="39"/>
        <v>0.5</v>
      </c>
      <c r="CF16" s="163">
        <f t="shared" si="40"/>
        <v>1</v>
      </c>
      <c r="CG16" s="203">
        <v>0.55500000000000005</v>
      </c>
      <c r="CH16" s="283">
        <f t="shared" si="41"/>
        <v>0</v>
      </c>
      <c r="CI16" s="284">
        <f t="shared" si="42"/>
        <v>0</v>
      </c>
      <c r="CJ16" s="159"/>
      <c r="CK16" s="256">
        <v>376</v>
      </c>
      <c r="CL16" s="26">
        <f t="shared" si="43"/>
        <v>0.5</v>
      </c>
      <c r="CM16" s="26">
        <v>6.2159034551165483E-2</v>
      </c>
      <c r="CN16" s="26">
        <f t="shared" si="44"/>
        <v>0.3</v>
      </c>
      <c r="CO16" s="18">
        <v>1804</v>
      </c>
      <c r="CP16" s="26">
        <f t="shared" si="45"/>
        <v>0.3</v>
      </c>
      <c r="CQ16" s="18">
        <v>501</v>
      </c>
      <c r="CR16" s="26">
        <f t="shared" si="46"/>
        <v>0.3</v>
      </c>
      <c r="CS16" s="163">
        <f t="shared" si="47"/>
        <v>1.4</v>
      </c>
      <c r="CT16" s="203">
        <f>IFERROR(_xlfn.PERCENTRANK.INC(CS$9:CS$19,CS16),"-9999")</f>
        <v>0.2</v>
      </c>
      <c r="CU16" s="283">
        <f t="shared" si="49"/>
        <v>0</v>
      </c>
      <c r="CV16" s="284">
        <f t="shared" si="50"/>
        <v>0</v>
      </c>
      <c r="CW16" s="10"/>
      <c r="CX16" s="227">
        <v>5.0269074696529026E-2</v>
      </c>
      <c r="CY16" s="26">
        <f t="shared" si="51"/>
        <v>0.1</v>
      </c>
      <c r="CZ16" s="26">
        <v>2.9105348403838452E-2</v>
      </c>
      <c r="DA16" s="26">
        <f t="shared" si="52"/>
        <v>0.1</v>
      </c>
      <c r="DB16" s="26">
        <v>0.1</v>
      </c>
      <c r="DC16" s="163">
        <f t="shared" si="53"/>
        <v>0.30000000000000004</v>
      </c>
      <c r="DD16" s="203">
        <f t="shared" si="54"/>
        <v>0.1</v>
      </c>
      <c r="DE16" s="283">
        <f t="shared" si="55"/>
        <v>0</v>
      </c>
      <c r="DF16" s="284">
        <f t="shared" si="56"/>
        <v>0</v>
      </c>
      <c r="DG16" s="263"/>
      <c r="DJ16" s="163">
        <f t="shared" si="57"/>
        <v>9.2000000000000011</v>
      </c>
      <c r="DK16" s="203">
        <v>0.3</v>
      </c>
      <c r="DM16" s="301">
        <f t="shared" si="59"/>
        <v>0</v>
      </c>
      <c r="DN16" s="302">
        <f t="shared" si="60"/>
        <v>0</v>
      </c>
    </row>
    <row r="17" spans="1:118" x14ac:dyDescent="0.3">
      <c r="A17" s="10"/>
      <c r="B17" s="56">
        <v>8</v>
      </c>
      <c r="C17" s="160">
        <v>8</v>
      </c>
      <c r="D17" s="11" t="s">
        <v>6</v>
      </c>
      <c r="E17" s="11" t="s">
        <v>626</v>
      </c>
      <c r="F17" s="11">
        <v>8</v>
      </c>
      <c r="G17" s="18">
        <v>1751433</v>
      </c>
      <c r="H17" s="18">
        <v>57188</v>
      </c>
      <c r="I17" s="18">
        <v>81840</v>
      </c>
      <c r="J17" s="59">
        <v>29.905568754271499</v>
      </c>
      <c r="K17" s="18">
        <v>30617</v>
      </c>
      <c r="L17" s="163">
        <v>2.6238364307410915</v>
      </c>
      <c r="M17" s="16"/>
      <c r="N17" s="256">
        <v>74648</v>
      </c>
      <c r="O17" s="144">
        <f t="shared" si="0"/>
        <v>0.9</v>
      </c>
      <c r="P17" s="26">
        <f t="shared" si="1"/>
        <v>4.262109940831308E-2</v>
      </c>
      <c r="Q17" s="26">
        <f t="shared" si="2"/>
        <v>0.7</v>
      </c>
      <c r="R17" s="19">
        <v>1595.8699999999997</v>
      </c>
      <c r="S17" s="26">
        <f t="shared" si="3"/>
        <v>0.5</v>
      </c>
      <c r="T17" s="11" t="s">
        <v>6</v>
      </c>
      <c r="U17" s="11" t="s">
        <v>6</v>
      </c>
      <c r="V17" s="11" t="s">
        <v>6</v>
      </c>
      <c r="W17" s="11" t="s">
        <v>6</v>
      </c>
      <c r="X17" s="19">
        <v>1.8</v>
      </c>
      <c r="Y17" s="26">
        <f t="shared" si="4"/>
        <v>0.4</v>
      </c>
      <c r="Z17" s="163">
        <f t="shared" si="5"/>
        <v>1.8</v>
      </c>
      <c r="AA17" s="203">
        <f t="shared" si="61"/>
        <v>0.7</v>
      </c>
      <c r="AB17" s="283">
        <f t="shared" si="6"/>
        <v>1</v>
      </c>
      <c r="AC17" s="284">
        <f t="shared" si="7"/>
        <v>1</v>
      </c>
      <c r="AD17" s="10"/>
      <c r="AE17" s="256">
        <v>2918</v>
      </c>
      <c r="AF17" s="26">
        <f t="shared" si="8"/>
        <v>0.2</v>
      </c>
      <c r="AG17" s="18">
        <v>207</v>
      </c>
      <c r="AH17" s="26">
        <f t="shared" si="9"/>
        <v>0.1</v>
      </c>
      <c r="AI17" s="26">
        <f t="shared" si="10"/>
        <v>5.1024690494509341E-2</v>
      </c>
      <c r="AJ17" s="26">
        <f t="shared" si="11"/>
        <v>0.4</v>
      </c>
      <c r="AK17" s="61">
        <f t="shared" si="12"/>
        <v>3.9090129675275961E-2</v>
      </c>
      <c r="AL17" s="26">
        <f t="shared" si="13"/>
        <v>0</v>
      </c>
      <c r="AM17" s="18">
        <v>3696</v>
      </c>
      <c r="AN17" s="26">
        <f t="shared" si="14"/>
        <v>6.4628943134923414E-2</v>
      </c>
      <c r="AO17" s="26">
        <f t="shared" si="15"/>
        <v>7.0938999314599044E-2</v>
      </c>
      <c r="AP17" s="31">
        <f t="shared" si="16"/>
        <v>0.5</v>
      </c>
      <c r="AQ17" s="163">
        <f t="shared" si="17"/>
        <v>0.7</v>
      </c>
      <c r="AR17" s="203">
        <f t="shared" si="18"/>
        <v>0</v>
      </c>
      <c r="AS17" s="283">
        <f t="shared" si="19"/>
        <v>0</v>
      </c>
      <c r="AT17" s="284">
        <f t="shared" si="20"/>
        <v>0</v>
      </c>
      <c r="AU17" s="10"/>
      <c r="AV17" s="258">
        <v>50900</v>
      </c>
      <c r="AW17" s="31">
        <f t="shared" si="21"/>
        <v>0.8</v>
      </c>
      <c r="AX17" s="26">
        <v>0.24773316062176165</v>
      </c>
      <c r="AY17" s="26">
        <f t="shared" si="22"/>
        <v>0.5</v>
      </c>
      <c r="AZ17" s="26">
        <v>0.23674242424242425</v>
      </c>
      <c r="BA17" s="26">
        <f t="shared" si="23"/>
        <v>0.4</v>
      </c>
      <c r="BB17" s="26">
        <v>0.73890692640692646</v>
      </c>
      <c r="BC17" s="26">
        <f t="shared" si="24"/>
        <v>0.2</v>
      </c>
      <c r="BD17" s="26">
        <v>0.79518398268398272</v>
      </c>
      <c r="BE17" s="26">
        <f t="shared" si="25"/>
        <v>0.4</v>
      </c>
      <c r="BF17" s="83">
        <v>7.2652501713502404E-2</v>
      </c>
      <c r="BG17" s="26">
        <f t="shared" si="26"/>
        <v>0.7</v>
      </c>
      <c r="BH17" s="163">
        <f t="shared" si="27"/>
        <v>3</v>
      </c>
      <c r="BI17" s="203">
        <f>IFERROR(_xlfn.PERCENTRANK.INC(BH$9:BH$19,BH17),"-9999")</f>
        <v>0.3</v>
      </c>
      <c r="BJ17" s="283">
        <f t="shared" si="28"/>
        <v>0</v>
      </c>
      <c r="BK17" s="284">
        <f t="shared" si="29"/>
        <v>1</v>
      </c>
      <c r="BL17" s="10"/>
      <c r="BM17" s="160">
        <v>21</v>
      </c>
      <c r="BN17" s="26">
        <f t="shared" si="30"/>
        <v>0.2</v>
      </c>
      <c r="BO17" s="11">
        <v>11</v>
      </c>
      <c r="BP17" s="26">
        <f t="shared" si="31"/>
        <v>0.2</v>
      </c>
      <c r="BQ17" s="26">
        <v>5.8644533856325461E-2</v>
      </c>
      <c r="BR17" s="26">
        <f t="shared" si="32"/>
        <v>0.5</v>
      </c>
      <c r="BS17" s="163">
        <f t="shared" si="33"/>
        <v>0.7</v>
      </c>
      <c r="BT17" s="203">
        <v>0.25</v>
      </c>
      <c r="BU17" s="283">
        <f t="shared" si="34"/>
        <v>0</v>
      </c>
      <c r="BV17" s="284">
        <f t="shared" si="35"/>
        <v>0</v>
      </c>
      <c r="BW17" s="10"/>
      <c r="BX17" s="256">
        <v>32</v>
      </c>
      <c r="BY17" s="26">
        <f t="shared" si="36"/>
        <v>0.1</v>
      </c>
      <c r="BZ17" s="18">
        <v>10</v>
      </c>
      <c r="CA17" s="26">
        <f t="shared" si="37"/>
        <v>0.1</v>
      </c>
      <c r="CB17" s="11">
        <v>76</v>
      </c>
      <c r="CC17" s="26">
        <f t="shared" si="38"/>
        <v>0.2</v>
      </c>
      <c r="CD17" s="11">
        <v>25</v>
      </c>
      <c r="CE17" s="26">
        <f t="shared" si="39"/>
        <v>0.2</v>
      </c>
      <c r="CF17" s="163">
        <f t="shared" si="40"/>
        <v>0.30000000000000004</v>
      </c>
      <c r="CG17" s="203">
        <f>IFERROR(_xlfn.PERCENTRANK.INC(CF$9:CF$19,CF17),"-9999")</f>
        <v>0</v>
      </c>
      <c r="CH17" s="283">
        <f t="shared" si="41"/>
        <v>0</v>
      </c>
      <c r="CI17" s="284">
        <f t="shared" si="42"/>
        <v>0</v>
      </c>
      <c r="CJ17" s="159"/>
      <c r="CK17" s="256">
        <v>365</v>
      </c>
      <c r="CL17" s="26">
        <f t="shared" si="43"/>
        <v>0.4</v>
      </c>
      <c r="CM17" s="26">
        <v>0.12508567511994517</v>
      </c>
      <c r="CN17" s="144">
        <f t="shared" si="44"/>
        <v>0.9</v>
      </c>
      <c r="CO17" s="18">
        <v>958</v>
      </c>
      <c r="CP17" s="26">
        <f t="shared" si="45"/>
        <v>0.2</v>
      </c>
      <c r="CQ17" s="18">
        <v>261</v>
      </c>
      <c r="CR17" s="26">
        <f t="shared" si="46"/>
        <v>0</v>
      </c>
      <c r="CS17" s="163">
        <f t="shared" si="47"/>
        <v>1.5</v>
      </c>
      <c r="CT17" s="203">
        <v>0.375</v>
      </c>
      <c r="CU17" s="283">
        <f t="shared" si="49"/>
        <v>1</v>
      </c>
      <c r="CV17" s="284">
        <f t="shared" si="50"/>
        <v>1</v>
      </c>
      <c r="CW17" s="10"/>
      <c r="CX17" s="227">
        <v>8.7072336265884648E-2</v>
      </c>
      <c r="CY17" s="26">
        <f t="shared" si="51"/>
        <v>0.4</v>
      </c>
      <c r="CZ17" s="26">
        <v>5.910312805474096E-2</v>
      </c>
      <c r="DA17" s="26">
        <f t="shared" si="52"/>
        <v>0.5</v>
      </c>
      <c r="DB17" s="26">
        <v>0.3</v>
      </c>
      <c r="DC17" s="163">
        <f t="shared" si="53"/>
        <v>1.2</v>
      </c>
      <c r="DD17" s="203">
        <f t="shared" si="54"/>
        <v>0.3</v>
      </c>
      <c r="DE17" s="283">
        <f t="shared" si="55"/>
        <v>0</v>
      </c>
      <c r="DF17" s="284">
        <f t="shared" si="56"/>
        <v>0</v>
      </c>
      <c r="DG17" s="263"/>
      <c r="DJ17" s="163">
        <f t="shared" si="57"/>
        <v>9.2000000000000028</v>
      </c>
      <c r="DK17" s="203">
        <v>0.2</v>
      </c>
      <c r="DM17" s="301">
        <f t="shared" si="59"/>
        <v>2</v>
      </c>
      <c r="DN17" s="302">
        <f t="shared" si="60"/>
        <v>3</v>
      </c>
    </row>
    <row r="18" spans="1:118" x14ac:dyDescent="0.3">
      <c r="A18" s="10"/>
      <c r="B18" s="56">
        <v>9</v>
      </c>
      <c r="C18" s="160">
        <v>9</v>
      </c>
      <c r="D18" s="11" t="s">
        <v>6</v>
      </c>
      <c r="E18" s="11" t="s">
        <v>626</v>
      </c>
      <c r="F18" s="11">
        <v>9</v>
      </c>
      <c r="G18" s="18">
        <v>488639</v>
      </c>
      <c r="H18" s="18">
        <v>100074</v>
      </c>
      <c r="I18" s="18">
        <v>195146</v>
      </c>
      <c r="J18" s="59">
        <v>255.59449818782372</v>
      </c>
      <c r="K18" s="18">
        <v>74957</v>
      </c>
      <c r="L18" s="163">
        <v>2.5752498098910044</v>
      </c>
      <c r="M18" s="16"/>
      <c r="N18" s="256">
        <v>27960</v>
      </c>
      <c r="O18" s="26">
        <f t="shared" si="0"/>
        <v>0.2</v>
      </c>
      <c r="P18" s="26">
        <f t="shared" si="1"/>
        <v>5.7220156393574806E-2</v>
      </c>
      <c r="Q18" s="144">
        <f t="shared" si="2"/>
        <v>1</v>
      </c>
      <c r="R18" s="19">
        <v>525.91999999999996</v>
      </c>
      <c r="S18" s="26">
        <f t="shared" si="3"/>
        <v>0.1</v>
      </c>
      <c r="T18" s="11" t="s">
        <v>6</v>
      </c>
      <c r="U18" s="11" t="s">
        <v>6</v>
      </c>
      <c r="V18" s="11" t="s">
        <v>6</v>
      </c>
      <c r="W18" s="11" t="s">
        <v>6</v>
      </c>
      <c r="X18" s="19">
        <v>2.4</v>
      </c>
      <c r="Y18" s="144">
        <f t="shared" si="4"/>
        <v>0.9</v>
      </c>
      <c r="Z18" s="163">
        <f t="shared" si="5"/>
        <v>1.2</v>
      </c>
      <c r="AA18" s="203">
        <f t="shared" si="61"/>
        <v>0.5</v>
      </c>
      <c r="AB18" s="283">
        <f t="shared" si="6"/>
        <v>1</v>
      </c>
      <c r="AC18" s="284">
        <f t="shared" si="7"/>
        <v>1</v>
      </c>
      <c r="AD18" s="10"/>
      <c r="AE18" s="256">
        <v>1436</v>
      </c>
      <c r="AF18" s="26">
        <f t="shared" si="8"/>
        <v>0.1</v>
      </c>
      <c r="AG18" s="18">
        <v>460</v>
      </c>
      <c r="AH18" s="26">
        <f t="shared" si="9"/>
        <v>0.6</v>
      </c>
      <c r="AI18" s="26">
        <f t="shared" si="10"/>
        <v>1.4349381457721286E-2</v>
      </c>
      <c r="AJ18" s="26">
        <f t="shared" si="11"/>
        <v>0</v>
      </c>
      <c r="AK18" s="61">
        <f t="shared" si="12"/>
        <v>5.1359084406294706E-2</v>
      </c>
      <c r="AL18" s="26">
        <f t="shared" si="13"/>
        <v>0.1</v>
      </c>
      <c r="AM18" s="18">
        <v>2125</v>
      </c>
      <c r="AN18" s="26">
        <f t="shared" si="14"/>
        <v>2.1234286627895359E-2</v>
      </c>
      <c r="AO18" s="26">
        <f t="shared" si="15"/>
        <v>0.3203342618384401</v>
      </c>
      <c r="AP18" s="144">
        <f t="shared" si="16"/>
        <v>1</v>
      </c>
      <c r="AQ18" s="163">
        <f t="shared" si="17"/>
        <v>0.79999999999999993</v>
      </c>
      <c r="AR18" s="203">
        <f t="shared" si="18"/>
        <v>0.1</v>
      </c>
      <c r="AS18" s="283">
        <f t="shared" si="19"/>
        <v>0</v>
      </c>
      <c r="AT18" s="284">
        <f t="shared" si="20"/>
        <v>0</v>
      </c>
      <c r="AU18" s="10"/>
      <c r="AV18" s="258">
        <v>93150</v>
      </c>
      <c r="AW18" s="144">
        <f t="shared" si="21"/>
        <v>1</v>
      </c>
      <c r="AX18" s="26">
        <v>0.19843049327354259</v>
      </c>
      <c r="AY18" s="26">
        <f t="shared" si="22"/>
        <v>0.3</v>
      </c>
      <c r="AZ18" s="26">
        <v>0.38723608445297503</v>
      </c>
      <c r="BA18" s="31">
        <f t="shared" si="23"/>
        <v>0.8</v>
      </c>
      <c r="BB18" s="26">
        <v>0.73944337811900196</v>
      </c>
      <c r="BC18" s="26">
        <f t="shared" si="24"/>
        <v>0.3</v>
      </c>
      <c r="BD18" s="26">
        <v>0.72792706333973123</v>
      </c>
      <c r="BE18" s="26">
        <f t="shared" si="25"/>
        <v>0.1</v>
      </c>
      <c r="BF18" s="83">
        <v>9.4707520891364902E-2</v>
      </c>
      <c r="BG18" s="144">
        <f t="shared" si="26"/>
        <v>1</v>
      </c>
      <c r="BH18" s="163">
        <f t="shared" si="27"/>
        <v>3.5</v>
      </c>
      <c r="BI18" s="206">
        <f>IFERROR(_xlfn.PERCENTRANK.INC(BH$9:BH$19,BH18),"-9999")</f>
        <v>1</v>
      </c>
      <c r="BJ18" s="283">
        <f t="shared" si="28"/>
        <v>2</v>
      </c>
      <c r="BK18" s="284">
        <f t="shared" si="29"/>
        <v>3</v>
      </c>
      <c r="BL18" s="10"/>
      <c r="BM18" s="160">
        <v>4</v>
      </c>
      <c r="BN18" s="26">
        <f t="shared" si="30"/>
        <v>0</v>
      </c>
      <c r="BO18" s="11">
        <v>1</v>
      </c>
      <c r="BP18" s="26">
        <f t="shared" si="31"/>
        <v>0</v>
      </c>
      <c r="BQ18" s="26">
        <v>3.972341918027858E-2</v>
      </c>
      <c r="BR18" s="26">
        <f t="shared" si="32"/>
        <v>0</v>
      </c>
      <c r="BS18" s="163">
        <f t="shared" si="33"/>
        <v>0</v>
      </c>
      <c r="BT18" s="203">
        <f>IFERROR(_xlfn.PERCENTRANK.INC(BS$9:BS$19,BS18),"-9999")</f>
        <v>0</v>
      </c>
      <c r="BU18" s="283">
        <f t="shared" si="34"/>
        <v>0</v>
      </c>
      <c r="BV18" s="284">
        <f t="shared" si="35"/>
        <v>0</v>
      </c>
      <c r="BW18" s="10"/>
      <c r="BX18" s="256">
        <v>181</v>
      </c>
      <c r="BY18" s="26">
        <f t="shared" si="36"/>
        <v>0.7</v>
      </c>
      <c r="BZ18" s="18">
        <v>66</v>
      </c>
      <c r="CA18" s="26">
        <f t="shared" si="37"/>
        <v>0.7</v>
      </c>
      <c r="CB18" s="11">
        <v>33</v>
      </c>
      <c r="CC18" s="26">
        <f t="shared" si="38"/>
        <v>0</v>
      </c>
      <c r="CD18" s="11">
        <v>12</v>
      </c>
      <c r="CE18" s="26">
        <f t="shared" si="39"/>
        <v>0.1</v>
      </c>
      <c r="CF18" s="163">
        <f t="shared" si="40"/>
        <v>0.7</v>
      </c>
      <c r="CG18" s="203">
        <f>IFERROR(_xlfn.PERCENTRANK.INC(CF$9:CF$19,CF18),"-9999")</f>
        <v>0.2</v>
      </c>
      <c r="CH18" s="283">
        <f t="shared" si="41"/>
        <v>0</v>
      </c>
      <c r="CI18" s="284">
        <f t="shared" si="42"/>
        <v>0</v>
      </c>
      <c r="CJ18" s="159"/>
      <c r="CK18" s="256">
        <v>352</v>
      </c>
      <c r="CL18" s="26">
        <f t="shared" si="43"/>
        <v>0.3</v>
      </c>
      <c r="CM18" s="26">
        <v>0.24512534818941503</v>
      </c>
      <c r="CN18" s="144">
        <f t="shared" si="44"/>
        <v>1</v>
      </c>
      <c r="CO18" s="18">
        <v>805</v>
      </c>
      <c r="CP18" s="26">
        <f t="shared" si="45"/>
        <v>0</v>
      </c>
      <c r="CQ18" s="18">
        <v>322</v>
      </c>
      <c r="CR18" s="26">
        <f t="shared" si="46"/>
        <v>0.2</v>
      </c>
      <c r="CS18" s="163">
        <f t="shared" si="47"/>
        <v>1.5</v>
      </c>
      <c r="CT18" s="203">
        <v>0.375</v>
      </c>
      <c r="CU18" s="283">
        <f t="shared" si="49"/>
        <v>1</v>
      </c>
      <c r="CV18" s="284">
        <f t="shared" si="50"/>
        <v>1</v>
      </c>
      <c r="CW18" s="10"/>
      <c r="CX18" s="227">
        <v>1.7371608949197013E-2</v>
      </c>
      <c r="CY18" s="26">
        <f t="shared" si="51"/>
        <v>0</v>
      </c>
      <c r="CZ18" s="26">
        <v>1.1048138316952436E-2</v>
      </c>
      <c r="DA18" s="26">
        <f t="shared" si="52"/>
        <v>0</v>
      </c>
      <c r="DB18" s="26">
        <v>0</v>
      </c>
      <c r="DC18" s="163">
        <f t="shared" si="53"/>
        <v>0</v>
      </c>
      <c r="DD18" s="203">
        <f t="shared" si="54"/>
        <v>0</v>
      </c>
      <c r="DE18" s="283">
        <f t="shared" si="55"/>
        <v>0</v>
      </c>
      <c r="DF18" s="284">
        <f t="shared" si="56"/>
        <v>0</v>
      </c>
      <c r="DG18" s="263"/>
      <c r="DJ18" s="163">
        <f t="shared" si="57"/>
        <v>7.6999999999999993</v>
      </c>
      <c r="DK18" s="203">
        <f>IFERROR(_xlfn.PERCENTRANK.INC(DJ$9:DJ$19,DJ18),"-9999")</f>
        <v>0.1</v>
      </c>
      <c r="DM18" s="301">
        <f t="shared" si="59"/>
        <v>4</v>
      </c>
      <c r="DN18" s="302">
        <f t="shared" si="60"/>
        <v>5</v>
      </c>
    </row>
    <row r="19" spans="1:118" ht="15" thickBot="1" x14ac:dyDescent="0.35">
      <c r="A19" s="10"/>
      <c r="B19" s="57">
        <v>11</v>
      </c>
      <c r="C19" s="168">
        <v>11</v>
      </c>
      <c r="D19" s="170" t="s">
        <v>6</v>
      </c>
      <c r="E19" s="170" t="s">
        <v>626</v>
      </c>
      <c r="F19" s="170">
        <v>11</v>
      </c>
      <c r="G19" s="171">
        <v>115752</v>
      </c>
      <c r="H19" s="171">
        <v>36200</v>
      </c>
      <c r="I19" s="171">
        <v>51826</v>
      </c>
      <c r="J19" s="261">
        <v>286.54917409634402</v>
      </c>
      <c r="K19" s="171">
        <v>22651</v>
      </c>
      <c r="L19" s="173">
        <v>2.236810736832811</v>
      </c>
      <c r="M19" s="16"/>
      <c r="N19" s="257">
        <v>3867</v>
      </c>
      <c r="O19" s="174">
        <f t="shared" si="0"/>
        <v>0</v>
      </c>
      <c r="P19" s="174">
        <f t="shared" si="1"/>
        <v>3.3407630105743311E-2</v>
      </c>
      <c r="Q19" s="174">
        <f t="shared" si="2"/>
        <v>0.5</v>
      </c>
      <c r="R19" s="172">
        <v>141.21</v>
      </c>
      <c r="S19" s="174">
        <f t="shared" si="3"/>
        <v>0</v>
      </c>
      <c r="T19" s="170" t="s">
        <v>6</v>
      </c>
      <c r="U19" s="170" t="s">
        <v>6</v>
      </c>
      <c r="V19" s="170" t="s">
        <v>6</v>
      </c>
      <c r="W19" s="170" t="s">
        <v>6</v>
      </c>
      <c r="X19" s="172">
        <v>2.2999999999999998</v>
      </c>
      <c r="Y19" s="174">
        <f t="shared" si="4"/>
        <v>0.7</v>
      </c>
      <c r="Z19" s="173">
        <f t="shared" si="5"/>
        <v>0.7</v>
      </c>
      <c r="AA19" s="216">
        <f t="shared" si="61"/>
        <v>0</v>
      </c>
      <c r="AB19" s="285">
        <f t="shared" si="6"/>
        <v>0</v>
      </c>
      <c r="AC19" s="286">
        <f t="shared" si="7"/>
        <v>0</v>
      </c>
      <c r="AD19" s="10"/>
      <c r="AE19" s="257">
        <v>1372</v>
      </c>
      <c r="AF19" s="174">
        <f t="shared" si="8"/>
        <v>0</v>
      </c>
      <c r="AG19" s="171">
        <v>66</v>
      </c>
      <c r="AH19" s="174">
        <f t="shared" si="9"/>
        <v>0</v>
      </c>
      <c r="AI19" s="174">
        <f t="shared" si="10"/>
        <v>3.7900552486187844E-2</v>
      </c>
      <c r="AJ19" s="174">
        <f t="shared" si="11"/>
        <v>0.1</v>
      </c>
      <c r="AK19" s="235">
        <f t="shared" si="12"/>
        <v>0.35479700025859839</v>
      </c>
      <c r="AL19" s="237">
        <f t="shared" si="13"/>
        <v>0.8</v>
      </c>
      <c r="AM19" s="171">
        <v>1647</v>
      </c>
      <c r="AN19" s="174">
        <f t="shared" si="14"/>
        <v>4.5497237569060774E-2</v>
      </c>
      <c r="AO19" s="174">
        <f t="shared" si="15"/>
        <v>4.8104956268221574E-2</v>
      </c>
      <c r="AP19" s="174">
        <f t="shared" si="16"/>
        <v>0.1</v>
      </c>
      <c r="AQ19" s="173">
        <f t="shared" si="17"/>
        <v>0.9</v>
      </c>
      <c r="AR19" s="216">
        <f t="shared" si="18"/>
        <v>0.2</v>
      </c>
      <c r="AS19" s="285">
        <f t="shared" si="19"/>
        <v>0</v>
      </c>
      <c r="AT19" s="286">
        <f t="shared" si="20"/>
        <v>1</v>
      </c>
      <c r="AU19" s="10"/>
      <c r="AV19" s="259">
        <v>64175</v>
      </c>
      <c r="AW19" s="236">
        <f t="shared" si="21"/>
        <v>0.9</v>
      </c>
      <c r="AX19" s="174">
        <v>8.4495488105004096E-2</v>
      </c>
      <c r="AY19" s="174">
        <f t="shared" si="22"/>
        <v>0</v>
      </c>
      <c r="AZ19" s="174">
        <v>0.62052216150576811</v>
      </c>
      <c r="BA19" s="236">
        <f t="shared" si="23"/>
        <v>1</v>
      </c>
      <c r="BB19" s="174">
        <v>0.56344869459623559</v>
      </c>
      <c r="BC19" s="174">
        <f t="shared" si="24"/>
        <v>0.1</v>
      </c>
      <c r="BD19" s="174">
        <v>0.90649666059502121</v>
      </c>
      <c r="BE19" s="236">
        <f t="shared" si="25"/>
        <v>1</v>
      </c>
      <c r="BF19" s="201">
        <v>4.2274052478134108E-2</v>
      </c>
      <c r="BG19" s="174">
        <f t="shared" si="26"/>
        <v>0.1</v>
      </c>
      <c r="BH19" s="173">
        <f t="shared" si="27"/>
        <v>3.1</v>
      </c>
      <c r="BI19" s="216">
        <v>0.57100000000000006</v>
      </c>
      <c r="BJ19" s="285">
        <f t="shared" si="28"/>
        <v>3</v>
      </c>
      <c r="BK19" s="286">
        <f t="shared" si="29"/>
        <v>3</v>
      </c>
      <c r="BL19" s="10"/>
      <c r="BM19" s="168">
        <v>15</v>
      </c>
      <c r="BN19" s="174">
        <f t="shared" si="30"/>
        <v>0.1</v>
      </c>
      <c r="BO19" s="170">
        <v>10</v>
      </c>
      <c r="BP19" s="174">
        <f t="shared" si="31"/>
        <v>0.1</v>
      </c>
      <c r="BQ19" s="174">
        <v>5.7025986525505293E-2</v>
      </c>
      <c r="BR19" s="174">
        <f t="shared" si="32"/>
        <v>0.4</v>
      </c>
      <c r="BS19" s="173">
        <f t="shared" si="33"/>
        <v>0.5</v>
      </c>
      <c r="BT19" s="216">
        <f>IFERROR(_xlfn.PERCENTRANK.INC(BS$9:BS$19,BS19),"-9999")</f>
        <v>0.1</v>
      </c>
      <c r="BU19" s="285">
        <f t="shared" si="34"/>
        <v>0</v>
      </c>
      <c r="BV19" s="286">
        <f t="shared" si="35"/>
        <v>0</v>
      </c>
      <c r="BW19" s="10"/>
      <c r="BX19" s="257">
        <v>508</v>
      </c>
      <c r="BY19" s="236">
        <f t="shared" si="36"/>
        <v>0.9</v>
      </c>
      <c r="BZ19" s="171">
        <v>135</v>
      </c>
      <c r="CA19" s="236">
        <f t="shared" si="37"/>
        <v>0.9</v>
      </c>
      <c r="CB19" s="170">
        <v>33</v>
      </c>
      <c r="CC19" s="174">
        <f t="shared" si="38"/>
        <v>0</v>
      </c>
      <c r="CD19" s="170">
        <v>9</v>
      </c>
      <c r="CE19" s="174">
        <f t="shared" si="39"/>
        <v>0</v>
      </c>
      <c r="CF19" s="173">
        <f t="shared" si="40"/>
        <v>0.9</v>
      </c>
      <c r="CG19" s="216">
        <v>0.33299999999999996</v>
      </c>
      <c r="CH19" s="285">
        <f t="shared" si="41"/>
        <v>1</v>
      </c>
      <c r="CI19" s="286">
        <f t="shared" si="42"/>
        <v>1</v>
      </c>
      <c r="CJ19" s="159"/>
      <c r="CK19" s="257">
        <v>39</v>
      </c>
      <c r="CL19" s="174">
        <f t="shared" si="43"/>
        <v>0</v>
      </c>
      <c r="CM19" s="174">
        <v>2.8425655976676383E-2</v>
      </c>
      <c r="CN19" s="174">
        <f t="shared" si="44"/>
        <v>0</v>
      </c>
      <c r="CO19" s="171">
        <v>849</v>
      </c>
      <c r="CP19" s="174">
        <f t="shared" si="45"/>
        <v>0.1</v>
      </c>
      <c r="CQ19" s="171">
        <v>308</v>
      </c>
      <c r="CR19" s="174">
        <f t="shared" si="46"/>
        <v>0.1</v>
      </c>
      <c r="CS19" s="173">
        <f t="shared" si="47"/>
        <v>0.2</v>
      </c>
      <c r="CT19" s="216">
        <f>IFERROR(_xlfn.PERCENTRANK.INC(CS$9:CS$19,CS19),"-9999")</f>
        <v>0</v>
      </c>
      <c r="CU19" s="285">
        <f t="shared" si="49"/>
        <v>0</v>
      </c>
      <c r="CV19" s="286">
        <f t="shared" si="50"/>
        <v>0</v>
      </c>
      <c r="CW19" s="10"/>
      <c r="CX19" s="230">
        <v>6.025932929417667E-2</v>
      </c>
      <c r="CY19" s="174">
        <f t="shared" si="51"/>
        <v>0.2</v>
      </c>
      <c r="CZ19" s="174">
        <v>4.0076409524177056E-2</v>
      </c>
      <c r="DA19" s="174">
        <f t="shared" si="52"/>
        <v>0.2</v>
      </c>
      <c r="DB19" s="174">
        <v>0.2</v>
      </c>
      <c r="DC19" s="173">
        <f t="shared" si="53"/>
        <v>0.60000000000000009</v>
      </c>
      <c r="DD19" s="216">
        <f t="shared" si="54"/>
        <v>0.2</v>
      </c>
      <c r="DE19" s="285">
        <f t="shared" si="55"/>
        <v>0</v>
      </c>
      <c r="DF19" s="286">
        <f t="shared" si="56"/>
        <v>0</v>
      </c>
      <c r="DG19" s="263"/>
      <c r="DJ19" s="163">
        <f t="shared" si="57"/>
        <v>6.9</v>
      </c>
      <c r="DK19" s="216">
        <f>IFERROR(_xlfn.PERCENTRANK.INC(DJ$9:DJ$19,DJ19),"-9999")</f>
        <v>0</v>
      </c>
      <c r="DM19" s="303">
        <f t="shared" si="59"/>
        <v>4</v>
      </c>
      <c r="DN19" s="304">
        <f t="shared" si="60"/>
        <v>5</v>
      </c>
    </row>
    <row r="20" spans="1:118" x14ac:dyDescent="0.3">
      <c r="B20" s="14"/>
      <c r="C20" s="14"/>
      <c r="D20" s="14"/>
      <c r="E20" s="14"/>
      <c r="F20" s="14"/>
      <c r="G20" s="15"/>
      <c r="H20" s="14"/>
      <c r="I20" s="15"/>
      <c r="J20" s="58"/>
      <c r="K20" s="14"/>
      <c r="L20" s="16"/>
      <c r="M20" s="16"/>
      <c r="N20" s="15"/>
      <c r="O20" s="14"/>
      <c r="P20" s="25"/>
      <c r="Q20" s="25"/>
      <c r="R20" s="14"/>
      <c r="S20" s="14"/>
      <c r="T20" s="14"/>
      <c r="U20" s="14"/>
      <c r="V20" s="14"/>
      <c r="W20" s="14"/>
      <c r="X20" s="14"/>
      <c r="Y20" s="14"/>
      <c r="Z20" s="14"/>
      <c r="AA20" s="14"/>
      <c r="AB20" s="14"/>
      <c r="AC20" s="14"/>
      <c r="AD20" s="10"/>
      <c r="AE20" s="14"/>
      <c r="AF20" s="14"/>
      <c r="AG20" s="14"/>
      <c r="AH20" s="14"/>
      <c r="AI20" s="14"/>
      <c r="AJ20" s="14"/>
      <c r="AK20" s="14"/>
      <c r="AL20" s="14"/>
      <c r="AM20" s="14"/>
      <c r="AN20" s="14"/>
      <c r="AO20" s="14"/>
      <c r="AP20" s="14"/>
      <c r="AQ20" s="14"/>
      <c r="AR20" s="14"/>
      <c r="AS20" s="14"/>
      <c r="AT20" s="14"/>
      <c r="AU20" s="10"/>
      <c r="AV20" s="14"/>
      <c r="AW20" s="14"/>
      <c r="AX20" s="14"/>
      <c r="AY20" s="14"/>
      <c r="AZ20" s="14"/>
      <c r="BA20" s="14"/>
      <c r="BB20" s="14"/>
      <c r="BC20" s="14"/>
      <c r="BD20" s="14"/>
      <c r="BE20" s="14"/>
      <c r="BF20" s="14"/>
      <c r="BG20" s="14"/>
      <c r="BH20" s="14"/>
      <c r="BI20" s="14"/>
      <c r="BJ20" s="14"/>
      <c r="BK20" s="14"/>
      <c r="BL20" s="10"/>
      <c r="BM20" s="14"/>
      <c r="BN20" s="14"/>
      <c r="BO20" s="14"/>
      <c r="BP20" s="14"/>
      <c r="BQ20" s="14"/>
      <c r="BR20" s="14"/>
      <c r="BS20" s="14"/>
      <c r="BT20" s="14"/>
      <c r="BU20" s="14"/>
      <c r="BV20" s="14"/>
      <c r="BW20" s="10"/>
      <c r="BX20" s="15"/>
      <c r="BY20" s="14"/>
      <c r="BZ20" s="15"/>
      <c r="CA20" s="14"/>
      <c r="CB20" s="14"/>
      <c r="CC20" s="14"/>
      <c r="CD20" s="14"/>
      <c r="CE20" s="14"/>
      <c r="CF20" s="14"/>
      <c r="CG20" s="14"/>
      <c r="CH20" s="14"/>
      <c r="CI20" s="14"/>
      <c r="CJ20" s="159"/>
      <c r="CK20" s="14"/>
      <c r="CL20" s="14"/>
      <c r="CM20" s="14"/>
      <c r="CN20" s="14"/>
      <c r="CO20" s="14"/>
      <c r="CP20" s="14"/>
      <c r="CQ20" s="14"/>
      <c r="CR20" s="14"/>
      <c r="CS20" s="14"/>
      <c r="CT20" s="14"/>
      <c r="CU20" s="14"/>
      <c r="CV20" s="14"/>
      <c r="CW20" s="10"/>
      <c r="CX20" s="14"/>
      <c r="CY20" s="14"/>
      <c r="CZ20" s="14"/>
      <c r="DA20" s="14"/>
      <c r="DB20" s="14"/>
    </row>
    <row r="21" spans="1:118" x14ac:dyDescent="0.3">
      <c r="B21" s="14"/>
      <c r="C21" s="14"/>
      <c r="D21" s="14"/>
      <c r="E21" s="14"/>
      <c r="F21" s="14"/>
      <c r="G21" s="15"/>
      <c r="H21" s="14"/>
      <c r="I21" s="15"/>
      <c r="J21" s="58"/>
      <c r="K21" s="14"/>
      <c r="L21" s="16"/>
      <c r="M21" s="16"/>
      <c r="N21" s="15"/>
      <c r="O21" s="14"/>
      <c r="P21" s="25"/>
      <c r="Q21" s="25"/>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5"/>
      <c r="BY21" s="14"/>
      <c r="BZ21" s="15"/>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row>
    <row r="22" spans="1:118" x14ac:dyDescent="0.3">
      <c r="B22" s="14"/>
      <c r="C22" s="14"/>
      <c r="D22" s="14"/>
      <c r="E22" s="14"/>
      <c r="F22" s="14"/>
      <c r="G22" s="15"/>
      <c r="H22" s="14"/>
      <c r="I22" s="15"/>
      <c r="J22" s="58"/>
      <c r="K22" s="14"/>
      <c r="L22" s="16"/>
      <c r="M22" s="16"/>
      <c r="N22" s="15"/>
      <c r="O22" s="14"/>
      <c r="P22" s="25"/>
      <c r="Q22" s="25"/>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5"/>
      <c r="BY22" s="14"/>
      <c r="BZ22" s="15"/>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row>
    <row r="23" spans="1:118" x14ac:dyDescent="0.3">
      <c r="B23" s="14"/>
      <c r="C23" s="14"/>
      <c r="D23" s="14"/>
      <c r="E23" s="14"/>
      <c r="F23" s="14"/>
      <c r="G23" s="15"/>
      <c r="H23" s="14"/>
      <c r="I23" s="15"/>
      <c r="J23" s="58"/>
      <c r="K23" s="14"/>
      <c r="L23" s="16"/>
      <c r="M23" s="16"/>
      <c r="N23" s="15"/>
      <c r="O23" s="14"/>
      <c r="P23" s="25"/>
      <c r="Q23" s="25"/>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5"/>
      <c r="BY23" s="14"/>
      <c r="BZ23" s="15"/>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18" x14ac:dyDescent="0.3">
      <c r="B24" s="14"/>
      <c r="C24" s="14"/>
      <c r="D24" s="14"/>
      <c r="E24" s="14"/>
      <c r="F24" s="14"/>
      <c r="G24" s="15"/>
      <c r="H24" s="14"/>
      <c r="I24" s="15"/>
      <c r="J24" s="58"/>
      <c r="K24" s="14"/>
      <c r="L24" s="16"/>
      <c r="M24" s="16"/>
      <c r="N24" s="15"/>
      <c r="O24" s="14"/>
      <c r="P24" s="25"/>
      <c r="Q24" s="25"/>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5"/>
      <c r="BY24" s="14"/>
      <c r="BZ24" s="15"/>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row>
    <row r="25" spans="1:118" x14ac:dyDescent="0.3">
      <c r="B25" s="14"/>
      <c r="C25" s="14"/>
      <c r="D25" s="14"/>
      <c r="E25" s="14"/>
      <c r="F25" s="14"/>
      <c r="G25" s="15"/>
      <c r="H25" s="14"/>
      <c r="I25" s="15"/>
      <c r="J25" s="58"/>
      <c r="K25" s="14"/>
      <c r="L25" s="16"/>
      <c r="M25" s="16"/>
      <c r="N25" s="15"/>
      <c r="O25" s="14"/>
      <c r="P25" s="25"/>
      <c r="Q25" s="25"/>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5"/>
      <c r="BY25" s="14"/>
      <c r="BZ25" s="15"/>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row>
    <row r="26" spans="1:118" x14ac:dyDescent="0.3">
      <c r="B26" s="14"/>
      <c r="C26" s="14"/>
      <c r="D26" s="14"/>
      <c r="E26" s="14"/>
      <c r="F26" s="14"/>
      <c r="G26" s="15"/>
      <c r="H26" s="14"/>
      <c r="I26" s="15"/>
      <c r="J26" s="58"/>
      <c r="K26" s="14"/>
      <c r="L26" s="16"/>
      <c r="M26" s="16"/>
      <c r="N26" s="15"/>
      <c r="O26" s="14"/>
      <c r="P26" s="25"/>
      <c r="Q26" s="25"/>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5"/>
      <c r="BY26" s="14"/>
      <c r="BZ26" s="15"/>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row>
    <row r="27" spans="1:118" x14ac:dyDescent="0.3">
      <c r="B27" s="14"/>
      <c r="C27" s="14"/>
      <c r="D27" s="14"/>
      <c r="E27" s="14"/>
      <c r="F27" s="14"/>
      <c r="G27" s="15"/>
      <c r="H27" s="14"/>
      <c r="I27" s="15"/>
      <c r="J27" s="58"/>
      <c r="K27" s="14"/>
      <c r="L27" s="16"/>
      <c r="M27" s="16"/>
      <c r="N27" s="15"/>
      <c r="O27" s="14"/>
      <c r="P27" s="25"/>
      <c r="Q27" s="25"/>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5"/>
      <c r="BY27" s="14"/>
      <c r="BZ27" s="15"/>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row>
    <row r="28" spans="1:118" x14ac:dyDescent="0.3">
      <c r="B28" s="14"/>
      <c r="C28" s="14"/>
      <c r="D28" s="14"/>
      <c r="E28" s="14"/>
      <c r="F28" s="14"/>
      <c r="G28" s="15"/>
      <c r="H28" s="14"/>
      <c r="I28" s="15"/>
      <c r="J28" s="58"/>
      <c r="K28" s="14"/>
      <c r="L28" s="16"/>
      <c r="M28" s="16"/>
      <c r="N28" s="15"/>
      <c r="O28" s="14"/>
      <c r="P28" s="25"/>
      <c r="Q28" s="25"/>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5"/>
      <c r="BY28" s="14"/>
      <c r="BZ28" s="15"/>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row>
    <row r="29" spans="1:118" x14ac:dyDescent="0.3">
      <c r="B29" s="14"/>
      <c r="C29" s="14"/>
      <c r="D29" s="14"/>
      <c r="E29" s="14"/>
      <c r="F29" s="14"/>
      <c r="G29" s="15"/>
      <c r="H29" s="14"/>
      <c r="I29" s="15"/>
      <c r="J29" s="58"/>
      <c r="K29" s="14"/>
      <c r="L29" s="16"/>
      <c r="M29" s="16"/>
      <c r="N29" s="15"/>
      <c r="O29" s="14"/>
      <c r="P29" s="25"/>
      <c r="Q29" s="25"/>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5"/>
      <c r="BY29" s="14"/>
      <c r="BZ29" s="15"/>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row>
    <row r="30" spans="1:118" x14ac:dyDescent="0.3">
      <c r="B30" s="14"/>
      <c r="C30" s="14"/>
      <c r="D30" s="14"/>
      <c r="E30" s="14"/>
      <c r="F30" s="14"/>
      <c r="G30" s="15"/>
      <c r="H30" s="14"/>
      <c r="I30" s="15"/>
      <c r="J30" s="58"/>
      <c r="K30" s="14"/>
      <c r="L30" s="16"/>
      <c r="M30" s="16"/>
      <c r="N30" s="15"/>
      <c r="O30" s="14"/>
      <c r="P30" s="25"/>
      <c r="Q30" s="25"/>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5"/>
      <c r="BY30" s="14"/>
      <c r="BZ30" s="15"/>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row>
    <row r="31" spans="1:118" x14ac:dyDescent="0.3">
      <c r="B31" s="14"/>
      <c r="C31" s="14"/>
      <c r="D31" s="14"/>
      <c r="E31" s="14"/>
      <c r="F31" s="14"/>
      <c r="G31" s="15"/>
      <c r="H31" s="14"/>
      <c r="I31" s="15"/>
      <c r="J31" s="58"/>
      <c r="K31" s="14"/>
      <c r="L31" s="16"/>
      <c r="M31" s="16"/>
      <c r="N31" s="15"/>
      <c r="O31" s="14"/>
      <c r="P31" s="25"/>
      <c r="Q31" s="25"/>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5"/>
      <c r="BY31" s="14"/>
      <c r="BZ31" s="15"/>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row>
    <row r="32" spans="1:118" x14ac:dyDescent="0.3">
      <c r="B32" s="14"/>
      <c r="C32" s="14"/>
      <c r="D32" s="14"/>
      <c r="E32" s="14"/>
      <c r="F32" s="14"/>
      <c r="G32" s="15"/>
      <c r="H32" s="14"/>
      <c r="I32" s="15"/>
      <c r="J32" s="58"/>
      <c r="K32" s="14"/>
      <c r="L32" s="16"/>
      <c r="M32" s="16"/>
      <c r="N32" s="15"/>
      <c r="O32" s="14"/>
      <c r="P32" s="25"/>
      <c r="Q32" s="25"/>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5"/>
      <c r="BY32" s="14"/>
      <c r="BZ32" s="15"/>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row>
    <row r="33" spans="2:106" x14ac:dyDescent="0.3">
      <c r="B33" s="14"/>
      <c r="C33" s="14"/>
      <c r="D33" s="14"/>
      <c r="E33" s="14"/>
      <c r="F33" s="14"/>
      <c r="G33" s="15"/>
      <c r="H33" s="14"/>
      <c r="I33" s="15"/>
      <c r="J33" s="58"/>
      <c r="K33" s="14"/>
      <c r="L33" s="16"/>
      <c r="M33" s="16"/>
      <c r="N33" s="15"/>
      <c r="O33" s="14"/>
      <c r="P33" s="25"/>
      <c r="Q33" s="25"/>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5"/>
      <c r="BY33" s="14"/>
      <c r="BZ33" s="15"/>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row>
    <row r="34" spans="2:106" x14ac:dyDescent="0.3">
      <c r="B34" s="14"/>
      <c r="C34" s="14"/>
      <c r="D34" s="14"/>
      <c r="E34" s="14"/>
      <c r="F34" s="14"/>
      <c r="G34" s="15"/>
      <c r="H34" s="14"/>
      <c r="I34" s="15"/>
      <c r="J34" s="58"/>
      <c r="K34" s="14"/>
      <c r="L34" s="16"/>
      <c r="M34" s="16"/>
      <c r="N34" s="15"/>
      <c r="O34" s="14"/>
      <c r="P34" s="25"/>
      <c r="Q34" s="25"/>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5"/>
      <c r="BY34" s="14"/>
      <c r="BZ34" s="15"/>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row>
    <row r="35" spans="2:106" x14ac:dyDescent="0.3">
      <c r="B35" s="14"/>
      <c r="C35" s="14"/>
      <c r="D35" s="14"/>
      <c r="E35" s="14"/>
      <c r="F35" s="14"/>
      <c r="G35" s="15"/>
      <c r="H35" s="14"/>
      <c r="I35" s="15"/>
      <c r="J35" s="58"/>
      <c r="K35" s="14"/>
      <c r="L35" s="16"/>
      <c r="M35" s="16"/>
      <c r="N35" s="15"/>
      <c r="O35" s="14"/>
      <c r="P35" s="25"/>
      <c r="Q35" s="25"/>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5"/>
      <c r="BY35" s="14"/>
      <c r="BZ35" s="15"/>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row>
    <row r="36" spans="2:106" x14ac:dyDescent="0.3">
      <c r="B36" s="14"/>
      <c r="C36" s="14"/>
      <c r="D36" s="14"/>
      <c r="E36" s="14"/>
      <c r="F36" s="14"/>
      <c r="G36" s="15"/>
      <c r="H36" s="14"/>
      <c r="I36" s="15"/>
      <c r="J36" s="58"/>
      <c r="K36" s="14"/>
      <c r="L36" s="16"/>
      <c r="M36" s="16"/>
      <c r="N36" s="15"/>
      <c r="O36" s="14"/>
      <c r="P36" s="25"/>
      <c r="Q36" s="25"/>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5"/>
      <c r="BY36" s="14"/>
      <c r="BZ36" s="15"/>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row>
    <row r="37" spans="2:106" x14ac:dyDescent="0.3">
      <c r="B37" s="14"/>
      <c r="C37" s="14"/>
      <c r="D37" s="14"/>
      <c r="E37" s="14"/>
      <c r="F37" s="14"/>
      <c r="G37" s="15"/>
      <c r="H37" s="14"/>
      <c r="I37" s="15"/>
      <c r="J37" s="58"/>
      <c r="K37" s="14"/>
      <c r="L37" s="16"/>
      <c r="M37" s="16"/>
      <c r="N37" s="15"/>
      <c r="O37" s="14"/>
      <c r="P37" s="25"/>
      <c r="Q37" s="25"/>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5"/>
      <c r="BY37" s="14"/>
      <c r="BZ37" s="15"/>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row>
    <row r="38" spans="2:106" x14ac:dyDescent="0.3">
      <c r="B38" s="14"/>
      <c r="C38" s="14"/>
      <c r="D38" s="14"/>
      <c r="E38" s="14"/>
      <c r="F38" s="14"/>
      <c r="G38" s="15"/>
      <c r="H38" s="14"/>
      <c r="I38" s="15"/>
      <c r="J38" s="58"/>
      <c r="K38" s="14"/>
      <c r="L38" s="16"/>
      <c r="M38" s="16"/>
      <c r="N38" s="15"/>
      <c r="O38" s="14"/>
      <c r="P38" s="25"/>
      <c r="Q38" s="25"/>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5"/>
      <c r="BY38" s="14"/>
      <c r="BZ38" s="15"/>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row>
    <row r="39" spans="2:106" x14ac:dyDescent="0.3">
      <c r="B39" s="14"/>
      <c r="C39" s="14"/>
      <c r="D39" s="14"/>
      <c r="E39" s="14"/>
      <c r="F39" s="14"/>
      <c r="G39" s="15"/>
      <c r="H39" s="14"/>
      <c r="I39" s="15"/>
      <c r="J39" s="58"/>
      <c r="K39" s="14"/>
      <c r="L39" s="16"/>
      <c r="M39" s="16"/>
      <c r="N39" s="15"/>
      <c r="O39" s="14"/>
      <c r="P39" s="25"/>
      <c r="Q39" s="25"/>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5"/>
      <c r="BY39" s="14"/>
      <c r="BZ39" s="15"/>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row>
    <row r="40" spans="2:106" x14ac:dyDescent="0.3">
      <c r="B40" s="14"/>
      <c r="C40" s="14"/>
      <c r="D40" s="14"/>
      <c r="E40" s="14"/>
      <c r="F40" s="14"/>
      <c r="G40" s="15"/>
      <c r="H40" s="14"/>
      <c r="I40" s="15"/>
      <c r="J40" s="58"/>
      <c r="K40" s="14"/>
      <c r="L40" s="16"/>
      <c r="M40" s="16"/>
      <c r="N40" s="15"/>
      <c r="O40" s="14"/>
      <c r="P40" s="25"/>
      <c r="Q40" s="25"/>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5"/>
      <c r="BY40" s="14"/>
      <c r="BZ40" s="15"/>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row>
    <row r="41" spans="2:106" x14ac:dyDescent="0.3">
      <c r="B41" s="14"/>
      <c r="C41" s="14"/>
      <c r="D41" s="14"/>
      <c r="E41" s="14"/>
      <c r="F41" s="14"/>
      <c r="G41" s="15"/>
      <c r="H41" s="14"/>
      <c r="I41" s="15"/>
      <c r="J41" s="58"/>
      <c r="K41" s="14"/>
      <c r="L41" s="16"/>
      <c r="M41" s="16"/>
      <c r="N41" s="15"/>
      <c r="O41" s="14"/>
      <c r="P41" s="25"/>
      <c r="Q41" s="25"/>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5"/>
      <c r="BY41" s="14"/>
      <c r="BZ41" s="15"/>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row>
    <row r="42" spans="2:106" x14ac:dyDescent="0.3">
      <c r="B42" s="14"/>
      <c r="C42" s="14"/>
      <c r="D42" s="14"/>
      <c r="E42" s="14"/>
      <c r="F42" s="14"/>
      <c r="G42" s="15"/>
      <c r="H42" s="14"/>
      <c r="I42" s="15"/>
      <c r="J42" s="58"/>
      <c r="K42" s="14"/>
      <c r="L42" s="16"/>
      <c r="M42" s="16"/>
      <c r="N42" s="15"/>
      <c r="O42" s="14"/>
      <c r="P42" s="25"/>
      <c r="Q42" s="25"/>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5"/>
      <c r="BY42" s="14"/>
      <c r="BZ42" s="15"/>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row>
    <row r="43" spans="2:106" x14ac:dyDescent="0.3">
      <c r="B43" s="14"/>
      <c r="C43" s="14"/>
      <c r="D43" s="14"/>
      <c r="E43" s="14"/>
      <c r="F43" s="14"/>
      <c r="G43" s="15"/>
      <c r="H43" s="14"/>
      <c r="I43" s="15"/>
      <c r="J43" s="58"/>
      <c r="K43" s="14"/>
      <c r="L43" s="16"/>
      <c r="M43" s="16"/>
      <c r="N43" s="15"/>
      <c r="O43" s="14"/>
      <c r="P43" s="25"/>
      <c r="Q43" s="25"/>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5"/>
      <c r="BY43" s="14"/>
      <c r="BZ43" s="15"/>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row>
    <row r="44" spans="2:106" x14ac:dyDescent="0.3">
      <c r="B44" s="14"/>
      <c r="C44" s="14"/>
      <c r="D44" s="14"/>
      <c r="E44" s="14"/>
      <c r="F44" s="14"/>
      <c r="G44" s="15"/>
      <c r="H44" s="14"/>
      <c r="I44" s="15"/>
      <c r="J44" s="58"/>
      <c r="K44" s="14"/>
      <c r="L44" s="16"/>
      <c r="M44" s="16"/>
      <c r="N44" s="15"/>
      <c r="O44" s="14"/>
      <c r="P44" s="25"/>
      <c r="Q44" s="25"/>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5"/>
      <c r="BY44" s="14"/>
      <c r="BZ44" s="15"/>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row>
    <row r="45" spans="2:106" x14ac:dyDescent="0.3">
      <c r="B45" s="14"/>
      <c r="C45" s="14"/>
      <c r="D45" s="14"/>
      <c r="E45" s="14"/>
      <c r="F45" s="14"/>
      <c r="G45" s="15"/>
      <c r="H45" s="14"/>
      <c r="I45" s="15"/>
      <c r="J45" s="58"/>
      <c r="K45" s="14"/>
      <c r="L45" s="16"/>
      <c r="M45" s="16"/>
      <c r="N45" s="15"/>
      <c r="O45" s="14"/>
      <c r="P45" s="25"/>
      <c r="Q45" s="25"/>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5"/>
      <c r="BY45" s="14"/>
      <c r="BZ45" s="15"/>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row>
    <row r="46" spans="2:106" x14ac:dyDescent="0.3">
      <c r="B46" s="14"/>
      <c r="C46" s="14"/>
      <c r="D46" s="14"/>
      <c r="E46" s="14"/>
      <c r="F46" s="14"/>
      <c r="G46" s="15"/>
      <c r="H46" s="14"/>
      <c r="I46" s="15"/>
      <c r="J46" s="58"/>
      <c r="K46" s="14"/>
      <c r="L46" s="16"/>
      <c r="M46" s="16"/>
      <c r="N46" s="15"/>
      <c r="O46" s="14"/>
      <c r="P46" s="25"/>
      <c r="Q46" s="25"/>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5"/>
      <c r="BY46" s="14"/>
      <c r="BZ46" s="15"/>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row>
    <row r="47" spans="2:106" x14ac:dyDescent="0.3">
      <c r="B47" s="14"/>
      <c r="C47" s="14"/>
      <c r="D47" s="14"/>
      <c r="E47" s="14"/>
      <c r="F47" s="14"/>
      <c r="G47" s="15"/>
      <c r="H47" s="14"/>
      <c r="I47" s="15"/>
      <c r="J47" s="58"/>
      <c r="K47" s="14"/>
      <c r="L47" s="16"/>
      <c r="M47" s="16"/>
      <c r="N47" s="15"/>
      <c r="O47" s="14"/>
      <c r="P47" s="25"/>
      <c r="Q47" s="25"/>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5"/>
      <c r="BY47" s="14"/>
      <c r="BZ47" s="15"/>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row>
    <row r="48" spans="2:106" x14ac:dyDescent="0.3">
      <c r="B48" s="14"/>
      <c r="C48" s="14"/>
      <c r="D48" s="14"/>
      <c r="E48" s="14"/>
      <c r="F48" s="14"/>
      <c r="G48" s="15"/>
      <c r="H48" s="14"/>
      <c r="I48" s="15"/>
      <c r="J48" s="58"/>
      <c r="K48" s="14"/>
      <c r="L48" s="16"/>
      <c r="M48" s="16"/>
      <c r="N48" s="15"/>
      <c r="O48" s="14"/>
      <c r="P48" s="25"/>
      <c r="Q48" s="25"/>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5"/>
      <c r="BY48" s="14"/>
      <c r="BZ48" s="15"/>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row>
    <row r="49" spans="2:106" x14ac:dyDescent="0.3">
      <c r="B49" s="14"/>
      <c r="C49" s="14"/>
      <c r="D49" s="14"/>
      <c r="E49" s="14"/>
      <c r="F49" s="14"/>
      <c r="G49" s="15"/>
      <c r="H49" s="14"/>
      <c r="I49" s="15"/>
      <c r="J49" s="58"/>
      <c r="K49" s="14"/>
      <c r="L49" s="16"/>
      <c r="M49" s="16"/>
      <c r="N49" s="15"/>
      <c r="O49" s="14"/>
      <c r="P49" s="25"/>
      <c r="Q49" s="25"/>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5"/>
      <c r="BY49" s="14"/>
      <c r="BZ49" s="15"/>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row>
    <row r="50" spans="2:106" x14ac:dyDescent="0.3">
      <c r="B50" s="14"/>
      <c r="C50" s="14"/>
      <c r="D50" s="14"/>
      <c r="E50" s="14"/>
      <c r="F50" s="14"/>
      <c r="G50" s="15"/>
      <c r="H50" s="14"/>
      <c r="I50" s="15"/>
      <c r="J50" s="58"/>
      <c r="K50" s="14"/>
      <c r="L50" s="16"/>
      <c r="M50" s="16"/>
      <c r="N50" s="15"/>
      <c r="O50" s="14"/>
      <c r="P50" s="25"/>
      <c r="Q50" s="25"/>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5"/>
      <c r="BY50" s="14"/>
      <c r="BZ50" s="15"/>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row>
    <row r="51" spans="2:106" x14ac:dyDescent="0.3">
      <c r="B51" s="14"/>
      <c r="C51" s="14"/>
      <c r="D51" s="14"/>
      <c r="E51" s="14"/>
      <c r="F51" s="14"/>
      <c r="G51" s="15"/>
      <c r="H51" s="14"/>
      <c r="I51" s="15"/>
      <c r="J51" s="58"/>
      <c r="K51" s="14"/>
      <c r="L51" s="16"/>
      <c r="M51" s="16"/>
      <c r="N51" s="15"/>
      <c r="O51" s="14"/>
      <c r="P51" s="25"/>
      <c r="Q51" s="25"/>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5"/>
      <c r="BY51" s="14"/>
      <c r="BZ51" s="15"/>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row>
    <row r="52" spans="2:106" x14ac:dyDescent="0.3">
      <c r="B52" s="14"/>
      <c r="C52" s="14"/>
      <c r="D52" s="14"/>
      <c r="E52" s="14"/>
      <c r="F52" s="14"/>
      <c r="G52" s="15"/>
      <c r="H52" s="14"/>
      <c r="I52" s="15"/>
      <c r="J52" s="58"/>
      <c r="K52" s="14"/>
      <c r="L52" s="16"/>
      <c r="M52" s="16"/>
      <c r="N52" s="15"/>
      <c r="O52" s="14"/>
      <c r="P52" s="25"/>
      <c r="Q52" s="25"/>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5"/>
      <c r="BY52" s="14"/>
      <c r="BZ52" s="15"/>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row>
    <row r="53" spans="2:106" x14ac:dyDescent="0.3">
      <c r="B53" s="14"/>
      <c r="C53" s="14"/>
      <c r="D53" s="14"/>
      <c r="E53" s="14"/>
      <c r="F53" s="14"/>
      <c r="G53" s="15"/>
      <c r="H53" s="14"/>
      <c r="I53" s="15"/>
      <c r="J53" s="58"/>
      <c r="K53" s="14"/>
      <c r="L53" s="16"/>
      <c r="M53" s="16"/>
      <c r="N53" s="15"/>
      <c r="O53" s="14"/>
      <c r="P53" s="25"/>
      <c r="Q53" s="25"/>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5"/>
      <c r="BY53" s="14"/>
      <c r="BZ53" s="15"/>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row>
    <row r="54" spans="2:106" x14ac:dyDescent="0.3">
      <c r="B54" s="14"/>
      <c r="C54" s="14"/>
      <c r="D54" s="14"/>
      <c r="E54" s="14"/>
      <c r="F54" s="14"/>
      <c r="G54" s="15"/>
      <c r="H54" s="14"/>
      <c r="I54" s="15"/>
      <c r="J54" s="58"/>
      <c r="K54" s="14"/>
      <c r="L54" s="16"/>
      <c r="M54" s="16"/>
      <c r="N54" s="15"/>
      <c r="O54" s="14"/>
      <c r="P54" s="25"/>
      <c r="Q54" s="25"/>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5"/>
      <c r="BY54" s="14"/>
      <c r="BZ54" s="15"/>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row>
    <row r="55" spans="2:106" x14ac:dyDescent="0.3">
      <c r="B55" s="14"/>
      <c r="C55" s="14"/>
      <c r="D55" s="14"/>
      <c r="E55" s="14"/>
      <c r="F55" s="14"/>
      <c r="G55" s="15"/>
      <c r="H55" s="14"/>
      <c r="I55" s="15"/>
      <c r="J55" s="58"/>
      <c r="K55" s="14"/>
      <c r="L55" s="16"/>
      <c r="M55" s="16"/>
      <c r="N55" s="15"/>
      <c r="O55" s="14"/>
      <c r="P55" s="25"/>
      <c r="Q55" s="25"/>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5"/>
      <c r="BY55" s="14"/>
      <c r="BZ55" s="15"/>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row>
    <row r="56" spans="2:106" x14ac:dyDescent="0.3">
      <c r="B56" s="14"/>
      <c r="C56" s="14"/>
      <c r="D56" s="14"/>
      <c r="E56" s="14"/>
      <c r="F56" s="14"/>
      <c r="G56" s="15"/>
      <c r="H56" s="14"/>
      <c r="I56" s="15"/>
      <c r="J56" s="58"/>
      <c r="K56" s="14"/>
      <c r="L56" s="16"/>
      <c r="M56" s="16"/>
      <c r="N56" s="15"/>
      <c r="O56" s="14"/>
      <c r="P56" s="25"/>
      <c r="Q56" s="25"/>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5"/>
      <c r="BY56" s="14"/>
      <c r="BZ56" s="15"/>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row>
    <row r="57" spans="2:106" x14ac:dyDescent="0.3">
      <c r="B57" s="14"/>
      <c r="C57" s="14"/>
      <c r="D57" s="14"/>
      <c r="E57" s="14"/>
      <c r="F57" s="14"/>
      <c r="G57" s="15"/>
      <c r="H57" s="14"/>
      <c r="I57" s="15"/>
      <c r="J57" s="58"/>
      <c r="K57" s="14"/>
      <c r="L57" s="16"/>
      <c r="M57" s="16"/>
      <c r="N57" s="15"/>
      <c r="O57" s="14"/>
      <c r="P57" s="25"/>
      <c r="Q57" s="25"/>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5"/>
      <c r="BY57" s="14"/>
      <c r="BZ57" s="15"/>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row>
    <row r="58" spans="2:106" x14ac:dyDescent="0.3">
      <c r="B58" s="14"/>
      <c r="C58" s="14"/>
      <c r="D58" s="14"/>
      <c r="E58" s="14"/>
      <c r="F58" s="14"/>
      <c r="G58" s="15"/>
      <c r="H58" s="14"/>
      <c r="I58" s="15"/>
      <c r="J58" s="58"/>
      <c r="K58" s="14"/>
      <c r="L58" s="16"/>
      <c r="M58" s="16"/>
      <c r="N58" s="15"/>
      <c r="O58" s="14"/>
      <c r="P58" s="25"/>
      <c r="Q58" s="25"/>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5"/>
      <c r="BY58" s="14"/>
      <c r="BZ58" s="15"/>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row>
    <row r="59" spans="2:106" x14ac:dyDescent="0.3">
      <c r="B59" s="14"/>
      <c r="C59" s="14"/>
      <c r="D59" s="14"/>
      <c r="E59" s="14"/>
      <c r="F59" s="14"/>
      <c r="G59" s="15"/>
      <c r="H59" s="14"/>
      <c r="I59" s="15"/>
      <c r="J59" s="58"/>
      <c r="K59" s="14"/>
      <c r="L59" s="16"/>
      <c r="M59" s="16"/>
      <c r="N59" s="15"/>
      <c r="O59" s="14"/>
      <c r="P59" s="25"/>
      <c r="Q59" s="25"/>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5"/>
      <c r="BY59" s="14"/>
      <c r="BZ59" s="15"/>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row>
    <row r="60" spans="2:106" x14ac:dyDescent="0.3">
      <c r="B60" s="14"/>
      <c r="C60" s="14"/>
      <c r="D60" s="14"/>
      <c r="E60" s="14"/>
      <c r="F60" s="14"/>
      <c r="G60" s="15"/>
      <c r="H60" s="14"/>
      <c r="I60" s="15"/>
      <c r="J60" s="58"/>
      <c r="K60" s="14"/>
      <c r="L60" s="16"/>
      <c r="M60" s="16"/>
      <c r="N60" s="15"/>
      <c r="O60" s="14"/>
      <c r="P60" s="25"/>
      <c r="Q60" s="25"/>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5"/>
      <c r="BY60" s="14"/>
      <c r="BZ60" s="15"/>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row>
    <row r="61" spans="2:106" x14ac:dyDescent="0.3">
      <c r="B61" s="14"/>
      <c r="C61" s="14"/>
      <c r="D61" s="14"/>
      <c r="E61" s="14"/>
      <c r="F61" s="14"/>
      <c r="G61" s="15"/>
      <c r="H61" s="14"/>
      <c r="I61" s="15"/>
      <c r="J61" s="58"/>
      <c r="K61" s="14"/>
      <c r="L61" s="16"/>
      <c r="M61" s="16"/>
      <c r="N61" s="15"/>
      <c r="O61" s="14"/>
      <c r="P61" s="25"/>
      <c r="Q61" s="25"/>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5"/>
      <c r="BY61" s="14"/>
      <c r="BZ61" s="15"/>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row>
    <row r="62" spans="2:106" x14ac:dyDescent="0.3">
      <c r="B62" s="14"/>
      <c r="C62" s="14"/>
      <c r="D62" s="14"/>
      <c r="E62" s="14"/>
      <c r="F62" s="14"/>
      <c r="G62" s="15"/>
      <c r="H62" s="14"/>
      <c r="I62" s="15"/>
      <c r="J62" s="58"/>
      <c r="K62" s="14"/>
      <c r="L62" s="16"/>
      <c r="M62" s="16"/>
      <c r="N62" s="15"/>
      <c r="O62" s="14"/>
      <c r="P62" s="25"/>
      <c r="Q62" s="25"/>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5"/>
      <c r="BY62" s="14"/>
      <c r="BZ62" s="15"/>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row>
    <row r="63" spans="2:106" x14ac:dyDescent="0.3">
      <c r="B63" s="14"/>
      <c r="C63" s="14"/>
      <c r="D63" s="14"/>
      <c r="E63" s="14"/>
      <c r="F63" s="14"/>
      <c r="G63" s="15"/>
      <c r="H63" s="14"/>
      <c r="I63" s="15"/>
      <c r="J63" s="58"/>
      <c r="K63" s="14"/>
      <c r="L63" s="16"/>
      <c r="M63" s="16"/>
      <c r="N63" s="15"/>
      <c r="O63" s="14"/>
      <c r="P63" s="25"/>
      <c r="Q63" s="25"/>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5"/>
      <c r="BY63" s="14"/>
      <c r="BZ63" s="15"/>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row>
    <row r="64" spans="2:106" x14ac:dyDescent="0.3">
      <c r="B64" s="14"/>
      <c r="C64" s="14"/>
      <c r="D64" s="14"/>
      <c r="E64" s="14"/>
      <c r="F64" s="14"/>
      <c r="G64" s="15"/>
      <c r="H64" s="14"/>
      <c r="I64" s="15"/>
      <c r="J64" s="58"/>
      <c r="K64" s="14"/>
      <c r="L64" s="16"/>
      <c r="M64" s="16"/>
      <c r="N64" s="15"/>
      <c r="O64" s="14"/>
      <c r="P64" s="25"/>
      <c r="Q64" s="25"/>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5"/>
      <c r="BY64" s="14"/>
      <c r="BZ64" s="15"/>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row>
    <row r="65" spans="2:106" x14ac:dyDescent="0.3">
      <c r="B65" s="14"/>
      <c r="C65" s="14"/>
      <c r="D65" s="14"/>
      <c r="E65" s="14"/>
      <c r="F65" s="14"/>
      <c r="G65" s="15"/>
      <c r="H65" s="14"/>
      <c r="I65" s="15"/>
      <c r="J65" s="58"/>
      <c r="K65" s="14"/>
      <c r="L65" s="16"/>
      <c r="M65" s="16"/>
      <c r="N65" s="15"/>
      <c r="O65" s="14"/>
      <c r="P65" s="25"/>
      <c r="Q65" s="25"/>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5"/>
      <c r="BY65" s="14"/>
      <c r="BZ65" s="15"/>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row>
    <row r="66" spans="2:106" x14ac:dyDescent="0.3">
      <c r="B66" s="14"/>
      <c r="C66" s="14"/>
      <c r="D66" s="14"/>
      <c r="E66" s="14"/>
      <c r="F66" s="14"/>
      <c r="G66" s="15"/>
      <c r="H66" s="14"/>
      <c r="I66" s="15"/>
      <c r="J66" s="58"/>
      <c r="K66" s="14"/>
      <c r="L66" s="16"/>
      <c r="M66" s="16"/>
      <c r="N66" s="15"/>
      <c r="O66" s="14"/>
      <c r="P66" s="25"/>
      <c r="Q66" s="25"/>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5"/>
      <c r="BY66" s="14"/>
      <c r="BZ66" s="15"/>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row>
    <row r="67" spans="2:106" x14ac:dyDescent="0.3">
      <c r="B67" s="14"/>
      <c r="C67" s="14"/>
      <c r="D67" s="14"/>
      <c r="E67" s="14"/>
      <c r="F67" s="14"/>
      <c r="G67" s="15"/>
      <c r="H67" s="14"/>
      <c r="I67" s="15"/>
      <c r="J67" s="58"/>
      <c r="K67" s="14"/>
      <c r="L67" s="16"/>
      <c r="M67" s="16"/>
      <c r="N67" s="15"/>
      <c r="O67" s="14"/>
      <c r="P67" s="25"/>
      <c r="Q67" s="25"/>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5"/>
      <c r="BY67" s="14"/>
      <c r="BZ67" s="15"/>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row>
    <row r="68" spans="2:106" x14ac:dyDescent="0.3">
      <c r="B68" s="14"/>
      <c r="C68" s="14"/>
      <c r="D68" s="14"/>
      <c r="E68" s="14"/>
      <c r="F68" s="14"/>
      <c r="G68" s="15"/>
      <c r="H68" s="14"/>
      <c r="I68" s="15"/>
      <c r="J68" s="58"/>
      <c r="K68" s="14"/>
      <c r="L68" s="16"/>
      <c r="M68" s="16"/>
      <c r="N68" s="15"/>
      <c r="O68" s="14"/>
      <c r="P68" s="25"/>
      <c r="Q68" s="25"/>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5"/>
      <c r="BY68" s="14"/>
      <c r="BZ68" s="15"/>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row>
    <row r="69" spans="2:106" x14ac:dyDescent="0.3">
      <c r="B69" s="14"/>
      <c r="C69" s="14"/>
      <c r="D69" s="14"/>
      <c r="E69" s="14"/>
      <c r="F69" s="14"/>
      <c r="G69" s="15"/>
      <c r="H69" s="14"/>
      <c r="I69" s="15"/>
      <c r="J69" s="58"/>
      <c r="K69" s="14"/>
      <c r="L69" s="16"/>
      <c r="M69" s="16"/>
      <c r="N69" s="15"/>
      <c r="O69" s="14"/>
      <c r="P69" s="25"/>
      <c r="Q69" s="25"/>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5"/>
      <c r="BY69" s="14"/>
      <c r="BZ69" s="15"/>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row>
    <row r="70" spans="2:106" x14ac:dyDescent="0.3">
      <c r="B70" s="14"/>
      <c r="C70" s="14"/>
      <c r="D70" s="14"/>
      <c r="E70" s="14"/>
      <c r="F70" s="14"/>
      <c r="G70" s="15"/>
      <c r="H70" s="14"/>
      <c r="I70" s="15"/>
      <c r="J70" s="58"/>
      <c r="K70" s="14"/>
      <c r="L70" s="16"/>
      <c r="M70" s="16"/>
      <c r="N70" s="15"/>
      <c r="O70" s="14"/>
      <c r="P70" s="25"/>
      <c r="Q70" s="25"/>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5"/>
      <c r="BY70" s="14"/>
      <c r="BZ70" s="15"/>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row>
    <row r="71" spans="2:106" x14ac:dyDescent="0.3">
      <c r="B71" s="14"/>
      <c r="C71" s="14"/>
      <c r="D71" s="14"/>
      <c r="E71" s="14"/>
      <c r="F71" s="14"/>
      <c r="G71" s="15"/>
      <c r="H71" s="14"/>
      <c r="I71" s="15"/>
      <c r="J71" s="58"/>
      <c r="K71" s="14"/>
      <c r="L71" s="16"/>
      <c r="M71" s="16"/>
      <c r="N71" s="15"/>
      <c r="O71" s="14"/>
      <c r="P71" s="25"/>
      <c r="Q71" s="25"/>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5"/>
      <c r="BY71" s="14"/>
      <c r="BZ71" s="15"/>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row>
    <row r="72" spans="2:106" x14ac:dyDescent="0.3">
      <c r="B72" s="14"/>
      <c r="C72" s="14"/>
      <c r="D72" s="14"/>
      <c r="E72" s="14"/>
      <c r="F72" s="14"/>
      <c r="G72" s="15"/>
      <c r="H72" s="14"/>
      <c r="I72" s="15"/>
      <c r="J72" s="58"/>
      <c r="K72" s="14"/>
      <c r="L72" s="16"/>
      <c r="M72" s="16"/>
      <c r="N72" s="15"/>
      <c r="O72" s="14"/>
      <c r="P72" s="25"/>
      <c r="Q72" s="25"/>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5"/>
      <c r="BY72" s="14"/>
      <c r="BZ72" s="15"/>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row>
    <row r="73" spans="2:106" x14ac:dyDescent="0.3">
      <c r="B73" s="14"/>
      <c r="C73" s="14"/>
      <c r="D73" s="14"/>
      <c r="E73" s="14"/>
      <c r="F73" s="14"/>
      <c r="G73" s="15"/>
      <c r="H73" s="14"/>
      <c r="I73" s="15"/>
      <c r="J73" s="58"/>
      <c r="K73" s="14"/>
      <c r="L73" s="16"/>
      <c r="M73" s="16"/>
      <c r="N73" s="15"/>
      <c r="O73" s="14"/>
      <c r="P73" s="25"/>
      <c r="Q73" s="25"/>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5"/>
      <c r="BY73" s="14"/>
      <c r="BZ73" s="15"/>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row>
    <row r="74" spans="2:106" x14ac:dyDescent="0.3">
      <c r="B74" s="14"/>
      <c r="C74" s="14"/>
      <c r="D74" s="14"/>
      <c r="E74" s="14"/>
      <c r="F74" s="14"/>
      <c r="G74" s="15"/>
      <c r="H74" s="14"/>
      <c r="I74" s="15"/>
      <c r="J74" s="58"/>
      <c r="K74" s="14"/>
      <c r="L74" s="16"/>
      <c r="M74" s="16"/>
      <c r="N74" s="15"/>
      <c r="O74" s="14"/>
      <c r="P74" s="25"/>
      <c r="Q74" s="25"/>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5"/>
      <c r="BY74" s="14"/>
      <c r="BZ74" s="15"/>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row>
    <row r="75" spans="2:106" x14ac:dyDescent="0.3">
      <c r="B75" s="14"/>
      <c r="C75" s="14"/>
      <c r="D75" s="14"/>
      <c r="E75" s="14"/>
      <c r="F75" s="14"/>
      <c r="G75" s="15"/>
      <c r="H75" s="14"/>
      <c r="I75" s="15"/>
      <c r="J75" s="58"/>
      <c r="K75" s="14"/>
      <c r="L75" s="16"/>
      <c r="M75" s="16"/>
      <c r="N75" s="15"/>
      <c r="O75" s="14"/>
      <c r="P75" s="25"/>
      <c r="Q75" s="25"/>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5"/>
      <c r="BY75" s="14"/>
      <c r="BZ75" s="15"/>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row>
    <row r="76" spans="2:106" x14ac:dyDescent="0.3">
      <c r="B76" s="14"/>
      <c r="C76" s="14"/>
      <c r="D76" s="14"/>
      <c r="E76" s="14"/>
      <c r="F76" s="14"/>
      <c r="G76" s="15"/>
      <c r="H76" s="14"/>
      <c r="I76" s="15"/>
      <c r="J76" s="58"/>
      <c r="K76" s="14"/>
      <c r="L76" s="16"/>
      <c r="M76" s="16"/>
      <c r="N76" s="15"/>
      <c r="O76" s="14"/>
      <c r="P76" s="25"/>
      <c r="Q76" s="25"/>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5"/>
      <c r="BY76" s="14"/>
      <c r="BZ76" s="15"/>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row>
    <row r="77" spans="2:106" x14ac:dyDescent="0.3">
      <c r="B77" s="14"/>
      <c r="C77" s="14"/>
      <c r="D77" s="14"/>
      <c r="E77" s="14"/>
      <c r="F77" s="14"/>
      <c r="G77" s="15"/>
      <c r="H77" s="14"/>
      <c r="I77" s="15"/>
      <c r="J77" s="58"/>
      <c r="K77" s="14"/>
      <c r="L77" s="16"/>
      <c r="M77" s="16"/>
      <c r="N77" s="15"/>
      <c r="O77" s="14"/>
      <c r="P77" s="25"/>
      <c r="Q77" s="25"/>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5"/>
      <c r="BY77" s="14"/>
      <c r="BZ77" s="15"/>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row>
    <row r="78" spans="2:106" x14ac:dyDescent="0.3">
      <c r="B78" s="14"/>
      <c r="C78" s="14"/>
      <c r="D78" s="14"/>
      <c r="E78" s="14"/>
      <c r="F78" s="14"/>
      <c r="G78" s="15"/>
      <c r="H78" s="14"/>
      <c r="I78" s="15"/>
      <c r="J78" s="58"/>
      <c r="K78" s="14"/>
      <c r="L78" s="16"/>
      <c r="M78" s="16"/>
      <c r="N78" s="15"/>
      <c r="O78" s="14"/>
      <c r="P78" s="25"/>
      <c r="Q78" s="25"/>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5"/>
      <c r="BY78" s="14"/>
      <c r="BZ78" s="15"/>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row>
    <row r="79" spans="2:106" x14ac:dyDescent="0.3">
      <c r="B79" s="14"/>
      <c r="C79" s="14"/>
      <c r="D79" s="14"/>
      <c r="E79" s="14"/>
      <c r="F79" s="14"/>
      <c r="G79" s="15"/>
      <c r="H79" s="14"/>
      <c r="I79" s="15"/>
      <c r="J79" s="58"/>
      <c r="K79" s="14"/>
      <c r="L79" s="16"/>
      <c r="M79" s="16"/>
      <c r="N79" s="15"/>
      <c r="O79" s="14"/>
      <c r="P79" s="25"/>
      <c r="Q79" s="25"/>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5"/>
      <c r="BY79" s="14"/>
      <c r="BZ79" s="15"/>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row>
    <row r="80" spans="2:106" x14ac:dyDescent="0.3">
      <c r="B80" s="14"/>
      <c r="C80" s="14"/>
      <c r="D80" s="14"/>
      <c r="E80" s="14"/>
      <c r="F80" s="14"/>
      <c r="G80" s="15"/>
      <c r="H80" s="14"/>
      <c r="I80" s="15"/>
      <c r="J80" s="58"/>
      <c r="K80" s="14"/>
      <c r="L80" s="16"/>
      <c r="M80" s="16"/>
      <c r="N80" s="15"/>
      <c r="O80" s="14"/>
      <c r="P80" s="25"/>
      <c r="Q80" s="25"/>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5"/>
      <c r="BY80" s="14"/>
      <c r="BZ80" s="15"/>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row>
    <row r="81" spans="2:106" x14ac:dyDescent="0.3">
      <c r="B81" s="14"/>
      <c r="C81" s="14"/>
      <c r="D81" s="14"/>
      <c r="E81" s="14"/>
      <c r="F81" s="14"/>
      <c r="G81" s="15"/>
      <c r="H81" s="14"/>
      <c r="I81" s="15"/>
      <c r="J81" s="58"/>
      <c r="K81" s="14"/>
      <c r="L81" s="16"/>
      <c r="M81" s="16"/>
      <c r="N81" s="15"/>
      <c r="O81" s="14"/>
      <c r="P81" s="25"/>
      <c r="Q81" s="25"/>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5"/>
      <c r="BY81" s="14"/>
      <c r="BZ81" s="15"/>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row>
    <row r="82" spans="2:106" x14ac:dyDescent="0.3">
      <c r="B82" s="14"/>
      <c r="C82" s="14"/>
      <c r="D82" s="14"/>
      <c r="E82" s="14"/>
      <c r="F82" s="14"/>
      <c r="G82" s="15"/>
      <c r="H82" s="14"/>
      <c r="I82" s="15"/>
      <c r="J82" s="58"/>
      <c r="K82" s="14"/>
      <c r="L82" s="16"/>
      <c r="M82" s="16"/>
      <c r="N82" s="15"/>
      <c r="O82" s="14"/>
      <c r="P82" s="25"/>
      <c r="Q82" s="25"/>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5"/>
      <c r="BY82" s="14"/>
      <c r="BZ82" s="15"/>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row>
    <row r="83" spans="2:106" x14ac:dyDescent="0.3">
      <c r="B83" s="14"/>
      <c r="C83" s="14"/>
      <c r="D83" s="14"/>
      <c r="E83" s="14"/>
      <c r="F83" s="14"/>
      <c r="G83" s="15"/>
      <c r="H83" s="14"/>
      <c r="I83" s="15"/>
      <c r="J83" s="58"/>
      <c r="K83" s="14"/>
      <c r="L83" s="16"/>
      <c r="M83" s="16"/>
      <c r="N83" s="15"/>
      <c r="O83" s="14"/>
      <c r="P83" s="25"/>
      <c r="Q83" s="25"/>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5"/>
      <c r="BY83" s="14"/>
      <c r="BZ83" s="15"/>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row>
    <row r="84" spans="2:106" x14ac:dyDescent="0.3">
      <c r="B84" s="14"/>
      <c r="C84" s="14"/>
      <c r="D84" s="14"/>
      <c r="E84" s="14"/>
      <c r="F84" s="14"/>
      <c r="G84" s="15"/>
      <c r="H84" s="14"/>
      <c r="I84" s="15"/>
      <c r="J84" s="58"/>
      <c r="K84" s="14"/>
      <c r="L84" s="16"/>
      <c r="M84" s="16"/>
      <c r="N84" s="15"/>
      <c r="O84" s="14"/>
      <c r="P84" s="25"/>
      <c r="Q84" s="25"/>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5"/>
      <c r="BY84" s="14"/>
      <c r="BZ84" s="15"/>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row>
    <row r="85" spans="2:106" x14ac:dyDescent="0.3">
      <c r="B85" s="14"/>
      <c r="C85" s="14"/>
      <c r="D85" s="14"/>
      <c r="E85" s="14"/>
      <c r="F85" s="14"/>
      <c r="G85" s="15"/>
      <c r="H85" s="14"/>
      <c r="I85" s="15"/>
      <c r="J85" s="58"/>
      <c r="K85" s="14"/>
      <c r="L85" s="16"/>
      <c r="M85" s="16"/>
      <c r="N85" s="15"/>
      <c r="O85" s="14"/>
      <c r="P85" s="25"/>
      <c r="Q85" s="25"/>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5"/>
      <c r="BY85" s="14"/>
      <c r="BZ85" s="15"/>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row>
    <row r="86" spans="2:106" x14ac:dyDescent="0.3">
      <c r="B86" s="14"/>
      <c r="C86" s="14"/>
      <c r="D86" s="14"/>
      <c r="E86" s="14"/>
      <c r="F86" s="14"/>
      <c r="G86" s="15"/>
      <c r="H86" s="14"/>
      <c r="I86" s="15"/>
      <c r="J86" s="58"/>
      <c r="K86" s="14"/>
      <c r="L86" s="16"/>
      <c r="M86" s="16"/>
      <c r="N86" s="15"/>
      <c r="O86" s="14"/>
      <c r="P86" s="25"/>
      <c r="Q86" s="25"/>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5"/>
      <c r="BY86" s="14"/>
      <c r="BZ86" s="15"/>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row>
    <row r="87" spans="2:106" x14ac:dyDescent="0.3">
      <c r="B87" s="14"/>
      <c r="C87" s="14"/>
      <c r="D87" s="14"/>
      <c r="E87" s="14"/>
      <c r="F87" s="14"/>
      <c r="G87" s="15"/>
      <c r="H87" s="14"/>
      <c r="I87" s="15"/>
      <c r="J87" s="58"/>
      <c r="K87" s="14"/>
      <c r="L87" s="16"/>
      <c r="M87" s="16"/>
      <c r="N87" s="15"/>
      <c r="O87" s="14"/>
      <c r="P87" s="25"/>
      <c r="Q87" s="25"/>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5"/>
      <c r="BY87" s="14"/>
      <c r="BZ87" s="15"/>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row>
    <row r="88" spans="2:106" x14ac:dyDescent="0.3">
      <c r="B88" s="14"/>
      <c r="C88" s="14"/>
      <c r="D88" s="14"/>
      <c r="E88" s="14"/>
      <c r="F88" s="14"/>
      <c r="G88" s="15"/>
      <c r="H88" s="14"/>
      <c r="I88" s="15"/>
      <c r="J88" s="58"/>
      <c r="K88" s="14"/>
      <c r="L88" s="16"/>
      <c r="M88" s="16"/>
      <c r="N88" s="15"/>
      <c r="O88" s="14"/>
      <c r="P88" s="25"/>
      <c r="Q88" s="25"/>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5"/>
      <c r="BY88" s="14"/>
      <c r="BZ88" s="15"/>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row>
    <row r="89" spans="2:106" x14ac:dyDescent="0.3">
      <c r="B89" s="14"/>
      <c r="C89" s="14"/>
      <c r="D89" s="14"/>
      <c r="E89" s="14"/>
      <c r="F89" s="14"/>
      <c r="G89" s="15"/>
      <c r="H89" s="14"/>
      <c r="I89" s="15"/>
      <c r="J89" s="58"/>
      <c r="K89" s="14"/>
      <c r="L89" s="16"/>
      <c r="M89" s="16"/>
      <c r="N89" s="15"/>
      <c r="O89" s="14"/>
      <c r="P89" s="25"/>
      <c r="Q89" s="25"/>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5"/>
      <c r="BY89" s="14"/>
      <c r="BZ89" s="15"/>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row>
    <row r="90" spans="2:106" x14ac:dyDescent="0.3">
      <c r="B90" s="14"/>
      <c r="C90" s="14"/>
      <c r="D90" s="14"/>
      <c r="E90" s="14"/>
      <c r="F90" s="14"/>
      <c r="G90" s="15"/>
      <c r="H90" s="14"/>
      <c r="I90" s="15"/>
      <c r="J90" s="58"/>
      <c r="K90" s="14"/>
      <c r="L90" s="16"/>
      <c r="M90" s="16"/>
      <c r="N90" s="15"/>
      <c r="O90" s="14"/>
      <c r="P90" s="25"/>
      <c r="Q90" s="25"/>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5"/>
      <c r="BY90" s="14"/>
      <c r="BZ90" s="15"/>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row>
    <row r="91" spans="2:106" x14ac:dyDescent="0.3">
      <c r="B91" s="14"/>
      <c r="C91" s="14"/>
      <c r="D91" s="14"/>
      <c r="E91" s="14"/>
      <c r="F91" s="14"/>
      <c r="G91" s="15"/>
      <c r="H91" s="14"/>
      <c r="I91" s="15"/>
      <c r="J91" s="58"/>
      <c r="K91" s="14"/>
      <c r="L91" s="16"/>
      <c r="M91" s="16"/>
      <c r="N91" s="15"/>
      <c r="O91" s="14"/>
      <c r="P91" s="25"/>
      <c r="Q91" s="25"/>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5"/>
      <c r="BY91" s="14"/>
      <c r="BZ91" s="15"/>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row>
    <row r="92" spans="2:106" x14ac:dyDescent="0.3">
      <c r="B92" s="14"/>
      <c r="C92" s="14"/>
      <c r="D92" s="14"/>
      <c r="E92" s="14"/>
      <c r="F92" s="14"/>
      <c r="G92" s="15"/>
      <c r="H92" s="14"/>
      <c r="I92" s="15"/>
      <c r="J92" s="58"/>
      <c r="K92" s="14"/>
      <c r="L92" s="16"/>
      <c r="M92" s="16"/>
      <c r="N92" s="15"/>
      <c r="O92" s="14"/>
      <c r="P92" s="25"/>
      <c r="Q92" s="25"/>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5"/>
      <c r="BY92" s="14"/>
      <c r="BZ92" s="15"/>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row>
    <row r="93" spans="2:106" x14ac:dyDescent="0.3">
      <c r="B93" s="14"/>
      <c r="C93" s="14"/>
      <c r="D93" s="14"/>
      <c r="E93" s="14"/>
      <c r="F93" s="14"/>
      <c r="G93" s="15"/>
      <c r="H93" s="14"/>
      <c r="I93" s="15"/>
      <c r="J93" s="58"/>
      <c r="K93" s="14"/>
      <c r="L93" s="16"/>
      <c r="M93" s="16"/>
      <c r="N93" s="15"/>
      <c r="O93" s="14"/>
      <c r="P93" s="25"/>
      <c r="Q93" s="25"/>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5"/>
      <c r="BY93" s="14"/>
      <c r="BZ93" s="15"/>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row>
    <row r="94" spans="2:106" x14ac:dyDescent="0.3">
      <c r="B94" s="14"/>
      <c r="C94" s="14"/>
      <c r="D94" s="14"/>
      <c r="E94" s="14"/>
      <c r="F94" s="14"/>
      <c r="G94" s="15"/>
      <c r="H94" s="14"/>
      <c r="I94" s="15"/>
      <c r="J94" s="58"/>
      <c r="K94" s="14"/>
      <c r="L94" s="16"/>
      <c r="M94" s="16"/>
      <c r="N94" s="15"/>
      <c r="O94" s="14"/>
      <c r="P94" s="25"/>
      <c r="Q94" s="25"/>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5"/>
      <c r="BY94" s="14"/>
      <c r="BZ94" s="15"/>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row>
    <row r="95" spans="2:106" x14ac:dyDescent="0.3">
      <c r="B95" s="14"/>
      <c r="C95" s="14"/>
      <c r="D95" s="14"/>
      <c r="E95" s="14"/>
      <c r="F95" s="14"/>
      <c r="G95" s="15"/>
      <c r="H95" s="14"/>
      <c r="I95" s="15"/>
      <c r="J95" s="58"/>
      <c r="K95" s="14"/>
      <c r="L95" s="16"/>
      <c r="M95" s="16"/>
      <c r="N95" s="15"/>
      <c r="O95" s="14"/>
      <c r="P95" s="25"/>
      <c r="Q95" s="25"/>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5"/>
      <c r="BY95" s="14"/>
      <c r="BZ95" s="15"/>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row>
    <row r="96" spans="2:106" x14ac:dyDescent="0.3">
      <c r="B96" s="14"/>
      <c r="C96" s="14"/>
      <c r="D96" s="14"/>
      <c r="E96" s="14"/>
      <c r="F96" s="14"/>
      <c r="G96" s="15"/>
      <c r="H96" s="14"/>
      <c r="I96" s="15"/>
      <c r="J96" s="58"/>
      <c r="K96" s="14"/>
      <c r="L96" s="16"/>
      <c r="M96" s="16"/>
      <c r="N96" s="15"/>
      <c r="O96" s="14"/>
      <c r="P96" s="25"/>
      <c r="Q96" s="25"/>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5"/>
      <c r="BY96" s="14"/>
      <c r="BZ96" s="15"/>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row>
    <row r="97" spans="2:106" x14ac:dyDescent="0.3">
      <c r="B97" s="14"/>
      <c r="C97" s="14"/>
      <c r="D97" s="14"/>
      <c r="E97" s="14"/>
      <c r="F97" s="14"/>
      <c r="G97" s="15"/>
      <c r="H97" s="14"/>
      <c r="I97" s="15"/>
      <c r="J97" s="58"/>
      <c r="K97" s="14"/>
      <c r="L97" s="16"/>
      <c r="M97" s="16"/>
      <c r="N97" s="15"/>
      <c r="O97" s="14"/>
      <c r="P97" s="25"/>
      <c r="Q97" s="25"/>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5"/>
      <c r="BY97" s="14"/>
      <c r="BZ97" s="15"/>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row>
    <row r="98" spans="2:106" x14ac:dyDescent="0.3">
      <c r="B98" s="14"/>
      <c r="C98" s="14"/>
      <c r="D98" s="14"/>
      <c r="E98" s="14"/>
      <c r="F98" s="14"/>
      <c r="G98" s="15"/>
      <c r="H98" s="14"/>
      <c r="I98" s="15"/>
      <c r="J98" s="58"/>
      <c r="K98" s="14"/>
      <c r="L98" s="16"/>
      <c r="M98" s="16"/>
      <c r="N98" s="15"/>
      <c r="O98" s="14"/>
      <c r="P98" s="25"/>
      <c r="Q98" s="25"/>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5"/>
      <c r="BY98" s="14"/>
      <c r="BZ98" s="15"/>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row>
    <row r="99" spans="2:106" x14ac:dyDescent="0.3">
      <c r="B99" s="14"/>
      <c r="C99" s="14"/>
      <c r="D99" s="14"/>
      <c r="E99" s="14"/>
      <c r="F99" s="14"/>
      <c r="G99" s="15"/>
      <c r="H99" s="14"/>
      <c r="I99" s="15"/>
      <c r="J99" s="58"/>
      <c r="K99" s="14"/>
      <c r="L99" s="16"/>
      <c r="M99" s="16"/>
      <c r="N99" s="15"/>
      <c r="O99" s="14"/>
      <c r="P99" s="25"/>
      <c r="Q99" s="25"/>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5"/>
      <c r="BY99" s="14"/>
      <c r="BZ99" s="15"/>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row>
    <row r="100" spans="2:106" x14ac:dyDescent="0.3">
      <c r="B100" s="14"/>
      <c r="C100" s="14"/>
      <c r="D100" s="14"/>
      <c r="E100" s="14"/>
      <c r="F100" s="14"/>
      <c r="G100" s="15"/>
      <c r="H100" s="14"/>
      <c r="I100" s="15"/>
      <c r="J100" s="58"/>
      <c r="K100" s="14"/>
      <c r="L100" s="16"/>
      <c r="M100" s="16"/>
      <c r="N100" s="15"/>
      <c r="O100" s="14"/>
      <c r="P100" s="25"/>
      <c r="Q100" s="25"/>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5"/>
      <c r="BY100" s="14"/>
      <c r="BZ100" s="15"/>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row>
    <row r="101" spans="2:106" x14ac:dyDescent="0.3">
      <c r="B101" s="14"/>
      <c r="C101" s="14"/>
      <c r="D101" s="14"/>
      <c r="E101" s="14"/>
      <c r="F101" s="14"/>
      <c r="G101" s="15"/>
      <c r="H101" s="14"/>
      <c r="I101" s="15"/>
      <c r="J101" s="58"/>
      <c r="K101" s="14"/>
      <c r="L101" s="16"/>
      <c r="M101" s="16"/>
      <c r="N101" s="15"/>
      <c r="O101" s="14"/>
      <c r="P101" s="25"/>
      <c r="Q101" s="25"/>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5"/>
      <c r="BY101" s="14"/>
      <c r="BZ101" s="15"/>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row>
    <row r="102" spans="2:106" x14ac:dyDescent="0.3">
      <c r="B102" s="14"/>
      <c r="C102" s="14"/>
      <c r="D102" s="14"/>
      <c r="E102" s="14"/>
      <c r="F102" s="14"/>
      <c r="G102" s="15"/>
      <c r="H102" s="14"/>
      <c r="I102" s="15"/>
      <c r="J102" s="58"/>
      <c r="K102" s="14"/>
      <c r="L102" s="16"/>
      <c r="M102" s="16"/>
      <c r="N102" s="15"/>
      <c r="O102" s="14"/>
      <c r="P102" s="25"/>
      <c r="Q102" s="25"/>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5"/>
      <c r="BY102" s="14"/>
      <c r="BZ102" s="15"/>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row>
    <row r="103" spans="2:106" x14ac:dyDescent="0.3">
      <c r="B103" s="14"/>
      <c r="C103" s="14"/>
      <c r="D103" s="14"/>
      <c r="E103" s="14"/>
      <c r="F103" s="14"/>
      <c r="G103" s="15"/>
      <c r="H103" s="14"/>
      <c r="I103" s="15"/>
      <c r="J103" s="58"/>
      <c r="K103" s="14"/>
      <c r="L103" s="16"/>
      <c r="M103" s="16"/>
      <c r="N103" s="15"/>
      <c r="O103" s="14"/>
      <c r="P103" s="25"/>
      <c r="Q103" s="25"/>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5"/>
      <c r="BY103" s="14"/>
      <c r="BZ103" s="15"/>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row>
    <row r="104" spans="2:106" x14ac:dyDescent="0.3">
      <c r="B104" s="14"/>
      <c r="C104" s="14"/>
      <c r="D104" s="14"/>
      <c r="E104" s="14"/>
      <c r="F104" s="14"/>
      <c r="G104" s="15"/>
      <c r="H104" s="14"/>
      <c r="I104" s="15"/>
      <c r="J104" s="58"/>
      <c r="K104" s="14"/>
      <c r="L104" s="16"/>
      <c r="M104" s="16"/>
      <c r="N104" s="15"/>
      <c r="O104" s="14"/>
      <c r="P104" s="25"/>
      <c r="Q104" s="25"/>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5"/>
      <c r="BY104" s="14"/>
      <c r="BZ104" s="15"/>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row>
    <row r="105" spans="2:106" x14ac:dyDescent="0.3">
      <c r="B105" s="14"/>
      <c r="C105" s="14"/>
      <c r="D105" s="14"/>
      <c r="E105" s="14"/>
      <c r="F105" s="14"/>
      <c r="G105" s="15"/>
      <c r="H105" s="14"/>
      <c r="I105" s="15"/>
      <c r="J105" s="58"/>
      <c r="K105" s="14"/>
      <c r="L105" s="16"/>
      <c r="M105" s="16"/>
      <c r="N105" s="15"/>
      <c r="O105" s="14"/>
      <c r="P105" s="25"/>
      <c r="Q105" s="25"/>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5"/>
      <c r="BY105" s="14"/>
      <c r="BZ105" s="15"/>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row>
    <row r="106" spans="2:106" x14ac:dyDescent="0.3">
      <c r="B106" s="14"/>
      <c r="C106" s="14"/>
      <c r="D106" s="14"/>
      <c r="E106" s="14"/>
      <c r="F106" s="14"/>
      <c r="G106" s="15"/>
      <c r="H106" s="14"/>
      <c r="I106" s="15"/>
      <c r="J106" s="58"/>
      <c r="K106" s="14"/>
      <c r="L106" s="16"/>
      <c r="M106" s="16"/>
      <c r="N106" s="15"/>
      <c r="O106" s="14"/>
      <c r="P106" s="25"/>
      <c r="Q106" s="25"/>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5"/>
      <c r="BY106" s="14"/>
      <c r="BZ106" s="15"/>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row>
    <row r="107" spans="2:106" x14ac:dyDescent="0.3">
      <c r="B107" s="14"/>
      <c r="C107" s="14"/>
      <c r="D107" s="14"/>
      <c r="E107" s="14"/>
      <c r="F107" s="14"/>
      <c r="G107" s="15"/>
      <c r="H107" s="14"/>
      <c r="I107" s="15"/>
      <c r="J107" s="58"/>
      <c r="K107" s="14"/>
      <c r="L107" s="16"/>
      <c r="M107" s="16"/>
      <c r="N107" s="15"/>
      <c r="O107" s="14"/>
      <c r="P107" s="25"/>
      <c r="Q107" s="25"/>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5"/>
      <c r="BY107" s="14"/>
      <c r="BZ107" s="15"/>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row>
    <row r="108" spans="2:106" x14ac:dyDescent="0.3">
      <c r="B108" s="14"/>
      <c r="C108" s="14"/>
      <c r="D108" s="14"/>
      <c r="E108" s="14"/>
      <c r="F108" s="14"/>
      <c r="G108" s="15"/>
      <c r="H108" s="14"/>
      <c r="I108" s="15"/>
      <c r="J108" s="58"/>
      <c r="K108" s="14"/>
      <c r="L108" s="16"/>
      <c r="M108" s="16"/>
      <c r="N108" s="15"/>
      <c r="O108" s="14"/>
      <c r="P108" s="25"/>
      <c r="Q108" s="25"/>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5"/>
      <c r="BY108" s="14"/>
      <c r="BZ108" s="15"/>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row>
    <row r="109" spans="2:106" x14ac:dyDescent="0.3">
      <c r="B109" s="14"/>
      <c r="C109" s="14"/>
      <c r="D109" s="14"/>
      <c r="E109" s="14"/>
      <c r="F109" s="14"/>
      <c r="G109" s="15"/>
      <c r="H109" s="14"/>
      <c r="I109" s="15"/>
      <c r="J109" s="58"/>
      <c r="K109" s="14"/>
      <c r="L109" s="16"/>
      <c r="M109" s="16"/>
      <c r="N109" s="15"/>
      <c r="O109" s="14"/>
      <c r="P109" s="25"/>
      <c r="Q109" s="25"/>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5"/>
      <c r="BY109" s="14"/>
      <c r="BZ109" s="15"/>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row>
    <row r="110" spans="2:106" x14ac:dyDescent="0.3">
      <c r="B110" s="14"/>
      <c r="C110" s="14"/>
      <c r="D110" s="14"/>
      <c r="E110" s="14"/>
      <c r="F110" s="14"/>
      <c r="G110" s="15"/>
      <c r="H110" s="14"/>
      <c r="I110" s="15"/>
      <c r="J110" s="58"/>
      <c r="K110" s="14"/>
      <c r="L110" s="16"/>
      <c r="M110" s="16"/>
      <c r="N110" s="15"/>
      <c r="O110" s="14"/>
      <c r="P110" s="25"/>
      <c r="Q110" s="25"/>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5"/>
      <c r="BY110" s="14"/>
      <c r="BZ110" s="15"/>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row>
    <row r="111" spans="2:106" x14ac:dyDescent="0.3">
      <c r="B111" s="14"/>
      <c r="C111" s="14"/>
      <c r="D111" s="14"/>
      <c r="E111" s="14"/>
      <c r="F111" s="14"/>
      <c r="G111" s="15"/>
      <c r="H111" s="14"/>
      <c r="I111" s="15"/>
      <c r="J111" s="58"/>
      <c r="K111" s="14"/>
      <c r="L111" s="16"/>
      <c r="M111" s="16"/>
      <c r="N111" s="15"/>
      <c r="O111" s="14"/>
      <c r="P111" s="25"/>
      <c r="Q111" s="25"/>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5"/>
      <c r="BY111" s="14"/>
      <c r="BZ111" s="15"/>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row>
    <row r="112" spans="2:106" x14ac:dyDescent="0.3">
      <c r="B112" s="14"/>
      <c r="C112" s="14"/>
      <c r="D112" s="14"/>
      <c r="E112" s="14"/>
      <c r="F112" s="14"/>
      <c r="G112" s="15"/>
      <c r="H112" s="14"/>
      <c r="I112" s="15"/>
      <c r="J112" s="58"/>
      <c r="K112" s="14"/>
      <c r="L112" s="16"/>
      <c r="M112" s="16"/>
      <c r="N112" s="15"/>
      <c r="O112" s="14"/>
      <c r="P112" s="25"/>
      <c r="Q112" s="25"/>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5"/>
      <c r="BY112" s="14"/>
      <c r="BZ112" s="15"/>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row>
    <row r="113" spans="2:106" x14ac:dyDescent="0.3">
      <c r="B113" s="14"/>
      <c r="C113" s="14"/>
      <c r="D113" s="14"/>
      <c r="E113" s="14"/>
      <c r="F113" s="14"/>
      <c r="G113" s="15"/>
      <c r="H113" s="14"/>
      <c r="I113" s="15"/>
      <c r="J113" s="58"/>
      <c r="K113" s="14"/>
      <c r="L113" s="16"/>
      <c r="M113" s="16"/>
      <c r="N113" s="15"/>
      <c r="O113" s="14"/>
      <c r="P113" s="25"/>
      <c r="Q113" s="25"/>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5"/>
      <c r="BY113" s="14"/>
      <c r="BZ113" s="15"/>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row>
    <row r="114" spans="2:106" x14ac:dyDescent="0.3">
      <c r="B114" s="14"/>
      <c r="C114" s="14"/>
      <c r="D114" s="14"/>
      <c r="E114" s="14"/>
      <c r="F114" s="14"/>
      <c r="G114" s="15"/>
      <c r="H114" s="14"/>
      <c r="I114" s="15"/>
      <c r="J114" s="58"/>
      <c r="K114" s="14"/>
      <c r="L114" s="16"/>
      <c r="M114" s="16"/>
      <c r="N114" s="15"/>
      <c r="O114" s="14"/>
      <c r="P114" s="25"/>
      <c r="Q114" s="25"/>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5"/>
      <c r="BY114" s="14"/>
      <c r="BZ114" s="15"/>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row>
    <row r="115" spans="2:106" x14ac:dyDescent="0.3">
      <c r="B115" s="14"/>
      <c r="C115" s="14"/>
      <c r="D115" s="14"/>
      <c r="E115" s="14"/>
      <c r="F115" s="14"/>
      <c r="G115" s="15"/>
      <c r="H115" s="14"/>
      <c r="I115" s="15"/>
      <c r="J115" s="58"/>
      <c r="K115" s="14"/>
      <c r="L115" s="16"/>
      <c r="M115" s="16"/>
      <c r="N115" s="15"/>
      <c r="O115" s="14"/>
      <c r="P115" s="25"/>
      <c r="Q115" s="25"/>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5"/>
      <c r="BY115" s="14"/>
      <c r="BZ115" s="15"/>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row>
    <row r="116" spans="2:106" x14ac:dyDescent="0.3">
      <c r="B116" s="14"/>
      <c r="C116" s="14"/>
      <c r="D116" s="14"/>
      <c r="E116" s="14"/>
      <c r="F116" s="14"/>
      <c r="G116" s="15"/>
      <c r="H116" s="14"/>
      <c r="I116" s="15"/>
      <c r="J116" s="58"/>
      <c r="K116" s="14"/>
      <c r="L116" s="16"/>
      <c r="M116" s="16"/>
      <c r="N116" s="15"/>
      <c r="O116" s="14"/>
      <c r="P116" s="25"/>
      <c r="Q116" s="25"/>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5"/>
      <c r="BY116" s="14"/>
      <c r="BZ116" s="15"/>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row>
    <row r="117" spans="2:106" x14ac:dyDescent="0.3">
      <c r="B117" s="14"/>
      <c r="C117" s="14"/>
      <c r="D117" s="14"/>
      <c r="E117" s="14"/>
      <c r="F117" s="14"/>
      <c r="G117" s="15"/>
      <c r="H117" s="14"/>
      <c r="I117" s="15"/>
      <c r="J117" s="58"/>
      <c r="K117" s="14"/>
      <c r="L117" s="16"/>
      <c r="M117" s="16"/>
      <c r="N117" s="15"/>
      <c r="O117" s="14"/>
      <c r="P117" s="25"/>
      <c r="Q117" s="25"/>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5"/>
      <c r="BY117" s="14"/>
      <c r="BZ117" s="15"/>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row>
    <row r="118" spans="2:106" x14ac:dyDescent="0.3">
      <c r="B118" s="14"/>
      <c r="C118" s="14"/>
      <c r="D118" s="14"/>
      <c r="E118" s="14"/>
      <c r="F118" s="14"/>
      <c r="G118" s="15"/>
      <c r="H118" s="14"/>
      <c r="I118" s="15"/>
      <c r="J118" s="58"/>
      <c r="K118" s="14"/>
      <c r="L118" s="16"/>
      <c r="M118" s="16"/>
      <c r="N118" s="15"/>
      <c r="O118" s="14"/>
      <c r="P118" s="25"/>
      <c r="Q118" s="25"/>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5"/>
      <c r="BY118" s="14"/>
      <c r="BZ118" s="15"/>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row>
    <row r="119" spans="2:106" x14ac:dyDescent="0.3">
      <c r="B119" s="14"/>
      <c r="C119" s="14"/>
      <c r="D119" s="14"/>
      <c r="E119" s="14"/>
      <c r="F119" s="14"/>
      <c r="G119" s="15"/>
      <c r="H119" s="14"/>
      <c r="I119" s="15"/>
      <c r="J119" s="58"/>
      <c r="K119" s="14"/>
      <c r="L119" s="16"/>
      <c r="M119" s="16"/>
      <c r="N119" s="15"/>
      <c r="O119" s="14"/>
      <c r="P119" s="25"/>
      <c r="Q119" s="25"/>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5"/>
      <c r="BY119" s="14"/>
      <c r="BZ119" s="15"/>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row>
    <row r="120" spans="2:106" x14ac:dyDescent="0.3">
      <c r="B120" s="14"/>
      <c r="C120" s="14"/>
      <c r="D120" s="14"/>
      <c r="E120" s="14"/>
      <c r="F120" s="14"/>
      <c r="G120" s="15"/>
      <c r="H120" s="14"/>
      <c r="I120" s="15"/>
      <c r="J120" s="58"/>
      <c r="K120" s="14"/>
      <c r="L120" s="16"/>
      <c r="M120" s="16"/>
      <c r="N120" s="15"/>
      <c r="O120" s="14"/>
      <c r="P120" s="25"/>
      <c r="Q120" s="25"/>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5"/>
      <c r="BY120" s="14"/>
      <c r="BZ120" s="15"/>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row>
    <row r="121" spans="2:106" x14ac:dyDescent="0.3">
      <c r="B121" s="14"/>
      <c r="C121" s="14"/>
      <c r="D121" s="14"/>
      <c r="E121" s="14"/>
      <c r="F121" s="14"/>
      <c r="G121" s="15"/>
      <c r="H121" s="14"/>
      <c r="I121" s="15"/>
      <c r="J121" s="58"/>
      <c r="K121" s="14"/>
      <c r="L121" s="16"/>
      <c r="M121" s="16"/>
      <c r="N121" s="15"/>
      <c r="O121" s="14"/>
      <c r="P121" s="25"/>
      <c r="Q121" s="25"/>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5"/>
      <c r="BY121" s="14"/>
      <c r="BZ121" s="15"/>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row>
    <row r="122" spans="2:106" x14ac:dyDescent="0.3">
      <c r="B122" s="14"/>
      <c r="C122" s="14"/>
      <c r="D122" s="14"/>
      <c r="E122" s="14"/>
      <c r="F122" s="14"/>
      <c r="G122" s="15"/>
      <c r="H122" s="14"/>
      <c r="I122" s="15"/>
      <c r="J122" s="58"/>
      <c r="K122" s="14"/>
      <c r="L122" s="16"/>
      <c r="M122" s="16"/>
      <c r="N122" s="15"/>
      <c r="O122" s="14"/>
      <c r="P122" s="25"/>
      <c r="Q122" s="25"/>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5"/>
      <c r="BY122" s="14"/>
      <c r="BZ122" s="15"/>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row>
    <row r="123" spans="2:106" x14ac:dyDescent="0.3">
      <c r="B123" s="14"/>
      <c r="C123" s="14"/>
      <c r="D123" s="14"/>
      <c r="E123" s="14"/>
      <c r="F123" s="14"/>
      <c r="G123" s="15"/>
      <c r="H123" s="14"/>
      <c r="I123" s="15"/>
      <c r="J123" s="58"/>
      <c r="K123" s="14"/>
      <c r="L123" s="16"/>
      <c r="M123" s="16"/>
      <c r="N123" s="15"/>
      <c r="O123" s="14"/>
      <c r="P123" s="25"/>
      <c r="Q123" s="25"/>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5"/>
      <c r="BY123" s="14"/>
      <c r="BZ123" s="15"/>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row>
    <row r="124" spans="2:106" x14ac:dyDescent="0.3">
      <c r="B124" s="14"/>
      <c r="C124" s="14"/>
      <c r="D124" s="14"/>
      <c r="E124" s="14"/>
      <c r="F124" s="14"/>
      <c r="G124" s="15"/>
      <c r="H124" s="14"/>
      <c r="I124" s="15"/>
      <c r="J124" s="58"/>
      <c r="K124" s="14"/>
      <c r="L124" s="16"/>
      <c r="M124" s="16"/>
      <c r="N124" s="15"/>
      <c r="O124" s="14"/>
      <c r="P124" s="25"/>
      <c r="Q124" s="25"/>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5"/>
      <c r="BY124" s="14"/>
      <c r="BZ124" s="15"/>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row>
    <row r="125" spans="2:106" x14ac:dyDescent="0.3">
      <c r="B125" s="14"/>
      <c r="C125" s="14"/>
      <c r="D125" s="14"/>
      <c r="E125" s="14"/>
      <c r="F125" s="14"/>
      <c r="G125" s="15"/>
      <c r="H125" s="14"/>
      <c r="I125" s="15"/>
      <c r="J125" s="58"/>
      <c r="K125" s="14"/>
      <c r="L125" s="16"/>
      <c r="M125" s="16"/>
      <c r="N125" s="15"/>
      <c r="O125" s="14"/>
      <c r="P125" s="25"/>
      <c r="Q125" s="25"/>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5"/>
      <c r="BY125" s="14"/>
      <c r="BZ125" s="15"/>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row>
    <row r="126" spans="2:106" x14ac:dyDescent="0.3">
      <c r="B126" s="14"/>
      <c r="C126" s="14"/>
      <c r="D126" s="14"/>
      <c r="E126" s="14"/>
      <c r="F126" s="14"/>
      <c r="G126" s="15"/>
      <c r="H126" s="14"/>
      <c r="I126" s="15"/>
      <c r="J126" s="58"/>
      <c r="K126" s="14"/>
      <c r="L126" s="16"/>
      <c r="M126" s="16"/>
      <c r="N126" s="15"/>
      <c r="O126" s="14"/>
      <c r="P126" s="25"/>
      <c r="Q126" s="25"/>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5"/>
      <c r="BY126" s="14"/>
      <c r="BZ126" s="15"/>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row>
    <row r="127" spans="2:106" x14ac:dyDescent="0.3">
      <c r="B127" s="14"/>
      <c r="C127" s="14"/>
      <c r="D127" s="14"/>
      <c r="E127" s="14"/>
      <c r="F127" s="14"/>
      <c r="G127" s="15"/>
      <c r="H127" s="14"/>
      <c r="I127" s="15"/>
      <c r="J127" s="58"/>
      <c r="K127" s="14"/>
      <c r="L127" s="16"/>
      <c r="M127" s="16"/>
      <c r="N127" s="15"/>
      <c r="O127" s="14"/>
      <c r="P127" s="25"/>
      <c r="Q127" s="25"/>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5"/>
      <c r="BY127" s="14"/>
      <c r="BZ127" s="15"/>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row>
    <row r="128" spans="2:106" x14ac:dyDescent="0.3">
      <c r="B128" s="14"/>
      <c r="C128" s="14"/>
      <c r="D128" s="14"/>
      <c r="E128" s="14"/>
      <c r="F128" s="14"/>
      <c r="G128" s="15"/>
      <c r="H128" s="14"/>
      <c r="I128" s="15"/>
      <c r="J128" s="58"/>
      <c r="K128" s="14"/>
      <c r="L128" s="16"/>
      <c r="M128" s="16"/>
      <c r="N128" s="15"/>
      <c r="O128" s="14"/>
      <c r="P128" s="25"/>
      <c r="Q128" s="25"/>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5"/>
      <c r="BY128" s="14"/>
      <c r="BZ128" s="15"/>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row>
    <row r="129" spans="2:106" x14ac:dyDescent="0.3">
      <c r="B129" s="14"/>
      <c r="C129" s="14"/>
      <c r="D129" s="14"/>
      <c r="E129" s="14"/>
      <c r="F129" s="14"/>
      <c r="G129" s="15"/>
      <c r="H129" s="14"/>
      <c r="I129" s="15"/>
      <c r="J129" s="58"/>
      <c r="K129" s="14"/>
      <c r="L129" s="16"/>
      <c r="M129" s="16"/>
      <c r="N129" s="15"/>
      <c r="O129" s="14"/>
      <c r="P129" s="25"/>
      <c r="Q129" s="25"/>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5"/>
      <c r="BY129" s="14"/>
      <c r="BZ129" s="15"/>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row>
    <row r="130" spans="2:106" x14ac:dyDescent="0.3">
      <c r="B130" s="14"/>
      <c r="C130" s="14"/>
      <c r="D130" s="14"/>
      <c r="E130" s="14"/>
      <c r="F130" s="14"/>
      <c r="G130" s="15"/>
      <c r="H130" s="14"/>
      <c r="I130" s="15"/>
      <c r="J130" s="58"/>
      <c r="K130" s="14"/>
      <c r="L130" s="16"/>
      <c r="M130" s="16"/>
      <c r="N130" s="15"/>
      <c r="O130" s="14"/>
      <c r="P130" s="25"/>
      <c r="Q130" s="25"/>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5"/>
      <c r="BY130" s="14"/>
      <c r="BZ130" s="15"/>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row>
    <row r="131" spans="2:106" x14ac:dyDescent="0.3">
      <c r="B131" s="14"/>
      <c r="C131" s="14"/>
      <c r="D131" s="14"/>
      <c r="E131" s="14"/>
      <c r="F131" s="14"/>
      <c r="G131" s="15"/>
      <c r="H131" s="14"/>
      <c r="I131" s="15"/>
      <c r="J131" s="58"/>
      <c r="K131" s="14"/>
      <c r="L131" s="16"/>
      <c r="M131" s="16"/>
      <c r="N131" s="15"/>
      <c r="O131" s="14"/>
      <c r="P131" s="25"/>
      <c r="Q131" s="25"/>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5"/>
      <c r="BY131" s="14"/>
      <c r="BZ131" s="15"/>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row>
    <row r="132" spans="2:106" x14ac:dyDescent="0.3">
      <c r="B132" s="14"/>
      <c r="C132" s="14"/>
      <c r="D132" s="14"/>
      <c r="E132" s="14"/>
      <c r="F132" s="14"/>
      <c r="G132" s="15"/>
      <c r="H132" s="14"/>
      <c r="I132" s="15"/>
      <c r="J132" s="58"/>
      <c r="K132" s="14"/>
      <c r="L132" s="16"/>
      <c r="M132" s="16"/>
      <c r="N132" s="15"/>
      <c r="O132" s="14"/>
      <c r="P132" s="25"/>
      <c r="Q132" s="25"/>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5"/>
      <c r="BY132" s="14"/>
      <c r="BZ132" s="15"/>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row>
    <row r="133" spans="2:106" x14ac:dyDescent="0.3">
      <c r="B133" s="14"/>
      <c r="C133" s="14"/>
      <c r="D133" s="14"/>
      <c r="E133" s="14"/>
      <c r="F133" s="14"/>
      <c r="G133" s="15"/>
      <c r="H133" s="14"/>
      <c r="I133" s="15"/>
      <c r="J133" s="58"/>
      <c r="K133" s="14"/>
      <c r="L133" s="16"/>
      <c r="M133" s="16"/>
      <c r="N133" s="15"/>
      <c r="O133" s="14"/>
      <c r="P133" s="25"/>
      <c r="Q133" s="25"/>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5"/>
      <c r="BY133" s="14"/>
      <c r="BZ133" s="15"/>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row>
    <row r="134" spans="2:106" x14ac:dyDescent="0.3">
      <c r="B134" s="14"/>
      <c r="C134" s="14"/>
      <c r="D134" s="14"/>
      <c r="E134" s="14"/>
      <c r="F134" s="14"/>
      <c r="G134" s="15"/>
      <c r="H134" s="14"/>
      <c r="I134" s="15"/>
      <c r="J134" s="58"/>
      <c r="K134" s="14"/>
      <c r="L134" s="16"/>
      <c r="M134" s="16"/>
      <c r="N134" s="15"/>
      <c r="O134" s="14"/>
      <c r="P134" s="25"/>
      <c r="Q134" s="25"/>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5"/>
      <c r="BY134" s="14"/>
      <c r="BZ134" s="15"/>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row>
    <row r="135" spans="2:106" x14ac:dyDescent="0.3">
      <c r="B135" s="14"/>
      <c r="C135" s="14"/>
      <c r="D135" s="14"/>
      <c r="E135" s="14"/>
      <c r="F135" s="14"/>
      <c r="G135" s="15"/>
      <c r="H135" s="14"/>
      <c r="I135" s="15"/>
      <c r="J135" s="58"/>
      <c r="K135" s="14"/>
      <c r="L135" s="16"/>
      <c r="M135" s="16"/>
      <c r="N135" s="15"/>
      <c r="O135" s="14"/>
      <c r="P135" s="25"/>
      <c r="Q135" s="25"/>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5"/>
      <c r="BY135" s="14"/>
      <c r="BZ135" s="15"/>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row>
    <row r="136" spans="2:106" x14ac:dyDescent="0.3">
      <c r="B136" s="14"/>
      <c r="C136" s="14"/>
      <c r="D136" s="14"/>
      <c r="E136" s="14"/>
      <c r="F136" s="14"/>
      <c r="G136" s="15"/>
      <c r="H136" s="14"/>
      <c r="I136" s="15"/>
      <c r="J136" s="58"/>
      <c r="K136" s="14"/>
      <c r="L136" s="16"/>
      <c r="M136" s="16"/>
      <c r="N136" s="15"/>
      <c r="O136" s="14"/>
      <c r="P136" s="25"/>
      <c r="Q136" s="25"/>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5"/>
      <c r="BY136" s="14"/>
      <c r="BZ136" s="15"/>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row>
    <row r="137" spans="2:106" x14ac:dyDescent="0.3">
      <c r="B137" s="14"/>
      <c r="C137" s="14"/>
      <c r="D137" s="14"/>
      <c r="E137" s="14"/>
      <c r="F137" s="14"/>
      <c r="G137" s="15"/>
      <c r="H137" s="14"/>
      <c r="I137" s="15"/>
      <c r="J137" s="58"/>
      <c r="K137" s="14"/>
      <c r="L137" s="16"/>
      <c r="M137" s="16"/>
      <c r="N137" s="15"/>
      <c r="O137" s="14"/>
      <c r="P137" s="25"/>
      <c r="Q137" s="25"/>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5"/>
      <c r="BY137" s="14"/>
      <c r="BZ137" s="15"/>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row>
    <row r="138" spans="2:106" x14ac:dyDescent="0.3">
      <c r="B138" s="14"/>
      <c r="C138" s="14"/>
      <c r="D138" s="14"/>
      <c r="E138" s="14"/>
      <c r="F138" s="14"/>
      <c r="G138" s="15"/>
      <c r="H138" s="14"/>
      <c r="I138" s="15"/>
      <c r="J138" s="58"/>
      <c r="K138" s="14"/>
      <c r="L138" s="16"/>
      <c r="M138" s="16"/>
      <c r="N138" s="15"/>
      <c r="O138" s="14"/>
      <c r="P138" s="25"/>
      <c r="Q138" s="25"/>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5"/>
      <c r="BY138" s="14"/>
      <c r="BZ138" s="15"/>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row>
    <row r="139" spans="2:106" x14ac:dyDescent="0.3">
      <c r="B139" s="14"/>
      <c r="C139" s="14"/>
      <c r="D139" s="14"/>
      <c r="E139" s="14"/>
      <c r="F139" s="14"/>
      <c r="G139" s="15"/>
      <c r="H139" s="14"/>
      <c r="I139" s="15"/>
      <c r="J139" s="58"/>
      <c r="K139" s="14"/>
      <c r="L139" s="16"/>
      <c r="M139" s="16"/>
      <c r="N139" s="15"/>
      <c r="O139" s="14"/>
      <c r="P139" s="25"/>
      <c r="Q139" s="25"/>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5"/>
      <c r="BY139" s="14"/>
      <c r="BZ139" s="15"/>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row>
    <row r="140" spans="2:106" x14ac:dyDescent="0.3">
      <c r="B140" s="14"/>
      <c r="C140" s="14"/>
      <c r="D140" s="14"/>
      <c r="E140" s="14"/>
      <c r="F140" s="14"/>
      <c r="G140" s="15"/>
      <c r="H140" s="14"/>
      <c r="I140" s="15"/>
      <c r="J140" s="58"/>
      <c r="K140" s="14"/>
      <c r="L140" s="16"/>
      <c r="M140" s="16"/>
      <c r="N140" s="15"/>
      <c r="O140" s="14"/>
      <c r="P140" s="25"/>
      <c r="Q140" s="25"/>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5"/>
      <c r="BY140" s="14"/>
      <c r="BZ140" s="15"/>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row>
    <row r="141" spans="2:106" x14ac:dyDescent="0.3">
      <c r="B141" s="14"/>
      <c r="C141" s="14"/>
      <c r="D141" s="14"/>
      <c r="E141" s="14"/>
      <c r="F141" s="14"/>
      <c r="G141" s="15"/>
      <c r="H141" s="14"/>
      <c r="I141" s="15"/>
      <c r="J141" s="58"/>
      <c r="K141" s="14"/>
      <c r="L141" s="16"/>
      <c r="M141" s="16"/>
      <c r="N141" s="15"/>
      <c r="O141" s="14"/>
      <c r="P141" s="25"/>
      <c r="Q141" s="25"/>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5"/>
      <c r="BY141" s="14"/>
      <c r="BZ141" s="15"/>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row>
    <row r="142" spans="2:106" x14ac:dyDescent="0.3">
      <c r="B142" s="14"/>
      <c r="C142" s="14"/>
      <c r="D142" s="14"/>
      <c r="E142" s="14"/>
      <c r="F142" s="14"/>
      <c r="G142" s="15"/>
      <c r="H142" s="14"/>
      <c r="I142" s="15"/>
      <c r="J142" s="58"/>
      <c r="K142" s="14"/>
      <c r="L142" s="16"/>
      <c r="M142" s="16"/>
      <c r="N142" s="15"/>
      <c r="O142" s="14"/>
      <c r="P142" s="25"/>
      <c r="Q142" s="25"/>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5"/>
      <c r="BY142" s="14"/>
      <c r="BZ142" s="15"/>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row>
    <row r="143" spans="2:106" x14ac:dyDescent="0.3">
      <c r="B143" s="14"/>
      <c r="C143" s="14"/>
      <c r="D143" s="14"/>
      <c r="E143" s="14"/>
      <c r="F143" s="14"/>
      <c r="G143" s="15"/>
      <c r="H143" s="14"/>
      <c r="I143" s="15"/>
      <c r="J143" s="58"/>
      <c r="K143" s="14"/>
      <c r="L143" s="16"/>
      <c r="M143" s="16"/>
      <c r="N143" s="15"/>
      <c r="O143" s="14"/>
      <c r="P143" s="25"/>
      <c r="Q143" s="25"/>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5"/>
      <c r="BY143" s="14"/>
      <c r="BZ143" s="15"/>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row>
    <row r="144" spans="2:106" x14ac:dyDescent="0.3">
      <c r="B144" s="14"/>
      <c r="C144" s="14"/>
      <c r="D144" s="14"/>
      <c r="E144" s="14"/>
      <c r="F144" s="14"/>
      <c r="G144" s="15"/>
      <c r="H144" s="14"/>
      <c r="I144" s="15"/>
      <c r="J144" s="58"/>
      <c r="K144" s="14"/>
      <c r="L144" s="16"/>
      <c r="M144" s="16"/>
      <c r="N144" s="15"/>
      <c r="O144" s="14"/>
      <c r="P144" s="25"/>
      <c r="Q144" s="25"/>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5"/>
      <c r="BY144" s="14"/>
      <c r="BZ144" s="15"/>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row>
    <row r="145" spans="2:106" x14ac:dyDescent="0.3">
      <c r="B145" s="14"/>
      <c r="C145" s="14"/>
      <c r="D145" s="14"/>
      <c r="E145" s="14"/>
      <c r="F145" s="14"/>
      <c r="G145" s="15"/>
      <c r="H145" s="14"/>
      <c r="I145" s="15"/>
      <c r="J145" s="58"/>
      <c r="K145" s="14"/>
      <c r="L145" s="16"/>
      <c r="M145" s="16"/>
      <c r="N145" s="15"/>
      <c r="O145" s="14"/>
      <c r="P145" s="25"/>
      <c r="Q145" s="25"/>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5"/>
      <c r="BY145" s="14"/>
      <c r="BZ145" s="15"/>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row>
    <row r="146" spans="2:106" x14ac:dyDescent="0.3">
      <c r="B146" s="14"/>
      <c r="C146" s="14"/>
      <c r="D146" s="14"/>
      <c r="E146" s="14"/>
      <c r="F146" s="14"/>
      <c r="G146" s="15"/>
      <c r="H146" s="14"/>
      <c r="I146" s="15"/>
      <c r="J146" s="58"/>
      <c r="K146" s="14"/>
      <c r="L146" s="16"/>
      <c r="M146" s="16"/>
      <c r="N146" s="15"/>
      <c r="O146" s="14"/>
      <c r="P146" s="25"/>
      <c r="Q146" s="25"/>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5"/>
      <c r="BY146" s="14"/>
      <c r="BZ146" s="15"/>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row>
    <row r="147" spans="2:106" x14ac:dyDescent="0.3">
      <c r="B147" s="14"/>
      <c r="C147" s="14"/>
      <c r="D147" s="14"/>
      <c r="E147" s="14"/>
      <c r="F147" s="14"/>
      <c r="G147" s="15"/>
      <c r="H147" s="14"/>
      <c r="I147" s="15"/>
      <c r="J147" s="58"/>
      <c r="K147" s="14"/>
      <c r="L147" s="16"/>
      <c r="M147" s="16"/>
      <c r="N147" s="15"/>
      <c r="O147" s="14"/>
      <c r="P147" s="25"/>
      <c r="Q147" s="25"/>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5"/>
      <c r="BY147" s="14"/>
      <c r="BZ147" s="15"/>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row>
    <row r="148" spans="2:106" x14ac:dyDescent="0.3">
      <c r="B148" s="14"/>
      <c r="C148" s="14"/>
      <c r="D148" s="14"/>
      <c r="E148" s="14"/>
      <c r="F148" s="14"/>
      <c r="G148" s="15"/>
      <c r="H148" s="14"/>
      <c r="I148" s="15"/>
      <c r="J148" s="58"/>
      <c r="K148" s="14"/>
      <c r="L148" s="16"/>
      <c r="M148" s="16"/>
      <c r="N148" s="15"/>
      <c r="O148" s="14"/>
      <c r="P148" s="25"/>
      <c r="Q148" s="25"/>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5"/>
      <c r="BY148" s="14"/>
      <c r="BZ148" s="15"/>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row>
    <row r="149" spans="2:106" x14ac:dyDescent="0.3">
      <c r="B149" s="14"/>
      <c r="C149" s="14"/>
      <c r="D149" s="14"/>
      <c r="E149" s="14"/>
      <c r="F149" s="14"/>
      <c r="G149" s="15"/>
      <c r="H149" s="14"/>
      <c r="I149" s="15"/>
      <c r="J149" s="58"/>
      <c r="K149" s="14"/>
      <c r="L149" s="16"/>
      <c r="M149" s="16"/>
      <c r="N149" s="15"/>
      <c r="O149" s="14"/>
      <c r="P149" s="25"/>
      <c r="Q149" s="25"/>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5"/>
      <c r="BY149" s="14"/>
      <c r="BZ149" s="15"/>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row>
    <row r="150" spans="2:106" x14ac:dyDescent="0.3">
      <c r="B150" s="14"/>
      <c r="C150" s="14"/>
      <c r="D150" s="14"/>
      <c r="E150" s="14"/>
      <c r="F150" s="14"/>
      <c r="G150" s="15"/>
      <c r="H150" s="14"/>
      <c r="I150" s="15"/>
      <c r="J150" s="58"/>
      <c r="K150" s="14"/>
      <c r="L150" s="16"/>
      <c r="M150" s="16"/>
      <c r="N150" s="15"/>
      <c r="O150" s="14"/>
      <c r="P150" s="25"/>
      <c r="Q150" s="25"/>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5"/>
      <c r="BY150" s="14"/>
      <c r="BZ150" s="15"/>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row>
    <row r="151" spans="2:106" x14ac:dyDescent="0.3">
      <c r="B151" s="14"/>
      <c r="C151" s="14"/>
      <c r="D151" s="14"/>
      <c r="E151" s="14"/>
      <c r="F151" s="14"/>
      <c r="G151" s="15"/>
      <c r="H151" s="14"/>
      <c r="I151" s="15"/>
      <c r="J151" s="58"/>
      <c r="K151" s="14"/>
      <c r="L151" s="16"/>
      <c r="M151" s="16"/>
      <c r="N151" s="15"/>
      <c r="O151" s="14"/>
      <c r="P151" s="25"/>
      <c r="Q151" s="25"/>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5"/>
      <c r="BY151" s="14"/>
      <c r="BZ151" s="15"/>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row>
    <row r="152" spans="2:106" x14ac:dyDescent="0.3">
      <c r="B152" s="14"/>
      <c r="C152" s="14"/>
      <c r="D152" s="14"/>
      <c r="E152" s="14"/>
      <c r="F152" s="14"/>
      <c r="G152" s="15"/>
      <c r="H152" s="14"/>
      <c r="I152" s="15"/>
      <c r="J152" s="58"/>
      <c r="K152" s="14"/>
      <c r="L152" s="16"/>
      <c r="M152" s="16"/>
      <c r="N152" s="15"/>
      <c r="O152" s="14"/>
      <c r="P152" s="25"/>
      <c r="Q152" s="25"/>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5"/>
      <c r="BY152" s="14"/>
      <c r="BZ152" s="15"/>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row>
    <row r="153" spans="2:106" x14ac:dyDescent="0.3">
      <c r="B153" s="14"/>
      <c r="C153" s="14"/>
      <c r="D153" s="14"/>
      <c r="E153" s="14"/>
      <c r="F153" s="14"/>
      <c r="G153" s="15"/>
      <c r="H153" s="14"/>
      <c r="I153" s="15"/>
      <c r="J153" s="58"/>
      <c r="K153" s="14"/>
      <c r="L153" s="16"/>
      <c r="M153" s="16"/>
      <c r="N153" s="15"/>
      <c r="O153" s="14"/>
      <c r="P153" s="25"/>
      <c r="Q153" s="25"/>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5"/>
      <c r="BY153" s="14"/>
      <c r="BZ153" s="15"/>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row>
    <row r="154" spans="2:106" x14ac:dyDescent="0.3">
      <c r="B154" s="14"/>
      <c r="C154" s="14"/>
      <c r="D154" s="14"/>
      <c r="E154" s="14"/>
      <c r="F154" s="14"/>
      <c r="G154" s="15"/>
      <c r="H154" s="14"/>
      <c r="I154" s="15"/>
      <c r="J154" s="58"/>
      <c r="K154" s="14"/>
      <c r="L154" s="16"/>
      <c r="M154" s="16"/>
      <c r="N154" s="15"/>
      <c r="O154" s="14"/>
      <c r="P154" s="25"/>
      <c r="Q154" s="25"/>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5"/>
      <c r="BY154" s="14"/>
      <c r="BZ154" s="15"/>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row>
    <row r="155" spans="2:106" x14ac:dyDescent="0.3">
      <c r="B155" s="14"/>
      <c r="C155" s="14"/>
      <c r="D155" s="14"/>
      <c r="E155" s="14"/>
      <c r="F155" s="14"/>
      <c r="G155" s="15"/>
      <c r="H155" s="14"/>
      <c r="I155" s="15"/>
      <c r="J155" s="58"/>
      <c r="K155" s="14"/>
      <c r="L155" s="16"/>
      <c r="M155" s="16"/>
      <c r="N155" s="15"/>
      <c r="O155" s="14"/>
      <c r="P155" s="25"/>
      <c r="Q155" s="25"/>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5"/>
      <c r="BY155" s="14"/>
      <c r="BZ155" s="15"/>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row>
    <row r="156" spans="2:106" x14ac:dyDescent="0.3">
      <c r="B156" s="14"/>
      <c r="C156" s="14"/>
      <c r="D156" s="14"/>
      <c r="E156" s="14"/>
      <c r="F156" s="14"/>
      <c r="G156" s="15"/>
      <c r="H156" s="14"/>
      <c r="I156" s="15"/>
      <c r="J156" s="58"/>
      <c r="K156" s="14"/>
      <c r="L156" s="16"/>
      <c r="M156" s="16"/>
      <c r="N156" s="15"/>
      <c r="O156" s="14"/>
      <c r="P156" s="25"/>
      <c r="Q156" s="25"/>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5"/>
      <c r="BY156" s="14"/>
      <c r="BZ156" s="15"/>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row>
    <row r="157" spans="2:106" x14ac:dyDescent="0.3">
      <c r="B157" s="14"/>
      <c r="C157" s="14"/>
      <c r="D157" s="14"/>
      <c r="E157" s="14"/>
      <c r="F157" s="14"/>
      <c r="G157" s="15"/>
      <c r="H157" s="14"/>
      <c r="I157" s="15"/>
      <c r="J157" s="58"/>
      <c r="K157" s="14"/>
      <c r="L157" s="16"/>
      <c r="M157" s="16"/>
      <c r="N157" s="15"/>
      <c r="O157" s="14"/>
      <c r="P157" s="25"/>
      <c r="Q157" s="25"/>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5"/>
      <c r="BY157" s="14"/>
      <c r="BZ157" s="15"/>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row>
    <row r="158" spans="2:106" x14ac:dyDescent="0.3">
      <c r="B158" s="14"/>
      <c r="C158" s="14"/>
      <c r="D158" s="14"/>
      <c r="E158" s="14"/>
      <c r="F158" s="14"/>
      <c r="G158" s="15"/>
      <c r="H158" s="14"/>
      <c r="I158" s="15"/>
      <c r="J158" s="58"/>
      <c r="K158" s="14"/>
      <c r="L158" s="16"/>
      <c r="M158" s="16"/>
      <c r="N158" s="15"/>
      <c r="O158" s="14"/>
      <c r="P158" s="25"/>
      <c r="Q158" s="25"/>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5"/>
      <c r="BY158" s="14"/>
      <c r="BZ158" s="15"/>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row>
    <row r="159" spans="2:106" x14ac:dyDescent="0.3">
      <c r="B159" s="14"/>
      <c r="C159" s="14"/>
      <c r="D159" s="14"/>
      <c r="E159" s="14"/>
      <c r="F159" s="14"/>
      <c r="G159" s="15"/>
      <c r="H159" s="14"/>
      <c r="I159" s="15"/>
      <c r="J159" s="58"/>
      <c r="K159" s="14"/>
      <c r="L159" s="16"/>
      <c r="M159" s="16"/>
      <c r="N159" s="15"/>
      <c r="O159" s="14"/>
      <c r="P159" s="25"/>
      <c r="Q159" s="25"/>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5"/>
      <c r="BY159" s="14"/>
      <c r="BZ159" s="15"/>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row>
    <row r="160" spans="2:106" x14ac:dyDescent="0.3">
      <c r="B160" s="14"/>
      <c r="C160" s="14"/>
      <c r="D160" s="14"/>
      <c r="E160" s="14"/>
      <c r="F160" s="14"/>
      <c r="G160" s="15"/>
      <c r="H160" s="14"/>
      <c r="I160" s="15"/>
      <c r="J160" s="58"/>
      <c r="K160" s="14"/>
      <c r="L160" s="16"/>
      <c r="M160" s="16"/>
      <c r="N160" s="15"/>
      <c r="O160" s="14"/>
      <c r="P160" s="25"/>
      <c r="Q160" s="25"/>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5"/>
      <c r="BY160" s="14"/>
      <c r="BZ160" s="15"/>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row>
    <row r="161" spans="2:106" x14ac:dyDescent="0.3">
      <c r="B161" s="14"/>
      <c r="C161" s="14"/>
      <c r="D161" s="14"/>
      <c r="E161" s="14"/>
      <c r="F161" s="14"/>
      <c r="G161" s="15"/>
      <c r="H161" s="14"/>
      <c r="I161" s="15"/>
      <c r="J161" s="58"/>
      <c r="K161" s="14"/>
      <c r="L161" s="16"/>
      <c r="M161" s="16"/>
      <c r="N161" s="15"/>
      <c r="O161" s="14"/>
      <c r="P161" s="25"/>
      <c r="Q161" s="25"/>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5"/>
      <c r="BY161" s="14"/>
      <c r="BZ161" s="15"/>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row>
    <row r="162" spans="2:106" x14ac:dyDescent="0.3">
      <c r="B162" s="14"/>
      <c r="C162" s="14"/>
      <c r="D162" s="14"/>
      <c r="E162" s="14"/>
      <c r="F162" s="14"/>
      <c r="G162" s="15"/>
      <c r="H162" s="14"/>
      <c r="I162" s="15"/>
      <c r="J162" s="58"/>
      <c r="K162" s="14"/>
      <c r="L162" s="16"/>
      <c r="M162" s="16"/>
      <c r="N162" s="15"/>
      <c r="O162" s="14"/>
      <c r="P162" s="25"/>
      <c r="Q162" s="25"/>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5"/>
      <c r="BY162" s="14"/>
      <c r="BZ162" s="15"/>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row>
    <row r="163" spans="2:106" x14ac:dyDescent="0.3">
      <c r="B163" s="14"/>
      <c r="C163" s="14"/>
      <c r="D163" s="14"/>
      <c r="E163" s="14"/>
      <c r="F163" s="14"/>
      <c r="G163" s="15"/>
      <c r="H163" s="14"/>
      <c r="I163" s="15"/>
      <c r="J163" s="58"/>
      <c r="K163" s="14"/>
      <c r="L163" s="16"/>
      <c r="M163" s="16"/>
      <c r="N163" s="15"/>
      <c r="O163" s="14"/>
      <c r="P163" s="25"/>
      <c r="Q163" s="25"/>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5"/>
      <c r="BY163" s="14"/>
      <c r="BZ163" s="15"/>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row>
    <row r="164" spans="2:106" x14ac:dyDescent="0.3">
      <c r="B164" s="14"/>
      <c r="C164" s="14"/>
      <c r="D164" s="14"/>
      <c r="E164" s="14"/>
      <c r="F164" s="14"/>
      <c r="G164" s="15"/>
      <c r="H164" s="14"/>
      <c r="I164" s="15"/>
      <c r="J164" s="58"/>
      <c r="K164" s="14"/>
      <c r="L164" s="16"/>
      <c r="M164" s="16"/>
      <c r="N164" s="15"/>
      <c r="O164" s="14"/>
      <c r="P164" s="25"/>
      <c r="Q164" s="25"/>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5"/>
      <c r="BY164" s="14"/>
      <c r="BZ164" s="15"/>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row>
    <row r="165" spans="2:106" x14ac:dyDescent="0.3">
      <c r="B165" s="14"/>
      <c r="C165" s="14"/>
      <c r="D165" s="14"/>
      <c r="E165" s="14"/>
      <c r="F165" s="14"/>
      <c r="G165" s="15"/>
      <c r="H165" s="14"/>
      <c r="I165" s="15"/>
      <c r="J165" s="58"/>
      <c r="K165" s="14"/>
      <c r="L165" s="16"/>
      <c r="M165" s="16"/>
      <c r="N165" s="15"/>
      <c r="O165" s="14"/>
      <c r="P165" s="25"/>
      <c r="Q165" s="25"/>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5"/>
      <c r="BY165" s="14"/>
      <c r="BZ165" s="15"/>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row>
    <row r="166" spans="2:106" x14ac:dyDescent="0.3">
      <c r="B166" s="14"/>
      <c r="C166" s="14"/>
      <c r="D166" s="14"/>
      <c r="E166" s="14"/>
      <c r="F166" s="14"/>
      <c r="G166" s="15"/>
      <c r="H166" s="14"/>
      <c r="I166" s="15"/>
      <c r="J166" s="58"/>
      <c r="K166" s="14"/>
      <c r="L166" s="16"/>
      <c r="M166" s="16"/>
      <c r="N166" s="15"/>
      <c r="O166" s="14"/>
      <c r="P166" s="25"/>
      <c r="Q166" s="25"/>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5"/>
      <c r="BY166" s="14"/>
      <c r="BZ166" s="15"/>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row>
    <row r="167" spans="2:106" x14ac:dyDescent="0.3">
      <c r="B167" s="14"/>
      <c r="C167" s="14"/>
      <c r="D167" s="14"/>
      <c r="E167" s="14"/>
      <c r="F167" s="14"/>
      <c r="G167" s="15"/>
      <c r="H167" s="14"/>
      <c r="I167" s="15"/>
      <c r="J167" s="58"/>
      <c r="K167" s="14"/>
      <c r="L167" s="16"/>
      <c r="M167" s="16"/>
      <c r="N167" s="15"/>
      <c r="O167" s="14"/>
      <c r="P167" s="25"/>
      <c r="Q167" s="25"/>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5"/>
      <c r="BY167" s="14"/>
      <c r="BZ167" s="15"/>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row>
    <row r="168" spans="2:106" x14ac:dyDescent="0.3">
      <c r="B168" s="14"/>
      <c r="C168" s="14"/>
      <c r="D168" s="14"/>
      <c r="E168" s="14"/>
      <c r="F168" s="14"/>
      <c r="G168" s="15"/>
      <c r="H168" s="14"/>
      <c r="I168" s="15"/>
      <c r="J168" s="58"/>
      <c r="K168" s="14"/>
      <c r="L168" s="16"/>
      <c r="M168" s="16"/>
      <c r="N168" s="15"/>
      <c r="O168" s="14"/>
      <c r="P168" s="25"/>
      <c r="Q168" s="25"/>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5"/>
      <c r="BY168" s="14"/>
      <c r="BZ168" s="15"/>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row>
    <row r="169" spans="2:106" x14ac:dyDescent="0.3">
      <c r="B169" s="14"/>
      <c r="C169" s="14"/>
      <c r="D169" s="14"/>
      <c r="E169" s="14"/>
      <c r="F169" s="14"/>
      <c r="G169" s="15"/>
      <c r="H169" s="14"/>
      <c r="I169" s="15"/>
      <c r="J169" s="58"/>
      <c r="K169" s="14"/>
      <c r="L169" s="16"/>
      <c r="M169" s="16"/>
      <c r="N169" s="15"/>
      <c r="O169" s="14"/>
      <c r="P169" s="25"/>
      <c r="Q169" s="25"/>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5"/>
      <c r="BY169" s="14"/>
      <c r="BZ169" s="15"/>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row>
    <row r="170" spans="2:106" x14ac:dyDescent="0.3">
      <c r="B170" s="14"/>
      <c r="C170" s="14"/>
      <c r="D170" s="14"/>
      <c r="E170" s="14"/>
      <c r="F170" s="14"/>
      <c r="G170" s="15"/>
      <c r="H170" s="14"/>
      <c r="I170" s="15"/>
      <c r="J170" s="58"/>
      <c r="K170" s="14"/>
      <c r="L170" s="16"/>
      <c r="M170" s="16"/>
      <c r="N170" s="15"/>
      <c r="O170" s="14"/>
      <c r="P170" s="25"/>
      <c r="Q170" s="25"/>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5"/>
      <c r="BY170" s="14"/>
      <c r="BZ170" s="15"/>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row>
    <row r="171" spans="2:106" x14ac:dyDescent="0.3">
      <c r="B171" s="14"/>
      <c r="C171" s="14"/>
      <c r="D171" s="14"/>
      <c r="E171" s="14"/>
      <c r="F171" s="14"/>
      <c r="G171" s="15"/>
      <c r="H171" s="14"/>
      <c r="I171" s="15"/>
      <c r="J171" s="58"/>
      <c r="K171" s="14"/>
      <c r="L171" s="16"/>
      <c r="M171" s="16"/>
      <c r="N171" s="15"/>
      <c r="O171" s="14"/>
      <c r="P171" s="25"/>
      <c r="Q171" s="25"/>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5"/>
      <c r="BY171" s="14"/>
      <c r="BZ171" s="15"/>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row>
    <row r="172" spans="2:106" x14ac:dyDescent="0.3">
      <c r="B172" s="14"/>
      <c r="C172" s="14"/>
      <c r="D172" s="14"/>
      <c r="E172" s="14"/>
      <c r="F172" s="14"/>
      <c r="G172" s="15"/>
      <c r="H172" s="14"/>
      <c r="I172" s="15"/>
      <c r="J172" s="58"/>
      <c r="K172" s="14"/>
      <c r="L172" s="16"/>
      <c r="M172" s="16"/>
      <c r="N172" s="15"/>
      <c r="O172" s="14"/>
      <c r="P172" s="25"/>
      <c r="Q172" s="25"/>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5"/>
      <c r="BY172" s="14"/>
      <c r="BZ172" s="15"/>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row>
    <row r="173" spans="2:106" x14ac:dyDescent="0.3">
      <c r="B173" s="14"/>
      <c r="C173" s="14"/>
      <c r="D173" s="14"/>
      <c r="E173" s="14"/>
      <c r="F173" s="14"/>
      <c r="G173" s="15"/>
      <c r="H173" s="14"/>
      <c r="I173" s="15"/>
      <c r="J173" s="58"/>
      <c r="K173" s="14"/>
      <c r="L173" s="16"/>
      <c r="M173" s="16"/>
      <c r="N173" s="15"/>
      <c r="O173" s="14"/>
      <c r="P173" s="25"/>
      <c r="Q173" s="25"/>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5"/>
      <c r="BY173" s="14"/>
      <c r="BZ173" s="15"/>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row>
    <row r="174" spans="2:106" x14ac:dyDescent="0.3">
      <c r="B174" s="14"/>
      <c r="C174" s="14"/>
      <c r="D174" s="14"/>
      <c r="E174" s="14"/>
      <c r="F174" s="14"/>
      <c r="G174" s="15"/>
      <c r="H174" s="14"/>
      <c r="I174" s="15"/>
      <c r="J174" s="58"/>
      <c r="K174" s="14"/>
      <c r="L174" s="16"/>
      <c r="M174" s="16"/>
      <c r="N174" s="15"/>
      <c r="O174" s="14"/>
      <c r="P174" s="25"/>
      <c r="Q174" s="25"/>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5"/>
      <c r="BY174" s="14"/>
      <c r="BZ174" s="15"/>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row>
    <row r="175" spans="2:106" x14ac:dyDescent="0.3">
      <c r="B175" s="14"/>
      <c r="C175" s="14"/>
      <c r="D175" s="14"/>
      <c r="E175" s="14"/>
      <c r="F175" s="14"/>
      <c r="G175" s="15"/>
      <c r="H175" s="14"/>
      <c r="I175" s="15"/>
      <c r="J175" s="58"/>
      <c r="K175" s="14"/>
      <c r="L175" s="16"/>
      <c r="M175" s="16"/>
      <c r="N175" s="15"/>
      <c r="O175" s="14"/>
      <c r="P175" s="25"/>
      <c r="Q175" s="25"/>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5"/>
      <c r="BY175" s="14"/>
      <c r="BZ175" s="15"/>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row>
    <row r="176" spans="2:106" x14ac:dyDescent="0.3">
      <c r="B176" s="14"/>
      <c r="C176" s="14"/>
      <c r="D176" s="14"/>
      <c r="E176" s="14"/>
      <c r="F176" s="14"/>
      <c r="G176" s="15"/>
      <c r="H176" s="14"/>
      <c r="I176" s="15"/>
      <c r="J176" s="58"/>
      <c r="K176" s="14"/>
      <c r="L176" s="16"/>
      <c r="M176" s="16"/>
      <c r="N176" s="15"/>
      <c r="O176" s="14"/>
      <c r="P176" s="25"/>
      <c r="Q176" s="25"/>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5"/>
      <c r="BY176" s="14"/>
      <c r="BZ176" s="15"/>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row>
    <row r="177" spans="2:106" x14ac:dyDescent="0.3">
      <c r="B177" s="14"/>
      <c r="C177" s="14"/>
      <c r="D177" s="14"/>
      <c r="E177" s="14"/>
      <c r="F177" s="14"/>
      <c r="G177" s="15"/>
      <c r="H177" s="14"/>
      <c r="I177" s="15"/>
      <c r="J177" s="58"/>
      <c r="K177" s="14"/>
      <c r="L177" s="16"/>
      <c r="M177" s="16"/>
      <c r="N177" s="15"/>
      <c r="O177" s="14"/>
      <c r="P177" s="25"/>
      <c r="Q177" s="25"/>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5"/>
      <c r="BY177" s="14"/>
      <c r="BZ177" s="15"/>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row>
    <row r="178" spans="2:106" x14ac:dyDescent="0.3">
      <c r="B178" s="14"/>
      <c r="C178" s="14"/>
      <c r="D178" s="14"/>
      <c r="E178" s="14"/>
      <c r="F178" s="14"/>
      <c r="G178" s="15"/>
      <c r="H178" s="14"/>
      <c r="I178" s="15"/>
      <c r="J178" s="58"/>
      <c r="K178" s="14"/>
      <c r="L178" s="16"/>
      <c r="M178" s="16"/>
      <c r="N178" s="15"/>
      <c r="O178" s="14"/>
      <c r="P178" s="25"/>
      <c r="Q178" s="25"/>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5"/>
      <c r="BY178" s="14"/>
      <c r="BZ178" s="15"/>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row>
    <row r="179" spans="2:106" x14ac:dyDescent="0.3">
      <c r="B179" s="14"/>
      <c r="C179" s="14"/>
      <c r="D179" s="14"/>
      <c r="E179" s="14"/>
      <c r="F179" s="14"/>
      <c r="G179" s="15"/>
      <c r="H179" s="14"/>
      <c r="I179" s="15"/>
      <c r="J179" s="58"/>
      <c r="K179" s="14"/>
      <c r="L179" s="16"/>
      <c r="M179" s="16"/>
      <c r="N179" s="15"/>
      <c r="O179" s="14"/>
      <c r="P179" s="25"/>
      <c r="Q179" s="25"/>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5"/>
      <c r="BY179" s="14"/>
      <c r="BZ179" s="15"/>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row>
    <row r="180" spans="2:106" x14ac:dyDescent="0.3">
      <c r="B180" s="14"/>
      <c r="C180" s="14"/>
      <c r="D180" s="14"/>
      <c r="E180" s="14"/>
      <c r="F180" s="14"/>
      <c r="G180" s="15"/>
      <c r="H180" s="14"/>
      <c r="I180" s="15"/>
      <c r="J180" s="58"/>
      <c r="K180" s="14"/>
      <c r="L180" s="16"/>
      <c r="M180" s="16"/>
      <c r="N180" s="15"/>
      <c r="O180" s="14"/>
      <c r="P180" s="25"/>
      <c r="Q180" s="25"/>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5"/>
      <c r="BY180" s="14"/>
      <c r="BZ180" s="15"/>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row>
    <row r="181" spans="2:106" x14ac:dyDescent="0.3">
      <c r="B181" s="14"/>
      <c r="C181" s="14"/>
      <c r="D181" s="14"/>
      <c r="E181" s="14"/>
      <c r="F181" s="14"/>
      <c r="G181" s="15"/>
      <c r="H181" s="14"/>
      <c r="I181" s="15"/>
      <c r="J181" s="58"/>
      <c r="K181" s="14"/>
      <c r="L181" s="16"/>
      <c r="M181" s="16"/>
      <c r="N181" s="15"/>
      <c r="O181" s="14"/>
      <c r="P181" s="25"/>
      <c r="Q181" s="25"/>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5"/>
      <c r="BY181" s="14"/>
      <c r="BZ181" s="15"/>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row>
    <row r="182" spans="2:106" x14ac:dyDescent="0.3">
      <c r="B182" s="14"/>
      <c r="C182" s="14"/>
      <c r="D182" s="14"/>
      <c r="E182" s="14"/>
      <c r="F182" s="14"/>
      <c r="G182" s="15"/>
      <c r="H182" s="14"/>
      <c r="I182" s="15"/>
      <c r="J182" s="58"/>
      <c r="K182" s="14"/>
      <c r="L182" s="16"/>
      <c r="M182" s="16"/>
      <c r="N182" s="15"/>
      <c r="O182" s="14"/>
      <c r="P182" s="25"/>
      <c r="Q182" s="25"/>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5"/>
      <c r="BY182" s="14"/>
      <c r="BZ182" s="15"/>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row>
    <row r="183" spans="2:106" x14ac:dyDescent="0.3">
      <c r="B183" s="14"/>
      <c r="C183" s="14"/>
      <c r="D183" s="14"/>
      <c r="E183" s="14"/>
      <c r="F183" s="14"/>
      <c r="G183" s="15"/>
      <c r="H183" s="14"/>
      <c r="I183" s="15"/>
      <c r="J183" s="58"/>
      <c r="K183" s="14"/>
      <c r="L183" s="16"/>
      <c r="M183" s="16"/>
      <c r="N183" s="15"/>
      <c r="O183" s="14"/>
      <c r="P183" s="25"/>
      <c r="Q183" s="25"/>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5"/>
      <c r="BY183" s="14"/>
      <c r="BZ183" s="15"/>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row>
    <row r="184" spans="2:106" x14ac:dyDescent="0.3">
      <c r="B184" s="14"/>
      <c r="C184" s="14"/>
      <c r="D184" s="14"/>
      <c r="E184" s="14"/>
      <c r="F184" s="14"/>
      <c r="G184" s="15"/>
      <c r="H184" s="14"/>
      <c r="I184" s="15"/>
      <c r="J184" s="58"/>
      <c r="K184" s="14"/>
      <c r="L184" s="16"/>
      <c r="M184" s="16"/>
      <c r="N184" s="15"/>
      <c r="O184" s="14"/>
      <c r="P184" s="25"/>
      <c r="Q184" s="25"/>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5"/>
      <c r="BY184" s="14"/>
      <c r="BZ184" s="15"/>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row>
    <row r="185" spans="2:106" x14ac:dyDescent="0.3">
      <c r="B185" s="14"/>
      <c r="C185" s="14"/>
      <c r="D185" s="14"/>
      <c r="E185" s="14"/>
      <c r="F185" s="14"/>
      <c r="G185" s="15"/>
      <c r="H185" s="14"/>
      <c r="I185" s="15"/>
      <c r="J185" s="58"/>
      <c r="K185" s="14"/>
      <c r="L185" s="16"/>
      <c r="M185" s="16"/>
      <c r="N185" s="15"/>
      <c r="O185" s="14"/>
      <c r="P185" s="25"/>
      <c r="Q185" s="25"/>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5"/>
      <c r="BY185" s="14"/>
      <c r="BZ185" s="15"/>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row>
    <row r="186" spans="2:106" x14ac:dyDescent="0.3">
      <c r="B186" s="14"/>
      <c r="C186" s="14"/>
      <c r="D186" s="14"/>
      <c r="E186" s="14"/>
      <c r="F186" s="14"/>
      <c r="G186" s="15"/>
      <c r="H186" s="14"/>
      <c r="I186" s="15"/>
      <c r="J186" s="58"/>
      <c r="K186" s="14"/>
      <c r="L186" s="16"/>
      <c r="M186" s="16"/>
      <c r="N186" s="15"/>
      <c r="O186" s="14"/>
      <c r="P186" s="25"/>
      <c r="Q186" s="25"/>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5"/>
      <c r="BY186" s="14"/>
      <c r="BZ186" s="15"/>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row>
    <row r="187" spans="2:106" x14ac:dyDescent="0.3">
      <c r="B187" s="14"/>
      <c r="C187" s="14"/>
      <c r="D187" s="14"/>
      <c r="E187" s="14"/>
      <c r="F187" s="14"/>
      <c r="G187" s="15"/>
      <c r="H187" s="14"/>
      <c r="I187" s="15"/>
      <c r="J187" s="58"/>
      <c r="K187" s="14"/>
      <c r="L187" s="16"/>
      <c r="M187" s="16"/>
      <c r="N187" s="15"/>
      <c r="O187" s="14"/>
      <c r="P187" s="25"/>
      <c r="Q187" s="25"/>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5"/>
      <c r="BY187" s="14"/>
      <c r="BZ187" s="15"/>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row>
    <row r="188" spans="2:106" x14ac:dyDescent="0.3">
      <c r="B188" s="14"/>
      <c r="C188" s="14"/>
      <c r="D188" s="14"/>
      <c r="E188" s="14"/>
      <c r="F188" s="14"/>
      <c r="G188" s="15"/>
      <c r="H188" s="14"/>
      <c r="I188" s="15"/>
      <c r="J188" s="58"/>
      <c r="K188" s="14"/>
      <c r="L188" s="16"/>
      <c r="M188" s="16"/>
      <c r="N188" s="15"/>
      <c r="O188" s="14"/>
      <c r="P188" s="25"/>
      <c r="Q188" s="25"/>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5"/>
      <c r="BY188" s="14"/>
      <c r="BZ188" s="15"/>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row>
    <row r="189" spans="2:106" x14ac:dyDescent="0.3">
      <c r="B189" s="14"/>
      <c r="C189" s="14"/>
      <c r="D189" s="14"/>
      <c r="E189" s="14"/>
      <c r="F189" s="14"/>
      <c r="G189" s="15"/>
      <c r="H189" s="14"/>
      <c r="I189" s="15"/>
      <c r="J189" s="58"/>
      <c r="K189" s="14"/>
      <c r="L189" s="16"/>
      <c r="M189" s="16"/>
      <c r="N189" s="15"/>
      <c r="O189" s="14"/>
      <c r="P189" s="25"/>
      <c r="Q189" s="25"/>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5"/>
      <c r="BY189" s="14"/>
      <c r="BZ189" s="15"/>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row>
    <row r="190" spans="2:106" x14ac:dyDescent="0.3">
      <c r="B190" s="14"/>
      <c r="C190" s="14"/>
      <c r="D190" s="14"/>
      <c r="E190" s="14"/>
      <c r="F190" s="14"/>
      <c r="G190" s="15"/>
      <c r="H190" s="14"/>
      <c r="I190" s="15"/>
      <c r="J190" s="58"/>
      <c r="K190" s="14"/>
      <c r="L190" s="16"/>
      <c r="M190" s="16"/>
      <c r="N190" s="15"/>
      <c r="O190" s="14"/>
      <c r="P190" s="25"/>
      <c r="Q190" s="25"/>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5"/>
      <c r="BY190" s="14"/>
      <c r="BZ190" s="15"/>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row>
    <row r="191" spans="2:106" x14ac:dyDescent="0.3">
      <c r="B191" s="14"/>
      <c r="C191" s="14"/>
      <c r="D191" s="14"/>
      <c r="E191" s="14"/>
      <c r="F191" s="14"/>
      <c r="G191" s="15"/>
      <c r="H191" s="14"/>
      <c r="I191" s="15"/>
      <c r="J191" s="58"/>
      <c r="K191" s="14"/>
      <c r="L191" s="16"/>
      <c r="M191" s="16"/>
      <c r="N191" s="15"/>
      <c r="O191" s="14"/>
      <c r="P191" s="25"/>
      <c r="Q191" s="25"/>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5"/>
      <c r="BY191" s="14"/>
      <c r="BZ191" s="15"/>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row>
    <row r="192" spans="2:106" x14ac:dyDescent="0.3">
      <c r="B192" s="14"/>
      <c r="C192" s="14"/>
      <c r="D192" s="14"/>
      <c r="E192" s="14"/>
      <c r="F192" s="14"/>
      <c r="G192" s="15"/>
      <c r="H192" s="14"/>
      <c r="I192" s="15"/>
      <c r="J192" s="58"/>
      <c r="K192" s="14"/>
      <c r="L192" s="16"/>
      <c r="M192" s="16"/>
      <c r="N192" s="15"/>
      <c r="O192" s="14"/>
      <c r="P192" s="25"/>
      <c r="Q192" s="25"/>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5"/>
      <c r="BY192" s="14"/>
      <c r="BZ192" s="15"/>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row>
    <row r="193" spans="2:106" x14ac:dyDescent="0.3">
      <c r="B193" s="14"/>
      <c r="C193" s="14"/>
      <c r="D193" s="14"/>
      <c r="E193" s="14"/>
      <c r="F193" s="14"/>
      <c r="G193" s="15"/>
      <c r="H193" s="14"/>
      <c r="I193" s="15"/>
      <c r="J193" s="58"/>
      <c r="K193" s="14"/>
      <c r="L193" s="16"/>
      <c r="M193" s="16"/>
      <c r="N193" s="15"/>
      <c r="O193" s="14"/>
      <c r="P193" s="25"/>
      <c r="Q193" s="25"/>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5"/>
      <c r="BY193" s="14"/>
      <c r="BZ193" s="15"/>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row>
    <row r="194" spans="2:106" x14ac:dyDescent="0.3">
      <c r="B194" s="14"/>
      <c r="C194" s="14"/>
      <c r="D194" s="14"/>
      <c r="E194" s="14"/>
      <c r="F194" s="14"/>
      <c r="G194" s="15"/>
      <c r="H194" s="14"/>
      <c r="I194" s="15"/>
      <c r="J194" s="58"/>
      <c r="K194" s="14"/>
      <c r="L194" s="16"/>
      <c r="M194" s="16"/>
      <c r="N194" s="15"/>
      <c r="O194" s="14"/>
      <c r="P194" s="25"/>
      <c r="Q194" s="25"/>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5"/>
      <c r="BY194" s="14"/>
      <c r="BZ194" s="15"/>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row>
    <row r="195" spans="2:106" x14ac:dyDescent="0.3">
      <c r="B195" s="14"/>
      <c r="C195" s="14"/>
      <c r="D195" s="14"/>
      <c r="E195" s="14"/>
      <c r="F195" s="14"/>
      <c r="G195" s="15"/>
      <c r="H195" s="14"/>
      <c r="I195" s="15"/>
      <c r="J195" s="58"/>
      <c r="K195" s="14"/>
      <c r="L195" s="16"/>
      <c r="M195" s="16"/>
      <c r="N195" s="15"/>
      <c r="O195" s="14"/>
      <c r="P195" s="25"/>
      <c r="Q195" s="25"/>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5"/>
      <c r="BY195" s="14"/>
      <c r="BZ195" s="15"/>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row>
    <row r="196" spans="2:106" x14ac:dyDescent="0.3">
      <c r="B196" s="14"/>
      <c r="C196" s="14"/>
      <c r="D196" s="14"/>
      <c r="E196" s="14"/>
      <c r="F196" s="14"/>
      <c r="G196" s="15"/>
      <c r="H196" s="14"/>
      <c r="I196" s="15"/>
      <c r="J196" s="58"/>
      <c r="K196" s="14"/>
      <c r="L196" s="16"/>
      <c r="M196" s="16"/>
      <c r="N196" s="15"/>
      <c r="O196" s="14"/>
      <c r="P196" s="25"/>
      <c r="Q196" s="25"/>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5"/>
      <c r="BY196" s="14"/>
      <c r="BZ196" s="15"/>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row>
    <row r="197" spans="2:106" x14ac:dyDescent="0.3">
      <c r="B197" s="14"/>
      <c r="C197" s="14"/>
      <c r="D197" s="14"/>
      <c r="E197" s="14"/>
      <c r="F197" s="14"/>
      <c r="G197" s="15"/>
      <c r="H197" s="14"/>
      <c r="I197" s="15"/>
      <c r="J197" s="58"/>
      <c r="K197" s="14"/>
      <c r="L197" s="16"/>
      <c r="M197" s="16"/>
      <c r="N197" s="15"/>
      <c r="O197" s="14"/>
      <c r="P197" s="25"/>
      <c r="Q197" s="25"/>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5"/>
      <c r="BY197" s="14"/>
      <c r="BZ197" s="15"/>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row>
    <row r="198" spans="2:106" x14ac:dyDescent="0.3">
      <c r="B198" s="14"/>
      <c r="C198" s="14"/>
      <c r="D198" s="14"/>
      <c r="E198" s="14"/>
      <c r="F198" s="14"/>
      <c r="G198" s="15"/>
      <c r="H198" s="14"/>
      <c r="I198" s="15"/>
      <c r="J198" s="58"/>
      <c r="K198" s="14"/>
      <c r="L198" s="16"/>
      <c r="M198" s="16"/>
      <c r="N198" s="15"/>
      <c r="O198" s="14"/>
      <c r="P198" s="25"/>
      <c r="Q198" s="25"/>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5"/>
      <c r="BY198" s="14"/>
      <c r="BZ198" s="15"/>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row>
    <row r="199" spans="2:106" x14ac:dyDescent="0.3">
      <c r="B199" s="14"/>
      <c r="C199" s="14"/>
      <c r="D199" s="14"/>
      <c r="E199" s="14"/>
      <c r="F199" s="14"/>
      <c r="G199" s="15"/>
      <c r="H199" s="14"/>
      <c r="I199" s="15"/>
      <c r="J199" s="58"/>
      <c r="K199" s="14"/>
      <c r="L199" s="16"/>
      <c r="M199" s="16"/>
      <c r="N199" s="15"/>
      <c r="O199" s="14"/>
      <c r="P199" s="25"/>
      <c r="Q199" s="25"/>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5"/>
      <c r="BY199" s="14"/>
      <c r="BZ199" s="15"/>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row>
    <row r="200" spans="2:106" x14ac:dyDescent="0.3">
      <c r="B200" s="14"/>
      <c r="C200" s="14"/>
      <c r="D200" s="14"/>
      <c r="E200" s="14"/>
      <c r="F200" s="14"/>
      <c r="G200" s="15"/>
      <c r="H200" s="14"/>
      <c r="I200" s="15"/>
      <c r="J200" s="58"/>
      <c r="K200" s="14"/>
      <c r="L200" s="16"/>
      <c r="M200" s="16"/>
      <c r="N200" s="15"/>
      <c r="O200" s="14"/>
      <c r="P200" s="25"/>
      <c r="Q200" s="25"/>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5"/>
      <c r="BY200" s="14"/>
      <c r="BZ200" s="15"/>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row>
    <row r="201" spans="2:106" x14ac:dyDescent="0.3">
      <c r="B201" s="14"/>
      <c r="C201" s="14"/>
      <c r="D201" s="14"/>
      <c r="E201" s="14"/>
      <c r="F201" s="14"/>
      <c r="G201" s="15"/>
      <c r="H201" s="14"/>
      <c r="I201" s="15"/>
      <c r="J201" s="58"/>
      <c r="K201" s="14"/>
      <c r="L201" s="16"/>
      <c r="M201" s="16"/>
      <c r="N201" s="15"/>
      <c r="O201" s="14"/>
      <c r="P201" s="25"/>
      <c r="Q201" s="25"/>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5"/>
      <c r="BY201" s="14"/>
      <c r="BZ201" s="15"/>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row>
    <row r="202" spans="2:106" x14ac:dyDescent="0.3">
      <c r="B202" s="14"/>
      <c r="C202" s="14"/>
      <c r="D202" s="14"/>
      <c r="E202" s="14"/>
      <c r="F202" s="14"/>
      <c r="G202" s="15"/>
      <c r="H202" s="14"/>
      <c r="I202" s="15"/>
      <c r="J202" s="58"/>
      <c r="K202" s="14"/>
      <c r="L202" s="16"/>
      <c r="M202" s="16"/>
      <c r="N202" s="15"/>
      <c r="O202" s="14"/>
      <c r="P202" s="25"/>
      <c r="Q202" s="25"/>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5"/>
      <c r="BY202" s="14"/>
      <c r="BZ202" s="15"/>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row>
    <row r="203" spans="2:106" x14ac:dyDescent="0.3">
      <c r="B203" s="14"/>
      <c r="C203" s="14"/>
      <c r="D203" s="14"/>
      <c r="E203" s="14"/>
      <c r="F203" s="14"/>
      <c r="G203" s="15"/>
      <c r="H203" s="14"/>
      <c r="I203" s="15"/>
      <c r="J203" s="58"/>
      <c r="K203" s="14"/>
      <c r="L203" s="16"/>
      <c r="M203" s="16"/>
      <c r="N203" s="15"/>
      <c r="O203" s="14"/>
      <c r="P203" s="25"/>
      <c r="Q203" s="25"/>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5"/>
      <c r="BY203" s="14"/>
      <c r="BZ203" s="15"/>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row>
    <row r="204" spans="2:106" x14ac:dyDescent="0.3">
      <c r="B204" s="14"/>
      <c r="C204" s="14"/>
      <c r="D204" s="14"/>
      <c r="E204" s="14"/>
      <c r="F204" s="14"/>
      <c r="G204" s="15"/>
      <c r="H204" s="14"/>
      <c r="I204" s="15"/>
      <c r="J204" s="58"/>
      <c r="K204" s="14"/>
      <c r="L204" s="16"/>
      <c r="M204" s="16"/>
      <c r="N204" s="15"/>
      <c r="O204" s="14"/>
      <c r="P204" s="25"/>
      <c r="Q204" s="25"/>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5"/>
      <c r="BY204" s="14"/>
      <c r="BZ204" s="15"/>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row>
    <row r="205" spans="2:106" x14ac:dyDescent="0.3">
      <c r="B205" s="14"/>
      <c r="C205" s="14"/>
      <c r="D205" s="14"/>
      <c r="E205" s="14"/>
      <c r="F205" s="14"/>
      <c r="G205" s="15"/>
      <c r="H205" s="14"/>
      <c r="I205" s="15"/>
      <c r="J205" s="58"/>
      <c r="K205" s="14"/>
      <c r="L205" s="16"/>
      <c r="M205" s="16"/>
      <c r="N205" s="15"/>
      <c r="O205" s="14"/>
      <c r="P205" s="25"/>
      <c r="Q205" s="25"/>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5"/>
      <c r="BY205" s="14"/>
      <c r="BZ205" s="15"/>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row>
    <row r="206" spans="2:106" x14ac:dyDescent="0.3">
      <c r="B206" s="14"/>
      <c r="C206" s="14"/>
      <c r="D206" s="14"/>
      <c r="E206" s="14"/>
      <c r="F206" s="14"/>
      <c r="G206" s="15"/>
      <c r="H206" s="14"/>
      <c r="I206" s="15"/>
      <c r="J206" s="58"/>
      <c r="K206" s="14"/>
      <c r="L206" s="16"/>
      <c r="M206" s="16"/>
      <c r="N206" s="15"/>
      <c r="O206" s="14"/>
      <c r="P206" s="25"/>
      <c r="Q206" s="25"/>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5"/>
      <c r="BY206" s="14"/>
      <c r="BZ206" s="15"/>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row>
    <row r="207" spans="2:106" x14ac:dyDescent="0.3">
      <c r="B207" s="14"/>
      <c r="C207" s="14"/>
      <c r="D207" s="14"/>
      <c r="E207" s="14"/>
      <c r="F207" s="14"/>
      <c r="G207" s="15"/>
      <c r="H207" s="14"/>
      <c r="I207" s="15"/>
      <c r="J207" s="58"/>
      <c r="K207" s="14"/>
      <c r="L207" s="16"/>
      <c r="M207" s="16"/>
      <c r="N207" s="15"/>
      <c r="O207" s="14"/>
      <c r="P207" s="25"/>
      <c r="Q207" s="25"/>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5"/>
      <c r="BY207" s="14"/>
      <c r="BZ207" s="15"/>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row>
    <row r="208" spans="2:106" x14ac:dyDescent="0.3">
      <c r="B208" s="14"/>
      <c r="C208" s="14"/>
      <c r="D208" s="14"/>
      <c r="E208" s="14"/>
      <c r="F208" s="14"/>
      <c r="G208" s="15"/>
      <c r="H208" s="14"/>
      <c r="I208" s="15"/>
      <c r="J208" s="58"/>
      <c r="K208" s="14"/>
      <c r="L208" s="16"/>
      <c r="M208" s="16"/>
      <c r="N208" s="15"/>
      <c r="O208" s="14"/>
      <c r="P208" s="25"/>
      <c r="Q208" s="25"/>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5"/>
      <c r="BY208" s="14"/>
      <c r="BZ208" s="15"/>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row>
    <row r="209" spans="2:106" x14ac:dyDescent="0.3">
      <c r="B209" s="14"/>
      <c r="C209" s="14"/>
      <c r="D209" s="14"/>
      <c r="E209" s="14"/>
      <c r="F209" s="14"/>
      <c r="G209" s="15"/>
      <c r="H209" s="14"/>
      <c r="I209" s="15"/>
      <c r="J209" s="58"/>
      <c r="K209" s="14"/>
      <c r="L209" s="16"/>
      <c r="M209" s="16"/>
      <c r="N209" s="15"/>
      <c r="O209" s="14"/>
      <c r="P209" s="25"/>
      <c r="Q209" s="25"/>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5"/>
      <c r="BY209" s="14"/>
      <c r="BZ209" s="15"/>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row>
    <row r="210" spans="2:106" x14ac:dyDescent="0.3">
      <c r="B210" s="14"/>
      <c r="C210" s="14"/>
      <c r="D210" s="14"/>
      <c r="E210" s="14"/>
      <c r="F210" s="14"/>
      <c r="G210" s="15"/>
      <c r="H210" s="14"/>
      <c r="I210" s="15"/>
      <c r="J210" s="58"/>
      <c r="K210" s="14"/>
      <c r="L210" s="16"/>
      <c r="M210" s="16"/>
      <c r="N210" s="15"/>
      <c r="O210" s="14"/>
      <c r="P210" s="25"/>
      <c r="Q210" s="25"/>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5"/>
      <c r="BY210" s="14"/>
      <c r="BZ210" s="15"/>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row>
    <row r="211" spans="2:106" x14ac:dyDescent="0.3">
      <c r="B211" s="14"/>
      <c r="C211" s="14"/>
      <c r="D211" s="14"/>
      <c r="E211" s="14"/>
      <c r="F211" s="14"/>
      <c r="G211" s="15"/>
      <c r="H211" s="14"/>
      <c r="I211" s="15"/>
      <c r="J211" s="58"/>
      <c r="K211" s="14"/>
      <c r="L211" s="16"/>
      <c r="M211" s="16"/>
      <c r="N211" s="15"/>
      <c r="O211" s="14"/>
      <c r="P211" s="25"/>
      <c r="Q211" s="25"/>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5"/>
      <c r="BY211" s="14"/>
      <c r="BZ211" s="15"/>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row>
    <row r="212" spans="2:106" x14ac:dyDescent="0.3">
      <c r="B212" s="14"/>
      <c r="C212" s="14"/>
      <c r="D212" s="14"/>
      <c r="E212" s="14"/>
      <c r="F212" s="14"/>
      <c r="G212" s="15"/>
      <c r="H212" s="14"/>
      <c r="I212" s="15"/>
      <c r="J212" s="58"/>
      <c r="K212" s="14"/>
      <c r="L212" s="16"/>
      <c r="M212" s="16"/>
      <c r="N212" s="15"/>
      <c r="O212" s="14"/>
      <c r="P212" s="25"/>
      <c r="Q212" s="25"/>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5"/>
      <c r="BY212" s="14"/>
      <c r="BZ212" s="15"/>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row>
    <row r="213" spans="2:106" x14ac:dyDescent="0.3">
      <c r="B213" s="14"/>
      <c r="C213" s="14"/>
      <c r="D213" s="14"/>
      <c r="E213" s="14"/>
      <c r="F213" s="14"/>
      <c r="G213" s="15"/>
      <c r="H213" s="14"/>
      <c r="I213" s="15"/>
      <c r="J213" s="58"/>
      <c r="K213" s="14"/>
      <c r="L213" s="16"/>
      <c r="M213" s="16"/>
      <c r="N213" s="15"/>
      <c r="O213" s="14"/>
      <c r="P213" s="25"/>
      <c r="Q213" s="25"/>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5"/>
      <c r="BY213" s="14"/>
      <c r="BZ213" s="15"/>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row>
    <row r="214" spans="2:106" x14ac:dyDescent="0.3">
      <c r="B214" s="14"/>
      <c r="C214" s="14"/>
      <c r="D214" s="14"/>
      <c r="E214" s="14"/>
      <c r="F214" s="14"/>
      <c r="G214" s="15"/>
      <c r="H214" s="14"/>
      <c r="I214" s="15"/>
      <c r="J214" s="58"/>
      <c r="K214" s="14"/>
      <c r="L214" s="16"/>
      <c r="M214" s="16"/>
      <c r="N214" s="15"/>
      <c r="O214" s="14"/>
      <c r="P214" s="25"/>
      <c r="Q214" s="25"/>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5"/>
      <c r="BY214" s="14"/>
      <c r="BZ214" s="15"/>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row>
    <row r="215" spans="2:106" x14ac:dyDescent="0.3">
      <c r="B215" s="14"/>
      <c r="C215" s="14"/>
      <c r="D215" s="14"/>
      <c r="E215" s="14"/>
      <c r="F215" s="14"/>
      <c r="G215" s="15"/>
      <c r="H215" s="14"/>
      <c r="I215" s="15"/>
      <c r="J215" s="58"/>
      <c r="K215" s="14"/>
      <c r="L215" s="16"/>
      <c r="M215" s="16"/>
      <c r="N215" s="15"/>
      <c r="O215" s="14"/>
      <c r="P215" s="25"/>
      <c r="Q215" s="25"/>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5"/>
      <c r="BY215" s="14"/>
      <c r="BZ215" s="15"/>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row>
    <row r="216" spans="2:106" x14ac:dyDescent="0.3">
      <c r="B216" s="14"/>
      <c r="C216" s="14"/>
      <c r="D216" s="14"/>
      <c r="E216" s="14"/>
      <c r="F216" s="14"/>
      <c r="G216" s="15"/>
      <c r="H216" s="14"/>
      <c r="I216" s="15"/>
      <c r="J216" s="58"/>
      <c r="K216" s="14"/>
      <c r="L216" s="16"/>
      <c r="M216" s="16"/>
      <c r="N216" s="15"/>
      <c r="O216" s="14"/>
      <c r="P216" s="25"/>
      <c r="Q216" s="25"/>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5"/>
      <c r="BY216" s="14"/>
      <c r="BZ216" s="15"/>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row>
    <row r="217" spans="2:106" x14ac:dyDescent="0.3">
      <c r="B217" s="14"/>
      <c r="C217" s="14"/>
      <c r="D217" s="14"/>
      <c r="E217" s="14"/>
      <c r="F217" s="14"/>
      <c r="G217" s="15"/>
      <c r="H217" s="14"/>
      <c r="I217" s="15"/>
      <c r="J217" s="58"/>
      <c r="K217" s="14"/>
      <c r="L217" s="16"/>
      <c r="M217" s="16"/>
      <c r="N217" s="15"/>
      <c r="O217" s="14"/>
      <c r="P217" s="25"/>
      <c r="Q217" s="25"/>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5"/>
      <c r="BY217" s="14"/>
      <c r="BZ217" s="15"/>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row>
    <row r="218" spans="2:106" x14ac:dyDescent="0.3">
      <c r="B218" s="14"/>
      <c r="C218" s="14"/>
      <c r="D218" s="14"/>
      <c r="E218" s="14"/>
      <c r="F218" s="14"/>
      <c r="G218" s="15"/>
      <c r="H218" s="14"/>
      <c r="I218" s="15"/>
      <c r="J218" s="58"/>
      <c r="K218" s="14"/>
      <c r="L218" s="16"/>
      <c r="M218" s="16"/>
      <c r="N218" s="15"/>
      <c r="O218" s="14"/>
      <c r="P218" s="25"/>
      <c r="Q218" s="25"/>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5"/>
      <c r="BY218" s="14"/>
      <c r="BZ218" s="15"/>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row>
    <row r="219" spans="2:106" x14ac:dyDescent="0.3">
      <c r="B219" s="14"/>
      <c r="C219" s="14"/>
      <c r="D219" s="14"/>
      <c r="E219" s="14"/>
      <c r="F219" s="14"/>
      <c r="G219" s="15"/>
      <c r="H219" s="14"/>
      <c r="I219" s="15"/>
      <c r="J219" s="58"/>
      <c r="K219" s="14"/>
      <c r="L219" s="16"/>
      <c r="M219" s="16"/>
      <c r="N219" s="15"/>
      <c r="O219" s="14"/>
      <c r="P219" s="25"/>
      <c r="Q219" s="25"/>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5"/>
      <c r="BY219" s="14"/>
      <c r="BZ219" s="15"/>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row>
    <row r="220" spans="2:106" x14ac:dyDescent="0.3">
      <c r="B220" s="14"/>
      <c r="C220" s="14"/>
      <c r="D220" s="14"/>
      <c r="E220" s="14"/>
      <c r="F220" s="14"/>
      <c r="G220" s="15"/>
      <c r="H220" s="14"/>
      <c r="I220" s="15"/>
      <c r="J220" s="58"/>
      <c r="K220" s="14"/>
      <c r="L220" s="16"/>
      <c r="M220" s="16"/>
      <c r="N220" s="15"/>
      <c r="O220" s="14"/>
      <c r="P220" s="25"/>
      <c r="Q220" s="25"/>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5"/>
      <c r="BY220" s="14"/>
      <c r="BZ220" s="15"/>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row>
    <row r="221" spans="2:106" x14ac:dyDescent="0.3">
      <c r="B221" s="14"/>
      <c r="C221" s="14"/>
      <c r="D221" s="14"/>
      <c r="E221" s="14"/>
      <c r="F221" s="14"/>
      <c r="G221" s="15"/>
      <c r="H221" s="14"/>
      <c r="I221" s="15"/>
      <c r="J221" s="58"/>
      <c r="K221" s="14"/>
      <c r="L221" s="16"/>
      <c r="M221" s="16"/>
      <c r="N221" s="15"/>
      <c r="O221" s="14"/>
      <c r="P221" s="25"/>
      <c r="Q221" s="25"/>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5"/>
      <c r="BY221" s="14"/>
      <c r="BZ221" s="15"/>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row>
    <row r="222" spans="2:106" x14ac:dyDescent="0.3">
      <c r="B222" s="14"/>
      <c r="C222" s="14"/>
      <c r="D222" s="14"/>
      <c r="E222" s="14"/>
      <c r="F222" s="14"/>
      <c r="G222" s="15"/>
      <c r="H222" s="14"/>
      <c r="I222" s="15"/>
      <c r="J222" s="58"/>
      <c r="K222" s="14"/>
      <c r="L222" s="16"/>
      <c r="M222" s="16"/>
      <c r="N222" s="15"/>
      <c r="O222" s="14"/>
      <c r="P222" s="25"/>
      <c r="Q222" s="25"/>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5"/>
      <c r="BY222" s="14"/>
      <c r="BZ222" s="15"/>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row>
    <row r="223" spans="2:106" x14ac:dyDescent="0.3">
      <c r="B223" s="14"/>
      <c r="C223" s="14"/>
      <c r="D223" s="14"/>
      <c r="E223" s="14"/>
      <c r="F223" s="14"/>
      <c r="G223" s="15"/>
      <c r="H223" s="14"/>
      <c r="I223" s="15"/>
      <c r="J223" s="58"/>
      <c r="K223" s="14"/>
      <c r="L223" s="16"/>
      <c r="M223" s="16"/>
      <c r="N223" s="15"/>
      <c r="O223" s="14"/>
      <c r="P223" s="25"/>
      <c r="Q223" s="25"/>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5"/>
      <c r="BY223" s="14"/>
      <c r="BZ223" s="15"/>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row>
    <row r="224" spans="2:106" x14ac:dyDescent="0.3">
      <c r="B224" s="14"/>
      <c r="C224" s="14"/>
      <c r="D224" s="14"/>
      <c r="E224" s="14"/>
      <c r="F224" s="14"/>
      <c r="G224" s="15"/>
      <c r="H224" s="14"/>
      <c r="I224" s="15"/>
      <c r="J224" s="58"/>
      <c r="K224" s="14"/>
      <c r="L224" s="16"/>
      <c r="M224" s="16"/>
      <c r="N224" s="15"/>
      <c r="O224" s="14"/>
      <c r="P224" s="25"/>
      <c r="Q224" s="25"/>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5"/>
      <c r="BY224" s="14"/>
      <c r="BZ224" s="15"/>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row>
    <row r="225" spans="2:106" x14ac:dyDescent="0.3">
      <c r="B225" s="14"/>
      <c r="C225" s="14"/>
      <c r="D225" s="14"/>
      <c r="E225" s="14"/>
      <c r="F225" s="14"/>
      <c r="G225" s="15"/>
      <c r="H225" s="14"/>
      <c r="I225" s="15"/>
      <c r="J225" s="58"/>
      <c r="K225" s="14"/>
      <c r="L225" s="16"/>
      <c r="M225" s="16"/>
      <c r="N225" s="15"/>
      <c r="O225" s="14"/>
      <c r="P225" s="25"/>
      <c r="Q225" s="25"/>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5"/>
      <c r="BY225" s="14"/>
      <c r="BZ225" s="15"/>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c r="DB225" s="14"/>
    </row>
    <row r="226" spans="2:106" x14ac:dyDescent="0.3">
      <c r="B226" s="14"/>
      <c r="C226" s="14"/>
      <c r="D226" s="14"/>
      <c r="E226" s="14"/>
      <c r="F226" s="14"/>
      <c r="G226" s="15"/>
      <c r="H226" s="14"/>
      <c r="I226" s="15"/>
      <c r="J226" s="58"/>
      <c r="K226" s="14"/>
      <c r="L226" s="16"/>
      <c r="M226" s="16"/>
      <c r="N226" s="15"/>
      <c r="O226" s="14"/>
      <c r="P226" s="25"/>
      <c r="Q226" s="25"/>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5"/>
      <c r="BY226" s="14"/>
      <c r="BZ226" s="15"/>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row>
    <row r="227" spans="2:106" x14ac:dyDescent="0.3">
      <c r="B227" s="14"/>
      <c r="C227" s="14"/>
      <c r="D227" s="14"/>
      <c r="E227" s="14"/>
      <c r="F227" s="14"/>
      <c r="G227" s="15"/>
      <c r="H227" s="14"/>
      <c r="I227" s="15"/>
      <c r="J227" s="58"/>
      <c r="K227" s="14"/>
      <c r="L227" s="16"/>
      <c r="M227" s="16"/>
      <c r="N227" s="15"/>
      <c r="O227" s="14"/>
      <c r="P227" s="25"/>
      <c r="Q227" s="25"/>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5"/>
      <c r="BY227" s="14"/>
      <c r="BZ227" s="15"/>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row>
    <row r="228" spans="2:106" x14ac:dyDescent="0.3">
      <c r="B228" s="14"/>
      <c r="C228" s="14"/>
      <c r="D228" s="14"/>
      <c r="E228" s="14"/>
      <c r="F228" s="14"/>
      <c r="G228" s="15"/>
      <c r="H228" s="14"/>
      <c r="I228" s="15"/>
      <c r="J228" s="58"/>
      <c r="K228" s="14"/>
      <c r="L228" s="16"/>
      <c r="M228" s="16"/>
      <c r="N228" s="15"/>
      <c r="O228" s="14"/>
      <c r="P228" s="25"/>
      <c r="Q228" s="25"/>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5"/>
      <c r="BY228" s="14"/>
      <c r="BZ228" s="15"/>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row>
    <row r="229" spans="2:106" x14ac:dyDescent="0.3">
      <c r="B229" s="14"/>
      <c r="C229" s="14"/>
      <c r="D229" s="14"/>
      <c r="E229" s="14"/>
      <c r="F229" s="14"/>
      <c r="G229" s="15"/>
      <c r="H229" s="14"/>
      <c r="I229" s="15"/>
      <c r="J229" s="58"/>
      <c r="K229" s="14"/>
      <c r="L229" s="16"/>
      <c r="M229" s="16"/>
      <c r="N229" s="15"/>
      <c r="O229" s="14"/>
      <c r="P229" s="25"/>
      <c r="Q229" s="25"/>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5"/>
      <c r="BY229" s="14"/>
      <c r="BZ229" s="15"/>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row>
    <row r="230" spans="2:106" x14ac:dyDescent="0.3">
      <c r="B230" s="14"/>
      <c r="C230" s="14"/>
      <c r="D230" s="14"/>
      <c r="E230" s="14"/>
      <c r="F230" s="14"/>
      <c r="G230" s="15"/>
      <c r="H230" s="14"/>
      <c r="I230" s="15"/>
      <c r="J230" s="58"/>
      <c r="K230" s="14"/>
      <c r="L230" s="16"/>
      <c r="M230" s="16"/>
      <c r="N230" s="15"/>
      <c r="O230" s="14"/>
      <c r="P230" s="25"/>
      <c r="Q230" s="25"/>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5"/>
      <c r="BY230" s="14"/>
      <c r="BZ230" s="15"/>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row>
    <row r="231" spans="2:106" x14ac:dyDescent="0.3">
      <c r="B231" s="14"/>
      <c r="C231" s="14"/>
      <c r="D231" s="14"/>
      <c r="E231" s="14"/>
      <c r="F231" s="14"/>
      <c r="G231" s="15"/>
      <c r="H231" s="14"/>
      <c r="I231" s="15"/>
      <c r="J231" s="58"/>
      <c r="K231" s="14"/>
      <c r="L231" s="16"/>
      <c r="M231" s="16"/>
      <c r="N231" s="15"/>
      <c r="O231" s="14"/>
      <c r="P231" s="25"/>
      <c r="Q231" s="25"/>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5"/>
      <c r="BY231" s="14"/>
      <c r="BZ231" s="15"/>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row>
    <row r="232" spans="2:106" x14ac:dyDescent="0.3">
      <c r="B232" s="14"/>
      <c r="C232" s="14"/>
      <c r="D232" s="14"/>
      <c r="E232" s="14"/>
      <c r="F232" s="14"/>
      <c r="G232" s="15"/>
      <c r="H232" s="14"/>
      <c r="I232" s="15"/>
      <c r="J232" s="58"/>
      <c r="K232" s="14"/>
      <c r="L232" s="16"/>
      <c r="M232" s="16"/>
      <c r="N232" s="15"/>
      <c r="O232" s="14"/>
      <c r="P232" s="25"/>
      <c r="Q232" s="25"/>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5"/>
      <c r="BY232" s="14"/>
      <c r="BZ232" s="15"/>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row>
  </sheetData>
  <autoFilter ref="A8:DK8" xr:uid="{D8CDADC7-5FC7-4CDE-BED0-CF152C0EBC0F}">
    <sortState xmlns:xlrd2="http://schemas.microsoft.com/office/spreadsheetml/2017/richdata2" ref="A9:DK19">
      <sortCondition descending="1" ref="DK8"/>
    </sortState>
  </autoFilter>
  <mergeCells count="25">
    <mergeCell ref="BT5:BT7"/>
    <mergeCell ref="BS6:BS7"/>
    <mergeCell ref="BX6:CE6"/>
    <mergeCell ref="CK6:CR6"/>
    <mergeCell ref="DK5:DK7"/>
    <mergeCell ref="DJ6:DJ7"/>
    <mergeCell ref="DD5:DD7"/>
    <mergeCell ref="DC6:DC7"/>
    <mergeCell ref="CG5:CG7"/>
    <mergeCell ref="CF6:CF7"/>
    <mergeCell ref="CT5:CT7"/>
    <mergeCell ref="CS6:CS7"/>
    <mergeCell ref="CX6:DB6"/>
    <mergeCell ref="B6:B7"/>
    <mergeCell ref="N6:Y6"/>
    <mergeCell ref="AE6:AP6"/>
    <mergeCell ref="AV6:BG6"/>
    <mergeCell ref="BM6:BR6"/>
    <mergeCell ref="AA5:AA7"/>
    <mergeCell ref="Z6:Z7"/>
    <mergeCell ref="AR5:AR7"/>
    <mergeCell ref="AQ6:AQ7"/>
    <mergeCell ref="BI5:BI7"/>
    <mergeCell ref="BH6:BH7"/>
    <mergeCell ref="C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24F4-B501-4CD5-A2AA-8E32F235CC22}">
  <sheetPr>
    <tabColor theme="7" tint="0.79998168889431442"/>
  </sheetPr>
  <dimension ref="A1:DN71"/>
  <sheetViews>
    <sheetView zoomScaleNormal="100" workbookViewId="0">
      <pane xSplit="2" ySplit="9" topLeftCell="C10" activePane="bottomRight" state="frozen"/>
      <selection pane="topRight" activeCell="C1" sqref="C1"/>
      <selection pane="bottomLeft" activeCell="A9" sqref="A9"/>
      <selection pane="bottomRight" activeCell="B4" sqref="B4"/>
    </sheetView>
  </sheetViews>
  <sheetFormatPr defaultRowHeight="14.4" x14ac:dyDescent="0.3"/>
  <cols>
    <col min="2" max="2" width="14.6640625" style="10" customWidth="1"/>
    <col min="3" max="3" width="11.33203125" style="10" bestFit="1" customWidth="1"/>
    <col min="4" max="4" width="12.33203125" style="10" bestFit="1" customWidth="1"/>
    <col min="5" max="5" width="15" style="10" bestFit="1" customWidth="1"/>
    <col min="6" max="6" width="11.44140625" style="14" bestFit="1" customWidth="1"/>
    <col min="7" max="7" width="15" style="15" bestFit="1" customWidth="1"/>
    <col min="8" max="8" width="14.88671875" style="14" bestFit="1" customWidth="1"/>
    <col min="9" max="9" width="8.88671875" style="14"/>
    <col min="10" max="10" width="15.33203125" style="16" bestFit="1" customWidth="1"/>
    <col min="11" max="11" width="9.88671875" style="14" bestFit="1" customWidth="1"/>
    <col min="12" max="12" width="14.109375" style="14" bestFit="1" customWidth="1"/>
    <col min="13" max="13" width="16" style="14" bestFit="1" customWidth="1"/>
    <col min="14" max="14" width="14.6640625" style="10" bestFit="1" customWidth="1"/>
    <col min="15" max="15" width="17" style="10" bestFit="1" customWidth="1"/>
    <col min="16" max="16" width="16.88671875" style="10" bestFit="1" customWidth="1"/>
    <col min="17" max="17" width="19.6640625" style="10" bestFit="1" customWidth="1"/>
    <col min="18" max="18" width="14.88671875" style="10" bestFit="1" customWidth="1"/>
    <col min="19" max="19" width="16.6640625" style="10" bestFit="1" customWidth="1"/>
    <col min="20" max="20" width="15.44140625" style="10" bestFit="1" customWidth="1"/>
    <col min="21" max="21" width="15.44140625" style="10" customWidth="1"/>
    <col min="22" max="22" width="13.109375" style="14" bestFit="1" customWidth="1"/>
    <col min="23" max="23" width="15.6640625" style="14" bestFit="1" customWidth="1"/>
    <col min="24" max="24" width="17.44140625" style="16" bestFit="1" customWidth="1"/>
    <col min="25" max="25" width="20.33203125" style="10" bestFit="1" customWidth="1"/>
    <col min="26" max="26" width="18.33203125" style="10" bestFit="1" customWidth="1"/>
    <col min="27" max="27" width="19.6640625" style="10" bestFit="1" customWidth="1"/>
    <col min="28" max="29" width="20" style="10" bestFit="1" customWidth="1"/>
    <col min="30" max="30" width="12.6640625" style="10" customWidth="1"/>
    <col min="31" max="31" width="14.33203125" style="10" bestFit="1" customWidth="1"/>
    <col min="32" max="32" width="16.88671875" style="10" bestFit="1" customWidth="1"/>
    <col min="33" max="33" width="17" style="10" bestFit="1" customWidth="1"/>
    <col min="34" max="34" width="19.88671875" style="10" bestFit="1" customWidth="1"/>
    <col min="35" max="35" width="16.88671875" style="10" bestFit="1" customWidth="1"/>
    <col min="36" max="36" width="16.6640625" style="10" bestFit="1" customWidth="1"/>
    <col min="37" max="37" width="14.44140625" style="10" bestFit="1" customWidth="1"/>
    <col min="38" max="38" width="17.109375" style="10" bestFit="1" customWidth="1"/>
    <col min="39" max="39" width="15.33203125" style="10" hidden="1" customWidth="1"/>
    <col min="40" max="40" width="17.6640625" style="10" hidden="1" customWidth="1"/>
    <col min="41" max="42" width="17.33203125" style="10" hidden="1" customWidth="1"/>
    <col min="43" max="43" width="18.33203125" style="10" bestFit="1" customWidth="1"/>
    <col min="44" max="44" width="19.6640625" style="10" bestFit="1" customWidth="1"/>
    <col min="45" max="46" width="19.6640625" style="10" customWidth="1"/>
    <col min="47" max="47" width="13.6640625" style="10" customWidth="1"/>
    <col min="48" max="48" width="17.6640625" style="10" bestFit="1" customWidth="1"/>
    <col min="49" max="49" width="20.5546875" style="10" bestFit="1" customWidth="1"/>
    <col min="50" max="50" width="15.88671875" style="10" bestFit="1" customWidth="1"/>
    <col min="51" max="51" width="18.5546875" style="10" bestFit="1" customWidth="1"/>
    <col min="52" max="52" width="15.44140625" style="14" bestFit="1" customWidth="1"/>
    <col min="53" max="53" width="18.109375" style="14" bestFit="1" customWidth="1"/>
    <col min="54" max="54" width="14.109375" style="10" bestFit="1" customWidth="1"/>
    <col min="55" max="55" width="16.88671875" style="10" bestFit="1" customWidth="1"/>
    <col min="56" max="56" width="14.88671875" style="10" bestFit="1" customWidth="1"/>
    <col min="57" max="57" width="17.6640625" style="10" bestFit="1" customWidth="1"/>
    <col min="58" max="58" width="15.44140625" style="10" bestFit="1" customWidth="1"/>
    <col min="59" max="59" width="18.109375" style="10" bestFit="1" customWidth="1"/>
    <col min="60" max="60" width="18.33203125" style="10" bestFit="1" customWidth="1"/>
    <col min="61" max="61" width="19.6640625" style="10" bestFit="1" customWidth="1"/>
    <col min="62" max="63" width="19.6640625" style="10" customWidth="1"/>
    <col min="64" max="64" width="10.44140625" style="10" customWidth="1"/>
    <col min="65" max="65" width="14.33203125" style="10" bestFit="1" customWidth="1"/>
    <col min="66" max="66" width="16.88671875" style="10" bestFit="1" customWidth="1"/>
    <col min="67" max="67" width="11.109375" style="10" hidden="1" customWidth="1"/>
    <col min="68" max="68" width="13.6640625" style="10" hidden="1" customWidth="1"/>
    <col min="69" max="69" width="15.33203125" style="10" bestFit="1" customWidth="1"/>
    <col min="70" max="70" width="17.88671875" style="10" bestFit="1" customWidth="1"/>
    <col min="71" max="71" width="18.33203125" style="10" bestFit="1" customWidth="1"/>
    <col min="72" max="72" width="19.6640625" style="10" bestFit="1" customWidth="1"/>
    <col min="73" max="74" width="19.6640625" style="10" customWidth="1"/>
    <col min="75" max="75" width="11.33203125" style="10" customWidth="1"/>
    <col min="76" max="76" width="15.33203125" style="262" bestFit="1" customWidth="1"/>
    <col min="77" max="77" width="16" style="10" bestFit="1" customWidth="1"/>
    <col min="78" max="78" width="14.5546875" style="15" hidden="1" customWidth="1"/>
    <col min="79" max="79" width="17.33203125" style="10" hidden="1" customWidth="1"/>
    <col min="80" max="80" width="16.44140625" style="262" bestFit="1" customWidth="1"/>
    <col min="81" max="81" width="18.109375" style="10" bestFit="1" customWidth="1"/>
    <col min="82" max="82" width="16.5546875" style="15" hidden="1" customWidth="1"/>
    <col min="83" max="83" width="19.88671875" style="10" hidden="1" customWidth="1"/>
    <col min="84" max="84" width="18.33203125" style="10" bestFit="1" customWidth="1"/>
    <col min="85" max="85" width="19.6640625" style="10" bestFit="1" customWidth="1"/>
    <col min="86" max="87" width="20" style="10" bestFit="1" customWidth="1"/>
    <col min="88" max="88" width="11.44140625" style="10" customWidth="1"/>
    <col min="89" max="89" width="14" style="10" bestFit="1" customWidth="1"/>
    <col min="90" max="90" width="16.6640625" style="10" bestFit="1" customWidth="1"/>
    <col min="91" max="91" width="10.33203125" style="10" bestFit="1" customWidth="1"/>
    <col min="92" max="92" width="10.33203125" style="10" customWidth="1"/>
    <col min="93" max="93" width="13.44140625" style="10" bestFit="1" customWidth="1"/>
    <col min="94" max="94" width="17.88671875" style="10" bestFit="1" customWidth="1"/>
    <col min="95" max="95" width="12.6640625" style="10" bestFit="1" customWidth="1"/>
    <col min="96" max="98" width="12.6640625" style="10" customWidth="1"/>
    <col min="99" max="100" width="20" style="10" bestFit="1" customWidth="1"/>
    <col min="101" max="101" width="12.6640625" style="10" customWidth="1"/>
    <col min="102" max="102" width="14.6640625" style="10" bestFit="1" customWidth="1"/>
    <col min="103" max="103" width="16.5546875" style="10" bestFit="1" customWidth="1"/>
    <col min="104" max="104" width="15.44140625" style="10" bestFit="1" customWidth="1"/>
    <col min="105" max="105" width="17.109375" style="10" bestFit="1" customWidth="1"/>
    <col min="106" max="106" width="14.109375" style="10" bestFit="1" customWidth="1"/>
    <col min="107" max="107" width="18.33203125" bestFit="1" customWidth="1"/>
    <col min="108" max="108" width="19.6640625" bestFit="1" customWidth="1"/>
    <col min="109" max="110" width="19.6640625" customWidth="1"/>
    <col min="114" max="114" width="12.5546875" customWidth="1"/>
    <col min="115" max="115" width="13.33203125" customWidth="1"/>
    <col min="117" max="118" width="15.33203125" bestFit="1" customWidth="1"/>
  </cols>
  <sheetData>
    <row r="1" spans="1:118" x14ac:dyDescent="0.3">
      <c r="B1" s="1" t="s">
        <v>376</v>
      </c>
      <c r="C1" s="1"/>
      <c r="D1" s="1"/>
      <c r="E1" s="1"/>
      <c r="F1" s="270"/>
      <c r="G1" s="264"/>
      <c r="H1" s="2"/>
      <c r="I1" s="2"/>
      <c r="J1" s="266"/>
      <c r="K1" s="267" t="s">
        <v>400</v>
      </c>
      <c r="L1" s="267"/>
      <c r="M1" s="268" t="s">
        <v>415</v>
      </c>
      <c r="N1" s="2"/>
      <c r="O1" s="2"/>
      <c r="P1"/>
      <c r="Q1"/>
      <c r="R1"/>
      <c r="S1"/>
      <c r="T1"/>
      <c r="U1"/>
      <c r="V1" s="2"/>
      <c r="W1" s="2"/>
      <c r="X1" s="266"/>
      <c r="Y1"/>
      <c r="Z1"/>
      <c r="AA1"/>
      <c r="AB1"/>
      <c r="AC1"/>
      <c r="AD1"/>
      <c r="AE1"/>
      <c r="AF1"/>
      <c r="AG1"/>
      <c r="AH1"/>
      <c r="AI1"/>
      <c r="AJ1"/>
      <c r="AK1"/>
      <c r="AL1"/>
      <c r="AM1"/>
      <c r="AN1"/>
      <c r="AO1"/>
      <c r="AP1"/>
      <c r="AQ1"/>
      <c r="AR1"/>
      <c r="AS1"/>
      <c r="AT1"/>
      <c r="AU1"/>
      <c r="AV1"/>
      <c r="AW1"/>
      <c r="AX1"/>
      <c r="AY1"/>
      <c r="AZ1" s="240"/>
      <c r="BA1" s="240"/>
      <c r="BB1"/>
      <c r="BC1"/>
      <c r="BD1"/>
      <c r="BE1"/>
      <c r="BF1"/>
      <c r="BG1"/>
      <c r="BH1"/>
      <c r="BI1"/>
      <c r="BJ1"/>
      <c r="BK1"/>
      <c r="BL1"/>
      <c r="BM1" s="2"/>
      <c r="BN1" s="2"/>
      <c r="BO1" s="2"/>
      <c r="BP1" s="2"/>
      <c r="BQ1"/>
      <c r="BR1"/>
      <c r="BS1"/>
      <c r="BT1"/>
      <c r="BU1"/>
      <c r="BV1"/>
      <c r="BW1"/>
      <c r="BX1" s="264"/>
      <c r="BY1" s="240"/>
      <c r="BZ1" s="264"/>
      <c r="CA1" s="240"/>
      <c r="CB1" s="264"/>
      <c r="CC1" s="240"/>
      <c r="CD1" s="264"/>
      <c r="CE1" s="240"/>
      <c r="CF1" s="240"/>
      <c r="CG1" s="240"/>
      <c r="CH1" s="240"/>
      <c r="CI1" s="240"/>
      <c r="CJ1" s="269"/>
      <c r="CK1"/>
      <c r="CL1"/>
      <c r="CM1"/>
      <c r="CN1"/>
      <c r="CO1"/>
      <c r="CP1"/>
      <c r="CQ1"/>
      <c r="CR1"/>
      <c r="CS1"/>
      <c r="CT1"/>
      <c r="CU1"/>
      <c r="CV1"/>
      <c r="CW1"/>
      <c r="CX1"/>
      <c r="CY1"/>
      <c r="CZ1"/>
      <c r="DA1"/>
      <c r="DB1"/>
    </row>
    <row r="2" spans="1:118" ht="15.6" x14ac:dyDescent="0.3">
      <c r="B2" s="660" t="s">
        <v>1439</v>
      </c>
      <c r="C2" s="1"/>
      <c r="D2" s="1"/>
      <c r="E2" s="1"/>
      <c r="F2" s="270"/>
      <c r="G2" s="264"/>
      <c r="H2" s="2"/>
      <c r="I2" s="2"/>
      <c r="J2" s="266"/>
      <c r="K2" s="40"/>
      <c r="L2" s="40"/>
      <c r="M2" s="40"/>
      <c r="N2" s="2"/>
      <c r="O2" s="2"/>
      <c r="P2"/>
      <c r="Q2"/>
      <c r="R2"/>
      <c r="S2"/>
      <c r="T2"/>
      <c r="U2"/>
      <c r="V2" s="2"/>
      <c r="W2" s="2"/>
      <c r="X2" s="266"/>
      <c r="Y2"/>
      <c r="Z2"/>
      <c r="AA2"/>
      <c r="AB2"/>
      <c r="AC2"/>
      <c r="AD2"/>
      <c r="AE2"/>
      <c r="AF2"/>
      <c r="AG2"/>
      <c r="AH2"/>
      <c r="AI2"/>
      <c r="AJ2"/>
      <c r="AK2"/>
      <c r="AL2"/>
      <c r="AM2"/>
      <c r="AN2"/>
      <c r="AO2"/>
      <c r="AP2"/>
      <c r="AQ2"/>
      <c r="AR2"/>
      <c r="AS2"/>
      <c r="AT2"/>
      <c r="AU2"/>
      <c r="AV2"/>
      <c r="AW2"/>
      <c r="AX2"/>
      <c r="AY2"/>
      <c r="AZ2" s="240"/>
      <c r="BA2" s="240"/>
      <c r="BB2"/>
      <c r="BC2"/>
      <c r="BD2"/>
      <c r="BE2"/>
      <c r="BF2"/>
      <c r="BG2"/>
      <c r="BH2"/>
      <c r="BI2"/>
      <c r="BJ2"/>
      <c r="BK2"/>
      <c r="BL2"/>
      <c r="BM2" s="2"/>
      <c r="BN2" s="2"/>
      <c r="BO2" s="2"/>
      <c r="BP2" s="2"/>
      <c r="BQ2"/>
      <c r="BR2"/>
      <c r="BS2"/>
      <c r="BT2"/>
      <c r="BU2"/>
      <c r="BV2"/>
      <c r="BW2"/>
      <c r="BX2" s="264"/>
      <c r="BY2" s="240"/>
      <c r="BZ2" s="264"/>
      <c r="CA2" s="240"/>
      <c r="CB2" s="264"/>
      <c r="CC2" s="240"/>
      <c r="CD2" s="264"/>
      <c r="CE2" s="240"/>
      <c r="CF2" s="240"/>
      <c r="CG2" s="240"/>
      <c r="CH2" s="240"/>
      <c r="CI2" s="240"/>
      <c r="CJ2" s="269"/>
      <c r="CK2"/>
      <c r="CL2"/>
      <c r="CM2"/>
      <c r="CN2"/>
      <c r="CO2"/>
      <c r="CP2"/>
      <c r="CQ2"/>
      <c r="CR2"/>
      <c r="CS2"/>
      <c r="CT2"/>
      <c r="CU2"/>
      <c r="CV2"/>
      <c r="CW2"/>
      <c r="CX2"/>
      <c r="CY2"/>
      <c r="CZ2"/>
      <c r="DA2"/>
      <c r="DB2"/>
    </row>
    <row r="3" spans="1:118" s="39" customFormat="1" ht="15.6" x14ac:dyDescent="0.3">
      <c r="B3" s="661" t="s">
        <v>1440</v>
      </c>
      <c r="C3" s="448" t="s">
        <v>1285</v>
      </c>
      <c r="D3" s="3"/>
      <c r="E3" s="3"/>
      <c r="F3" s="44"/>
      <c r="G3" s="43"/>
      <c r="H3" s="40"/>
      <c r="I3" s="40"/>
      <c r="J3" s="46"/>
      <c r="K3" s="40"/>
      <c r="L3" s="40"/>
      <c r="M3" s="40"/>
      <c r="N3" s="40"/>
      <c r="O3" s="40"/>
      <c r="V3" s="40"/>
      <c r="W3" s="40"/>
      <c r="X3" s="46"/>
      <c r="AB3"/>
      <c r="AC3"/>
      <c r="AZ3" s="41"/>
      <c r="BA3" s="41"/>
      <c r="BJ3"/>
      <c r="BK3"/>
      <c r="BM3" s="40"/>
      <c r="BN3" s="40"/>
      <c r="BO3" s="40"/>
      <c r="BP3" s="40"/>
      <c r="BU3"/>
      <c r="BV3"/>
      <c r="BX3" s="43"/>
      <c r="BY3" s="41"/>
      <c r="BZ3" s="43"/>
      <c r="CA3" s="41"/>
      <c r="CB3" s="43"/>
      <c r="CC3" s="41"/>
      <c r="CD3" s="43"/>
      <c r="CE3" s="41"/>
      <c r="CF3" s="41"/>
      <c r="CG3" s="41"/>
      <c r="CH3" s="260"/>
      <c r="CI3" s="260"/>
      <c r="CJ3" s="260"/>
      <c r="CU3"/>
      <c r="CV3"/>
      <c r="DE3"/>
      <c r="DF3"/>
      <c r="DI3"/>
      <c r="DJ3" s="10"/>
      <c r="DK3"/>
    </row>
    <row r="4" spans="1:118" s="39" customFormat="1" x14ac:dyDescent="0.3">
      <c r="B4" s="3"/>
      <c r="C4" s="3"/>
      <c r="D4" s="3"/>
      <c r="E4" s="3"/>
      <c r="F4" s="44"/>
      <c r="G4" s="43"/>
      <c r="H4" s="40"/>
      <c r="I4" s="40"/>
      <c r="J4" s="46"/>
      <c r="K4" s="40"/>
      <c r="L4" s="40"/>
      <c r="M4" s="40"/>
      <c r="N4" s="40"/>
      <c r="O4" s="40"/>
      <c r="V4" s="40"/>
      <c r="W4" s="40"/>
      <c r="X4" s="46"/>
      <c r="AB4"/>
      <c r="AC4"/>
      <c r="AZ4" s="41"/>
      <c r="BA4" s="41"/>
      <c r="BJ4"/>
      <c r="BK4"/>
      <c r="BM4" s="40"/>
      <c r="BN4" s="40"/>
      <c r="BO4" s="40"/>
      <c r="BP4" s="40"/>
      <c r="BU4"/>
      <c r="BV4"/>
      <c r="BX4" s="43"/>
      <c r="BY4" s="41"/>
      <c r="BZ4" s="43"/>
      <c r="CA4" s="41"/>
      <c r="CB4" s="43"/>
      <c r="CC4" s="41"/>
      <c r="CD4" s="43"/>
      <c r="CE4" s="41"/>
      <c r="CF4" s="41"/>
      <c r="CG4" s="41"/>
      <c r="CH4" s="260"/>
      <c r="CI4" s="260"/>
      <c r="CJ4" s="260"/>
      <c r="CU4"/>
      <c r="CV4"/>
      <c r="DE4"/>
      <c r="DF4"/>
      <c r="DI4"/>
      <c r="DJ4" s="10"/>
      <c r="DK4"/>
    </row>
    <row r="5" spans="1:118" s="39" customFormat="1" ht="15" thickBot="1" x14ac:dyDescent="0.35">
      <c r="B5" s="3"/>
      <c r="C5" s="3"/>
      <c r="D5" s="3"/>
      <c r="E5" s="3"/>
      <c r="F5" s="44"/>
      <c r="G5" s="43"/>
      <c r="H5" s="40"/>
      <c r="I5" s="40"/>
      <c r="J5" s="46"/>
      <c r="K5" s="40"/>
      <c r="L5" s="40"/>
      <c r="M5" s="40"/>
      <c r="N5" s="40"/>
      <c r="O5" s="40"/>
      <c r="V5" s="40"/>
      <c r="W5" s="40"/>
      <c r="X5" s="46"/>
      <c r="AB5"/>
      <c r="AC5"/>
      <c r="AZ5" s="41"/>
      <c r="BA5" s="41"/>
      <c r="BJ5"/>
      <c r="BK5"/>
      <c r="BM5" s="40"/>
      <c r="BN5" s="40"/>
      <c r="BO5" s="40"/>
      <c r="BP5" s="40"/>
      <c r="BU5"/>
      <c r="BV5"/>
      <c r="BX5" s="43"/>
      <c r="BY5" s="41"/>
      <c r="BZ5" s="43"/>
      <c r="CA5" s="41"/>
      <c r="CB5" s="43"/>
      <c r="CC5" s="41"/>
      <c r="CD5" s="43"/>
      <c r="CE5" s="41"/>
      <c r="CF5" s="41"/>
      <c r="CG5" s="41"/>
      <c r="CH5" s="260"/>
      <c r="CI5" s="260"/>
      <c r="CJ5" s="260"/>
      <c r="CU5"/>
      <c r="CV5"/>
      <c r="DE5"/>
      <c r="DF5"/>
      <c r="DI5"/>
      <c r="DJ5" s="10"/>
      <c r="DK5"/>
    </row>
    <row r="6" spans="1:118" s="96" customFormat="1" ht="15.75" customHeight="1" thickBot="1" x14ac:dyDescent="0.35">
      <c r="M6" s="40"/>
      <c r="N6" s="112" t="s">
        <v>1213</v>
      </c>
      <c r="P6" s="538" t="s">
        <v>1214</v>
      </c>
      <c r="R6" s="112" t="s">
        <v>1215</v>
      </c>
      <c r="T6" s="538" t="s">
        <v>1216</v>
      </c>
      <c r="V6" s="112" t="s">
        <v>1217</v>
      </c>
      <c r="X6" s="112" t="s">
        <v>1218</v>
      </c>
      <c r="Z6" s="25"/>
      <c r="AA6" s="706" t="s">
        <v>1320</v>
      </c>
      <c r="AB6"/>
      <c r="AC6"/>
      <c r="AD6" s="39"/>
      <c r="AE6" s="117" t="s">
        <v>1220</v>
      </c>
      <c r="AG6" s="117" t="s">
        <v>1221</v>
      </c>
      <c r="AI6" s="117" t="s">
        <v>1222</v>
      </c>
      <c r="AK6" s="117" t="s">
        <v>1224</v>
      </c>
      <c r="AQ6" s="25"/>
      <c r="AR6" s="706" t="s">
        <v>1316</v>
      </c>
      <c r="AS6" s="39"/>
      <c r="AT6" s="39"/>
      <c r="AU6" s="39"/>
      <c r="AV6" s="109" t="s">
        <v>1226</v>
      </c>
      <c r="AX6" s="109" t="s">
        <v>1228</v>
      </c>
      <c r="AZ6" s="109" t="s">
        <v>1230</v>
      </c>
      <c r="BA6" s="97"/>
      <c r="BB6" s="109" t="s">
        <v>1232</v>
      </c>
      <c r="BD6" s="114" t="s">
        <v>1234</v>
      </c>
      <c r="BF6" s="114" t="s">
        <v>1236</v>
      </c>
      <c r="BH6" s="25"/>
      <c r="BI6" s="706" t="s">
        <v>1308</v>
      </c>
      <c r="BJ6"/>
      <c r="BK6"/>
      <c r="BL6" s="39"/>
      <c r="BM6" s="115" t="s">
        <v>1239</v>
      </c>
      <c r="BQ6" s="115" t="s">
        <v>1240</v>
      </c>
      <c r="BS6" s="25"/>
      <c r="BT6" s="706" t="s">
        <v>1304</v>
      </c>
      <c r="BU6"/>
      <c r="BV6"/>
      <c r="BW6" s="39"/>
      <c r="BX6" s="456" t="s">
        <v>1242</v>
      </c>
      <c r="BY6" s="97"/>
      <c r="BZ6" s="43"/>
      <c r="CA6" s="97"/>
      <c r="CB6" s="456" t="s">
        <v>1243</v>
      </c>
      <c r="CC6" s="97"/>
      <c r="CD6" s="43"/>
      <c r="CE6" s="97"/>
      <c r="CF6" s="25"/>
      <c r="CG6" s="706" t="s">
        <v>1300</v>
      </c>
      <c r="CH6" s="260"/>
      <c r="CI6" s="260"/>
      <c r="CJ6" s="260"/>
      <c r="CK6" s="124" t="s">
        <v>1245</v>
      </c>
      <c r="CM6" s="124" t="s">
        <v>1246</v>
      </c>
      <c r="CO6" s="124" t="s">
        <v>1248</v>
      </c>
      <c r="CQ6" s="124" t="s">
        <v>1249</v>
      </c>
      <c r="CS6" s="25"/>
      <c r="CT6" s="706" t="s">
        <v>1296</v>
      </c>
      <c r="CU6"/>
      <c r="CV6"/>
      <c r="CW6" s="39"/>
      <c r="CX6" s="142" t="s">
        <v>1251</v>
      </c>
      <c r="CZ6" s="142" t="s">
        <v>1252</v>
      </c>
      <c r="DB6" s="142" t="s">
        <v>1253</v>
      </c>
      <c r="DC6" s="25"/>
      <c r="DD6" s="706" t="s">
        <v>1292</v>
      </c>
      <c r="DE6"/>
      <c r="DF6"/>
      <c r="DI6"/>
      <c r="DJ6" s="10"/>
      <c r="DK6" s="719" t="s">
        <v>1212</v>
      </c>
    </row>
    <row r="7" spans="1:118" ht="15" customHeight="1" thickBot="1" x14ac:dyDescent="0.35">
      <c r="C7" s="711" t="s">
        <v>1</v>
      </c>
      <c r="D7" s="712"/>
      <c r="E7" s="712"/>
      <c r="F7" s="712"/>
      <c r="G7" s="712"/>
      <c r="H7" s="712"/>
      <c r="I7" s="712"/>
      <c r="J7" s="712"/>
      <c r="K7" s="712"/>
      <c r="L7" s="713"/>
      <c r="M7" s="40"/>
      <c r="N7" s="698" t="s">
        <v>1254</v>
      </c>
      <c r="O7" s="699"/>
      <c r="P7" s="699"/>
      <c r="Q7" s="699"/>
      <c r="R7" s="699"/>
      <c r="S7" s="699"/>
      <c r="T7" s="699"/>
      <c r="U7" s="699"/>
      <c r="V7" s="699"/>
      <c r="W7" s="699"/>
      <c r="X7" s="699"/>
      <c r="Y7" s="726"/>
      <c r="Z7" s="709" t="s">
        <v>1321</v>
      </c>
      <c r="AA7" s="707"/>
      <c r="AB7"/>
      <c r="AC7"/>
      <c r="AD7" s="39"/>
      <c r="AE7" s="700" t="s">
        <v>1219</v>
      </c>
      <c r="AF7" s="701"/>
      <c r="AG7" s="701"/>
      <c r="AH7" s="701"/>
      <c r="AI7" s="701"/>
      <c r="AJ7" s="701"/>
      <c r="AK7" s="701"/>
      <c r="AL7" s="701"/>
      <c r="AM7" s="701"/>
      <c r="AN7" s="701"/>
      <c r="AO7" s="701"/>
      <c r="AP7" s="701"/>
      <c r="AQ7" s="709" t="s">
        <v>1317</v>
      </c>
      <c r="AR7" s="707"/>
      <c r="AS7" s="39"/>
      <c r="AT7" s="39"/>
      <c r="AU7" s="39"/>
      <c r="AV7" s="702" t="s">
        <v>1225</v>
      </c>
      <c r="AW7" s="703"/>
      <c r="AX7" s="703"/>
      <c r="AY7" s="703"/>
      <c r="AZ7" s="703"/>
      <c r="BA7" s="703"/>
      <c r="BB7" s="703"/>
      <c r="BC7" s="703"/>
      <c r="BD7" s="703"/>
      <c r="BE7" s="703"/>
      <c r="BF7" s="703"/>
      <c r="BG7" s="703"/>
      <c r="BH7" s="709" t="s">
        <v>1309</v>
      </c>
      <c r="BI7" s="707"/>
      <c r="BJ7"/>
      <c r="BK7"/>
      <c r="BL7" s="39"/>
      <c r="BM7" s="704" t="s">
        <v>1238</v>
      </c>
      <c r="BN7" s="705"/>
      <c r="BO7" s="705"/>
      <c r="BP7" s="705"/>
      <c r="BQ7" s="705"/>
      <c r="BR7" s="238"/>
      <c r="BS7" s="709" t="s">
        <v>1305</v>
      </c>
      <c r="BT7" s="707"/>
      <c r="BU7"/>
      <c r="BV7"/>
      <c r="BW7" s="39"/>
      <c r="BX7" s="714" t="s">
        <v>1241</v>
      </c>
      <c r="BY7" s="715"/>
      <c r="BZ7" s="715"/>
      <c r="CA7" s="715"/>
      <c r="CB7" s="715"/>
      <c r="CC7" s="715"/>
      <c r="CD7" s="715"/>
      <c r="CE7" s="716"/>
      <c r="CF7" s="709" t="s">
        <v>1301</v>
      </c>
      <c r="CG7" s="707"/>
      <c r="CH7" s="260"/>
      <c r="CI7" s="260"/>
      <c r="CJ7" s="260"/>
      <c r="CK7" s="717" t="s">
        <v>1244</v>
      </c>
      <c r="CL7" s="718"/>
      <c r="CM7" s="718"/>
      <c r="CN7" s="718"/>
      <c r="CO7" s="718"/>
      <c r="CP7" s="718"/>
      <c r="CQ7" s="718"/>
      <c r="CR7" s="718"/>
      <c r="CS7" s="709" t="s">
        <v>1297</v>
      </c>
      <c r="CT7" s="707"/>
      <c r="CU7"/>
      <c r="CV7"/>
      <c r="CW7" s="39"/>
      <c r="CX7" s="724" t="s">
        <v>1250</v>
      </c>
      <c r="CY7" s="725"/>
      <c r="CZ7" s="725"/>
      <c r="DA7" s="725"/>
      <c r="DB7" s="725"/>
      <c r="DC7" s="709" t="s">
        <v>1293</v>
      </c>
      <c r="DD7" s="707"/>
      <c r="DJ7" s="722" t="s">
        <v>416</v>
      </c>
      <c r="DK7" s="720"/>
    </row>
    <row r="8" spans="1:118" s="10" customFormat="1" ht="48" x14ac:dyDescent="0.3">
      <c r="B8" s="50" t="s">
        <v>1202</v>
      </c>
      <c r="C8" s="492" t="s">
        <v>731</v>
      </c>
      <c r="D8" s="91" t="s">
        <v>22</v>
      </c>
      <c r="E8" s="91" t="s">
        <v>1199</v>
      </c>
      <c r="F8" s="91" t="s">
        <v>1203</v>
      </c>
      <c r="G8" s="102" t="s">
        <v>377</v>
      </c>
      <c r="H8" s="91" t="s">
        <v>378</v>
      </c>
      <c r="I8" s="91" t="s">
        <v>4</v>
      </c>
      <c r="J8" s="493" t="s">
        <v>1323</v>
      </c>
      <c r="K8" s="91" t="s">
        <v>371</v>
      </c>
      <c r="L8" s="139" t="s">
        <v>5</v>
      </c>
      <c r="M8" s="14"/>
      <c r="N8" s="75" t="s">
        <v>8</v>
      </c>
      <c r="O8" s="37" t="s">
        <v>1168</v>
      </c>
      <c r="P8" s="92" t="s">
        <v>7</v>
      </c>
      <c r="Q8" s="92" t="s">
        <v>1170</v>
      </c>
      <c r="R8" s="76" t="s">
        <v>10</v>
      </c>
      <c r="S8" s="37" t="s">
        <v>1186</v>
      </c>
      <c r="T8" s="92" t="s">
        <v>9</v>
      </c>
      <c r="U8" s="92" t="s">
        <v>1187</v>
      </c>
      <c r="V8" s="76" t="s">
        <v>1255</v>
      </c>
      <c r="W8" s="37" t="s">
        <v>372</v>
      </c>
      <c r="X8" s="77" t="s">
        <v>1256</v>
      </c>
      <c r="Y8" s="52" t="s">
        <v>1171</v>
      </c>
      <c r="Z8" s="710"/>
      <c r="AA8" s="708"/>
      <c r="AB8" s="281" t="s">
        <v>1319</v>
      </c>
      <c r="AC8" s="282" t="s">
        <v>1318</v>
      </c>
      <c r="AD8" s="39"/>
      <c r="AE8" s="87" t="s">
        <v>1205</v>
      </c>
      <c r="AF8" s="37" t="s">
        <v>397</v>
      </c>
      <c r="AG8" s="88" t="s">
        <v>1206</v>
      </c>
      <c r="AH8" s="37" t="s">
        <v>1173</v>
      </c>
      <c r="AI8" s="88" t="s">
        <v>1207</v>
      </c>
      <c r="AJ8" s="37" t="s">
        <v>399</v>
      </c>
      <c r="AK8" s="131" t="s">
        <v>1208</v>
      </c>
      <c r="AL8" s="132" t="s">
        <v>395</v>
      </c>
      <c r="AM8" s="89" t="s">
        <v>1209</v>
      </c>
      <c r="AN8" s="89" t="s">
        <v>1210</v>
      </c>
      <c r="AO8" s="89" t="s">
        <v>1211</v>
      </c>
      <c r="AP8" s="133" t="s">
        <v>394</v>
      </c>
      <c r="AQ8" s="710"/>
      <c r="AR8" s="708"/>
      <c r="AS8" s="281" t="s">
        <v>1315</v>
      </c>
      <c r="AT8" s="282" t="s">
        <v>1314</v>
      </c>
      <c r="AU8" s="39"/>
      <c r="AV8" s="68" t="s">
        <v>1257</v>
      </c>
      <c r="AW8" s="494" t="s">
        <v>1174</v>
      </c>
      <c r="AX8" s="34" t="s">
        <v>1258</v>
      </c>
      <c r="AY8" s="494" t="s">
        <v>1324</v>
      </c>
      <c r="AZ8" s="36" t="s">
        <v>1259</v>
      </c>
      <c r="BA8" s="494" t="s">
        <v>1175</v>
      </c>
      <c r="BB8" s="34" t="s">
        <v>1260</v>
      </c>
      <c r="BC8" s="494" t="s">
        <v>1311</v>
      </c>
      <c r="BD8" s="34" t="s">
        <v>1261</v>
      </c>
      <c r="BE8" s="494" t="s">
        <v>1310</v>
      </c>
      <c r="BF8" s="119" t="s">
        <v>1262</v>
      </c>
      <c r="BG8" s="37" t="s">
        <v>407</v>
      </c>
      <c r="BH8" s="710"/>
      <c r="BI8" s="708"/>
      <c r="BJ8" s="281" t="s">
        <v>1307</v>
      </c>
      <c r="BK8" s="282" t="s">
        <v>1306</v>
      </c>
      <c r="BL8" s="39"/>
      <c r="BM8" s="140" t="s">
        <v>1263</v>
      </c>
      <c r="BN8" s="37" t="s">
        <v>1192</v>
      </c>
      <c r="BO8" s="91" t="s">
        <v>14</v>
      </c>
      <c r="BP8" s="92" t="s">
        <v>373</v>
      </c>
      <c r="BQ8" s="51" t="s">
        <v>1264</v>
      </c>
      <c r="BR8" s="37" t="s">
        <v>1193</v>
      </c>
      <c r="BS8" s="710"/>
      <c r="BT8" s="708"/>
      <c r="BU8" s="281" t="s">
        <v>1303</v>
      </c>
      <c r="BV8" s="282" t="s">
        <v>1302</v>
      </c>
      <c r="BW8" s="39"/>
      <c r="BX8" s="457" t="s">
        <v>1265</v>
      </c>
      <c r="BY8" s="37" t="s">
        <v>1176</v>
      </c>
      <c r="BZ8" s="102" t="s">
        <v>16</v>
      </c>
      <c r="CA8" s="92" t="s">
        <v>375</v>
      </c>
      <c r="CB8" s="460" t="s">
        <v>1266</v>
      </c>
      <c r="CC8" s="37" t="s">
        <v>1177</v>
      </c>
      <c r="CD8" s="102" t="s">
        <v>17</v>
      </c>
      <c r="CE8" s="92" t="s">
        <v>374</v>
      </c>
      <c r="CF8" s="710"/>
      <c r="CG8" s="708"/>
      <c r="CH8" s="281" t="s">
        <v>1299</v>
      </c>
      <c r="CI8" s="282" t="s">
        <v>1298</v>
      </c>
      <c r="CJ8" s="260"/>
      <c r="CK8" s="125" t="s">
        <v>1267</v>
      </c>
      <c r="CL8" s="37" t="s">
        <v>1178</v>
      </c>
      <c r="CM8" s="121" t="s">
        <v>1268</v>
      </c>
      <c r="CN8" s="37" t="s">
        <v>403</v>
      </c>
      <c r="CO8" s="121" t="s">
        <v>1269</v>
      </c>
      <c r="CP8" s="37" t="s">
        <v>1179</v>
      </c>
      <c r="CQ8" s="121" t="s">
        <v>1270</v>
      </c>
      <c r="CR8" s="37" t="s">
        <v>404</v>
      </c>
      <c r="CS8" s="710"/>
      <c r="CT8" s="708"/>
      <c r="CU8" s="281" t="s">
        <v>1295</v>
      </c>
      <c r="CV8" s="282" t="s">
        <v>1294</v>
      </c>
      <c r="CW8" s="39"/>
      <c r="CX8" s="35" t="s">
        <v>1271</v>
      </c>
      <c r="CY8" s="37" t="s">
        <v>1181</v>
      </c>
      <c r="CZ8" s="122" t="s">
        <v>1273</v>
      </c>
      <c r="DA8" s="37" t="s">
        <v>1184</v>
      </c>
      <c r="DB8" s="495" t="s">
        <v>2</v>
      </c>
      <c r="DC8" s="710"/>
      <c r="DD8" s="708"/>
      <c r="DE8" s="281" t="s">
        <v>1291</v>
      </c>
      <c r="DF8" s="282" t="s">
        <v>1290</v>
      </c>
      <c r="DI8"/>
      <c r="DJ8" s="723"/>
      <c r="DK8" s="721"/>
      <c r="DM8" s="281" t="s">
        <v>417</v>
      </c>
      <c r="DN8" s="282" t="s">
        <v>418</v>
      </c>
    </row>
    <row r="9" spans="1:118" s="10" customFormat="1" ht="12.6" customHeight="1" thickBot="1" x14ac:dyDescent="0.35">
      <c r="B9" s="305" t="s">
        <v>1197</v>
      </c>
      <c r="C9" s="306" t="s">
        <v>1196</v>
      </c>
      <c r="D9" s="307" t="s">
        <v>422</v>
      </c>
      <c r="E9" s="307" t="s">
        <v>1198</v>
      </c>
      <c r="F9" s="307" t="s">
        <v>421</v>
      </c>
      <c r="G9" s="307" t="s">
        <v>423</v>
      </c>
      <c r="H9" s="307" t="s">
        <v>424</v>
      </c>
      <c r="I9" s="307" t="s">
        <v>19</v>
      </c>
      <c r="J9" s="307" t="s">
        <v>1195</v>
      </c>
      <c r="K9" s="307" t="s">
        <v>20</v>
      </c>
      <c r="L9" s="308" t="s">
        <v>1194</v>
      </c>
      <c r="M9" s="14"/>
      <c r="N9" s="344" t="s">
        <v>1143</v>
      </c>
      <c r="O9" s="289" t="s">
        <v>1144</v>
      </c>
      <c r="P9" s="309" t="s">
        <v>1145</v>
      </c>
      <c r="Q9" s="309" t="s">
        <v>1146</v>
      </c>
      <c r="R9" s="310" t="s">
        <v>419</v>
      </c>
      <c r="S9" s="289" t="s">
        <v>420</v>
      </c>
      <c r="T9" s="309" t="s">
        <v>425</v>
      </c>
      <c r="U9" s="309" t="s">
        <v>1188</v>
      </c>
      <c r="V9" s="310" t="s">
        <v>11</v>
      </c>
      <c r="W9" s="289" t="s">
        <v>426</v>
      </c>
      <c r="X9" s="311" t="s">
        <v>1147</v>
      </c>
      <c r="Y9" s="312" t="s">
        <v>1148</v>
      </c>
      <c r="Z9" s="313" t="s">
        <v>427</v>
      </c>
      <c r="AA9" s="314" t="s">
        <v>471</v>
      </c>
      <c r="AB9" s="340" t="s">
        <v>430</v>
      </c>
      <c r="AC9" s="341" t="s">
        <v>429</v>
      </c>
      <c r="AD9" s="39"/>
      <c r="AE9" s="321" t="s">
        <v>396</v>
      </c>
      <c r="AF9" s="318" t="s">
        <v>431</v>
      </c>
      <c r="AG9" s="322" t="s">
        <v>1149</v>
      </c>
      <c r="AH9" s="318" t="s">
        <v>1172</v>
      </c>
      <c r="AI9" s="322" t="s">
        <v>398</v>
      </c>
      <c r="AJ9" s="318" t="s">
        <v>1189</v>
      </c>
      <c r="AK9" s="322" t="s">
        <v>12</v>
      </c>
      <c r="AL9" s="318" t="s">
        <v>432</v>
      </c>
      <c r="AM9" s="325" t="s">
        <v>433</v>
      </c>
      <c r="AN9" s="325" t="s">
        <v>478</v>
      </c>
      <c r="AO9" s="325" t="s">
        <v>1190</v>
      </c>
      <c r="AP9" s="323" t="s">
        <v>1191</v>
      </c>
      <c r="AQ9" s="313" t="s">
        <v>435</v>
      </c>
      <c r="AR9" s="314" t="s">
        <v>428</v>
      </c>
      <c r="AS9" s="340" t="s">
        <v>436</v>
      </c>
      <c r="AT9" s="341" t="s">
        <v>437</v>
      </c>
      <c r="AU9" s="39"/>
      <c r="AV9" s="317" t="s">
        <v>1151</v>
      </c>
      <c r="AW9" s="318" t="s">
        <v>1152</v>
      </c>
      <c r="AX9" s="319" t="s">
        <v>1313</v>
      </c>
      <c r="AY9" s="318" t="s">
        <v>1312</v>
      </c>
      <c r="AZ9" s="320" t="s">
        <v>1154</v>
      </c>
      <c r="BA9" s="318" t="s">
        <v>1155</v>
      </c>
      <c r="BB9" s="319" t="s">
        <v>1287</v>
      </c>
      <c r="BC9" s="318" t="s">
        <v>1288</v>
      </c>
      <c r="BD9" s="319" t="s">
        <v>450</v>
      </c>
      <c r="BE9" s="318" t="s">
        <v>449</v>
      </c>
      <c r="BF9" s="319" t="s">
        <v>13</v>
      </c>
      <c r="BG9" s="318" t="s">
        <v>451</v>
      </c>
      <c r="BH9" s="489" t="s">
        <v>452</v>
      </c>
      <c r="BI9" s="314" t="s">
        <v>453</v>
      </c>
      <c r="BJ9" s="340" t="s">
        <v>443</v>
      </c>
      <c r="BK9" s="341" t="s">
        <v>444</v>
      </c>
      <c r="BL9" s="39"/>
      <c r="BM9" s="324" t="s">
        <v>438</v>
      </c>
      <c r="BN9" s="318" t="s">
        <v>439</v>
      </c>
      <c r="BO9" s="325" t="s">
        <v>15</v>
      </c>
      <c r="BP9" s="323" t="s">
        <v>440</v>
      </c>
      <c r="BQ9" s="326" t="s">
        <v>441</v>
      </c>
      <c r="BR9" s="318" t="s">
        <v>442</v>
      </c>
      <c r="BS9" s="313" t="s">
        <v>445</v>
      </c>
      <c r="BT9" s="314" t="s">
        <v>446</v>
      </c>
      <c r="BU9" s="340" t="s">
        <v>447</v>
      </c>
      <c r="BV9" s="341" t="s">
        <v>448</v>
      </c>
      <c r="BW9" s="39"/>
      <c r="BX9" s="458" t="s">
        <v>1156</v>
      </c>
      <c r="BY9" s="289" t="s">
        <v>1157</v>
      </c>
      <c r="BZ9" s="459" t="s">
        <v>1159</v>
      </c>
      <c r="CA9" s="309" t="s">
        <v>1162</v>
      </c>
      <c r="CB9" s="461" t="s">
        <v>1158</v>
      </c>
      <c r="CC9" s="289" t="s">
        <v>1161</v>
      </c>
      <c r="CD9" s="459" t="s">
        <v>1160</v>
      </c>
      <c r="CE9" s="309" t="s">
        <v>1163</v>
      </c>
      <c r="CF9" s="489" t="s">
        <v>454</v>
      </c>
      <c r="CG9" s="314" t="s">
        <v>455</v>
      </c>
      <c r="CH9" s="340" t="s">
        <v>456</v>
      </c>
      <c r="CI9" s="341" t="s">
        <v>457</v>
      </c>
      <c r="CJ9" s="260"/>
      <c r="CK9" s="348" t="s">
        <v>1164</v>
      </c>
      <c r="CL9" s="289" t="s">
        <v>1165</v>
      </c>
      <c r="CM9" s="349" t="s">
        <v>18</v>
      </c>
      <c r="CN9" s="289" t="s">
        <v>458</v>
      </c>
      <c r="CO9" s="349" t="s">
        <v>1166</v>
      </c>
      <c r="CP9" s="289" t="s">
        <v>1167</v>
      </c>
      <c r="CQ9" s="349" t="s">
        <v>3</v>
      </c>
      <c r="CR9" s="289" t="s">
        <v>459</v>
      </c>
      <c r="CS9" s="489" t="s">
        <v>460</v>
      </c>
      <c r="CT9" s="314" t="s">
        <v>461</v>
      </c>
      <c r="CU9" s="340" t="s">
        <v>462</v>
      </c>
      <c r="CV9" s="341" t="s">
        <v>463</v>
      </c>
      <c r="CW9" s="39"/>
      <c r="CX9" s="350" t="s">
        <v>1180</v>
      </c>
      <c r="CY9" s="289" t="s">
        <v>1182</v>
      </c>
      <c r="CZ9" s="490" t="s">
        <v>1183</v>
      </c>
      <c r="DA9" s="289" t="s">
        <v>1185</v>
      </c>
      <c r="DB9" s="491" t="s">
        <v>464</v>
      </c>
      <c r="DC9" s="489" t="s">
        <v>465</v>
      </c>
      <c r="DD9" s="314" t="s">
        <v>466</v>
      </c>
      <c r="DE9" s="340" t="s">
        <v>462</v>
      </c>
      <c r="DF9" s="341" t="s">
        <v>463</v>
      </c>
      <c r="DI9"/>
      <c r="DJ9" s="232" t="s">
        <v>412</v>
      </c>
      <c r="DK9" s="233" t="s">
        <v>1289</v>
      </c>
      <c r="DM9" s="340" t="s">
        <v>469</v>
      </c>
      <c r="DN9" s="340" t="s">
        <v>470</v>
      </c>
    </row>
    <row r="10" spans="1:118" x14ac:dyDescent="0.3">
      <c r="A10" s="113"/>
      <c r="B10" s="554" t="s">
        <v>330</v>
      </c>
      <c r="C10" s="658">
        <v>54039</v>
      </c>
      <c r="D10" s="11" t="s">
        <v>330</v>
      </c>
      <c r="E10" s="11" t="s">
        <v>22</v>
      </c>
      <c r="F10" s="555">
        <v>3</v>
      </c>
      <c r="G10" s="18">
        <v>582575</v>
      </c>
      <c r="H10" s="18">
        <v>100457</v>
      </c>
      <c r="I10" s="18">
        <v>181953</v>
      </c>
      <c r="J10" s="19">
        <v>199.88828906149422</v>
      </c>
      <c r="K10" s="18">
        <v>76919</v>
      </c>
      <c r="L10" s="253">
        <v>2.33</v>
      </c>
      <c r="N10" s="256">
        <v>23929</v>
      </c>
      <c r="O10" s="147">
        <f t="shared" ref="O10:O41" si="0">IFERROR(_xlfn.PERCENTRANK.INC(N$10:N$64,N10),"-9999")</f>
        <v>0.98099999999999998</v>
      </c>
      <c r="P10" s="45">
        <v>4.1074539758829333E-2</v>
      </c>
      <c r="Q10" s="45">
        <f t="shared" ref="Q10:Q41" si="1">IFERROR(_xlfn.PERCENTRANK.INC(P$10:P$64,P10),"-9999")</f>
        <v>0.70299999999999996</v>
      </c>
      <c r="R10" s="19">
        <v>911.15</v>
      </c>
      <c r="S10" s="147">
        <f t="shared" ref="S10:S41" si="2">IFERROR(_xlfn.PERCENTRANK.INC(R$10:R$64,R10),"-9999")</f>
        <v>1</v>
      </c>
      <c r="T10" s="69">
        <v>1.56419795262857E-3</v>
      </c>
      <c r="U10" s="147">
        <f t="shared" ref="U10:U41" si="3">IFERROR(_xlfn.PERCENTRANK.INC(T$10:T$64,T10),"-9999")</f>
        <v>0.96199999999999997</v>
      </c>
      <c r="V10" s="11">
        <v>24</v>
      </c>
      <c r="W10" s="147">
        <f t="shared" ref="W10:W41" si="4">IFERROR(_xlfn.PERCENTRANK.INC(V$10:V$64,V10),"-9999")</f>
        <v>0.94399999999999995</v>
      </c>
      <c r="X10" s="62">
        <v>2.1</v>
      </c>
      <c r="Y10" s="45">
        <f t="shared" ref="Y10:Y41" si="5">IFERROR(_xlfn.PERCENTRANK.INC(X$10:X$64,X10),"-9999")</f>
        <v>0.44400000000000001</v>
      </c>
      <c r="Z10" s="163">
        <f t="shared" ref="Z10:Z41" si="6">SUM(Y10,W10,S10,O10)</f>
        <v>3.3689999999999998</v>
      </c>
      <c r="AA10" s="252">
        <f t="shared" ref="AA10:AA41" si="7">IFERROR(_xlfn.PERCENTRANK.INC(Z$10:Z$64,Z10),"-9999")</f>
        <v>0.98099999999999998</v>
      </c>
      <c r="AB10" s="342">
        <f t="shared" ref="AB10:AB41" si="8">COUNTIF(O10,"&gt;=90%")+COUNTIF(S10,"&gt;=90%")+COUNTIF(W10,"&gt;=90%")+COUNTIF(Y10,"&gt;=90%")</f>
        <v>3</v>
      </c>
      <c r="AC10" s="343">
        <f t="shared" ref="AC10:AC41" si="9">COUNTIF(O10,"&gt;=80%")+COUNTIF(S10,"&gt;=80%")+COUNTIF(W10,"&gt;=80%")+COUNTIF(Y10,"&gt;=80%")</f>
        <v>3</v>
      </c>
      <c r="AD10" s="39"/>
      <c r="AE10" s="256">
        <v>13452</v>
      </c>
      <c r="AF10" s="147">
        <f t="shared" ref="AF10:AF41" si="10">IFERROR(_xlfn.PERCENTRANK.INC(AE$10:AE$64,AE10),"-9999")</f>
        <v>1</v>
      </c>
      <c r="AG10" s="18">
        <v>1462</v>
      </c>
      <c r="AH10" s="147">
        <f t="shared" ref="AH10:AH41" si="11">IFERROR(_xlfn.PERCENTRANK.INC(AG$10:AG$64,AG10),"-9999")</f>
        <v>1</v>
      </c>
      <c r="AI10" s="26">
        <f t="shared" ref="AI10:AI41" si="12">AE10/H10</f>
        <v>0.13390804025602995</v>
      </c>
      <c r="AJ10" s="45">
        <f t="shared" ref="AJ10:AJ41" si="13">IFERROR(_xlfn.PERCENTRANK.INC(AI$10:AI$64,AI10),"-9999")</f>
        <v>0.79600000000000004</v>
      </c>
      <c r="AK10" s="61">
        <f t="shared" ref="AK10:AK41" si="14">AE10/N10</f>
        <v>0.56216306573613606</v>
      </c>
      <c r="AL10" s="147">
        <f t="shared" ref="AL10:AL41" si="15">IFERROR(_xlfn.PERCENTRANK.INC(AK$10:AK$64,AK10),"-9999")</f>
        <v>0.94399999999999995</v>
      </c>
      <c r="AM10" s="18">
        <v>14745</v>
      </c>
      <c r="AN10" s="26">
        <f t="shared" ref="AN10:AN41" si="16">AM10/H10</f>
        <v>0.14677921896931026</v>
      </c>
      <c r="AO10" s="26">
        <f t="shared" ref="AO10:AO41" si="17">AG10/AE10</f>
        <v>0.10868272375854891</v>
      </c>
      <c r="AP10" s="45">
        <f t="shared" ref="AP10:AP41" si="18">IFERROR(_xlfn.PERCENTRANK.INC(AO$10:AO$64,AO10),"-9999")</f>
        <v>0.72199999999999998</v>
      </c>
      <c r="AQ10" s="163">
        <f t="shared" ref="AQ10:AQ41" si="19">SUM(AL10,AJ10,AH10,AF10)</f>
        <v>3.74</v>
      </c>
      <c r="AR10" s="252">
        <f t="shared" ref="AR10:AR41" si="20">IFERROR(_xlfn.PERCENTRANK.INC(AQ$10:AQ$64,AQ10),"-9999")</f>
        <v>0.96199999999999997</v>
      </c>
      <c r="AS10" s="342">
        <f t="shared" ref="AS10:AS41" si="21">COUNTIF(AF10,"&gt;=90%")+COUNTIF(AH10,"&gt;=90%")+COUNTIF(AJ10,"&gt;=90%")+COUNTIF(AL10,"&gt;=90%")</f>
        <v>3</v>
      </c>
      <c r="AT10" s="343">
        <f t="shared" ref="AT10:AT41" si="22">COUNTIF(AF10,"&gt;=80%")+COUNTIF(AH10,"&gt;=80%")+COUNTIF(AJ10,"&gt;=80%")+COUNTIF(AL10,"&gt;=80%")</f>
        <v>3</v>
      </c>
      <c r="AU10" s="39"/>
      <c r="AV10" s="258">
        <v>53100</v>
      </c>
      <c r="AW10" s="146">
        <f t="shared" ref="AW10:AW41" si="23">IFERROR(_xlfn.PERCENTRANK.INC(AV$10:AV$64,AV10),"-9999")</f>
        <v>0.81399999999999995</v>
      </c>
      <c r="AX10" s="26">
        <v>0.20523520485584221</v>
      </c>
      <c r="AY10" s="45">
        <f t="shared" ref="AY10:AY41" si="24">IFERROR(_xlfn.PERCENTRANK.INC(AX$10:AX$64,AX10),"-9999")</f>
        <v>0.314</v>
      </c>
      <c r="AZ10" s="26">
        <v>0.29699999999999999</v>
      </c>
      <c r="BA10" s="45">
        <f t="shared" ref="BA10:BA41" si="25">IFERROR(_xlfn.PERCENTRANK.INC(AZ$10:AZ$64,AZ10),"-9999")</f>
        <v>0.75900000000000001</v>
      </c>
      <c r="BB10" s="26">
        <v>0.88200000000000001</v>
      </c>
      <c r="BC10" s="45">
        <f t="shared" ref="BC10:BC41" si="26">IFERROR(_xlfn.PERCENTRANK.INC(BB$10:BB$64,BB10),"-9999")</f>
        <v>0.61099999999999999</v>
      </c>
      <c r="BD10" s="26">
        <v>0.81299999999999994</v>
      </c>
      <c r="BE10" s="549">
        <f t="shared" ref="BE10:BE41" si="27">IFERROR(_xlfn.PERCENTRANK.INC(BD$10:BD$64,BD10),"-9999")</f>
        <v>0.59199999999999997</v>
      </c>
      <c r="BF10" s="83">
        <v>4.4900386559619386E-2</v>
      </c>
      <c r="BG10" s="45">
        <f t="shared" ref="BG10:BG41" si="28">IFERROR(_xlfn.PERCENTRANK.INC(BF$10:BF$64,BF10),"-9999")</f>
        <v>0.48099999999999998</v>
      </c>
      <c r="BH10" s="163">
        <f t="shared" ref="BH10:BH41" si="29">SUM(BG10,BE10,BC10,BA10,AY10,AW10)</f>
        <v>3.5710000000000002</v>
      </c>
      <c r="BI10" s="252">
        <f t="shared" ref="BI10:BI41" si="30">IFERROR(_xlfn.PERCENTRANK.INC(BH$10:BH$64,BH10),"-9999")</f>
        <v>0.92500000000000004</v>
      </c>
      <c r="BJ10" s="342">
        <f t="shared" ref="BJ10:BJ41" si="31">COUNTIF(AW10,"&gt;=90%")+COUNTIF(AY10,"&gt;=90%")+COUNTIF(BA10,"&gt;=90%")+COUNTIF(BC10,"&gt;=90%")+COUNTIF(BE10,"&gt;=90%")+COUNTIF(BG10,"&gt;=90%")</f>
        <v>0</v>
      </c>
      <c r="BK10" s="343">
        <f t="shared" ref="BK10:BK41" si="32">COUNTIF(AW10,"&gt;=80%")+COUNTIF(AY10,"&gt;=80%")+COUNTIF(BA10,"&gt;=80%")+COUNTIF(BC10,"&gt;=80%")+COUNTIF(BE10,"&gt;=80%")+COUNTIF(BG10,"&gt;=80%")</f>
        <v>1</v>
      </c>
      <c r="BL10" s="39"/>
      <c r="BM10" s="160">
        <v>80</v>
      </c>
      <c r="BN10" s="147">
        <f t="shared" ref="BN10:BN41" si="33">IFERROR(_xlfn.PERCENTRANK.INC(BM$10:BM$64,BM10),"-9999")</f>
        <v>1</v>
      </c>
      <c r="BO10" s="11">
        <v>52</v>
      </c>
      <c r="BP10" s="147">
        <f t="shared" ref="BP10:BP41" si="34">IFERROR(_xlfn.PERCENTRANK.INC(BO$10:BO$64,BO10),"-9999")</f>
        <v>1</v>
      </c>
      <c r="BQ10" s="26">
        <v>0.11799999999999999</v>
      </c>
      <c r="BR10" s="147">
        <f t="shared" ref="BR10:BR41" si="35">IFERROR(_xlfn.PERCENTRANK.INC(BQ$10:BQ$64,BQ10),"-9999")</f>
        <v>0.90700000000000003</v>
      </c>
      <c r="BS10" s="163">
        <f t="shared" ref="BS10:BS41" si="36">SUM(BR10,BN10)</f>
        <v>1.907</v>
      </c>
      <c r="BT10" s="252">
        <f t="shared" ref="BT10:BT41" si="37">IFERROR(_xlfn.PERCENTRANK.INC(BS$10:BS$64,BS10),"-9999")</f>
        <v>0.98099999999999998</v>
      </c>
      <c r="BU10" s="342">
        <f t="shared" ref="BU10:BU41" si="38">COUNTIF(BN10,"&gt;=90%")+COUNTIF(BR10,"&gt;=90%")</f>
        <v>2</v>
      </c>
      <c r="BV10" s="343">
        <f t="shared" ref="BV10:BV41" si="39">COUNTIF(BN10,"&gt;=80%")+COUNTIF(BR10,"&gt;=80%")</f>
        <v>2</v>
      </c>
      <c r="BW10" s="39"/>
      <c r="BX10" s="256">
        <v>208</v>
      </c>
      <c r="BY10" s="147">
        <f t="shared" ref="BY10:BY41" si="40">IFERROR(_xlfn.PERCENTRANK.INC(BX$10:BX$64,BX10),"-9999")</f>
        <v>0.96199999999999997</v>
      </c>
      <c r="BZ10" s="18">
        <v>108</v>
      </c>
      <c r="CA10" s="147">
        <f t="shared" ref="CA10:CA41" si="41">IFERROR(_xlfn.PERCENTRANK.INC(BZ$10:BZ$64,BZ10),"-9999")</f>
        <v>0.96199999999999997</v>
      </c>
      <c r="CB10" s="18">
        <v>261</v>
      </c>
      <c r="CC10" s="147">
        <f t="shared" ref="CC10:CC41" si="42">IFERROR(_xlfn.PERCENTRANK.INC(CB$10:CB$64,CB10),"-9999")</f>
        <v>1</v>
      </c>
      <c r="CD10" s="18">
        <v>84</v>
      </c>
      <c r="CE10" s="147">
        <f t="shared" ref="CE10:CE41" si="43">IFERROR(_xlfn.PERCENTRANK.INC(CD$10:CD$64,CD10),"-9999")</f>
        <v>1</v>
      </c>
      <c r="CF10" s="163">
        <f t="shared" ref="CF10:CF41" si="44">SUM(CC10,BY10)</f>
        <v>1.962</v>
      </c>
      <c r="CG10" s="252">
        <f t="shared" ref="CG10:CG41" si="45">IFERROR(_xlfn.PERCENTRANK.INC(CF$10:CF$64,CF10),"-9999")</f>
        <v>1</v>
      </c>
      <c r="CH10" s="342">
        <f t="shared" ref="CH10:CH41" si="46">COUNTIF(BY10,"&gt;=90%")+COUNTIF(CC10,"&gt;=90%")</f>
        <v>2</v>
      </c>
      <c r="CI10" s="343">
        <f t="shared" ref="CI10:CI41" si="47">COUNTIF(BY10,"&gt;=80%")+COUNTIF(CC10,"&gt;=80%")</f>
        <v>2</v>
      </c>
      <c r="CJ10" s="260"/>
      <c r="CK10" s="160">
        <v>975</v>
      </c>
      <c r="CL10" s="147">
        <f t="shared" ref="CL10:CL41" si="48">IFERROR(_xlfn.PERCENTRANK.INC(CK$10:CK$64,CK10),"-9999")</f>
        <v>1</v>
      </c>
      <c r="CM10" s="26">
        <v>7.2479928635147184E-2</v>
      </c>
      <c r="CN10" s="45">
        <f t="shared" ref="CN10:CN41" si="49">IFERROR(_xlfn.PERCENTRANK.INC(CM$10:CM$64,CM10),"-9999")</f>
        <v>0.629</v>
      </c>
      <c r="CO10" s="18">
        <v>2376</v>
      </c>
      <c r="CP10" s="147">
        <f t="shared" ref="CP10:CP41" si="50">IFERROR(_xlfn.PERCENTRANK.INC(CO$10:CO$64,CO10),"-9999")</f>
        <v>0.96199999999999997</v>
      </c>
      <c r="CQ10" s="18">
        <v>779</v>
      </c>
      <c r="CR10" s="147">
        <f t="shared" ref="CR10:CR41" si="51">IFERROR(_xlfn.PERCENTRANK.INC(CQ$10:CQ$64,CQ10),"-9999")</f>
        <v>0.96199999999999997</v>
      </c>
      <c r="CS10" s="163">
        <f t="shared" ref="CS10:CS41" si="52">SUM(CR10,CP10,CN10,CL10)</f>
        <v>3.5529999999999999</v>
      </c>
      <c r="CT10" s="252">
        <f t="shared" ref="CT10:CT41" si="53">IFERROR(_xlfn.PERCENTRANK.INC(CS$10:CS$64,CS10),"-9999")</f>
        <v>1</v>
      </c>
      <c r="CU10" s="342">
        <f t="shared" ref="CU10:CU41" si="54">COUNTIF(CL10,"&gt;=90%")+COUNTIF(CN10,"&gt;=90%")+COUNTIF(CP10,"&gt;=90%")+COUNTIF(CR10,"&gt;=90%")</f>
        <v>3</v>
      </c>
      <c r="CV10" s="343">
        <f t="shared" ref="CV10:CV41" si="55">COUNTIF(CL10,"&gt;=80%")+COUNTIF(CN10,"&gt;=80%")+COUNTIF(CP10,"&gt;=80%")+COUNTIF(CR10,"&gt;=80%")</f>
        <v>3</v>
      </c>
      <c r="CW10" s="39"/>
      <c r="CX10" s="227">
        <v>0.17699999999999999</v>
      </c>
      <c r="CY10" s="45">
        <f t="shared" ref="CY10:CY41" si="56">IFERROR(_xlfn.PERCENTRANK.INC(CX$10:CX$64,CX10),"-9999")</f>
        <v>0.72199999999999998</v>
      </c>
      <c r="CZ10" s="26">
        <v>0.115</v>
      </c>
      <c r="DA10" s="45">
        <f t="shared" ref="DA10:DA41" si="57">IFERROR(_xlfn.PERCENTRANK.INC(CZ$10:CZ$64,CZ10),"-9999")</f>
        <v>0.77700000000000002</v>
      </c>
      <c r="DB10" s="26">
        <v>0.29620000000000002</v>
      </c>
      <c r="DC10" s="163">
        <f t="shared" ref="DC10:DC41" si="58">SUM(DB10,DA10,CY10)</f>
        <v>1.7951999999999999</v>
      </c>
      <c r="DD10" s="202">
        <f t="shared" ref="DD10:DD41" si="59">IFERROR(_xlfn.PERCENTRANK.INC(DC$10:DC$64,DC10),"-9999")</f>
        <v>0.61099999999999999</v>
      </c>
      <c r="DE10" s="342">
        <f t="shared" ref="DE10:DE41" si="60">COUNTIF(CY10,"&gt;=90%")+COUNTIF(DA10,"&gt;=90%")+COUNTIF(DB10,"&gt;=90%")</f>
        <v>0</v>
      </c>
      <c r="DF10" s="343">
        <f t="shared" ref="DF10:DF41" si="61">COUNTIF(CY10,"&gt;=80%")+COUNTIF(DA10,"&gt;=80%")+COUNTIF(DB10,"&gt;=80%")</f>
        <v>0</v>
      </c>
      <c r="DJ10" s="163">
        <f t="shared" ref="DJ10:DJ41" si="62">SUM(DB10,DA10,CY10,CR10,CP10,CN10,CL10,CC10,BY10,BR10,BN10,BG10,BE10,BC10,BA10,AY10,AW10,AL10,AJ10,AH10,AF10,Y10,W10,S10,O10)</f>
        <v>19.897200000000002</v>
      </c>
      <c r="DK10" s="252">
        <f t="shared" ref="DK10:DK41" si="63">IFERROR(_xlfn.PERCENTRANK.INC(DJ$10:DJ$64,DJ10),"-9999")</f>
        <v>1</v>
      </c>
      <c r="DM10" s="372">
        <f t="shared" ref="DM10:DM41" si="64">SUM(DE10,CU10,CH10,BU10,BJ10,AS10,AB10)</f>
        <v>13</v>
      </c>
      <c r="DN10" s="373">
        <f t="shared" ref="DN10:DN41" si="65">SUM(DF10,CV10,CI10,BV10,BK10,AT10,AC10)</f>
        <v>14</v>
      </c>
    </row>
    <row r="11" spans="1:118" x14ac:dyDescent="0.3">
      <c r="A11" s="113"/>
      <c r="B11" s="556" t="s">
        <v>309</v>
      </c>
      <c r="C11" s="658">
        <v>54005</v>
      </c>
      <c r="D11" s="11" t="s">
        <v>309</v>
      </c>
      <c r="E11" s="11" t="s">
        <v>22</v>
      </c>
      <c r="F11" s="555">
        <v>3</v>
      </c>
      <c r="G11" s="18">
        <v>322378</v>
      </c>
      <c r="H11" s="18">
        <v>12642</v>
      </c>
      <c r="I11" s="18">
        <v>22059</v>
      </c>
      <c r="J11" s="19">
        <v>43.792566490269181</v>
      </c>
      <c r="K11" s="18">
        <v>7821</v>
      </c>
      <c r="L11" s="253">
        <v>2.81</v>
      </c>
      <c r="N11" s="256">
        <v>8073</v>
      </c>
      <c r="O11" s="45">
        <f t="shared" si="0"/>
        <v>0.48099999999999998</v>
      </c>
      <c r="P11" s="45">
        <v>2.5042031404128071E-2</v>
      </c>
      <c r="Q11" s="45">
        <f t="shared" si="1"/>
        <v>0.25900000000000001</v>
      </c>
      <c r="R11" s="19">
        <v>292.98</v>
      </c>
      <c r="S11" s="45">
        <f t="shared" si="2"/>
        <v>0.44400000000000001</v>
      </c>
      <c r="T11" s="69">
        <v>9.0881737107405974E-4</v>
      </c>
      <c r="U11" s="45">
        <f t="shared" si="3"/>
        <v>0.222</v>
      </c>
      <c r="V11" s="11">
        <v>20</v>
      </c>
      <c r="W11" s="146">
        <f t="shared" si="4"/>
        <v>0.85099999999999998</v>
      </c>
      <c r="X11" s="62">
        <v>2.4</v>
      </c>
      <c r="Y11" s="45">
        <f t="shared" si="5"/>
        <v>0.629</v>
      </c>
      <c r="Z11" s="163">
        <f t="shared" si="6"/>
        <v>2.4049999999999998</v>
      </c>
      <c r="AA11" s="203">
        <f t="shared" si="7"/>
        <v>0.70299999999999996</v>
      </c>
      <c r="AB11" s="283">
        <f t="shared" si="8"/>
        <v>0</v>
      </c>
      <c r="AC11" s="284">
        <f t="shared" si="9"/>
        <v>1</v>
      </c>
      <c r="AD11" s="39"/>
      <c r="AE11" s="256">
        <v>3094</v>
      </c>
      <c r="AF11" s="147">
        <f t="shared" si="10"/>
        <v>0.92500000000000004</v>
      </c>
      <c r="AG11" s="18">
        <v>512</v>
      </c>
      <c r="AH11" s="147">
        <f t="shared" si="11"/>
        <v>0.92500000000000004</v>
      </c>
      <c r="AI11" s="26">
        <f t="shared" si="12"/>
        <v>0.24473975636766335</v>
      </c>
      <c r="AJ11" s="147">
        <f t="shared" si="13"/>
        <v>1</v>
      </c>
      <c r="AK11" s="61">
        <f t="shared" si="14"/>
        <v>0.38325281803542671</v>
      </c>
      <c r="AL11" s="146">
        <f t="shared" si="15"/>
        <v>0.87</v>
      </c>
      <c r="AM11" s="18">
        <v>3926</v>
      </c>
      <c r="AN11" s="26">
        <f t="shared" si="16"/>
        <v>0.31055212782787533</v>
      </c>
      <c r="AO11" s="26">
        <f t="shared" si="17"/>
        <v>0.16548157724628312</v>
      </c>
      <c r="AP11" s="146">
        <f t="shared" si="18"/>
        <v>0.85099999999999998</v>
      </c>
      <c r="AQ11" s="163">
        <f t="shared" si="19"/>
        <v>3.7199999999999998</v>
      </c>
      <c r="AR11" s="206">
        <f t="shared" si="20"/>
        <v>0.92500000000000004</v>
      </c>
      <c r="AS11" s="283">
        <f t="shared" si="21"/>
        <v>3</v>
      </c>
      <c r="AT11" s="284">
        <f t="shared" si="22"/>
        <v>4</v>
      </c>
      <c r="AU11" s="39"/>
      <c r="AV11" s="258">
        <v>33300</v>
      </c>
      <c r="AW11" s="45">
        <f t="shared" si="23"/>
        <v>0.314</v>
      </c>
      <c r="AX11" s="26">
        <v>0.36880630630630629</v>
      </c>
      <c r="AY11" s="147">
        <f t="shared" si="24"/>
        <v>0.90700000000000003</v>
      </c>
      <c r="AZ11" s="26">
        <v>0.155</v>
      </c>
      <c r="BA11" s="45">
        <f t="shared" si="25"/>
        <v>0.20300000000000001</v>
      </c>
      <c r="BB11" s="26">
        <v>0.93500000000000005</v>
      </c>
      <c r="BC11" s="147">
        <f t="shared" si="26"/>
        <v>0.92500000000000004</v>
      </c>
      <c r="BD11" s="26">
        <v>0.82500000000000007</v>
      </c>
      <c r="BE11" s="549">
        <f t="shared" si="27"/>
        <v>0.75900000000000001</v>
      </c>
      <c r="BF11" s="83">
        <v>5.8500323206205559E-2</v>
      </c>
      <c r="BG11" s="45">
        <f t="shared" si="28"/>
        <v>0.57399999999999995</v>
      </c>
      <c r="BH11" s="163">
        <f t="shared" si="29"/>
        <v>3.6819999999999999</v>
      </c>
      <c r="BI11" s="206">
        <f t="shared" si="30"/>
        <v>0.96199999999999997</v>
      </c>
      <c r="BJ11" s="283">
        <f t="shared" si="31"/>
        <v>2</v>
      </c>
      <c r="BK11" s="284">
        <f t="shared" si="32"/>
        <v>2</v>
      </c>
      <c r="BL11" s="39"/>
      <c r="BM11" s="160">
        <v>19</v>
      </c>
      <c r="BN11" s="147">
        <f t="shared" si="33"/>
        <v>0.90700000000000003</v>
      </c>
      <c r="BO11" s="11">
        <v>12</v>
      </c>
      <c r="BP11" s="147">
        <f t="shared" si="34"/>
        <v>0.90700000000000003</v>
      </c>
      <c r="BQ11" s="26">
        <v>0.192</v>
      </c>
      <c r="BR11" s="147">
        <f t="shared" si="35"/>
        <v>1</v>
      </c>
      <c r="BS11" s="163">
        <f t="shared" si="36"/>
        <v>1.907</v>
      </c>
      <c r="BT11" s="206">
        <f t="shared" si="37"/>
        <v>0.98099999999999998</v>
      </c>
      <c r="BU11" s="283">
        <f t="shared" si="38"/>
        <v>2</v>
      </c>
      <c r="BV11" s="284">
        <f t="shared" si="39"/>
        <v>2</v>
      </c>
      <c r="BW11" s="39"/>
      <c r="BX11" s="256">
        <v>3</v>
      </c>
      <c r="BY11" s="45">
        <f t="shared" si="40"/>
        <v>0.37</v>
      </c>
      <c r="BZ11" s="18">
        <v>0</v>
      </c>
      <c r="CA11" s="45">
        <f t="shared" si="41"/>
        <v>0</v>
      </c>
      <c r="CB11" s="18">
        <v>96</v>
      </c>
      <c r="CC11" s="147">
        <f t="shared" si="42"/>
        <v>0.94399999999999995</v>
      </c>
      <c r="CD11" s="18">
        <v>38</v>
      </c>
      <c r="CE11" s="147">
        <f t="shared" si="43"/>
        <v>0.94399999999999995</v>
      </c>
      <c r="CF11" s="163">
        <f t="shared" si="44"/>
        <v>1.3140000000000001</v>
      </c>
      <c r="CG11" s="203">
        <f t="shared" si="45"/>
        <v>0.74</v>
      </c>
      <c r="CH11" s="283">
        <f t="shared" si="46"/>
        <v>1</v>
      </c>
      <c r="CI11" s="284">
        <f t="shared" si="47"/>
        <v>1</v>
      </c>
      <c r="CJ11" s="260"/>
      <c r="CK11" s="160">
        <v>439</v>
      </c>
      <c r="CL11" s="147">
        <f t="shared" si="48"/>
        <v>0.98099999999999998</v>
      </c>
      <c r="CM11" s="26">
        <v>0.14188752424046541</v>
      </c>
      <c r="CN11" s="146">
        <f t="shared" si="49"/>
        <v>0.81399999999999995</v>
      </c>
      <c r="CO11" s="18">
        <v>486</v>
      </c>
      <c r="CP11" s="45">
        <f t="shared" si="50"/>
        <v>0.72199999999999998</v>
      </c>
      <c r="CQ11" s="18">
        <v>142</v>
      </c>
      <c r="CR11" s="45">
        <f t="shared" si="51"/>
        <v>0.61099999999999999</v>
      </c>
      <c r="CS11" s="163">
        <f t="shared" si="52"/>
        <v>3.1279999999999997</v>
      </c>
      <c r="CT11" s="205">
        <f t="shared" si="53"/>
        <v>0.88800000000000001</v>
      </c>
      <c r="CU11" s="283">
        <f t="shared" si="54"/>
        <v>1</v>
      </c>
      <c r="CV11" s="284">
        <f t="shared" si="55"/>
        <v>2</v>
      </c>
      <c r="CW11" s="39"/>
      <c r="CX11" s="227">
        <v>0.375</v>
      </c>
      <c r="CY11" s="147">
        <f t="shared" si="56"/>
        <v>0.98099999999999998</v>
      </c>
      <c r="CZ11" s="26">
        <v>0.26600000000000001</v>
      </c>
      <c r="DA11" s="147">
        <f t="shared" si="57"/>
        <v>0.98099999999999998</v>
      </c>
      <c r="DB11" s="26">
        <v>0.79620000000000002</v>
      </c>
      <c r="DC11" s="163">
        <f t="shared" si="58"/>
        <v>2.7582</v>
      </c>
      <c r="DD11" s="206">
        <f t="shared" si="59"/>
        <v>0.92500000000000004</v>
      </c>
      <c r="DE11" s="283">
        <f t="shared" si="60"/>
        <v>2</v>
      </c>
      <c r="DF11" s="284">
        <f t="shared" si="61"/>
        <v>2</v>
      </c>
      <c r="DJ11" s="163">
        <f t="shared" si="62"/>
        <v>18.914200000000001</v>
      </c>
      <c r="DK11" s="206">
        <f t="shared" si="63"/>
        <v>0.98099999999999998</v>
      </c>
      <c r="DM11" s="301">
        <f t="shared" si="64"/>
        <v>11</v>
      </c>
      <c r="DN11" s="302">
        <f t="shared" si="65"/>
        <v>14</v>
      </c>
    </row>
    <row r="12" spans="1:118" x14ac:dyDescent="0.3">
      <c r="A12" s="666"/>
      <c r="B12" s="556" t="s">
        <v>339</v>
      </c>
      <c r="C12" s="658">
        <v>54047</v>
      </c>
      <c r="D12" s="11" t="s">
        <v>339</v>
      </c>
      <c r="E12" s="11" t="s">
        <v>22</v>
      </c>
      <c r="F12" s="555">
        <v>1</v>
      </c>
      <c r="G12" s="18">
        <v>342107</v>
      </c>
      <c r="H12" s="18">
        <v>19798</v>
      </c>
      <c r="I12" s="18">
        <v>19334</v>
      </c>
      <c r="J12" s="19">
        <v>36.16926867909747</v>
      </c>
      <c r="K12" s="18">
        <v>6413</v>
      </c>
      <c r="L12" s="253">
        <v>2.79</v>
      </c>
      <c r="N12" s="256">
        <v>4376</v>
      </c>
      <c r="O12" s="45">
        <f t="shared" si="0"/>
        <v>0.111</v>
      </c>
      <c r="P12" s="45">
        <v>1.2791319674838569E-2</v>
      </c>
      <c r="Q12" s="45">
        <f t="shared" si="1"/>
        <v>1.7999999999999999E-2</v>
      </c>
      <c r="R12" s="19">
        <v>344.82</v>
      </c>
      <c r="S12" s="45">
        <f t="shared" si="2"/>
        <v>0.70299999999999996</v>
      </c>
      <c r="T12" s="69">
        <v>1.0079538379241101E-3</v>
      </c>
      <c r="U12" s="45">
        <f t="shared" si="3"/>
        <v>0.33300000000000002</v>
      </c>
      <c r="V12" s="11">
        <v>19</v>
      </c>
      <c r="W12" s="45">
        <f t="shared" si="4"/>
        <v>0.79600000000000004</v>
      </c>
      <c r="X12" s="62">
        <v>2.1</v>
      </c>
      <c r="Y12" s="45">
        <f t="shared" si="5"/>
        <v>0.44400000000000001</v>
      </c>
      <c r="Z12" s="163">
        <f t="shared" si="6"/>
        <v>2.0540000000000003</v>
      </c>
      <c r="AA12" s="203">
        <f t="shared" si="7"/>
        <v>0.59199999999999997</v>
      </c>
      <c r="AB12" s="283">
        <f t="shared" si="8"/>
        <v>0</v>
      </c>
      <c r="AC12" s="284">
        <f t="shared" si="9"/>
        <v>0</v>
      </c>
      <c r="AD12" s="39"/>
      <c r="AE12" s="256">
        <v>3479</v>
      </c>
      <c r="AF12" s="147">
        <f t="shared" si="10"/>
        <v>0.96199999999999997</v>
      </c>
      <c r="AG12" s="18">
        <v>526</v>
      </c>
      <c r="AH12" s="147">
        <f t="shared" si="11"/>
        <v>0.94399999999999995</v>
      </c>
      <c r="AI12" s="26">
        <f t="shared" si="12"/>
        <v>0.17572482068895848</v>
      </c>
      <c r="AJ12" s="147">
        <f t="shared" si="13"/>
        <v>0.92500000000000004</v>
      </c>
      <c r="AK12" s="61">
        <f t="shared" si="14"/>
        <v>0.79501828153564902</v>
      </c>
      <c r="AL12" s="147">
        <f t="shared" si="15"/>
        <v>0.96199999999999997</v>
      </c>
      <c r="AM12" s="18">
        <v>3652</v>
      </c>
      <c r="AN12" s="26">
        <f t="shared" si="16"/>
        <v>0.18446307707849277</v>
      </c>
      <c r="AO12" s="26">
        <f t="shared" si="17"/>
        <v>0.1511928715148031</v>
      </c>
      <c r="AP12" s="146">
        <f t="shared" si="18"/>
        <v>0.81399999999999995</v>
      </c>
      <c r="AQ12" s="163">
        <f t="shared" si="19"/>
        <v>3.7930000000000001</v>
      </c>
      <c r="AR12" s="206">
        <f t="shared" si="20"/>
        <v>0.98099999999999998</v>
      </c>
      <c r="AS12" s="283">
        <f t="shared" si="21"/>
        <v>4</v>
      </c>
      <c r="AT12" s="284">
        <f t="shared" si="22"/>
        <v>4</v>
      </c>
      <c r="AU12" s="39"/>
      <c r="AV12" s="258">
        <v>14000</v>
      </c>
      <c r="AW12" s="45">
        <f t="shared" si="23"/>
        <v>0</v>
      </c>
      <c r="AX12" s="26">
        <v>0.3024497487437186</v>
      </c>
      <c r="AY12" s="45">
        <f t="shared" si="24"/>
        <v>0.75900000000000001</v>
      </c>
      <c r="AZ12" s="26">
        <v>0.28100000000000003</v>
      </c>
      <c r="BA12" s="45">
        <f t="shared" si="25"/>
        <v>0.72199999999999998</v>
      </c>
      <c r="BB12" s="26">
        <v>0.80900000000000005</v>
      </c>
      <c r="BC12" s="45">
        <f t="shared" si="26"/>
        <v>0.37</v>
      </c>
      <c r="BD12" s="26">
        <v>0.92900000000000005</v>
      </c>
      <c r="BE12" s="147">
        <f t="shared" si="27"/>
        <v>0.98099999999999998</v>
      </c>
      <c r="BF12" s="83">
        <v>2.2707674619143432E-2</v>
      </c>
      <c r="BG12" s="45">
        <f t="shared" si="28"/>
        <v>0.111</v>
      </c>
      <c r="BH12" s="163">
        <f t="shared" si="29"/>
        <v>2.9430000000000001</v>
      </c>
      <c r="BI12" s="203">
        <f t="shared" si="30"/>
        <v>0.48099999999999998</v>
      </c>
      <c r="BJ12" s="283">
        <f t="shared" si="31"/>
        <v>1</v>
      </c>
      <c r="BK12" s="284">
        <f t="shared" si="32"/>
        <v>1</v>
      </c>
      <c r="BL12" s="39"/>
      <c r="BM12" s="160">
        <v>32</v>
      </c>
      <c r="BN12" s="147">
        <f t="shared" si="33"/>
        <v>0.98099999999999998</v>
      </c>
      <c r="BO12" s="11">
        <v>18</v>
      </c>
      <c r="BP12" s="147">
        <f t="shared" si="34"/>
        <v>0.98099999999999998</v>
      </c>
      <c r="BQ12" s="26">
        <v>0.123</v>
      </c>
      <c r="BR12" s="147">
        <f t="shared" si="35"/>
        <v>0.92500000000000004</v>
      </c>
      <c r="BS12" s="163">
        <f t="shared" si="36"/>
        <v>1.9060000000000001</v>
      </c>
      <c r="BT12" s="206">
        <f t="shared" si="37"/>
        <v>0.94399999999999995</v>
      </c>
      <c r="BU12" s="283">
        <f t="shared" si="38"/>
        <v>2</v>
      </c>
      <c r="BV12" s="284">
        <f t="shared" si="39"/>
        <v>2</v>
      </c>
      <c r="BW12" s="39"/>
      <c r="BX12" s="256">
        <v>14</v>
      </c>
      <c r="BY12" s="45">
        <f t="shared" si="40"/>
        <v>0.61099999999999999</v>
      </c>
      <c r="BZ12" s="18">
        <v>3</v>
      </c>
      <c r="CA12" s="45">
        <f t="shared" si="41"/>
        <v>0.61099999999999999</v>
      </c>
      <c r="CB12" s="18">
        <v>116</v>
      </c>
      <c r="CC12" s="147">
        <f t="shared" si="42"/>
        <v>0.98099999999999998</v>
      </c>
      <c r="CD12" s="18">
        <v>57</v>
      </c>
      <c r="CE12" s="147">
        <f t="shared" si="43"/>
        <v>0.98099999999999998</v>
      </c>
      <c r="CF12" s="163">
        <f t="shared" si="44"/>
        <v>1.5920000000000001</v>
      </c>
      <c r="CG12" s="205">
        <f t="shared" si="45"/>
        <v>0.88800000000000001</v>
      </c>
      <c r="CH12" s="283">
        <f t="shared" si="46"/>
        <v>1</v>
      </c>
      <c r="CI12" s="284">
        <f t="shared" si="47"/>
        <v>1</v>
      </c>
      <c r="CJ12" s="260"/>
      <c r="CK12" s="160">
        <v>226</v>
      </c>
      <c r="CL12" s="146">
        <f t="shared" si="48"/>
        <v>0.88800000000000001</v>
      </c>
      <c r="CM12" s="26">
        <v>6.4961195745903991E-2</v>
      </c>
      <c r="CN12" s="45">
        <f t="shared" si="49"/>
        <v>0.55500000000000005</v>
      </c>
      <c r="CO12" s="18">
        <v>1049</v>
      </c>
      <c r="CP12" s="147">
        <f t="shared" si="50"/>
        <v>0.90700000000000003</v>
      </c>
      <c r="CQ12" s="18">
        <v>168</v>
      </c>
      <c r="CR12" s="45">
        <f t="shared" si="51"/>
        <v>0.72199999999999998</v>
      </c>
      <c r="CS12" s="163">
        <f t="shared" si="52"/>
        <v>3.0720000000000001</v>
      </c>
      <c r="CT12" s="205">
        <f t="shared" si="53"/>
        <v>0.87</v>
      </c>
      <c r="CU12" s="283">
        <f t="shared" si="54"/>
        <v>1</v>
      </c>
      <c r="CV12" s="284">
        <f t="shared" si="55"/>
        <v>2</v>
      </c>
      <c r="CW12" s="39"/>
      <c r="CX12" s="227">
        <v>0.45</v>
      </c>
      <c r="CY12" s="147">
        <f t="shared" si="56"/>
        <v>1</v>
      </c>
      <c r="CZ12" s="26">
        <v>0.30399999999999999</v>
      </c>
      <c r="DA12" s="147">
        <f t="shared" si="57"/>
        <v>1</v>
      </c>
      <c r="DB12" s="144">
        <v>1</v>
      </c>
      <c r="DC12" s="163">
        <f t="shared" si="58"/>
        <v>3</v>
      </c>
      <c r="DD12" s="206">
        <f t="shared" si="59"/>
        <v>1</v>
      </c>
      <c r="DE12" s="283">
        <f t="shared" si="60"/>
        <v>3</v>
      </c>
      <c r="DF12" s="284">
        <f t="shared" si="61"/>
        <v>3</v>
      </c>
      <c r="DJ12" s="163">
        <f t="shared" si="62"/>
        <v>18.359999999999996</v>
      </c>
      <c r="DK12" s="206">
        <f t="shared" si="63"/>
        <v>0.96199999999999997</v>
      </c>
      <c r="DM12" s="301">
        <f t="shared" si="64"/>
        <v>12</v>
      </c>
      <c r="DN12" s="302">
        <f t="shared" si="65"/>
        <v>13</v>
      </c>
    </row>
    <row r="13" spans="1:118" x14ac:dyDescent="0.3">
      <c r="A13" s="113"/>
      <c r="B13" s="556" t="s">
        <v>334</v>
      </c>
      <c r="C13" s="658">
        <v>54045</v>
      </c>
      <c r="D13" s="11" t="s">
        <v>334</v>
      </c>
      <c r="E13" s="11" t="s">
        <v>22</v>
      </c>
      <c r="F13" s="555">
        <v>2</v>
      </c>
      <c r="G13" s="18">
        <v>291379</v>
      </c>
      <c r="H13" s="18">
        <v>25311</v>
      </c>
      <c r="I13" s="18">
        <v>32786</v>
      </c>
      <c r="J13" s="19">
        <v>72.012876700105352</v>
      </c>
      <c r="K13" s="18">
        <v>12382</v>
      </c>
      <c r="L13" s="253">
        <v>2.6</v>
      </c>
      <c r="N13" s="256">
        <v>5527</v>
      </c>
      <c r="O13" s="45">
        <f t="shared" si="0"/>
        <v>0.185</v>
      </c>
      <c r="P13" s="45">
        <v>1.8968422569917529E-2</v>
      </c>
      <c r="Q13" s="45">
        <f t="shared" si="1"/>
        <v>9.1999999999999998E-2</v>
      </c>
      <c r="R13" s="19">
        <v>239.45</v>
      </c>
      <c r="S13" s="45">
        <f t="shared" si="2"/>
        <v>0.33300000000000002</v>
      </c>
      <c r="T13" s="69">
        <v>8.2328792556885769E-4</v>
      </c>
      <c r="U13" s="45">
        <f t="shared" si="3"/>
        <v>7.3999999999999996E-2</v>
      </c>
      <c r="V13" s="11">
        <v>27</v>
      </c>
      <c r="W13" s="147">
        <f t="shared" si="4"/>
        <v>0.96199999999999997</v>
      </c>
      <c r="X13" s="62">
        <v>2.1</v>
      </c>
      <c r="Y13" s="45">
        <f t="shared" si="5"/>
        <v>0.44400000000000001</v>
      </c>
      <c r="Z13" s="163">
        <f t="shared" si="6"/>
        <v>1.9239999999999999</v>
      </c>
      <c r="AA13" s="203">
        <f t="shared" si="7"/>
        <v>0.53700000000000003</v>
      </c>
      <c r="AB13" s="283">
        <f t="shared" si="8"/>
        <v>1</v>
      </c>
      <c r="AC13" s="284">
        <f t="shared" si="9"/>
        <v>1</v>
      </c>
      <c r="AD13" s="39"/>
      <c r="AE13" s="256">
        <v>4498</v>
      </c>
      <c r="AF13" s="147">
        <f t="shared" si="10"/>
        <v>0.98099999999999998</v>
      </c>
      <c r="AG13" s="18">
        <v>961</v>
      </c>
      <c r="AH13" s="147">
        <f t="shared" si="11"/>
        <v>0.98099999999999998</v>
      </c>
      <c r="AI13" s="26">
        <f t="shared" si="12"/>
        <v>0.17770929635336416</v>
      </c>
      <c r="AJ13" s="147">
        <f t="shared" si="13"/>
        <v>0.94399999999999995</v>
      </c>
      <c r="AK13" s="61">
        <f t="shared" si="14"/>
        <v>0.81382305047946446</v>
      </c>
      <c r="AL13" s="147">
        <f t="shared" si="15"/>
        <v>0.98099999999999998</v>
      </c>
      <c r="AM13" s="18">
        <v>5505</v>
      </c>
      <c r="AN13" s="26">
        <f t="shared" si="16"/>
        <v>0.21749437003674291</v>
      </c>
      <c r="AO13" s="26">
        <f t="shared" si="17"/>
        <v>0.21365051133837262</v>
      </c>
      <c r="AP13" s="147">
        <f t="shared" si="18"/>
        <v>0.90700000000000003</v>
      </c>
      <c r="AQ13" s="163">
        <f t="shared" si="19"/>
        <v>3.8869999999999996</v>
      </c>
      <c r="AR13" s="206">
        <f t="shared" si="20"/>
        <v>1</v>
      </c>
      <c r="AS13" s="283">
        <f t="shared" si="21"/>
        <v>4</v>
      </c>
      <c r="AT13" s="284">
        <f t="shared" si="22"/>
        <v>4</v>
      </c>
      <c r="AU13" s="39"/>
      <c r="AV13" s="258">
        <v>29800</v>
      </c>
      <c r="AW13" s="45">
        <f t="shared" si="23"/>
        <v>0.24</v>
      </c>
      <c r="AX13" s="26">
        <v>0.35495791418599898</v>
      </c>
      <c r="AY13" s="146">
        <f t="shared" si="24"/>
        <v>0.87</v>
      </c>
      <c r="AZ13" s="26">
        <v>0.107</v>
      </c>
      <c r="BA13" s="45">
        <f t="shared" si="25"/>
        <v>1.7999999999999999E-2</v>
      </c>
      <c r="BB13" s="26">
        <v>0.88200000000000001</v>
      </c>
      <c r="BC13" s="45">
        <f t="shared" si="26"/>
        <v>0.61099999999999999</v>
      </c>
      <c r="BD13" s="26">
        <v>0.61699999999999999</v>
      </c>
      <c r="BE13" s="549">
        <f t="shared" si="27"/>
        <v>7.3999999999999996E-2</v>
      </c>
      <c r="BF13" s="83">
        <v>8.2258781680747003E-2</v>
      </c>
      <c r="BG13" s="45">
        <f t="shared" si="28"/>
        <v>0.74</v>
      </c>
      <c r="BH13" s="163">
        <f t="shared" si="29"/>
        <v>2.5529999999999999</v>
      </c>
      <c r="BI13" s="203">
        <f t="shared" si="30"/>
        <v>0.111</v>
      </c>
      <c r="BJ13" s="283">
        <f t="shared" si="31"/>
        <v>0</v>
      </c>
      <c r="BK13" s="284">
        <f t="shared" si="32"/>
        <v>1</v>
      </c>
      <c r="BL13" s="39"/>
      <c r="BM13" s="160">
        <v>18</v>
      </c>
      <c r="BN13" s="146">
        <f t="shared" si="33"/>
        <v>0.88800000000000001</v>
      </c>
      <c r="BO13" s="11">
        <v>11</v>
      </c>
      <c r="BP13" s="146">
        <f t="shared" si="34"/>
        <v>0.88800000000000001</v>
      </c>
      <c r="BQ13" s="26">
        <v>0.14599999999999999</v>
      </c>
      <c r="BR13" s="147">
        <f t="shared" si="35"/>
        <v>0.96199999999999997</v>
      </c>
      <c r="BS13" s="163">
        <f t="shared" si="36"/>
        <v>1.85</v>
      </c>
      <c r="BT13" s="206">
        <f t="shared" si="37"/>
        <v>0.92500000000000004</v>
      </c>
      <c r="BU13" s="283">
        <f t="shared" si="38"/>
        <v>1</v>
      </c>
      <c r="BV13" s="284">
        <f t="shared" si="39"/>
        <v>2</v>
      </c>
      <c r="BW13" s="39"/>
      <c r="BX13" s="256">
        <v>0</v>
      </c>
      <c r="BY13" s="45">
        <f t="shared" si="40"/>
        <v>0</v>
      </c>
      <c r="BZ13" s="18">
        <v>0</v>
      </c>
      <c r="CA13" s="45">
        <f t="shared" si="41"/>
        <v>0</v>
      </c>
      <c r="CB13" s="18">
        <v>115</v>
      </c>
      <c r="CC13" s="147">
        <f t="shared" si="42"/>
        <v>0.96199999999999997</v>
      </c>
      <c r="CD13" s="18">
        <v>41</v>
      </c>
      <c r="CE13" s="147">
        <f t="shared" si="43"/>
        <v>0.96199999999999997</v>
      </c>
      <c r="CF13" s="163">
        <f t="shared" si="44"/>
        <v>0.96199999999999997</v>
      </c>
      <c r="CG13" s="203">
        <f t="shared" si="45"/>
        <v>0.44400000000000001</v>
      </c>
      <c r="CH13" s="283">
        <f t="shared" si="46"/>
        <v>1</v>
      </c>
      <c r="CI13" s="284">
        <f t="shared" si="47"/>
        <v>1</v>
      </c>
      <c r="CJ13" s="260"/>
      <c r="CK13" s="160">
        <v>306</v>
      </c>
      <c r="CL13" s="147">
        <f t="shared" si="48"/>
        <v>0.92500000000000004</v>
      </c>
      <c r="CM13" s="26">
        <v>6.8030235660293467E-2</v>
      </c>
      <c r="CN13" s="45">
        <f t="shared" si="49"/>
        <v>0.59199999999999997</v>
      </c>
      <c r="CO13" s="18">
        <v>2418</v>
      </c>
      <c r="CP13" s="147">
        <f t="shared" si="50"/>
        <v>0.98099999999999998</v>
      </c>
      <c r="CQ13" s="18">
        <v>1110</v>
      </c>
      <c r="CR13" s="147">
        <f t="shared" si="51"/>
        <v>0.98099999999999998</v>
      </c>
      <c r="CS13" s="163">
        <f t="shared" si="52"/>
        <v>3.4790000000000001</v>
      </c>
      <c r="CT13" s="206">
        <f t="shared" si="53"/>
        <v>0.98099999999999998</v>
      </c>
      <c r="CU13" s="283">
        <f t="shared" si="54"/>
        <v>3</v>
      </c>
      <c r="CV13" s="284">
        <f t="shared" si="55"/>
        <v>3</v>
      </c>
      <c r="CW13" s="39"/>
      <c r="CX13" s="227">
        <v>0.33800000000000002</v>
      </c>
      <c r="CY13" s="147">
        <f t="shared" si="56"/>
        <v>0.94399999999999995</v>
      </c>
      <c r="CZ13" s="26">
        <v>0.23</v>
      </c>
      <c r="DA13" s="147">
        <f t="shared" si="57"/>
        <v>0.96199999999999997</v>
      </c>
      <c r="DB13" s="31">
        <v>0.88880000000000003</v>
      </c>
      <c r="DC13" s="163">
        <f t="shared" si="58"/>
        <v>2.7948</v>
      </c>
      <c r="DD13" s="206">
        <f t="shared" si="59"/>
        <v>0.94399999999999995</v>
      </c>
      <c r="DE13" s="283">
        <f t="shared" si="60"/>
        <v>2</v>
      </c>
      <c r="DF13" s="284">
        <f t="shared" si="61"/>
        <v>3</v>
      </c>
      <c r="DJ13" s="163">
        <f t="shared" si="62"/>
        <v>17.4498</v>
      </c>
      <c r="DK13" s="206">
        <f t="shared" si="63"/>
        <v>0.94399999999999995</v>
      </c>
      <c r="DM13" s="301">
        <f t="shared" si="64"/>
        <v>12</v>
      </c>
      <c r="DN13" s="302">
        <f t="shared" si="65"/>
        <v>15</v>
      </c>
    </row>
    <row r="14" spans="1:118" x14ac:dyDescent="0.3">
      <c r="A14" s="113"/>
      <c r="B14" s="556" t="s">
        <v>342</v>
      </c>
      <c r="C14" s="658">
        <v>54059</v>
      </c>
      <c r="D14" s="11" t="s">
        <v>342</v>
      </c>
      <c r="E14" s="11" t="s">
        <v>22</v>
      </c>
      <c r="F14" s="555">
        <v>2</v>
      </c>
      <c r="G14" s="18">
        <v>271203</v>
      </c>
      <c r="H14" s="18">
        <v>19744</v>
      </c>
      <c r="I14" s="18">
        <v>23821</v>
      </c>
      <c r="J14" s="19">
        <v>56.214127424844115</v>
      </c>
      <c r="K14" s="18">
        <v>9110</v>
      </c>
      <c r="L14" s="253">
        <v>2.61</v>
      </c>
      <c r="N14" s="256">
        <v>6099</v>
      </c>
      <c r="O14" s="45">
        <f t="shared" si="0"/>
        <v>0.24</v>
      </c>
      <c r="P14" s="45">
        <v>2.2488689284410571E-2</v>
      </c>
      <c r="Q14" s="45">
        <f t="shared" si="1"/>
        <v>0.129</v>
      </c>
      <c r="R14" s="19">
        <v>316.10000000000002</v>
      </c>
      <c r="S14" s="45">
        <f t="shared" si="2"/>
        <v>0.57399999999999995</v>
      </c>
      <c r="T14" s="69">
        <v>1.1656464341028099E-3</v>
      </c>
      <c r="U14" s="45">
        <f t="shared" si="3"/>
        <v>0.5</v>
      </c>
      <c r="V14" s="11">
        <v>28</v>
      </c>
      <c r="W14" s="147">
        <f t="shared" si="4"/>
        <v>1</v>
      </c>
      <c r="X14" s="62">
        <v>1.3</v>
      </c>
      <c r="Y14" s="45">
        <f t="shared" si="5"/>
        <v>0.14799999999999999</v>
      </c>
      <c r="Z14" s="163">
        <f t="shared" si="6"/>
        <v>1.962</v>
      </c>
      <c r="AA14" s="203">
        <f t="shared" si="7"/>
        <v>0.57399999999999995</v>
      </c>
      <c r="AB14" s="283">
        <f t="shared" si="8"/>
        <v>1</v>
      </c>
      <c r="AC14" s="284">
        <f t="shared" si="9"/>
        <v>1</v>
      </c>
      <c r="AD14" s="39"/>
      <c r="AE14" s="256">
        <v>3229</v>
      </c>
      <c r="AF14" s="147">
        <f t="shared" si="10"/>
        <v>0.94399999999999995</v>
      </c>
      <c r="AG14" s="18">
        <v>526</v>
      </c>
      <c r="AH14" s="147">
        <f t="shared" si="11"/>
        <v>0.94399999999999995</v>
      </c>
      <c r="AI14" s="26">
        <f t="shared" si="12"/>
        <v>0.16354335494327391</v>
      </c>
      <c r="AJ14" s="147">
        <f t="shared" si="13"/>
        <v>0.90700000000000003</v>
      </c>
      <c r="AK14" s="61">
        <f t="shared" si="14"/>
        <v>0.52943105427119197</v>
      </c>
      <c r="AL14" s="147">
        <f t="shared" si="15"/>
        <v>0.92500000000000004</v>
      </c>
      <c r="AM14" s="18">
        <v>3622</v>
      </c>
      <c r="AN14" s="26">
        <f t="shared" si="16"/>
        <v>0.18344813614262562</v>
      </c>
      <c r="AO14" s="26">
        <f t="shared" si="17"/>
        <v>0.16289873025704552</v>
      </c>
      <c r="AP14" s="146">
        <f t="shared" si="18"/>
        <v>0.83299999999999996</v>
      </c>
      <c r="AQ14" s="163">
        <f t="shared" si="19"/>
        <v>3.7199999999999998</v>
      </c>
      <c r="AR14" s="206">
        <f t="shared" si="20"/>
        <v>0.92500000000000004</v>
      </c>
      <c r="AS14" s="283">
        <f t="shared" si="21"/>
        <v>4</v>
      </c>
      <c r="AT14" s="284">
        <f t="shared" si="22"/>
        <v>4</v>
      </c>
      <c r="AU14" s="39"/>
      <c r="AV14" s="258">
        <v>28000</v>
      </c>
      <c r="AW14" s="45">
        <f t="shared" si="23"/>
        <v>0.185</v>
      </c>
      <c r="AX14" s="26">
        <v>0.49833383823083921</v>
      </c>
      <c r="AY14" s="147">
        <f t="shared" si="24"/>
        <v>0.98099999999999998</v>
      </c>
      <c r="AZ14" s="26">
        <v>0.108</v>
      </c>
      <c r="BA14" s="45">
        <f t="shared" si="25"/>
        <v>3.6999999999999998E-2</v>
      </c>
      <c r="BB14" s="26">
        <v>0.94099999999999995</v>
      </c>
      <c r="BC14" s="147">
        <f t="shared" si="26"/>
        <v>0.94399999999999995</v>
      </c>
      <c r="BD14" s="26">
        <v>0.57299999999999995</v>
      </c>
      <c r="BE14" s="45">
        <f t="shared" si="27"/>
        <v>0</v>
      </c>
      <c r="BF14" s="83">
        <v>7.9281511303809227E-2</v>
      </c>
      <c r="BG14" s="45">
        <f t="shared" si="28"/>
        <v>0.70299999999999996</v>
      </c>
      <c r="BH14" s="163">
        <f t="shared" si="29"/>
        <v>2.8499999999999996</v>
      </c>
      <c r="BI14" s="203">
        <f t="shared" si="30"/>
        <v>0.38800000000000001</v>
      </c>
      <c r="BJ14" s="283">
        <f t="shared" si="31"/>
        <v>2</v>
      </c>
      <c r="BK14" s="284">
        <f t="shared" si="32"/>
        <v>2</v>
      </c>
      <c r="BL14" s="39"/>
      <c r="BM14" s="160">
        <v>21</v>
      </c>
      <c r="BN14" s="147">
        <f t="shared" si="33"/>
        <v>0.92500000000000004</v>
      </c>
      <c r="BO14" s="11">
        <v>12</v>
      </c>
      <c r="BP14" s="147">
        <f t="shared" si="34"/>
        <v>0.90700000000000003</v>
      </c>
      <c r="BQ14" s="26">
        <v>0.16200000000000001</v>
      </c>
      <c r="BR14" s="147">
        <f t="shared" si="35"/>
        <v>0.98099999999999998</v>
      </c>
      <c r="BS14" s="163">
        <f t="shared" si="36"/>
        <v>1.9060000000000001</v>
      </c>
      <c r="BT14" s="206">
        <f t="shared" si="37"/>
        <v>0.94399999999999995</v>
      </c>
      <c r="BU14" s="283">
        <f t="shared" si="38"/>
        <v>2</v>
      </c>
      <c r="BV14" s="284">
        <f t="shared" si="39"/>
        <v>2</v>
      </c>
      <c r="BW14" s="39"/>
      <c r="BX14" s="256">
        <v>0</v>
      </c>
      <c r="BY14" s="45">
        <f t="shared" si="40"/>
        <v>0</v>
      </c>
      <c r="BZ14" s="18">
        <v>0</v>
      </c>
      <c r="CA14" s="45">
        <f t="shared" si="41"/>
        <v>0</v>
      </c>
      <c r="CB14" s="18">
        <v>80</v>
      </c>
      <c r="CC14" s="147">
        <f t="shared" si="42"/>
        <v>0.90700000000000003</v>
      </c>
      <c r="CD14" s="18">
        <v>22</v>
      </c>
      <c r="CE14" s="146">
        <f t="shared" si="43"/>
        <v>0.88800000000000001</v>
      </c>
      <c r="CF14" s="163">
        <f t="shared" si="44"/>
        <v>0.90700000000000003</v>
      </c>
      <c r="CG14" s="203">
        <f t="shared" si="45"/>
        <v>0.38800000000000001</v>
      </c>
      <c r="CH14" s="283">
        <f t="shared" si="46"/>
        <v>1</v>
      </c>
      <c r="CI14" s="284">
        <f t="shared" si="47"/>
        <v>1</v>
      </c>
      <c r="CJ14" s="260"/>
      <c r="CK14" s="160">
        <v>192</v>
      </c>
      <c r="CL14" s="146">
        <f t="shared" si="48"/>
        <v>0.85099999999999998</v>
      </c>
      <c r="CM14" s="26">
        <v>5.946113347785692E-2</v>
      </c>
      <c r="CN14" s="45">
        <f t="shared" si="49"/>
        <v>0.44400000000000001</v>
      </c>
      <c r="CO14" s="18">
        <v>1751</v>
      </c>
      <c r="CP14" s="147">
        <f t="shared" si="50"/>
        <v>0.94399999999999995</v>
      </c>
      <c r="CQ14" s="18">
        <v>334</v>
      </c>
      <c r="CR14" s="147">
        <f t="shared" si="51"/>
        <v>0.92500000000000004</v>
      </c>
      <c r="CS14" s="163">
        <f t="shared" si="52"/>
        <v>3.1640000000000001</v>
      </c>
      <c r="CT14" s="206">
        <f t="shared" si="53"/>
        <v>0.94399999999999995</v>
      </c>
      <c r="CU14" s="283">
        <f t="shared" si="54"/>
        <v>2</v>
      </c>
      <c r="CV14" s="284">
        <f t="shared" si="55"/>
        <v>3</v>
      </c>
      <c r="CW14" s="39"/>
      <c r="CX14" s="227">
        <v>0.34100000000000003</v>
      </c>
      <c r="CY14" s="147">
        <f t="shared" si="56"/>
        <v>0.96199999999999997</v>
      </c>
      <c r="CZ14" s="26">
        <v>0.20499999999999999</v>
      </c>
      <c r="DA14" s="147">
        <f t="shared" si="57"/>
        <v>0.92500000000000004</v>
      </c>
      <c r="DB14" s="144">
        <v>0.96289999999999998</v>
      </c>
      <c r="DC14" s="163">
        <f t="shared" si="58"/>
        <v>2.8498999999999999</v>
      </c>
      <c r="DD14" s="206">
        <f t="shared" si="59"/>
        <v>0.98099999999999998</v>
      </c>
      <c r="DE14" s="283">
        <f t="shared" si="60"/>
        <v>3</v>
      </c>
      <c r="DF14" s="284">
        <f t="shared" si="61"/>
        <v>3</v>
      </c>
      <c r="DJ14" s="163">
        <f t="shared" si="62"/>
        <v>17.358900000000002</v>
      </c>
      <c r="DK14" s="206">
        <f t="shared" si="63"/>
        <v>0.92500000000000004</v>
      </c>
      <c r="DM14" s="301">
        <f t="shared" si="64"/>
        <v>15</v>
      </c>
      <c r="DN14" s="302">
        <f t="shared" si="65"/>
        <v>16</v>
      </c>
    </row>
    <row r="15" spans="1:118" x14ac:dyDescent="0.3">
      <c r="A15" s="113"/>
      <c r="B15" s="556" t="s">
        <v>368</v>
      </c>
      <c r="C15" s="658">
        <v>54109</v>
      </c>
      <c r="D15" s="11" t="s">
        <v>368</v>
      </c>
      <c r="E15" s="11" t="s">
        <v>22</v>
      </c>
      <c r="F15" s="555">
        <v>1</v>
      </c>
      <c r="G15" s="18">
        <v>321007</v>
      </c>
      <c r="H15" s="18">
        <v>13971</v>
      </c>
      <c r="I15" s="18">
        <v>21581</v>
      </c>
      <c r="J15" s="19">
        <v>43.02660066602909</v>
      </c>
      <c r="K15" s="18">
        <v>7795</v>
      </c>
      <c r="L15" s="253">
        <v>2.76</v>
      </c>
      <c r="N15" s="256">
        <v>5393</v>
      </c>
      <c r="O15" s="45">
        <f t="shared" si="0"/>
        <v>0.14799999999999999</v>
      </c>
      <c r="P15" s="45">
        <v>1.6800256692221661E-2</v>
      </c>
      <c r="Q15" s="45">
        <f t="shared" si="1"/>
        <v>3.6999999999999998E-2</v>
      </c>
      <c r="R15" s="19">
        <v>336.05</v>
      </c>
      <c r="S15" s="45">
        <f t="shared" si="2"/>
        <v>0.64800000000000002</v>
      </c>
      <c r="T15" s="69">
        <v>1.046858645267408E-3</v>
      </c>
      <c r="U15" s="45">
        <f t="shared" si="3"/>
        <v>0.38800000000000001</v>
      </c>
      <c r="V15" s="11">
        <v>21</v>
      </c>
      <c r="W15" s="146">
        <f t="shared" si="4"/>
        <v>0.88800000000000001</v>
      </c>
      <c r="X15" s="62">
        <v>1.5</v>
      </c>
      <c r="Y15" s="45">
        <f t="shared" si="5"/>
        <v>0.222</v>
      </c>
      <c r="Z15" s="163">
        <f t="shared" si="6"/>
        <v>1.9059999999999999</v>
      </c>
      <c r="AA15" s="203">
        <f t="shared" si="7"/>
        <v>0.51800000000000002</v>
      </c>
      <c r="AB15" s="283">
        <f t="shared" si="8"/>
        <v>0</v>
      </c>
      <c r="AC15" s="284">
        <f t="shared" si="9"/>
        <v>1</v>
      </c>
      <c r="AD15" s="39"/>
      <c r="AE15" s="256">
        <v>2592</v>
      </c>
      <c r="AF15" s="146">
        <f t="shared" si="10"/>
        <v>0.87</v>
      </c>
      <c r="AG15" s="18">
        <v>268</v>
      </c>
      <c r="AH15" s="146">
        <f t="shared" si="11"/>
        <v>0.83299999999999996</v>
      </c>
      <c r="AI15" s="26">
        <f t="shared" si="12"/>
        <v>0.18552716340992054</v>
      </c>
      <c r="AJ15" s="147">
        <f t="shared" si="13"/>
        <v>0.96199999999999997</v>
      </c>
      <c r="AK15" s="61">
        <f t="shared" si="14"/>
        <v>0.48062302985351379</v>
      </c>
      <c r="AL15" s="147">
        <f t="shared" si="15"/>
        <v>0.90700000000000003</v>
      </c>
      <c r="AM15" s="18">
        <v>2723</v>
      </c>
      <c r="AN15" s="26">
        <f t="shared" si="16"/>
        <v>0.194903729153246</v>
      </c>
      <c r="AO15" s="26">
        <f t="shared" si="17"/>
        <v>0.10339506172839506</v>
      </c>
      <c r="AP15" s="45">
        <f t="shared" si="18"/>
        <v>0.70299999999999996</v>
      </c>
      <c r="AQ15" s="163">
        <f t="shared" si="19"/>
        <v>3.5720000000000001</v>
      </c>
      <c r="AR15" s="205">
        <f t="shared" si="20"/>
        <v>0.88800000000000001</v>
      </c>
      <c r="AS15" s="283">
        <f t="shared" si="21"/>
        <v>2</v>
      </c>
      <c r="AT15" s="284">
        <f t="shared" si="22"/>
        <v>4</v>
      </c>
      <c r="AU15" s="39"/>
      <c r="AV15" s="258">
        <v>27300</v>
      </c>
      <c r="AW15" s="45">
        <f t="shared" si="23"/>
        <v>0.14799999999999999</v>
      </c>
      <c r="AX15" s="26">
        <v>0.35167563094745552</v>
      </c>
      <c r="AY15" s="146">
        <f t="shared" si="24"/>
        <v>0.85099999999999998</v>
      </c>
      <c r="AZ15" s="26">
        <v>0.189</v>
      </c>
      <c r="BA15" s="45">
        <f t="shared" si="25"/>
        <v>0.42499999999999999</v>
      </c>
      <c r="BB15" s="26">
        <v>0.93300000000000005</v>
      </c>
      <c r="BC15" s="147">
        <f t="shared" si="26"/>
        <v>0.90700000000000003</v>
      </c>
      <c r="BD15" s="26">
        <v>0.82399999999999995</v>
      </c>
      <c r="BE15" s="549">
        <f t="shared" si="27"/>
        <v>0.74</v>
      </c>
      <c r="BF15" s="83">
        <v>3.2407407407407406E-2</v>
      </c>
      <c r="BG15" s="45">
        <f t="shared" si="28"/>
        <v>0.24</v>
      </c>
      <c r="BH15" s="163">
        <f t="shared" si="29"/>
        <v>3.3109999999999999</v>
      </c>
      <c r="BI15" s="203">
        <f t="shared" si="30"/>
        <v>0.72199999999999998</v>
      </c>
      <c r="BJ15" s="283">
        <f t="shared" si="31"/>
        <v>1</v>
      </c>
      <c r="BK15" s="284">
        <f t="shared" si="32"/>
        <v>2</v>
      </c>
      <c r="BL15" s="39"/>
      <c r="BM15" s="160">
        <v>9</v>
      </c>
      <c r="BN15" s="45">
        <f t="shared" si="33"/>
        <v>0.629</v>
      </c>
      <c r="BO15" s="11">
        <v>5</v>
      </c>
      <c r="BP15" s="45">
        <f t="shared" si="34"/>
        <v>0.66600000000000004</v>
      </c>
      <c r="BQ15" s="26">
        <v>0.129</v>
      </c>
      <c r="BR15" s="147">
        <f t="shared" si="35"/>
        <v>0.94399999999999995</v>
      </c>
      <c r="BS15" s="163">
        <f t="shared" si="36"/>
        <v>1.573</v>
      </c>
      <c r="BT15" s="205">
        <f t="shared" si="37"/>
        <v>0.83299999999999996</v>
      </c>
      <c r="BU15" s="283">
        <f t="shared" si="38"/>
        <v>1</v>
      </c>
      <c r="BV15" s="284">
        <f t="shared" si="39"/>
        <v>1</v>
      </c>
      <c r="BW15" s="39"/>
      <c r="BX15" s="256">
        <v>15</v>
      </c>
      <c r="BY15" s="45">
        <f t="shared" si="40"/>
        <v>0.68500000000000005</v>
      </c>
      <c r="BZ15" s="18">
        <v>6</v>
      </c>
      <c r="CA15" s="45">
        <f t="shared" si="41"/>
        <v>0.75900000000000001</v>
      </c>
      <c r="CB15" s="18">
        <v>80</v>
      </c>
      <c r="CC15" s="147">
        <f t="shared" si="42"/>
        <v>0.90700000000000003</v>
      </c>
      <c r="CD15" s="18">
        <v>20</v>
      </c>
      <c r="CE15" s="146">
        <f t="shared" si="43"/>
        <v>0.87</v>
      </c>
      <c r="CF15" s="163">
        <f t="shared" si="44"/>
        <v>1.5920000000000001</v>
      </c>
      <c r="CG15" s="205">
        <f t="shared" si="45"/>
        <v>0.88800000000000001</v>
      </c>
      <c r="CH15" s="283">
        <f t="shared" si="46"/>
        <v>1</v>
      </c>
      <c r="CI15" s="284">
        <f t="shared" si="47"/>
        <v>1</v>
      </c>
      <c r="CJ15" s="260"/>
      <c r="CK15" s="160">
        <v>80</v>
      </c>
      <c r="CL15" s="45">
        <f t="shared" si="48"/>
        <v>0.5</v>
      </c>
      <c r="CM15" s="26">
        <v>3.0864197530864196E-2</v>
      </c>
      <c r="CN15" s="45">
        <f t="shared" si="49"/>
        <v>0.16600000000000001</v>
      </c>
      <c r="CO15" s="18">
        <v>902</v>
      </c>
      <c r="CP15" s="146">
        <f t="shared" si="50"/>
        <v>0.87</v>
      </c>
      <c r="CQ15" s="18">
        <v>283</v>
      </c>
      <c r="CR15" s="147">
        <f t="shared" si="51"/>
        <v>0.90700000000000003</v>
      </c>
      <c r="CS15" s="163">
        <f t="shared" si="52"/>
        <v>2.4430000000000001</v>
      </c>
      <c r="CT15" s="203">
        <f t="shared" si="53"/>
        <v>0.61099999999999999</v>
      </c>
      <c r="CU15" s="283">
        <f t="shared" si="54"/>
        <v>1</v>
      </c>
      <c r="CV15" s="284">
        <f t="shared" si="55"/>
        <v>2</v>
      </c>
      <c r="CW15" s="39"/>
      <c r="CX15" s="227">
        <v>0.3</v>
      </c>
      <c r="CY15" s="147">
        <f t="shared" si="56"/>
        <v>0.90700000000000003</v>
      </c>
      <c r="CZ15" s="26">
        <v>0.17599999999999999</v>
      </c>
      <c r="DA15" s="147">
        <f t="shared" si="57"/>
        <v>0.90700000000000003</v>
      </c>
      <c r="DB15" s="144">
        <v>0.98140000000000005</v>
      </c>
      <c r="DC15" s="163">
        <f t="shared" si="58"/>
        <v>2.7953999999999999</v>
      </c>
      <c r="DD15" s="206">
        <f t="shared" si="59"/>
        <v>0.96199999999999997</v>
      </c>
      <c r="DE15" s="283">
        <f t="shared" si="60"/>
        <v>3</v>
      </c>
      <c r="DF15" s="284">
        <f t="shared" si="61"/>
        <v>3</v>
      </c>
      <c r="DJ15" s="163">
        <f t="shared" si="62"/>
        <v>17.192399999999999</v>
      </c>
      <c r="DK15" s="206">
        <f t="shared" si="63"/>
        <v>0.90700000000000003</v>
      </c>
      <c r="DM15" s="301">
        <f t="shared" si="64"/>
        <v>9</v>
      </c>
      <c r="DN15" s="302">
        <f t="shared" si="65"/>
        <v>14</v>
      </c>
    </row>
    <row r="16" spans="1:118" x14ac:dyDescent="0.3">
      <c r="A16" s="113"/>
      <c r="B16" s="556" t="s">
        <v>363</v>
      </c>
      <c r="C16" s="658">
        <v>54099</v>
      </c>
      <c r="D16" s="11" t="s">
        <v>363</v>
      </c>
      <c r="E16" s="11" t="s">
        <v>22</v>
      </c>
      <c r="F16" s="555">
        <v>2</v>
      </c>
      <c r="G16" s="18">
        <v>327860</v>
      </c>
      <c r="H16" s="18">
        <v>32497</v>
      </c>
      <c r="I16" s="18">
        <v>39337</v>
      </c>
      <c r="J16" s="19">
        <v>76.787897273226378</v>
      </c>
      <c r="K16" s="18">
        <v>14479</v>
      </c>
      <c r="L16" s="253">
        <v>2.71</v>
      </c>
      <c r="N16" s="256">
        <v>14505</v>
      </c>
      <c r="O16" s="146">
        <f t="shared" si="0"/>
        <v>0.83299999999999996</v>
      </c>
      <c r="P16" s="45">
        <v>4.4241444519002013E-2</v>
      </c>
      <c r="Q16" s="45">
        <f t="shared" si="1"/>
        <v>0.74</v>
      </c>
      <c r="R16" s="19">
        <v>498.08</v>
      </c>
      <c r="S16" s="147">
        <f t="shared" si="2"/>
        <v>0.90700000000000003</v>
      </c>
      <c r="T16" s="69">
        <v>1.519472357976559E-3</v>
      </c>
      <c r="U16" s="147">
        <f t="shared" si="3"/>
        <v>0.92500000000000004</v>
      </c>
      <c r="V16" s="11">
        <v>23</v>
      </c>
      <c r="W16" s="147">
        <f t="shared" si="4"/>
        <v>0.92500000000000004</v>
      </c>
      <c r="X16" s="62">
        <v>2.2000000000000002</v>
      </c>
      <c r="Y16" s="45">
        <f t="shared" si="5"/>
        <v>0.51800000000000002</v>
      </c>
      <c r="Z16" s="163">
        <f t="shared" si="6"/>
        <v>3.1829999999999998</v>
      </c>
      <c r="AA16" s="206">
        <f t="shared" si="7"/>
        <v>0.94399999999999995</v>
      </c>
      <c r="AB16" s="283">
        <f t="shared" si="8"/>
        <v>2</v>
      </c>
      <c r="AC16" s="284">
        <f t="shared" si="9"/>
        <v>3</v>
      </c>
      <c r="AD16" s="39"/>
      <c r="AE16" s="256">
        <v>2485</v>
      </c>
      <c r="AF16" s="146">
        <f t="shared" si="10"/>
        <v>0.83299999999999996</v>
      </c>
      <c r="AG16" s="18">
        <v>316</v>
      </c>
      <c r="AH16" s="147">
        <f t="shared" si="11"/>
        <v>0.90700000000000003</v>
      </c>
      <c r="AI16" s="26">
        <f t="shared" si="12"/>
        <v>7.646859710127088E-2</v>
      </c>
      <c r="AJ16" s="45">
        <f t="shared" si="13"/>
        <v>0.64800000000000002</v>
      </c>
      <c r="AK16" s="61">
        <f t="shared" si="14"/>
        <v>0.17132023440193037</v>
      </c>
      <c r="AL16" s="45">
        <f t="shared" si="15"/>
        <v>0.61099999999999999</v>
      </c>
      <c r="AM16" s="18">
        <v>2887</v>
      </c>
      <c r="AN16" s="26">
        <f t="shared" si="16"/>
        <v>8.8838969751053945E-2</v>
      </c>
      <c r="AO16" s="26">
        <f t="shared" si="17"/>
        <v>0.12716297786720321</v>
      </c>
      <c r="AP16" s="45">
        <f t="shared" si="18"/>
        <v>0.75900000000000001</v>
      </c>
      <c r="AQ16" s="163">
        <f t="shared" si="19"/>
        <v>2.9989999999999997</v>
      </c>
      <c r="AR16" s="205">
        <f t="shared" si="20"/>
        <v>0.83299999999999996</v>
      </c>
      <c r="AS16" s="283">
        <f t="shared" si="21"/>
        <v>1</v>
      </c>
      <c r="AT16" s="284">
        <f t="shared" si="22"/>
        <v>2</v>
      </c>
      <c r="AU16" s="39"/>
      <c r="AV16" s="258">
        <v>34000</v>
      </c>
      <c r="AW16" s="45">
        <f t="shared" si="23"/>
        <v>0.33300000000000002</v>
      </c>
      <c r="AX16" s="26">
        <v>0.33385214007782099</v>
      </c>
      <c r="AY16" s="146">
        <f t="shared" si="24"/>
        <v>0.83299999999999996</v>
      </c>
      <c r="AZ16" s="26">
        <v>0.16300000000000001</v>
      </c>
      <c r="BA16" s="45">
        <f t="shared" si="25"/>
        <v>0.24</v>
      </c>
      <c r="BB16" s="26">
        <v>0.92700000000000005</v>
      </c>
      <c r="BC16" s="146">
        <f t="shared" si="26"/>
        <v>0.83299999999999996</v>
      </c>
      <c r="BD16" s="26">
        <v>0.73399999999999999</v>
      </c>
      <c r="BE16" s="549">
        <f t="shared" si="27"/>
        <v>0.29599999999999999</v>
      </c>
      <c r="BF16" s="83">
        <v>8.6921529175050305E-2</v>
      </c>
      <c r="BG16" s="45">
        <f t="shared" si="28"/>
        <v>0.77700000000000002</v>
      </c>
      <c r="BH16" s="163">
        <f t="shared" si="29"/>
        <v>3.3120000000000003</v>
      </c>
      <c r="BI16" s="203">
        <f t="shared" si="30"/>
        <v>0.75900000000000001</v>
      </c>
      <c r="BJ16" s="283">
        <f t="shared" si="31"/>
        <v>0</v>
      </c>
      <c r="BK16" s="284">
        <f t="shared" si="32"/>
        <v>2</v>
      </c>
      <c r="BL16" s="39"/>
      <c r="BM16" s="160">
        <v>22</v>
      </c>
      <c r="BN16" s="147">
        <f t="shared" si="33"/>
        <v>0.94399999999999995</v>
      </c>
      <c r="BO16" s="11">
        <v>15</v>
      </c>
      <c r="BP16" s="147">
        <f t="shared" si="34"/>
        <v>0.94399999999999995</v>
      </c>
      <c r="BQ16" s="26">
        <v>0.11700000000000001</v>
      </c>
      <c r="BR16" s="146">
        <f t="shared" si="35"/>
        <v>0.88800000000000001</v>
      </c>
      <c r="BS16" s="163">
        <f t="shared" si="36"/>
        <v>1.8319999999999999</v>
      </c>
      <c r="BT16" s="206">
        <f t="shared" si="37"/>
        <v>0.90700000000000003</v>
      </c>
      <c r="BU16" s="283">
        <f t="shared" si="38"/>
        <v>1</v>
      </c>
      <c r="BV16" s="284">
        <f t="shared" si="39"/>
        <v>2</v>
      </c>
      <c r="BW16" s="39"/>
      <c r="BX16" s="256">
        <v>1</v>
      </c>
      <c r="BY16" s="45">
        <f t="shared" si="40"/>
        <v>0.129</v>
      </c>
      <c r="BZ16" s="18">
        <v>1</v>
      </c>
      <c r="CA16" s="45">
        <f t="shared" si="41"/>
        <v>0.40699999999999997</v>
      </c>
      <c r="CB16" s="18">
        <v>68</v>
      </c>
      <c r="CC16" s="146">
        <f t="shared" si="42"/>
        <v>0.87</v>
      </c>
      <c r="CD16" s="18">
        <v>30</v>
      </c>
      <c r="CE16" s="147">
        <f t="shared" si="43"/>
        <v>0.92500000000000004</v>
      </c>
      <c r="CF16" s="163">
        <f t="shared" si="44"/>
        <v>0.999</v>
      </c>
      <c r="CG16" s="203">
        <f t="shared" si="45"/>
        <v>0.53700000000000003</v>
      </c>
      <c r="CH16" s="283">
        <f t="shared" si="46"/>
        <v>0</v>
      </c>
      <c r="CI16" s="284">
        <f t="shared" si="47"/>
        <v>1</v>
      </c>
      <c r="CJ16" s="260"/>
      <c r="CK16" s="160">
        <v>322</v>
      </c>
      <c r="CL16" s="147">
        <f t="shared" si="48"/>
        <v>0.94399999999999995</v>
      </c>
      <c r="CM16" s="26">
        <v>0.12957746478873239</v>
      </c>
      <c r="CN16" s="45">
        <f t="shared" si="49"/>
        <v>0.77700000000000002</v>
      </c>
      <c r="CO16" s="18">
        <v>413</v>
      </c>
      <c r="CP16" s="45">
        <f t="shared" si="50"/>
        <v>0.629</v>
      </c>
      <c r="CQ16" s="18">
        <v>127</v>
      </c>
      <c r="CR16" s="45">
        <f t="shared" si="51"/>
        <v>0.5</v>
      </c>
      <c r="CS16" s="163">
        <f t="shared" si="52"/>
        <v>2.85</v>
      </c>
      <c r="CT16" s="203">
        <f t="shared" si="53"/>
        <v>0.77700000000000002</v>
      </c>
      <c r="CU16" s="283">
        <f t="shared" si="54"/>
        <v>1</v>
      </c>
      <c r="CV16" s="284">
        <f t="shared" si="55"/>
        <v>1</v>
      </c>
      <c r="CW16" s="39"/>
      <c r="CX16" s="227">
        <v>8.2000000000000003E-2</v>
      </c>
      <c r="CY16" s="45">
        <f t="shared" si="56"/>
        <v>0.29599999999999999</v>
      </c>
      <c r="CZ16" s="26">
        <v>5.6000000000000001E-2</v>
      </c>
      <c r="DA16" s="45">
        <f t="shared" si="57"/>
        <v>0.51800000000000002</v>
      </c>
      <c r="DB16" s="26">
        <v>0.74070000000000003</v>
      </c>
      <c r="DC16" s="163">
        <f t="shared" si="58"/>
        <v>1.5547000000000002</v>
      </c>
      <c r="DD16" s="203">
        <f t="shared" si="59"/>
        <v>0.55500000000000005</v>
      </c>
      <c r="DE16" s="283">
        <f t="shared" si="60"/>
        <v>0</v>
      </c>
      <c r="DF16" s="284">
        <f t="shared" si="61"/>
        <v>0</v>
      </c>
      <c r="DJ16" s="163">
        <f t="shared" si="62"/>
        <v>16.729700000000001</v>
      </c>
      <c r="DK16" s="205">
        <f t="shared" si="63"/>
        <v>0.88800000000000001</v>
      </c>
      <c r="DM16" s="301">
        <f t="shared" si="64"/>
        <v>5</v>
      </c>
      <c r="DN16" s="302">
        <f t="shared" si="65"/>
        <v>11</v>
      </c>
    </row>
    <row r="17" spans="1:118" x14ac:dyDescent="0.3">
      <c r="A17" s="113"/>
      <c r="B17" s="556" t="s">
        <v>385</v>
      </c>
      <c r="C17" s="658">
        <v>54103</v>
      </c>
      <c r="D17" s="11" t="s">
        <v>385</v>
      </c>
      <c r="E17" s="11" t="s">
        <v>22</v>
      </c>
      <c r="F17" s="555">
        <v>10</v>
      </c>
      <c r="G17" s="18">
        <v>231048</v>
      </c>
      <c r="H17" s="18">
        <v>10074</v>
      </c>
      <c r="I17" s="18">
        <v>14629</v>
      </c>
      <c r="J17" s="19">
        <v>40.522142585090542</v>
      </c>
      <c r="K17" s="18">
        <v>5603</v>
      </c>
      <c r="L17" s="253">
        <v>2.58</v>
      </c>
      <c r="N17" s="256">
        <v>7284</v>
      </c>
      <c r="O17" s="45">
        <f t="shared" si="0"/>
        <v>0.38800000000000001</v>
      </c>
      <c r="P17" s="45">
        <v>3.1525916692635297E-2</v>
      </c>
      <c r="Q17" s="45">
        <f t="shared" si="1"/>
        <v>0.51800000000000002</v>
      </c>
      <c r="R17" s="19">
        <v>289.45</v>
      </c>
      <c r="S17" s="45">
        <f t="shared" si="2"/>
        <v>0.42499999999999999</v>
      </c>
      <c r="T17" s="69">
        <v>1.25279167604439E-3</v>
      </c>
      <c r="U17" s="45">
        <f t="shared" si="3"/>
        <v>0.72199999999999998</v>
      </c>
      <c r="V17" s="11">
        <v>18</v>
      </c>
      <c r="W17" s="45">
        <f t="shared" si="4"/>
        <v>0.64800000000000002</v>
      </c>
      <c r="X17" s="62">
        <v>3.3</v>
      </c>
      <c r="Y17" s="146">
        <f t="shared" si="5"/>
        <v>0.83299999999999996</v>
      </c>
      <c r="Z17" s="163">
        <f t="shared" si="6"/>
        <v>2.294</v>
      </c>
      <c r="AA17" s="203">
        <f t="shared" si="7"/>
        <v>0.629</v>
      </c>
      <c r="AB17" s="283">
        <f t="shared" si="8"/>
        <v>0</v>
      </c>
      <c r="AC17" s="284">
        <f t="shared" si="9"/>
        <v>1</v>
      </c>
      <c r="AD17" s="39"/>
      <c r="AE17" s="256">
        <v>1571</v>
      </c>
      <c r="AF17" s="45">
        <f t="shared" si="10"/>
        <v>0.68500000000000005</v>
      </c>
      <c r="AG17" s="18">
        <v>94</v>
      </c>
      <c r="AH17" s="45">
        <f t="shared" si="11"/>
        <v>0.59199999999999997</v>
      </c>
      <c r="AI17" s="26">
        <f t="shared" si="12"/>
        <v>0.15594599960293826</v>
      </c>
      <c r="AJ17" s="146">
        <f t="shared" si="13"/>
        <v>0.88800000000000001</v>
      </c>
      <c r="AK17" s="61">
        <f t="shared" si="14"/>
        <v>0.21567819879187261</v>
      </c>
      <c r="AL17" s="45">
        <f t="shared" si="15"/>
        <v>0.70299999999999996</v>
      </c>
      <c r="AM17" s="18">
        <v>2129</v>
      </c>
      <c r="AN17" s="26">
        <f t="shared" si="16"/>
        <v>0.21133611276553504</v>
      </c>
      <c r="AO17" s="26">
        <f t="shared" si="17"/>
        <v>5.9834500318268619E-2</v>
      </c>
      <c r="AP17" s="45">
        <f t="shared" si="18"/>
        <v>0.5</v>
      </c>
      <c r="AQ17" s="163">
        <f t="shared" si="19"/>
        <v>2.8679999999999999</v>
      </c>
      <c r="AR17" s="205">
        <f t="shared" si="20"/>
        <v>0.81399999999999995</v>
      </c>
      <c r="AS17" s="283">
        <f t="shared" si="21"/>
        <v>0</v>
      </c>
      <c r="AT17" s="284">
        <f t="shared" si="22"/>
        <v>1</v>
      </c>
      <c r="AU17" s="39"/>
      <c r="AV17" s="258">
        <v>53200</v>
      </c>
      <c r="AW17" s="146">
        <f t="shared" si="23"/>
        <v>0.83299999999999996</v>
      </c>
      <c r="AX17" s="26">
        <v>0.1555812608444187</v>
      </c>
      <c r="AY17" s="45">
        <f t="shared" si="24"/>
        <v>9.1999999999999998E-2</v>
      </c>
      <c r="AZ17" s="26">
        <v>0.434</v>
      </c>
      <c r="BA17" s="147">
        <f t="shared" si="25"/>
        <v>0.90700000000000003</v>
      </c>
      <c r="BB17" s="26">
        <v>0.69199999999999995</v>
      </c>
      <c r="BC17" s="45">
        <f t="shared" si="26"/>
        <v>7.3999999999999996E-2</v>
      </c>
      <c r="BD17" s="26">
        <v>0.84899999999999998</v>
      </c>
      <c r="BE17" s="549">
        <f t="shared" si="27"/>
        <v>0.77700000000000002</v>
      </c>
      <c r="BF17" s="83">
        <v>3.373647358370465E-2</v>
      </c>
      <c r="BG17" s="45">
        <f t="shared" si="28"/>
        <v>0.29599999999999999</v>
      </c>
      <c r="BH17" s="163">
        <f t="shared" si="29"/>
        <v>2.9790000000000001</v>
      </c>
      <c r="BI17" s="203">
        <f t="shared" si="30"/>
        <v>0.51800000000000002</v>
      </c>
      <c r="BJ17" s="283">
        <f t="shared" si="31"/>
        <v>1</v>
      </c>
      <c r="BK17" s="284">
        <f t="shared" si="32"/>
        <v>2</v>
      </c>
      <c r="BL17" s="39"/>
      <c r="BM17" s="160">
        <v>11</v>
      </c>
      <c r="BN17" s="45">
        <f t="shared" si="33"/>
        <v>0.77700000000000002</v>
      </c>
      <c r="BO17" s="11">
        <v>6</v>
      </c>
      <c r="BP17" s="45">
        <f t="shared" si="34"/>
        <v>0.75900000000000001</v>
      </c>
      <c r="BQ17" s="26">
        <v>8.8999999999999996E-2</v>
      </c>
      <c r="BR17" s="146">
        <f t="shared" si="35"/>
        <v>0.81399999999999995</v>
      </c>
      <c r="BS17" s="163">
        <f t="shared" si="36"/>
        <v>1.591</v>
      </c>
      <c r="BT17" s="205">
        <f t="shared" si="37"/>
        <v>0.87</v>
      </c>
      <c r="BU17" s="283">
        <f t="shared" si="38"/>
        <v>0</v>
      </c>
      <c r="BV17" s="284">
        <f t="shared" si="39"/>
        <v>1</v>
      </c>
      <c r="BW17" s="39"/>
      <c r="BX17" s="256">
        <v>39</v>
      </c>
      <c r="BY17" s="146">
        <f t="shared" si="40"/>
        <v>0.81399999999999995</v>
      </c>
      <c r="BZ17" s="18">
        <v>34</v>
      </c>
      <c r="CA17" s="147">
        <f t="shared" si="41"/>
        <v>0.92500000000000004</v>
      </c>
      <c r="CB17" s="18">
        <v>58</v>
      </c>
      <c r="CC17" s="146">
        <f t="shared" si="42"/>
        <v>0.83299999999999996</v>
      </c>
      <c r="CD17" s="18">
        <v>24</v>
      </c>
      <c r="CE17" s="147">
        <f t="shared" si="43"/>
        <v>0.90700000000000003</v>
      </c>
      <c r="CF17" s="163">
        <f t="shared" si="44"/>
        <v>1.6469999999999998</v>
      </c>
      <c r="CG17" s="206">
        <f t="shared" si="45"/>
        <v>0.96199999999999997</v>
      </c>
      <c r="CH17" s="283">
        <f t="shared" si="46"/>
        <v>0</v>
      </c>
      <c r="CI17" s="284">
        <f t="shared" si="47"/>
        <v>2</v>
      </c>
      <c r="CJ17" s="260"/>
      <c r="CK17" s="160">
        <v>96</v>
      </c>
      <c r="CL17" s="45">
        <f t="shared" si="48"/>
        <v>0.55500000000000005</v>
      </c>
      <c r="CM17" s="26">
        <v>6.1107574793125397E-2</v>
      </c>
      <c r="CN17" s="45">
        <f t="shared" si="49"/>
        <v>0.51800000000000002</v>
      </c>
      <c r="CO17" s="18">
        <v>496</v>
      </c>
      <c r="CP17" s="45">
        <f t="shared" si="50"/>
        <v>0.74</v>
      </c>
      <c r="CQ17" s="18">
        <v>172</v>
      </c>
      <c r="CR17" s="45">
        <f t="shared" si="51"/>
        <v>0.74</v>
      </c>
      <c r="CS17" s="163">
        <f t="shared" si="52"/>
        <v>2.5529999999999999</v>
      </c>
      <c r="CT17" s="203">
        <f t="shared" si="53"/>
        <v>0.68500000000000005</v>
      </c>
      <c r="CU17" s="283">
        <f t="shared" si="54"/>
        <v>0</v>
      </c>
      <c r="CV17" s="284">
        <f t="shared" si="55"/>
        <v>0</v>
      </c>
      <c r="CW17" s="39"/>
      <c r="CX17" s="227">
        <v>0.248</v>
      </c>
      <c r="CY17" s="146">
        <f t="shared" si="56"/>
        <v>0.83299999999999996</v>
      </c>
      <c r="CZ17" s="26">
        <v>0.17</v>
      </c>
      <c r="DA17" s="146">
        <f t="shared" si="57"/>
        <v>0.88800000000000001</v>
      </c>
      <c r="DB17" s="26">
        <v>0.61109999999999998</v>
      </c>
      <c r="DC17" s="163">
        <f t="shared" si="58"/>
        <v>2.3320999999999996</v>
      </c>
      <c r="DD17" s="205">
        <f t="shared" si="59"/>
        <v>0.83299999999999996</v>
      </c>
      <c r="DE17" s="283">
        <f t="shared" si="60"/>
        <v>0</v>
      </c>
      <c r="DF17" s="284">
        <f t="shared" si="61"/>
        <v>2</v>
      </c>
      <c r="DJ17" s="163">
        <f t="shared" si="62"/>
        <v>16.264099999999999</v>
      </c>
      <c r="DK17" s="205">
        <f t="shared" si="63"/>
        <v>0.87</v>
      </c>
      <c r="DM17" s="301">
        <f t="shared" si="64"/>
        <v>1</v>
      </c>
      <c r="DN17" s="302">
        <f t="shared" si="65"/>
        <v>9</v>
      </c>
    </row>
    <row r="18" spans="1:118" x14ac:dyDescent="0.3">
      <c r="A18" s="113"/>
      <c r="B18" s="556" t="s">
        <v>333</v>
      </c>
      <c r="C18" s="658">
        <v>54043</v>
      </c>
      <c r="D18" s="11" t="s">
        <v>333</v>
      </c>
      <c r="E18" s="11" t="s">
        <v>22</v>
      </c>
      <c r="F18" s="555">
        <v>2</v>
      </c>
      <c r="G18" s="18">
        <v>280803</v>
      </c>
      <c r="H18" s="18">
        <v>12012</v>
      </c>
      <c r="I18" s="18">
        <v>20625</v>
      </c>
      <c r="J18" s="19">
        <v>47.008044785846302</v>
      </c>
      <c r="K18" s="18">
        <v>7759</v>
      </c>
      <c r="L18" s="253">
        <v>2.65</v>
      </c>
      <c r="N18" s="256">
        <v>11311</v>
      </c>
      <c r="O18" s="45">
        <f t="shared" si="0"/>
        <v>0.77700000000000002</v>
      </c>
      <c r="P18" s="45">
        <v>4.0280908679750572E-2</v>
      </c>
      <c r="Q18" s="45">
        <f t="shared" si="1"/>
        <v>0.68500000000000005</v>
      </c>
      <c r="R18" s="19">
        <v>393.42</v>
      </c>
      <c r="S18" s="45">
        <f t="shared" si="2"/>
        <v>0.77700000000000002</v>
      </c>
      <c r="T18" s="69">
        <v>1.401053407549065E-3</v>
      </c>
      <c r="U18" s="146">
        <f t="shared" si="3"/>
        <v>0.87</v>
      </c>
      <c r="V18" s="11">
        <v>27</v>
      </c>
      <c r="W18" s="147">
        <f t="shared" si="4"/>
        <v>0.96199999999999997</v>
      </c>
      <c r="X18" s="62">
        <v>3</v>
      </c>
      <c r="Y18" s="45">
        <f t="shared" si="5"/>
        <v>0.74</v>
      </c>
      <c r="Z18" s="163">
        <f t="shared" si="6"/>
        <v>3.2560000000000002</v>
      </c>
      <c r="AA18" s="206">
        <f t="shared" si="7"/>
        <v>0.96199999999999997</v>
      </c>
      <c r="AB18" s="283">
        <f t="shared" si="8"/>
        <v>1</v>
      </c>
      <c r="AC18" s="284">
        <f t="shared" si="9"/>
        <v>1</v>
      </c>
      <c r="AD18" s="39"/>
      <c r="AE18" s="256">
        <v>2556</v>
      </c>
      <c r="AF18" s="146">
        <f t="shared" si="10"/>
        <v>0.85099999999999998</v>
      </c>
      <c r="AG18" s="18">
        <v>140</v>
      </c>
      <c r="AH18" s="45">
        <f t="shared" si="11"/>
        <v>0.66600000000000004</v>
      </c>
      <c r="AI18" s="26">
        <f t="shared" si="12"/>
        <v>0.2127872127872128</v>
      </c>
      <c r="AJ18" s="147">
        <f t="shared" si="13"/>
        <v>0.98099999999999998</v>
      </c>
      <c r="AK18" s="61">
        <f t="shared" si="14"/>
        <v>0.22597471487932103</v>
      </c>
      <c r="AL18" s="45">
        <f t="shared" si="15"/>
        <v>0.74</v>
      </c>
      <c r="AM18" s="18">
        <v>2702</v>
      </c>
      <c r="AN18" s="26">
        <f t="shared" si="16"/>
        <v>0.22494172494172493</v>
      </c>
      <c r="AO18" s="26">
        <f t="shared" si="17"/>
        <v>5.4773082942097026E-2</v>
      </c>
      <c r="AP18" s="45">
        <f t="shared" si="18"/>
        <v>0.48099999999999998</v>
      </c>
      <c r="AQ18" s="163">
        <f t="shared" si="19"/>
        <v>3.238</v>
      </c>
      <c r="AR18" s="205">
        <f t="shared" si="20"/>
        <v>0.87</v>
      </c>
      <c r="AS18" s="283">
        <f t="shared" si="21"/>
        <v>1</v>
      </c>
      <c r="AT18" s="284">
        <f t="shared" si="22"/>
        <v>2</v>
      </c>
      <c r="AU18" s="39"/>
      <c r="AV18" s="258">
        <v>25300</v>
      </c>
      <c r="AW18" s="45">
        <f t="shared" si="23"/>
        <v>5.5E-2</v>
      </c>
      <c r="AX18" s="26">
        <v>0.40039603960396042</v>
      </c>
      <c r="AY18" s="147">
        <f t="shared" si="24"/>
        <v>0.92500000000000004</v>
      </c>
      <c r="AZ18" s="26">
        <v>0.104</v>
      </c>
      <c r="BA18" s="45">
        <f t="shared" si="25"/>
        <v>0</v>
      </c>
      <c r="BB18" s="26">
        <v>0.94499999999999995</v>
      </c>
      <c r="BC18" s="147">
        <f t="shared" si="26"/>
        <v>0.98099999999999998</v>
      </c>
      <c r="BD18" s="26">
        <v>0.66699999999999993</v>
      </c>
      <c r="BE18" s="549">
        <f t="shared" si="27"/>
        <v>0.14799999999999999</v>
      </c>
      <c r="BF18" s="83">
        <v>4.3818466353677622E-2</v>
      </c>
      <c r="BG18" s="45">
        <f t="shared" si="28"/>
        <v>0.44400000000000001</v>
      </c>
      <c r="BH18" s="163">
        <f t="shared" si="29"/>
        <v>2.5530000000000004</v>
      </c>
      <c r="BI18" s="203">
        <f t="shared" si="30"/>
        <v>0.16600000000000001</v>
      </c>
      <c r="BJ18" s="283">
        <f t="shared" si="31"/>
        <v>2</v>
      </c>
      <c r="BK18" s="284">
        <f t="shared" si="32"/>
        <v>2</v>
      </c>
      <c r="BL18" s="39"/>
      <c r="BM18" s="160">
        <v>7</v>
      </c>
      <c r="BN18" s="45">
        <f t="shared" si="33"/>
        <v>0.53700000000000003</v>
      </c>
      <c r="BO18" s="11">
        <v>3</v>
      </c>
      <c r="BP18" s="45">
        <f t="shared" si="34"/>
        <v>0.55500000000000005</v>
      </c>
      <c r="BQ18" s="26">
        <v>8.2000000000000003E-2</v>
      </c>
      <c r="BR18" s="45">
        <f t="shared" si="35"/>
        <v>0.75900000000000001</v>
      </c>
      <c r="BS18" s="163">
        <f t="shared" si="36"/>
        <v>1.296</v>
      </c>
      <c r="BT18" s="203">
        <f t="shared" si="37"/>
        <v>0.74</v>
      </c>
      <c r="BU18" s="283">
        <f t="shared" si="38"/>
        <v>0</v>
      </c>
      <c r="BV18" s="284">
        <f t="shared" si="39"/>
        <v>0</v>
      </c>
      <c r="BW18" s="39"/>
      <c r="BX18" s="256">
        <v>1</v>
      </c>
      <c r="BY18" s="45">
        <f t="shared" si="40"/>
        <v>0.129</v>
      </c>
      <c r="BZ18" s="18">
        <v>0</v>
      </c>
      <c r="CA18" s="45">
        <f t="shared" si="41"/>
        <v>0</v>
      </c>
      <c r="CB18" s="18">
        <v>56</v>
      </c>
      <c r="CC18" s="146">
        <f t="shared" si="42"/>
        <v>0.81399999999999995</v>
      </c>
      <c r="CD18" s="18">
        <v>7</v>
      </c>
      <c r="CE18" s="45">
        <f t="shared" si="43"/>
        <v>0.48099999999999998</v>
      </c>
      <c r="CF18" s="163">
        <f t="shared" si="44"/>
        <v>0.94299999999999995</v>
      </c>
      <c r="CG18" s="203">
        <f t="shared" si="45"/>
        <v>0.42499999999999999</v>
      </c>
      <c r="CH18" s="283">
        <f t="shared" si="46"/>
        <v>0</v>
      </c>
      <c r="CI18" s="284">
        <f t="shared" si="47"/>
        <v>1</v>
      </c>
      <c r="CJ18" s="260"/>
      <c r="CK18" s="160">
        <v>123</v>
      </c>
      <c r="CL18" s="45">
        <f t="shared" si="48"/>
        <v>0.72199999999999998</v>
      </c>
      <c r="CM18" s="26">
        <v>4.8122065727699531E-2</v>
      </c>
      <c r="CN18" s="45">
        <f t="shared" si="49"/>
        <v>0.33300000000000002</v>
      </c>
      <c r="CO18" s="18">
        <v>350</v>
      </c>
      <c r="CP18" s="45">
        <f t="shared" si="50"/>
        <v>0.5</v>
      </c>
      <c r="CQ18" s="18">
        <v>123</v>
      </c>
      <c r="CR18" s="45">
        <f t="shared" si="51"/>
        <v>0.48099999999999998</v>
      </c>
      <c r="CS18" s="163">
        <f t="shared" si="52"/>
        <v>2.036</v>
      </c>
      <c r="CT18" s="203">
        <f t="shared" si="53"/>
        <v>0.5</v>
      </c>
      <c r="CU18" s="283">
        <f t="shared" si="54"/>
        <v>0</v>
      </c>
      <c r="CV18" s="284">
        <f t="shared" si="55"/>
        <v>0</v>
      </c>
      <c r="CW18" s="39"/>
      <c r="CX18" s="227">
        <v>0.316</v>
      </c>
      <c r="CY18" s="147">
        <f t="shared" si="56"/>
        <v>0.92500000000000004</v>
      </c>
      <c r="CZ18" s="26">
        <v>8.7999999999999995E-2</v>
      </c>
      <c r="DA18" s="45">
        <f t="shared" si="57"/>
        <v>0.66600000000000004</v>
      </c>
      <c r="DB18" s="31">
        <v>0.83330000000000004</v>
      </c>
      <c r="DC18" s="163">
        <f t="shared" si="58"/>
        <v>2.4243000000000001</v>
      </c>
      <c r="DD18" s="205">
        <f t="shared" si="59"/>
        <v>0.85099999999999998</v>
      </c>
      <c r="DE18" s="283">
        <f t="shared" si="60"/>
        <v>1</v>
      </c>
      <c r="DF18" s="284">
        <f t="shared" si="61"/>
        <v>2</v>
      </c>
      <c r="DJ18" s="163">
        <f t="shared" si="62"/>
        <v>15.7463</v>
      </c>
      <c r="DK18" s="205">
        <f t="shared" si="63"/>
        <v>0.85099999999999998</v>
      </c>
      <c r="DM18" s="301">
        <f t="shared" si="64"/>
        <v>5</v>
      </c>
      <c r="DN18" s="302">
        <f t="shared" si="65"/>
        <v>8</v>
      </c>
    </row>
    <row r="19" spans="1:118" x14ac:dyDescent="0.3">
      <c r="A19" s="113"/>
      <c r="B19" s="556" t="s">
        <v>347</v>
      </c>
      <c r="C19" s="658">
        <v>54069</v>
      </c>
      <c r="D19" s="11" t="s">
        <v>347</v>
      </c>
      <c r="E19" s="11" t="s">
        <v>22</v>
      </c>
      <c r="F19" s="555">
        <v>10</v>
      </c>
      <c r="G19" s="18">
        <v>69673</v>
      </c>
      <c r="H19" s="18">
        <v>19959</v>
      </c>
      <c r="I19" s="18">
        <v>42443</v>
      </c>
      <c r="J19" s="19">
        <v>389.87154277840767</v>
      </c>
      <c r="K19" s="18">
        <v>17447</v>
      </c>
      <c r="L19" s="253">
        <v>2.31</v>
      </c>
      <c r="N19" s="256">
        <v>2660</v>
      </c>
      <c r="O19" s="45">
        <f t="shared" si="0"/>
        <v>3.6999999999999998E-2</v>
      </c>
      <c r="P19" s="45">
        <v>3.8178347422961549E-2</v>
      </c>
      <c r="Q19" s="45">
        <f t="shared" si="1"/>
        <v>0.64800000000000002</v>
      </c>
      <c r="R19" s="19">
        <v>102.25</v>
      </c>
      <c r="S19" s="45">
        <f t="shared" si="2"/>
        <v>3.6999999999999998E-2</v>
      </c>
      <c r="T19" s="69">
        <v>1.4676331276015501E-3</v>
      </c>
      <c r="U19" s="147">
        <f t="shared" si="3"/>
        <v>0.90700000000000003</v>
      </c>
      <c r="V19" s="11">
        <v>13</v>
      </c>
      <c r="W19" s="45">
        <f t="shared" si="4"/>
        <v>0.222</v>
      </c>
      <c r="X19" s="62">
        <v>4.7</v>
      </c>
      <c r="Y19" s="147">
        <f t="shared" si="5"/>
        <v>0.96199999999999997</v>
      </c>
      <c r="Z19" s="163">
        <f t="shared" si="6"/>
        <v>1.2579999999999998</v>
      </c>
      <c r="AA19" s="203">
        <f t="shared" si="7"/>
        <v>0.20300000000000001</v>
      </c>
      <c r="AB19" s="283">
        <f t="shared" si="8"/>
        <v>1</v>
      </c>
      <c r="AC19" s="284">
        <f t="shared" si="9"/>
        <v>1</v>
      </c>
      <c r="AD19" s="39"/>
      <c r="AE19" s="256">
        <v>2992</v>
      </c>
      <c r="AF19" s="147">
        <f t="shared" si="10"/>
        <v>0.90700000000000003</v>
      </c>
      <c r="AG19" s="18">
        <v>195</v>
      </c>
      <c r="AH19" s="146">
        <f t="shared" si="11"/>
        <v>0.81399999999999995</v>
      </c>
      <c r="AI19" s="26">
        <f t="shared" si="12"/>
        <v>0.14990730998547022</v>
      </c>
      <c r="AJ19" s="146">
        <f t="shared" si="13"/>
        <v>0.85099999999999998</v>
      </c>
      <c r="AK19" s="61">
        <f t="shared" si="14"/>
        <v>1.124812030075188</v>
      </c>
      <c r="AL19" s="147">
        <f t="shared" si="15"/>
        <v>1</v>
      </c>
      <c r="AM19" s="18">
        <v>3436</v>
      </c>
      <c r="AN19" s="26">
        <f t="shared" si="16"/>
        <v>0.17215291347261888</v>
      </c>
      <c r="AO19" s="26">
        <f t="shared" si="17"/>
        <v>6.5173796791443847E-2</v>
      </c>
      <c r="AP19" s="45">
        <f t="shared" si="18"/>
        <v>0.51800000000000002</v>
      </c>
      <c r="AQ19" s="163">
        <f t="shared" si="19"/>
        <v>3.5720000000000001</v>
      </c>
      <c r="AR19" s="205">
        <f t="shared" si="20"/>
        <v>0.88800000000000001</v>
      </c>
      <c r="AS19" s="283">
        <f t="shared" si="21"/>
        <v>2</v>
      </c>
      <c r="AT19" s="284">
        <f t="shared" si="22"/>
        <v>4</v>
      </c>
      <c r="AU19" s="39"/>
      <c r="AV19" s="258">
        <v>39800</v>
      </c>
      <c r="AW19" s="45">
        <f t="shared" si="23"/>
        <v>0.46200000000000002</v>
      </c>
      <c r="AX19" s="26">
        <v>8.1600000000000006E-2</v>
      </c>
      <c r="AY19" s="45">
        <f t="shared" si="24"/>
        <v>1.7999999999999999E-2</v>
      </c>
      <c r="AZ19" s="26">
        <v>0.71699999999999997</v>
      </c>
      <c r="BA19" s="147">
        <f t="shared" si="25"/>
        <v>1</v>
      </c>
      <c r="BB19" s="26">
        <v>0.39400000000000002</v>
      </c>
      <c r="BC19" s="45">
        <f t="shared" si="26"/>
        <v>0</v>
      </c>
      <c r="BD19" s="26">
        <v>0.92900000000000005</v>
      </c>
      <c r="BE19" s="147">
        <f t="shared" si="27"/>
        <v>0.98099999999999998</v>
      </c>
      <c r="BF19" s="83">
        <v>2.2393048128342245E-2</v>
      </c>
      <c r="BG19" s="45">
        <f t="shared" si="28"/>
        <v>9.1999999999999998E-2</v>
      </c>
      <c r="BH19" s="163">
        <f t="shared" si="29"/>
        <v>2.5529999999999999</v>
      </c>
      <c r="BI19" s="203">
        <f t="shared" si="30"/>
        <v>0.111</v>
      </c>
      <c r="BJ19" s="283">
        <f t="shared" si="31"/>
        <v>2</v>
      </c>
      <c r="BK19" s="284">
        <f t="shared" si="32"/>
        <v>2</v>
      </c>
      <c r="BL19" s="39"/>
      <c r="BM19" s="160">
        <v>10</v>
      </c>
      <c r="BN19" s="45">
        <f t="shared" si="33"/>
        <v>0.72199999999999998</v>
      </c>
      <c r="BO19" s="11">
        <v>7</v>
      </c>
      <c r="BP19" s="146">
        <f t="shared" si="34"/>
        <v>0.85099999999999998</v>
      </c>
      <c r="BQ19" s="26">
        <v>8.8999999999999996E-2</v>
      </c>
      <c r="BR19" s="146">
        <f t="shared" si="35"/>
        <v>0.81399999999999995</v>
      </c>
      <c r="BS19" s="163">
        <f t="shared" si="36"/>
        <v>1.536</v>
      </c>
      <c r="BT19" s="205">
        <f t="shared" si="37"/>
        <v>0.81399999999999995</v>
      </c>
      <c r="BU19" s="283">
        <f t="shared" si="38"/>
        <v>0</v>
      </c>
      <c r="BV19" s="284">
        <f t="shared" si="39"/>
        <v>1</v>
      </c>
      <c r="BW19" s="39"/>
      <c r="BX19" s="256">
        <v>1263</v>
      </c>
      <c r="BY19" s="147">
        <f t="shared" si="40"/>
        <v>1</v>
      </c>
      <c r="BZ19" s="18">
        <v>1006</v>
      </c>
      <c r="CA19" s="147">
        <f t="shared" si="41"/>
        <v>1</v>
      </c>
      <c r="CB19" s="18">
        <v>32</v>
      </c>
      <c r="CC19" s="45">
        <f t="shared" si="42"/>
        <v>0.66600000000000004</v>
      </c>
      <c r="CD19" s="18">
        <v>17</v>
      </c>
      <c r="CE19" s="146">
        <f t="shared" si="43"/>
        <v>0.85099999999999998</v>
      </c>
      <c r="CF19" s="163">
        <f t="shared" si="44"/>
        <v>1.6659999999999999</v>
      </c>
      <c r="CG19" s="206">
        <f t="shared" si="45"/>
        <v>0.98099999999999998</v>
      </c>
      <c r="CH19" s="283">
        <f t="shared" si="46"/>
        <v>1</v>
      </c>
      <c r="CI19" s="284">
        <f t="shared" si="47"/>
        <v>1</v>
      </c>
      <c r="CJ19" s="260"/>
      <c r="CK19" s="160">
        <v>128</v>
      </c>
      <c r="CL19" s="45">
        <f t="shared" si="48"/>
        <v>0.74</v>
      </c>
      <c r="CM19" s="26">
        <v>4.2780748663101602E-2</v>
      </c>
      <c r="CN19" s="45">
        <f t="shared" si="49"/>
        <v>0.29599999999999999</v>
      </c>
      <c r="CO19" s="18">
        <v>3044</v>
      </c>
      <c r="CP19" s="147">
        <f t="shared" si="50"/>
        <v>1</v>
      </c>
      <c r="CQ19" s="18">
        <v>1547</v>
      </c>
      <c r="CR19" s="147">
        <f t="shared" si="51"/>
        <v>1</v>
      </c>
      <c r="CS19" s="163">
        <f t="shared" si="52"/>
        <v>3.0359999999999996</v>
      </c>
      <c r="CT19" s="205">
        <f t="shared" si="53"/>
        <v>0.85099999999999998</v>
      </c>
      <c r="CU19" s="283">
        <f t="shared" si="54"/>
        <v>2</v>
      </c>
      <c r="CV19" s="284">
        <f t="shared" si="55"/>
        <v>2</v>
      </c>
      <c r="CW19" s="39"/>
      <c r="CX19" s="227">
        <v>0.19400000000000001</v>
      </c>
      <c r="CY19" s="45">
        <f t="shared" si="56"/>
        <v>0.77700000000000002</v>
      </c>
      <c r="CZ19" s="26">
        <v>0.157</v>
      </c>
      <c r="DA19" s="146">
        <f t="shared" si="57"/>
        <v>0.87</v>
      </c>
      <c r="DB19" s="26">
        <v>7.3999999999999996E-2</v>
      </c>
      <c r="DC19" s="163">
        <f t="shared" si="58"/>
        <v>1.7210000000000001</v>
      </c>
      <c r="DD19" s="203">
        <f t="shared" si="59"/>
        <v>0.57399999999999995</v>
      </c>
      <c r="DE19" s="283">
        <f t="shared" si="60"/>
        <v>0</v>
      </c>
      <c r="DF19" s="284">
        <f t="shared" si="61"/>
        <v>1</v>
      </c>
      <c r="DJ19" s="163">
        <f t="shared" si="62"/>
        <v>15.342000000000004</v>
      </c>
      <c r="DK19" s="205">
        <f t="shared" si="63"/>
        <v>0.83299999999999996</v>
      </c>
      <c r="DM19" s="301">
        <f t="shared" si="64"/>
        <v>8</v>
      </c>
      <c r="DN19" s="302">
        <f t="shared" si="65"/>
        <v>12</v>
      </c>
    </row>
    <row r="20" spans="1:118" x14ac:dyDescent="0.3">
      <c r="A20" s="113"/>
      <c r="B20" s="556" t="s">
        <v>322</v>
      </c>
      <c r="C20" s="658">
        <v>54025</v>
      </c>
      <c r="D20" s="11" t="s">
        <v>322</v>
      </c>
      <c r="E20" s="11" t="s">
        <v>22</v>
      </c>
      <c r="F20" s="555">
        <v>4</v>
      </c>
      <c r="G20" s="18">
        <v>655199</v>
      </c>
      <c r="H20" s="18">
        <v>23324</v>
      </c>
      <c r="I20" s="18">
        <v>33307</v>
      </c>
      <c r="J20" s="19">
        <v>32.53435978992642</v>
      </c>
      <c r="K20" s="18">
        <v>14722</v>
      </c>
      <c r="L20" s="253">
        <v>2.23</v>
      </c>
      <c r="N20" s="256">
        <v>21615</v>
      </c>
      <c r="O20" s="147">
        <f t="shared" si="0"/>
        <v>0.94399999999999995</v>
      </c>
      <c r="P20" s="45">
        <v>3.2989977090929629E-2</v>
      </c>
      <c r="Q20" s="45">
        <f t="shared" si="1"/>
        <v>0.59199999999999997</v>
      </c>
      <c r="R20" s="19">
        <v>588.44999999999993</v>
      </c>
      <c r="S20" s="147">
        <f t="shared" si="2"/>
        <v>0.96199999999999997</v>
      </c>
      <c r="T20" s="69">
        <v>8.9812956448080336E-4</v>
      </c>
      <c r="U20" s="45">
        <f t="shared" si="3"/>
        <v>0.16600000000000001</v>
      </c>
      <c r="V20" s="11">
        <v>18</v>
      </c>
      <c r="W20" s="45">
        <f t="shared" si="4"/>
        <v>0.64800000000000002</v>
      </c>
      <c r="X20" s="62">
        <v>2</v>
      </c>
      <c r="Y20" s="45">
        <f t="shared" si="5"/>
        <v>0.37</v>
      </c>
      <c r="Z20" s="163">
        <f t="shared" si="6"/>
        <v>2.9239999999999999</v>
      </c>
      <c r="AA20" s="206">
        <f t="shared" si="7"/>
        <v>0.90700000000000003</v>
      </c>
      <c r="AB20" s="283">
        <f t="shared" si="8"/>
        <v>2</v>
      </c>
      <c r="AC20" s="284">
        <f t="shared" si="9"/>
        <v>2</v>
      </c>
      <c r="AD20" s="39"/>
      <c r="AE20" s="256">
        <v>1879</v>
      </c>
      <c r="AF20" s="45">
        <f t="shared" si="10"/>
        <v>0.75900000000000001</v>
      </c>
      <c r="AG20" s="18">
        <v>269</v>
      </c>
      <c r="AH20" s="146">
        <f t="shared" si="11"/>
        <v>0.85099999999999998</v>
      </c>
      <c r="AI20" s="26">
        <f t="shared" si="12"/>
        <v>8.0560795746870181E-2</v>
      </c>
      <c r="AJ20" s="45">
        <f t="shared" si="13"/>
        <v>0.70299999999999996</v>
      </c>
      <c r="AK20" s="61">
        <f t="shared" si="14"/>
        <v>8.693037242655563E-2</v>
      </c>
      <c r="AL20" s="45">
        <f t="shared" si="15"/>
        <v>0.44400000000000001</v>
      </c>
      <c r="AM20" s="18">
        <v>1888</v>
      </c>
      <c r="AN20" s="26">
        <f t="shared" si="16"/>
        <v>8.0946664380037725E-2</v>
      </c>
      <c r="AO20" s="26">
        <f t="shared" si="17"/>
        <v>0.14316125598722726</v>
      </c>
      <c r="AP20" s="45">
        <f t="shared" si="18"/>
        <v>0.79600000000000004</v>
      </c>
      <c r="AQ20" s="163">
        <f t="shared" si="19"/>
        <v>2.7570000000000001</v>
      </c>
      <c r="AR20" s="203">
        <f t="shared" si="20"/>
        <v>0.77700000000000002</v>
      </c>
      <c r="AS20" s="283">
        <f t="shared" si="21"/>
        <v>0</v>
      </c>
      <c r="AT20" s="284">
        <f t="shared" si="22"/>
        <v>1</v>
      </c>
      <c r="AU20" s="39"/>
      <c r="AV20" s="258">
        <v>42500</v>
      </c>
      <c r="AW20" s="45">
        <f t="shared" si="23"/>
        <v>0.53700000000000003</v>
      </c>
      <c r="AX20" s="26">
        <v>0.16185696361355081</v>
      </c>
      <c r="AY20" s="45">
        <f t="shared" si="24"/>
        <v>0.14799999999999999</v>
      </c>
      <c r="AZ20" s="26">
        <v>0.16</v>
      </c>
      <c r="BA20" s="45">
        <f t="shared" si="25"/>
        <v>0.222</v>
      </c>
      <c r="BB20" s="26">
        <v>0.86399999999999999</v>
      </c>
      <c r="BC20" s="45">
        <f t="shared" si="26"/>
        <v>0.59199999999999997</v>
      </c>
      <c r="BD20" s="26">
        <v>0.81599999999999995</v>
      </c>
      <c r="BE20" s="549">
        <f t="shared" si="27"/>
        <v>0.629</v>
      </c>
      <c r="BF20" s="83">
        <v>6.8121341138903668E-2</v>
      </c>
      <c r="BG20" s="45">
        <f t="shared" si="28"/>
        <v>0.64800000000000002</v>
      </c>
      <c r="BH20" s="163">
        <f t="shared" si="29"/>
        <v>2.7760000000000002</v>
      </c>
      <c r="BI20" s="203">
        <f t="shared" si="30"/>
        <v>0.33300000000000002</v>
      </c>
      <c r="BJ20" s="283">
        <f t="shared" si="31"/>
        <v>0</v>
      </c>
      <c r="BK20" s="284">
        <f t="shared" si="32"/>
        <v>0</v>
      </c>
      <c r="BL20" s="39"/>
      <c r="BM20" s="160">
        <v>4</v>
      </c>
      <c r="BN20" s="45">
        <f t="shared" si="33"/>
        <v>0.314</v>
      </c>
      <c r="BO20" s="11">
        <v>1</v>
      </c>
      <c r="BP20" s="45">
        <f t="shared" si="34"/>
        <v>0.14799999999999999</v>
      </c>
      <c r="BQ20" s="26">
        <v>5.3999999999999999E-2</v>
      </c>
      <c r="BR20" s="45">
        <f t="shared" si="35"/>
        <v>0.40699999999999997</v>
      </c>
      <c r="BS20" s="163">
        <f t="shared" si="36"/>
        <v>0.72099999999999997</v>
      </c>
      <c r="BT20" s="203">
        <f t="shared" si="37"/>
        <v>0.33300000000000002</v>
      </c>
      <c r="BU20" s="283">
        <f t="shared" si="38"/>
        <v>0</v>
      </c>
      <c r="BV20" s="284">
        <f t="shared" si="39"/>
        <v>0</v>
      </c>
      <c r="BW20" s="39"/>
      <c r="BX20" s="256">
        <v>45</v>
      </c>
      <c r="BY20" s="146">
        <f t="shared" si="40"/>
        <v>0.85099999999999998</v>
      </c>
      <c r="BZ20" s="18">
        <v>20</v>
      </c>
      <c r="CA20" s="146">
        <f t="shared" si="41"/>
        <v>0.87</v>
      </c>
      <c r="CB20" s="18">
        <v>28</v>
      </c>
      <c r="CC20" s="45">
        <f t="shared" si="42"/>
        <v>0.53700000000000003</v>
      </c>
      <c r="CD20" s="18">
        <v>12</v>
      </c>
      <c r="CE20" s="45">
        <f t="shared" si="43"/>
        <v>0.75900000000000001</v>
      </c>
      <c r="CF20" s="163">
        <f t="shared" si="44"/>
        <v>1.3879999999999999</v>
      </c>
      <c r="CG20" s="203">
        <f t="shared" si="45"/>
        <v>0.77700000000000002</v>
      </c>
      <c r="CH20" s="283">
        <f t="shared" si="46"/>
        <v>0</v>
      </c>
      <c r="CI20" s="284">
        <f t="shared" si="47"/>
        <v>1</v>
      </c>
      <c r="CJ20" s="260"/>
      <c r="CK20" s="160">
        <v>112</v>
      </c>
      <c r="CL20" s="45">
        <f t="shared" si="48"/>
        <v>0.66600000000000004</v>
      </c>
      <c r="CM20" s="26">
        <v>5.960617349654071E-2</v>
      </c>
      <c r="CN20" s="45">
        <f t="shared" si="49"/>
        <v>0.46200000000000002</v>
      </c>
      <c r="CO20" s="18">
        <v>1072</v>
      </c>
      <c r="CP20" s="147">
        <f t="shared" si="50"/>
        <v>0.92500000000000004</v>
      </c>
      <c r="CQ20" s="18">
        <v>216</v>
      </c>
      <c r="CR20" s="45">
        <f t="shared" si="51"/>
        <v>0.79600000000000004</v>
      </c>
      <c r="CS20" s="163">
        <f t="shared" si="52"/>
        <v>2.8490000000000002</v>
      </c>
      <c r="CT20" s="203">
        <f t="shared" si="53"/>
        <v>0.75900000000000001</v>
      </c>
      <c r="CU20" s="283">
        <f t="shared" si="54"/>
        <v>1</v>
      </c>
      <c r="CV20" s="284">
        <f t="shared" si="55"/>
        <v>1</v>
      </c>
      <c r="CW20" s="39"/>
      <c r="CX20" s="227">
        <v>0.13200000000000001</v>
      </c>
      <c r="CY20" s="45">
        <f t="shared" si="56"/>
        <v>0.629</v>
      </c>
      <c r="CZ20" s="26">
        <v>9.6000000000000002E-2</v>
      </c>
      <c r="DA20" s="45">
        <f t="shared" si="57"/>
        <v>0.74</v>
      </c>
      <c r="DB20" s="26">
        <v>0.51849999999999996</v>
      </c>
      <c r="DC20" s="163">
        <f t="shared" si="58"/>
        <v>1.8875</v>
      </c>
      <c r="DD20" s="203">
        <f t="shared" si="59"/>
        <v>0.68500000000000005</v>
      </c>
      <c r="DE20" s="283">
        <f t="shared" si="60"/>
        <v>0</v>
      </c>
      <c r="DF20" s="284">
        <f t="shared" si="61"/>
        <v>0</v>
      </c>
      <c r="DJ20" s="163">
        <f t="shared" si="62"/>
        <v>15.302500000000002</v>
      </c>
      <c r="DK20" s="205">
        <f t="shared" si="63"/>
        <v>0.81399999999999995</v>
      </c>
      <c r="DM20" s="301">
        <f t="shared" si="64"/>
        <v>3</v>
      </c>
      <c r="DN20" s="302">
        <f t="shared" si="65"/>
        <v>5</v>
      </c>
    </row>
    <row r="21" spans="1:118" x14ac:dyDescent="0.3">
      <c r="A21" s="666"/>
      <c r="B21" s="556" t="s">
        <v>338</v>
      </c>
      <c r="C21" s="658">
        <v>54053</v>
      </c>
      <c r="D21" s="11" t="s">
        <v>338</v>
      </c>
      <c r="E21" s="11" t="s">
        <v>22</v>
      </c>
      <c r="F21" s="555">
        <v>2</v>
      </c>
      <c r="G21" s="18">
        <v>284726</v>
      </c>
      <c r="H21" s="18">
        <v>15692</v>
      </c>
      <c r="I21" s="18">
        <v>25667</v>
      </c>
      <c r="J21" s="19">
        <v>57.69364230874595</v>
      </c>
      <c r="K21" s="18">
        <v>10057</v>
      </c>
      <c r="L21" s="253">
        <v>2.48</v>
      </c>
      <c r="N21" s="256">
        <v>23117</v>
      </c>
      <c r="O21" s="147">
        <f t="shared" si="0"/>
        <v>0.96199999999999997</v>
      </c>
      <c r="P21" s="45">
        <v>8.1190337376986998E-2</v>
      </c>
      <c r="Q21" s="147">
        <f t="shared" si="1"/>
        <v>1</v>
      </c>
      <c r="R21" s="19">
        <v>337.96</v>
      </c>
      <c r="S21" s="45">
        <f t="shared" si="2"/>
        <v>0.66600000000000004</v>
      </c>
      <c r="T21" s="69">
        <v>1.186978220937543E-3</v>
      </c>
      <c r="U21" s="45">
        <f t="shared" si="3"/>
        <v>0.57399999999999995</v>
      </c>
      <c r="V21" s="11">
        <v>14</v>
      </c>
      <c r="W21" s="45">
        <f t="shared" si="4"/>
        <v>0.27700000000000002</v>
      </c>
      <c r="X21" s="62">
        <v>5</v>
      </c>
      <c r="Y21" s="147">
        <f t="shared" si="5"/>
        <v>0.98099999999999998</v>
      </c>
      <c r="Z21" s="163">
        <f t="shared" si="6"/>
        <v>2.8860000000000001</v>
      </c>
      <c r="AA21" s="205">
        <f t="shared" si="7"/>
        <v>0.88800000000000001</v>
      </c>
      <c r="AB21" s="283">
        <f t="shared" si="8"/>
        <v>2</v>
      </c>
      <c r="AC21" s="284">
        <f t="shared" si="9"/>
        <v>2</v>
      </c>
      <c r="AD21" s="39"/>
      <c r="AE21" s="256">
        <v>1440</v>
      </c>
      <c r="AF21" s="45">
        <f t="shared" si="10"/>
        <v>0.64800000000000002</v>
      </c>
      <c r="AG21" s="18">
        <v>128</v>
      </c>
      <c r="AH21" s="45">
        <f t="shared" si="11"/>
        <v>0.629</v>
      </c>
      <c r="AI21" s="26">
        <f t="shared" si="12"/>
        <v>9.1766505225592654E-2</v>
      </c>
      <c r="AJ21" s="45">
        <f t="shared" si="13"/>
        <v>0.74</v>
      </c>
      <c r="AK21" s="61">
        <f t="shared" si="14"/>
        <v>6.2291819872820869E-2</v>
      </c>
      <c r="AL21" s="45">
        <f t="shared" si="15"/>
        <v>0.222</v>
      </c>
      <c r="AM21" s="18">
        <v>1570</v>
      </c>
      <c r="AN21" s="26">
        <f t="shared" si="16"/>
        <v>0.100050981391792</v>
      </c>
      <c r="AO21" s="26">
        <f t="shared" si="17"/>
        <v>8.8888888888888892E-2</v>
      </c>
      <c r="AP21" s="45">
        <f t="shared" si="18"/>
        <v>0.629</v>
      </c>
      <c r="AQ21" s="163">
        <f t="shared" si="19"/>
        <v>2.2389999999999999</v>
      </c>
      <c r="AR21" s="203">
        <f t="shared" si="20"/>
        <v>0.59199999999999997</v>
      </c>
      <c r="AS21" s="283">
        <f t="shared" si="21"/>
        <v>0</v>
      </c>
      <c r="AT21" s="284">
        <f t="shared" si="22"/>
        <v>0</v>
      </c>
      <c r="AU21" s="39"/>
      <c r="AV21" s="258">
        <v>28000</v>
      </c>
      <c r="AW21" s="45">
        <f t="shared" si="23"/>
        <v>0.185</v>
      </c>
      <c r="AX21" s="26">
        <v>0.41942148760330578</v>
      </c>
      <c r="AY21" s="147">
        <f t="shared" si="24"/>
        <v>0.94399999999999995</v>
      </c>
      <c r="AZ21" s="26">
        <v>0.20799999999999999</v>
      </c>
      <c r="BA21" s="45">
        <f t="shared" si="25"/>
        <v>0.44400000000000001</v>
      </c>
      <c r="BB21" s="26">
        <v>0.92</v>
      </c>
      <c r="BC21" s="146">
        <f t="shared" si="26"/>
        <v>0.81399999999999995</v>
      </c>
      <c r="BD21" s="26">
        <v>0.58400000000000007</v>
      </c>
      <c r="BE21" s="549">
        <f t="shared" si="27"/>
        <v>1.7999999999999999E-2</v>
      </c>
      <c r="BF21" s="83">
        <v>0.2298611111111111</v>
      </c>
      <c r="BG21" s="147">
        <f t="shared" si="28"/>
        <v>1</v>
      </c>
      <c r="BH21" s="163">
        <f t="shared" si="29"/>
        <v>3.4049999999999998</v>
      </c>
      <c r="BI21" s="203">
        <f t="shared" si="30"/>
        <v>0.79600000000000004</v>
      </c>
      <c r="BJ21" s="283">
        <f t="shared" si="31"/>
        <v>2</v>
      </c>
      <c r="BK21" s="284">
        <f t="shared" si="32"/>
        <v>3</v>
      </c>
      <c r="BL21" s="39"/>
      <c r="BM21" s="160">
        <v>5</v>
      </c>
      <c r="BN21" s="45">
        <f t="shared" si="33"/>
        <v>0.42499999999999999</v>
      </c>
      <c r="BO21" s="11">
        <v>0</v>
      </c>
      <c r="BP21" s="45">
        <f t="shared" si="34"/>
        <v>0</v>
      </c>
      <c r="BQ21" s="26">
        <v>0.106</v>
      </c>
      <c r="BR21" s="146">
        <f t="shared" si="35"/>
        <v>0.87</v>
      </c>
      <c r="BS21" s="163">
        <f t="shared" si="36"/>
        <v>1.2949999999999999</v>
      </c>
      <c r="BT21" s="203">
        <f t="shared" si="37"/>
        <v>0.70299999999999996</v>
      </c>
      <c r="BU21" s="283">
        <f t="shared" si="38"/>
        <v>0</v>
      </c>
      <c r="BV21" s="284">
        <f t="shared" si="39"/>
        <v>1</v>
      </c>
      <c r="BW21" s="39"/>
      <c r="BX21" s="256">
        <v>5</v>
      </c>
      <c r="BY21" s="45">
        <f t="shared" si="40"/>
        <v>0.46200000000000002</v>
      </c>
      <c r="BZ21" s="18">
        <v>0</v>
      </c>
      <c r="CA21" s="45">
        <f t="shared" si="41"/>
        <v>0</v>
      </c>
      <c r="CB21" s="18">
        <v>29</v>
      </c>
      <c r="CC21" s="45">
        <f t="shared" si="42"/>
        <v>0.57399999999999995</v>
      </c>
      <c r="CD21" s="18">
        <v>11</v>
      </c>
      <c r="CE21" s="45">
        <f t="shared" si="43"/>
        <v>0.72199999999999998</v>
      </c>
      <c r="CF21" s="163">
        <f t="shared" si="44"/>
        <v>1.036</v>
      </c>
      <c r="CG21" s="203">
        <f t="shared" si="45"/>
        <v>0.59199999999999997</v>
      </c>
      <c r="CH21" s="283">
        <f t="shared" si="46"/>
        <v>0</v>
      </c>
      <c r="CI21" s="284">
        <f t="shared" si="47"/>
        <v>0</v>
      </c>
      <c r="CJ21" s="260"/>
      <c r="CK21" s="160">
        <v>402</v>
      </c>
      <c r="CL21" s="147">
        <f t="shared" si="48"/>
        <v>0.96199999999999997</v>
      </c>
      <c r="CM21" s="26">
        <v>0.27916666666666667</v>
      </c>
      <c r="CN21" s="147">
        <f t="shared" si="49"/>
        <v>0.96199999999999997</v>
      </c>
      <c r="CO21" s="18">
        <v>181</v>
      </c>
      <c r="CP21" s="45">
        <f t="shared" si="50"/>
        <v>0.25900000000000001</v>
      </c>
      <c r="CQ21" s="18">
        <v>59</v>
      </c>
      <c r="CR21" s="45">
        <f t="shared" si="51"/>
        <v>0.29599999999999999</v>
      </c>
      <c r="CS21" s="163">
        <f t="shared" si="52"/>
        <v>2.4790000000000001</v>
      </c>
      <c r="CT21" s="203">
        <f t="shared" si="53"/>
        <v>0.629</v>
      </c>
      <c r="CU21" s="283">
        <f t="shared" si="54"/>
        <v>2</v>
      </c>
      <c r="CV21" s="284">
        <f t="shared" si="55"/>
        <v>2</v>
      </c>
      <c r="CW21" s="39"/>
      <c r="CX21" s="227">
        <v>0.123</v>
      </c>
      <c r="CY21" s="45">
        <f t="shared" si="56"/>
        <v>0.57399999999999995</v>
      </c>
      <c r="CZ21" s="26">
        <v>9.1999999999999998E-2</v>
      </c>
      <c r="DA21" s="45">
        <f t="shared" si="57"/>
        <v>0.72199999999999998</v>
      </c>
      <c r="DB21" s="26">
        <v>0.53700000000000003</v>
      </c>
      <c r="DC21" s="163">
        <f t="shared" si="58"/>
        <v>1.8329999999999997</v>
      </c>
      <c r="DD21" s="203">
        <f t="shared" si="59"/>
        <v>0.629</v>
      </c>
      <c r="DE21" s="283">
        <f t="shared" si="60"/>
        <v>0</v>
      </c>
      <c r="DF21" s="284">
        <f t="shared" si="61"/>
        <v>0</v>
      </c>
      <c r="DJ21" s="163">
        <f t="shared" si="62"/>
        <v>15.172999999999998</v>
      </c>
      <c r="DK21" s="203">
        <f t="shared" si="63"/>
        <v>0.79600000000000004</v>
      </c>
      <c r="DM21" s="301">
        <f t="shared" si="64"/>
        <v>6</v>
      </c>
      <c r="DN21" s="302">
        <f t="shared" si="65"/>
        <v>8</v>
      </c>
    </row>
    <row r="22" spans="1:118" x14ac:dyDescent="0.3">
      <c r="A22" s="113"/>
      <c r="B22" s="556" t="s">
        <v>379</v>
      </c>
      <c r="C22" s="658">
        <v>54011</v>
      </c>
      <c r="D22" s="11" t="s">
        <v>379</v>
      </c>
      <c r="E22" s="11" t="s">
        <v>22</v>
      </c>
      <c r="F22" s="555">
        <v>2</v>
      </c>
      <c r="G22" s="18">
        <v>184269</v>
      </c>
      <c r="H22" s="18">
        <v>42538</v>
      </c>
      <c r="I22" s="18">
        <v>94622</v>
      </c>
      <c r="J22" s="19">
        <v>328.63954327640567</v>
      </c>
      <c r="K22" s="18">
        <v>39398</v>
      </c>
      <c r="L22" s="253">
        <v>2.2999999999999998</v>
      </c>
      <c r="N22" s="256">
        <v>11807</v>
      </c>
      <c r="O22" s="45">
        <f t="shared" si="0"/>
        <v>0.79600000000000004</v>
      </c>
      <c r="P22" s="45">
        <v>6.4074803683744963E-2</v>
      </c>
      <c r="Q22" s="147">
        <f t="shared" si="1"/>
        <v>0.92500000000000004</v>
      </c>
      <c r="R22" s="19">
        <v>315.42</v>
      </c>
      <c r="S22" s="45">
        <f t="shared" si="2"/>
        <v>0.55500000000000005</v>
      </c>
      <c r="T22" s="69">
        <v>1.7120525415909029E-3</v>
      </c>
      <c r="U22" s="147">
        <f t="shared" si="3"/>
        <v>0.98099999999999998</v>
      </c>
      <c r="V22" s="11">
        <v>21</v>
      </c>
      <c r="W22" s="146">
        <f t="shared" si="4"/>
        <v>0.88800000000000001</v>
      </c>
      <c r="X22" s="62">
        <v>1.5</v>
      </c>
      <c r="Y22" s="45">
        <f t="shared" si="5"/>
        <v>0.222</v>
      </c>
      <c r="Z22" s="163">
        <f t="shared" si="6"/>
        <v>2.4610000000000003</v>
      </c>
      <c r="AA22" s="203">
        <f t="shared" si="7"/>
        <v>0.72199999999999998</v>
      </c>
      <c r="AB22" s="283">
        <f t="shared" si="8"/>
        <v>0</v>
      </c>
      <c r="AC22" s="284">
        <f t="shared" si="9"/>
        <v>1</v>
      </c>
      <c r="AD22" s="39"/>
      <c r="AE22" s="256">
        <v>2808</v>
      </c>
      <c r="AF22" s="146">
        <f t="shared" si="10"/>
        <v>0.88800000000000001</v>
      </c>
      <c r="AG22" s="18">
        <v>190</v>
      </c>
      <c r="AH22" s="45">
        <f t="shared" si="11"/>
        <v>0.79600000000000004</v>
      </c>
      <c r="AI22" s="26">
        <f t="shared" si="12"/>
        <v>6.6011566129108093E-2</v>
      </c>
      <c r="AJ22" s="45">
        <f t="shared" si="13"/>
        <v>0.57399999999999995</v>
      </c>
      <c r="AK22" s="61">
        <f t="shared" si="14"/>
        <v>0.23782501905649192</v>
      </c>
      <c r="AL22" s="45">
        <f t="shared" si="15"/>
        <v>0.77700000000000002</v>
      </c>
      <c r="AM22" s="18">
        <v>3361</v>
      </c>
      <c r="AN22" s="26">
        <f t="shared" si="16"/>
        <v>7.901170717946307E-2</v>
      </c>
      <c r="AO22" s="26">
        <f t="shared" si="17"/>
        <v>6.7663817663817669E-2</v>
      </c>
      <c r="AP22" s="45">
        <f t="shared" si="18"/>
        <v>0.55500000000000005</v>
      </c>
      <c r="AQ22" s="163">
        <f t="shared" si="19"/>
        <v>3.0350000000000001</v>
      </c>
      <c r="AR22" s="205">
        <f t="shared" si="20"/>
        <v>0.85099999999999998</v>
      </c>
      <c r="AS22" s="283">
        <f t="shared" si="21"/>
        <v>0</v>
      </c>
      <c r="AT22" s="284">
        <f t="shared" si="22"/>
        <v>1</v>
      </c>
      <c r="AU22" s="39"/>
      <c r="AV22" s="258">
        <v>55600</v>
      </c>
      <c r="AW22" s="146">
        <f t="shared" si="23"/>
        <v>0.88800000000000001</v>
      </c>
      <c r="AX22" s="26">
        <v>0.25150336045277683</v>
      </c>
      <c r="AY22" s="45">
        <f t="shared" si="24"/>
        <v>0.46200000000000002</v>
      </c>
      <c r="AZ22" s="26">
        <v>0.24399999999999999</v>
      </c>
      <c r="BA22" s="45">
        <f t="shared" si="25"/>
        <v>0.59199999999999997</v>
      </c>
      <c r="BB22" s="26">
        <v>0.78200000000000003</v>
      </c>
      <c r="BC22" s="45">
        <f t="shared" si="26"/>
        <v>0.24</v>
      </c>
      <c r="BD22" s="26">
        <v>0.77200000000000002</v>
      </c>
      <c r="BE22" s="549">
        <f t="shared" si="27"/>
        <v>0.42499999999999999</v>
      </c>
      <c r="BF22" s="83">
        <v>3.596866096866097E-2</v>
      </c>
      <c r="BG22" s="45">
        <f t="shared" si="28"/>
        <v>0.33300000000000002</v>
      </c>
      <c r="BH22" s="163">
        <f t="shared" si="29"/>
        <v>2.94</v>
      </c>
      <c r="BI22" s="203">
        <f t="shared" si="30"/>
        <v>0.44400000000000001</v>
      </c>
      <c r="BJ22" s="283">
        <f t="shared" si="31"/>
        <v>0</v>
      </c>
      <c r="BK22" s="284">
        <f t="shared" si="32"/>
        <v>1</v>
      </c>
      <c r="BL22" s="39"/>
      <c r="BM22" s="160">
        <v>22</v>
      </c>
      <c r="BN22" s="147">
        <f t="shared" si="33"/>
        <v>0.94399999999999995</v>
      </c>
      <c r="BO22" s="11">
        <v>17</v>
      </c>
      <c r="BP22" s="147">
        <f t="shared" si="34"/>
        <v>0.96199999999999997</v>
      </c>
      <c r="BQ22" s="26">
        <v>0.09</v>
      </c>
      <c r="BR22" s="146">
        <f t="shared" si="35"/>
        <v>0.85099999999999998</v>
      </c>
      <c r="BS22" s="163">
        <f t="shared" si="36"/>
        <v>1.7949999999999999</v>
      </c>
      <c r="BT22" s="205">
        <f t="shared" si="37"/>
        <v>0.88800000000000001</v>
      </c>
      <c r="BU22" s="283">
        <f t="shared" si="38"/>
        <v>1</v>
      </c>
      <c r="BV22" s="284">
        <f t="shared" si="39"/>
        <v>2</v>
      </c>
      <c r="BW22" s="39"/>
      <c r="BX22" s="256">
        <v>14</v>
      </c>
      <c r="BY22" s="45">
        <f t="shared" si="40"/>
        <v>0.61099999999999999</v>
      </c>
      <c r="BZ22" s="18">
        <v>1</v>
      </c>
      <c r="CA22" s="45">
        <f t="shared" si="41"/>
        <v>0.40699999999999997</v>
      </c>
      <c r="CB22" s="18">
        <v>47</v>
      </c>
      <c r="CC22" s="45">
        <f t="shared" si="42"/>
        <v>0.75900000000000001</v>
      </c>
      <c r="CD22" s="18">
        <v>8</v>
      </c>
      <c r="CE22" s="45">
        <f t="shared" si="43"/>
        <v>0.55500000000000005</v>
      </c>
      <c r="CF22" s="163">
        <f t="shared" si="44"/>
        <v>1.37</v>
      </c>
      <c r="CG22" s="203">
        <f t="shared" si="45"/>
        <v>0.75900000000000001</v>
      </c>
      <c r="CH22" s="283">
        <f t="shared" si="46"/>
        <v>0</v>
      </c>
      <c r="CI22" s="284">
        <f t="shared" si="47"/>
        <v>0</v>
      </c>
      <c r="CJ22" s="260"/>
      <c r="CK22" s="160">
        <v>99</v>
      </c>
      <c r="CL22" s="45">
        <f t="shared" si="48"/>
        <v>0.61099999999999999</v>
      </c>
      <c r="CM22" s="26">
        <v>3.5256410256410256E-2</v>
      </c>
      <c r="CN22" s="45">
        <f t="shared" si="49"/>
        <v>0.222</v>
      </c>
      <c r="CO22" s="18">
        <v>763</v>
      </c>
      <c r="CP22" s="146">
        <f t="shared" si="50"/>
        <v>0.83299999999999996</v>
      </c>
      <c r="CQ22" s="18">
        <v>244</v>
      </c>
      <c r="CR22" s="146">
        <f t="shared" si="51"/>
        <v>0.85099999999999998</v>
      </c>
      <c r="CS22" s="163">
        <f t="shared" si="52"/>
        <v>2.5169999999999999</v>
      </c>
      <c r="CT22" s="203">
        <f t="shared" si="53"/>
        <v>0.66600000000000004</v>
      </c>
      <c r="CU22" s="283">
        <f t="shared" si="54"/>
        <v>0</v>
      </c>
      <c r="CV22" s="284">
        <f t="shared" si="55"/>
        <v>2</v>
      </c>
      <c r="CW22" s="39"/>
      <c r="CX22" s="227">
        <v>7.1999999999999995E-2</v>
      </c>
      <c r="CY22" s="45">
        <f t="shared" si="56"/>
        <v>0.25900000000000001</v>
      </c>
      <c r="CZ22" s="26">
        <v>3.7999999999999999E-2</v>
      </c>
      <c r="DA22" s="45">
        <f t="shared" si="57"/>
        <v>0.27700000000000002</v>
      </c>
      <c r="DB22" s="26">
        <v>0.25919999999999999</v>
      </c>
      <c r="DC22" s="163">
        <f t="shared" si="58"/>
        <v>0.79520000000000002</v>
      </c>
      <c r="DD22" s="203">
        <f t="shared" si="59"/>
        <v>0.222</v>
      </c>
      <c r="DE22" s="283">
        <f t="shared" si="60"/>
        <v>0</v>
      </c>
      <c r="DF22" s="284">
        <f t="shared" si="61"/>
        <v>0</v>
      </c>
      <c r="DJ22" s="163">
        <f t="shared" si="62"/>
        <v>14.913199999999996</v>
      </c>
      <c r="DK22" s="203">
        <f t="shared" si="63"/>
        <v>0.77700000000000002</v>
      </c>
      <c r="DM22" s="301">
        <f t="shared" si="64"/>
        <v>1</v>
      </c>
      <c r="DN22" s="302">
        <f t="shared" si="65"/>
        <v>7</v>
      </c>
    </row>
    <row r="23" spans="1:118" x14ac:dyDescent="0.3">
      <c r="A23" s="113"/>
      <c r="B23" s="556" t="s">
        <v>327</v>
      </c>
      <c r="C23" s="658">
        <v>54033</v>
      </c>
      <c r="D23" s="11" t="s">
        <v>327</v>
      </c>
      <c r="E23" s="11" t="s">
        <v>22</v>
      </c>
      <c r="F23" s="555">
        <v>6</v>
      </c>
      <c r="G23" s="18">
        <v>266593</v>
      </c>
      <c r="H23" s="18">
        <v>35729</v>
      </c>
      <c r="I23" s="18">
        <v>66222</v>
      </c>
      <c r="J23" s="19">
        <v>158.97671731815913</v>
      </c>
      <c r="K23" s="18">
        <v>26129</v>
      </c>
      <c r="L23" s="253">
        <v>2.4900000000000002</v>
      </c>
      <c r="N23" s="256">
        <v>9418</v>
      </c>
      <c r="O23" s="45">
        <f t="shared" si="0"/>
        <v>0.68500000000000005</v>
      </c>
      <c r="P23" s="45">
        <v>3.5327259155341663E-2</v>
      </c>
      <c r="Q23" s="45">
        <f t="shared" si="1"/>
        <v>0.61099999999999999</v>
      </c>
      <c r="R23" s="19">
        <v>406.78</v>
      </c>
      <c r="S23" s="146">
        <f t="shared" si="2"/>
        <v>0.83299999999999996</v>
      </c>
      <c r="T23" s="69">
        <v>1.5259552694561361E-3</v>
      </c>
      <c r="U23" s="147">
        <f t="shared" si="3"/>
        <v>0.94399999999999995</v>
      </c>
      <c r="V23" s="11">
        <v>18</v>
      </c>
      <c r="W23" s="45">
        <f t="shared" si="4"/>
        <v>0.64800000000000002</v>
      </c>
      <c r="X23" s="62">
        <v>2.2000000000000002</v>
      </c>
      <c r="Y23" s="45">
        <f t="shared" si="5"/>
        <v>0.51800000000000002</v>
      </c>
      <c r="Z23" s="163">
        <f t="shared" si="6"/>
        <v>2.6840000000000002</v>
      </c>
      <c r="AA23" s="205">
        <f t="shared" si="7"/>
        <v>0.83299999999999996</v>
      </c>
      <c r="AB23" s="283">
        <f t="shared" si="8"/>
        <v>0</v>
      </c>
      <c r="AC23" s="284">
        <f t="shared" si="9"/>
        <v>1</v>
      </c>
      <c r="AD23" s="39"/>
      <c r="AE23" s="256">
        <v>1872</v>
      </c>
      <c r="AF23" s="45">
        <f t="shared" si="10"/>
        <v>0.74</v>
      </c>
      <c r="AG23" s="18">
        <v>174</v>
      </c>
      <c r="AH23" s="45">
        <f t="shared" si="11"/>
        <v>0.77700000000000002</v>
      </c>
      <c r="AI23" s="26">
        <f t="shared" si="12"/>
        <v>5.2394413501637323E-2</v>
      </c>
      <c r="AJ23" s="45">
        <f t="shared" si="13"/>
        <v>0.37</v>
      </c>
      <c r="AK23" s="61">
        <f t="shared" si="14"/>
        <v>0.1987683159906562</v>
      </c>
      <c r="AL23" s="45">
        <f t="shared" si="15"/>
        <v>0.66600000000000004</v>
      </c>
      <c r="AM23" s="18">
        <v>2117</v>
      </c>
      <c r="AN23" s="26">
        <f t="shared" si="16"/>
        <v>5.9251588345601611E-2</v>
      </c>
      <c r="AO23" s="26">
        <f t="shared" si="17"/>
        <v>9.2948717948717952E-2</v>
      </c>
      <c r="AP23" s="45">
        <f t="shared" si="18"/>
        <v>0.66600000000000004</v>
      </c>
      <c r="AQ23" s="163">
        <f t="shared" si="19"/>
        <v>2.5529999999999999</v>
      </c>
      <c r="AR23" s="203">
        <f t="shared" si="20"/>
        <v>0.74</v>
      </c>
      <c r="AS23" s="283">
        <f t="shared" si="21"/>
        <v>0</v>
      </c>
      <c r="AT23" s="284">
        <f t="shared" si="22"/>
        <v>0</v>
      </c>
      <c r="AU23" s="39"/>
      <c r="AV23" s="258">
        <v>41600</v>
      </c>
      <c r="AW23" s="45">
        <f t="shared" si="23"/>
        <v>0.48099999999999998</v>
      </c>
      <c r="AX23" s="26">
        <v>0.18573113207547171</v>
      </c>
      <c r="AY23" s="45">
        <f t="shared" si="24"/>
        <v>0.185</v>
      </c>
      <c r="AZ23" s="26">
        <v>0.29099999999999998</v>
      </c>
      <c r="BA23" s="45">
        <f t="shared" si="25"/>
        <v>0.74</v>
      </c>
      <c r="BB23" s="26">
        <v>0.79900000000000004</v>
      </c>
      <c r="BC23" s="45">
        <f t="shared" si="26"/>
        <v>0.33300000000000002</v>
      </c>
      <c r="BD23" s="26">
        <v>0.85500000000000009</v>
      </c>
      <c r="BE23" s="550">
        <f t="shared" si="27"/>
        <v>0.83299999999999996</v>
      </c>
      <c r="BF23" s="83">
        <v>4.5940170940170943E-2</v>
      </c>
      <c r="BG23" s="45">
        <f t="shared" si="28"/>
        <v>0.5</v>
      </c>
      <c r="BH23" s="163">
        <f t="shared" si="29"/>
        <v>3.0719999999999996</v>
      </c>
      <c r="BI23" s="203">
        <f t="shared" si="30"/>
        <v>0.59199999999999997</v>
      </c>
      <c r="BJ23" s="283">
        <f t="shared" si="31"/>
        <v>0</v>
      </c>
      <c r="BK23" s="284">
        <f t="shared" si="32"/>
        <v>1</v>
      </c>
      <c r="BL23" s="39"/>
      <c r="BM23" s="160">
        <v>11</v>
      </c>
      <c r="BN23" s="45">
        <f t="shared" si="33"/>
        <v>0.77700000000000002</v>
      </c>
      <c r="BO23" s="11">
        <v>6</v>
      </c>
      <c r="BP23" s="45">
        <f t="shared" si="34"/>
        <v>0.75900000000000001</v>
      </c>
      <c r="BQ23" s="26">
        <v>6.3E-2</v>
      </c>
      <c r="BR23" s="45">
        <f t="shared" si="35"/>
        <v>0.51800000000000002</v>
      </c>
      <c r="BS23" s="163">
        <f t="shared" si="36"/>
        <v>1.2949999999999999</v>
      </c>
      <c r="BT23" s="203">
        <f t="shared" si="37"/>
        <v>0.70299999999999996</v>
      </c>
      <c r="BU23" s="283">
        <f t="shared" si="38"/>
        <v>0</v>
      </c>
      <c r="BV23" s="284">
        <f t="shared" si="39"/>
        <v>0</v>
      </c>
      <c r="BW23" s="39"/>
      <c r="BX23" s="256">
        <v>24</v>
      </c>
      <c r="BY23" s="45">
        <f t="shared" si="40"/>
        <v>0.75900000000000001</v>
      </c>
      <c r="BZ23" s="18">
        <v>13</v>
      </c>
      <c r="CA23" s="146">
        <f t="shared" si="41"/>
        <v>0.83299999999999996</v>
      </c>
      <c r="CB23" s="18">
        <v>52</v>
      </c>
      <c r="CC23" s="45">
        <f t="shared" si="42"/>
        <v>0.77700000000000002</v>
      </c>
      <c r="CD23" s="18">
        <v>16</v>
      </c>
      <c r="CE23" s="146">
        <f t="shared" si="43"/>
        <v>0.83299999999999996</v>
      </c>
      <c r="CF23" s="163">
        <f t="shared" si="44"/>
        <v>1.536</v>
      </c>
      <c r="CG23" s="205">
        <f t="shared" si="45"/>
        <v>0.87</v>
      </c>
      <c r="CH23" s="283">
        <f t="shared" si="46"/>
        <v>0</v>
      </c>
      <c r="CI23" s="284">
        <f t="shared" si="47"/>
        <v>0</v>
      </c>
      <c r="CJ23" s="260"/>
      <c r="CK23" s="160">
        <v>114</v>
      </c>
      <c r="CL23" s="45">
        <f t="shared" si="48"/>
        <v>0.68500000000000005</v>
      </c>
      <c r="CM23" s="26">
        <v>6.0897435897435896E-2</v>
      </c>
      <c r="CN23" s="45">
        <f t="shared" si="49"/>
        <v>0.5</v>
      </c>
      <c r="CO23" s="18">
        <v>797</v>
      </c>
      <c r="CP23" s="146">
        <f t="shared" si="50"/>
        <v>0.85099999999999998</v>
      </c>
      <c r="CQ23" s="18">
        <v>236</v>
      </c>
      <c r="CR23" s="146">
        <f t="shared" si="51"/>
        <v>0.81399999999999995</v>
      </c>
      <c r="CS23" s="163">
        <f t="shared" si="52"/>
        <v>2.85</v>
      </c>
      <c r="CT23" s="203">
        <f t="shared" si="53"/>
        <v>0.77700000000000002</v>
      </c>
      <c r="CU23" s="283">
        <f t="shared" si="54"/>
        <v>0</v>
      </c>
      <c r="CV23" s="284">
        <f t="shared" si="55"/>
        <v>2</v>
      </c>
      <c r="CW23" s="39"/>
      <c r="CX23" s="227">
        <v>6.4000000000000001E-2</v>
      </c>
      <c r="CY23" s="45">
        <f t="shared" si="56"/>
        <v>0.185</v>
      </c>
      <c r="CZ23" s="26">
        <v>4.4999999999999998E-2</v>
      </c>
      <c r="DA23" s="45">
        <f t="shared" si="57"/>
        <v>0.35099999999999998</v>
      </c>
      <c r="DB23" s="26">
        <v>0.18509999999999999</v>
      </c>
      <c r="DC23" s="163">
        <f t="shared" si="58"/>
        <v>0.72110000000000007</v>
      </c>
      <c r="DD23" s="203">
        <f t="shared" si="59"/>
        <v>0.20300000000000001</v>
      </c>
      <c r="DE23" s="283">
        <f t="shared" si="60"/>
        <v>0</v>
      </c>
      <c r="DF23" s="284">
        <f t="shared" si="61"/>
        <v>0</v>
      </c>
      <c r="DJ23" s="163">
        <f t="shared" si="62"/>
        <v>14.7111</v>
      </c>
      <c r="DK23" s="203">
        <f t="shared" si="63"/>
        <v>0.75900000000000001</v>
      </c>
      <c r="DM23" s="301">
        <f t="shared" si="64"/>
        <v>0</v>
      </c>
      <c r="DN23" s="302">
        <f t="shared" si="65"/>
        <v>4</v>
      </c>
    </row>
    <row r="24" spans="1:118" x14ac:dyDescent="0.3">
      <c r="A24" s="113"/>
      <c r="B24" s="556" t="s">
        <v>350</v>
      </c>
      <c r="C24" s="658">
        <v>54075</v>
      </c>
      <c r="D24" s="11" t="s">
        <v>350</v>
      </c>
      <c r="E24" s="11" t="s">
        <v>22</v>
      </c>
      <c r="F24" s="555">
        <v>4</v>
      </c>
      <c r="G24" s="18">
        <v>602346</v>
      </c>
      <c r="H24" s="18">
        <v>7257</v>
      </c>
      <c r="I24" s="18">
        <v>8006</v>
      </c>
      <c r="J24" s="19">
        <v>8.5064730238102353</v>
      </c>
      <c r="K24" s="18">
        <v>2912</v>
      </c>
      <c r="L24" s="253">
        <v>2.65</v>
      </c>
      <c r="N24" s="256">
        <v>10641</v>
      </c>
      <c r="O24" s="45">
        <f t="shared" si="0"/>
        <v>0.74</v>
      </c>
      <c r="P24" s="45">
        <v>1.766592622844677E-2</v>
      </c>
      <c r="Q24" s="45">
        <f t="shared" si="1"/>
        <v>5.5E-2</v>
      </c>
      <c r="R24" s="19">
        <v>513</v>
      </c>
      <c r="S24" s="147">
        <f t="shared" si="2"/>
        <v>0.92500000000000004</v>
      </c>
      <c r="T24" s="69">
        <v>8.5167279826809934E-4</v>
      </c>
      <c r="U24" s="45">
        <f t="shared" si="3"/>
        <v>9.1999999999999998E-2</v>
      </c>
      <c r="V24" s="11">
        <v>15</v>
      </c>
      <c r="W24" s="45">
        <f t="shared" si="4"/>
        <v>0.33300000000000002</v>
      </c>
      <c r="X24" s="62">
        <v>3.4</v>
      </c>
      <c r="Y24" s="146">
        <f t="shared" si="5"/>
        <v>0.87</v>
      </c>
      <c r="Z24" s="163">
        <f t="shared" si="6"/>
        <v>2.8680000000000003</v>
      </c>
      <c r="AA24" s="205">
        <f t="shared" si="7"/>
        <v>0.87</v>
      </c>
      <c r="AB24" s="283">
        <f t="shared" si="8"/>
        <v>1</v>
      </c>
      <c r="AC24" s="284">
        <f t="shared" si="9"/>
        <v>2</v>
      </c>
      <c r="AD24" s="39"/>
      <c r="AE24" s="256">
        <v>784</v>
      </c>
      <c r="AF24" s="45">
        <f t="shared" si="10"/>
        <v>0.40699999999999997</v>
      </c>
      <c r="AG24" s="18">
        <v>290</v>
      </c>
      <c r="AH24" s="146">
        <f t="shared" si="11"/>
        <v>0.88800000000000001</v>
      </c>
      <c r="AI24" s="26">
        <f t="shared" si="12"/>
        <v>0.10803362270910845</v>
      </c>
      <c r="AJ24" s="45">
        <f t="shared" si="13"/>
        <v>0.77700000000000002</v>
      </c>
      <c r="AK24" s="61">
        <f t="shared" si="14"/>
        <v>7.3677285969363779E-2</v>
      </c>
      <c r="AL24" s="45">
        <f t="shared" si="15"/>
        <v>0.35099999999999998</v>
      </c>
      <c r="AM24" s="18">
        <v>984</v>
      </c>
      <c r="AN24" s="26">
        <f t="shared" si="16"/>
        <v>0.13559322033898305</v>
      </c>
      <c r="AO24" s="26">
        <f t="shared" si="17"/>
        <v>0.36989795918367346</v>
      </c>
      <c r="AP24" s="147">
        <f t="shared" si="18"/>
        <v>1</v>
      </c>
      <c r="AQ24" s="163">
        <f t="shared" si="19"/>
        <v>2.423</v>
      </c>
      <c r="AR24" s="203">
        <f t="shared" si="20"/>
        <v>0.68500000000000005</v>
      </c>
      <c r="AS24" s="283">
        <f t="shared" si="21"/>
        <v>0</v>
      </c>
      <c r="AT24" s="284">
        <f t="shared" si="22"/>
        <v>1</v>
      </c>
      <c r="AU24" s="39"/>
      <c r="AV24" s="258">
        <v>32550</v>
      </c>
      <c r="AW24" s="45">
        <f t="shared" si="23"/>
        <v>0.29599999999999999</v>
      </c>
      <c r="AX24" s="26">
        <v>0.15147783251231531</v>
      </c>
      <c r="AY24" s="45">
        <f t="shared" si="24"/>
        <v>7.3999999999999996E-2</v>
      </c>
      <c r="AZ24" s="26">
        <v>0.14799999999999999</v>
      </c>
      <c r="BA24" s="45">
        <f t="shared" si="25"/>
        <v>0.129</v>
      </c>
      <c r="BB24" s="26">
        <v>0.72299999999999998</v>
      </c>
      <c r="BC24" s="45">
        <f t="shared" si="26"/>
        <v>0.111</v>
      </c>
      <c r="BD24" s="26">
        <v>0.80800000000000005</v>
      </c>
      <c r="BE24" s="549">
        <f t="shared" si="27"/>
        <v>0.53700000000000003</v>
      </c>
      <c r="BF24" s="83">
        <v>9.1836734693877556E-2</v>
      </c>
      <c r="BG24" s="45">
        <f t="shared" si="28"/>
        <v>0.79600000000000004</v>
      </c>
      <c r="BH24" s="163">
        <f t="shared" si="29"/>
        <v>1.9430000000000003</v>
      </c>
      <c r="BI24" s="203">
        <f t="shared" si="30"/>
        <v>0</v>
      </c>
      <c r="BJ24" s="283">
        <f t="shared" si="31"/>
        <v>0</v>
      </c>
      <c r="BK24" s="284">
        <f t="shared" si="32"/>
        <v>0</v>
      </c>
      <c r="BL24" s="39"/>
      <c r="BM24" s="160">
        <v>7</v>
      </c>
      <c r="BN24" s="45">
        <f t="shared" si="33"/>
        <v>0.53700000000000003</v>
      </c>
      <c r="BO24" s="11">
        <v>4</v>
      </c>
      <c r="BP24" s="45">
        <f t="shared" si="34"/>
        <v>0.61099999999999999</v>
      </c>
      <c r="BQ24" s="26">
        <v>0.05</v>
      </c>
      <c r="BR24" s="45">
        <f t="shared" si="35"/>
        <v>0.35099999999999998</v>
      </c>
      <c r="BS24" s="163">
        <f t="shared" si="36"/>
        <v>0.88800000000000001</v>
      </c>
      <c r="BT24" s="203">
        <f t="shared" si="37"/>
        <v>0.46200000000000002</v>
      </c>
      <c r="BU24" s="283">
        <f t="shared" si="38"/>
        <v>0</v>
      </c>
      <c r="BV24" s="284">
        <f t="shared" si="39"/>
        <v>0</v>
      </c>
      <c r="BW24" s="39"/>
      <c r="BX24" s="256">
        <v>11</v>
      </c>
      <c r="BY24" s="45">
        <f t="shared" si="40"/>
        <v>0.57399999999999995</v>
      </c>
      <c r="BZ24" s="18">
        <v>6</v>
      </c>
      <c r="CA24" s="45">
        <f t="shared" si="41"/>
        <v>0.75900000000000001</v>
      </c>
      <c r="CB24" s="18">
        <v>24</v>
      </c>
      <c r="CC24" s="45">
        <f t="shared" si="42"/>
        <v>0.42499999999999999</v>
      </c>
      <c r="CD24" s="18">
        <v>7</v>
      </c>
      <c r="CE24" s="45">
        <f t="shared" si="43"/>
        <v>0.48099999999999998</v>
      </c>
      <c r="CF24" s="163">
        <f t="shared" si="44"/>
        <v>0.99899999999999989</v>
      </c>
      <c r="CG24" s="203">
        <f t="shared" si="45"/>
        <v>0.51800000000000002</v>
      </c>
      <c r="CH24" s="283">
        <f t="shared" si="46"/>
        <v>0</v>
      </c>
      <c r="CI24" s="284">
        <f t="shared" si="47"/>
        <v>0</v>
      </c>
      <c r="CJ24" s="260"/>
      <c r="CK24" s="160">
        <v>53</v>
      </c>
      <c r="CL24" s="45">
        <f t="shared" si="48"/>
        <v>0.44400000000000001</v>
      </c>
      <c r="CM24" s="26">
        <v>6.7602040816326536E-2</v>
      </c>
      <c r="CN24" s="45">
        <f t="shared" si="49"/>
        <v>0.57399999999999995</v>
      </c>
      <c r="CO24" s="18">
        <v>747</v>
      </c>
      <c r="CP24" s="146">
        <f t="shared" si="50"/>
        <v>0.81399999999999995</v>
      </c>
      <c r="CQ24" s="18">
        <v>280</v>
      </c>
      <c r="CR24" s="146">
        <f t="shared" si="51"/>
        <v>0.88800000000000001</v>
      </c>
      <c r="CS24" s="163">
        <f t="shared" si="52"/>
        <v>2.7199999999999998</v>
      </c>
      <c r="CT24" s="203">
        <f t="shared" si="53"/>
        <v>0.72199999999999998</v>
      </c>
      <c r="CU24" s="283">
        <f t="shared" si="54"/>
        <v>0</v>
      </c>
      <c r="CV24" s="284">
        <f t="shared" si="55"/>
        <v>2</v>
      </c>
      <c r="CW24" s="39"/>
      <c r="CX24" s="227">
        <v>0.26500000000000001</v>
      </c>
      <c r="CY24" s="146">
        <f t="shared" si="56"/>
        <v>0.87</v>
      </c>
      <c r="CZ24" s="26">
        <v>0.21199999999999999</v>
      </c>
      <c r="DA24" s="147">
        <f t="shared" si="57"/>
        <v>0.94399999999999995</v>
      </c>
      <c r="DB24" s="26">
        <v>0.70369999999999999</v>
      </c>
      <c r="DC24" s="163">
        <f t="shared" si="58"/>
        <v>2.5177</v>
      </c>
      <c r="DD24" s="205">
        <f t="shared" si="59"/>
        <v>0.87</v>
      </c>
      <c r="DE24" s="283">
        <f t="shared" si="60"/>
        <v>1</v>
      </c>
      <c r="DF24" s="284">
        <f t="shared" si="61"/>
        <v>2</v>
      </c>
      <c r="DJ24" s="163">
        <f t="shared" si="62"/>
        <v>14.358699999999997</v>
      </c>
      <c r="DK24" s="203">
        <f t="shared" si="63"/>
        <v>0.74</v>
      </c>
      <c r="DM24" s="301">
        <f t="shared" si="64"/>
        <v>2</v>
      </c>
      <c r="DN24" s="302">
        <f t="shared" si="65"/>
        <v>7</v>
      </c>
    </row>
    <row r="25" spans="1:118" x14ac:dyDescent="0.3">
      <c r="A25" s="666"/>
      <c r="B25" s="556" t="s">
        <v>336</v>
      </c>
      <c r="C25" s="658">
        <v>54051</v>
      </c>
      <c r="D25" s="11" t="s">
        <v>336</v>
      </c>
      <c r="E25" s="11" t="s">
        <v>22</v>
      </c>
      <c r="F25" s="555">
        <v>10</v>
      </c>
      <c r="G25" s="18">
        <v>199586</v>
      </c>
      <c r="H25" s="18">
        <v>17409</v>
      </c>
      <c r="I25" s="18">
        <v>30813</v>
      </c>
      <c r="J25" s="19">
        <v>98.806128686380802</v>
      </c>
      <c r="K25" s="18">
        <v>11811</v>
      </c>
      <c r="L25" s="253">
        <v>2.57</v>
      </c>
      <c r="N25" s="256">
        <v>6403</v>
      </c>
      <c r="O25" s="45">
        <f t="shared" si="0"/>
        <v>0.27700000000000002</v>
      </c>
      <c r="P25" s="45">
        <v>3.2081408515627352E-2</v>
      </c>
      <c r="Q25" s="45">
        <f t="shared" si="1"/>
        <v>0.55500000000000005</v>
      </c>
      <c r="R25" s="19">
        <v>180.79</v>
      </c>
      <c r="S25" s="45">
        <f t="shared" si="2"/>
        <v>0.222</v>
      </c>
      <c r="T25" s="69">
        <v>9.0638818421553979E-4</v>
      </c>
      <c r="U25" s="45">
        <f t="shared" si="3"/>
        <v>0.20300000000000001</v>
      </c>
      <c r="V25" s="11">
        <v>16</v>
      </c>
      <c r="W25" s="45">
        <f t="shared" si="4"/>
        <v>0.44400000000000001</v>
      </c>
      <c r="X25" s="62">
        <v>4</v>
      </c>
      <c r="Y25" s="147">
        <f t="shared" si="5"/>
        <v>0.90700000000000003</v>
      </c>
      <c r="Z25" s="163">
        <f t="shared" si="6"/>
        <v>1.85</v>
      </c>
      <c r="AA25" s="203">
        <f t="shared" si="7"/>
        <v>0.44400000000000001</v>
      </c>
      <c r="AB25" s="283">
        <f t="shared" si="8"/>
        <v>1</v>
      </c>
      <c r="AC25" s="284">
        <f t="shared" si="9"/>
        <v>1</v>
      </c>
      <c r="AD25" s="39"/>
      <c r="AE25" s="256">
        <v>1463</v>
      </c>
      <c r="AF25" s="45">
        <f t="shared" si="10"/>
        <v>0.66600000000000004</v>
      </c>
      <c r="AG25" s="18">
        <v>45</v>
      </c>
      <c r="AH25" s="45">
        <f t="shared" si="11"/>
        <v>0.42499999999999999</v>
      </c>
      <c r="AI25" s="26">
        <f t="shared" si="12"/>
        <v>8.4036992360273427E-2</v>
      </c>
      <c r="AJ25" s="45">
        <f t="shared" si="13"/>
        <v>0.72199999999999998</v>
      </c>
      <c r="AK25" s="61">
        <f t="shared" si="14"/>
        <v>0.228486646884273</v>
      </c>
      <c r="AL25" s="45">
        <f t="shared" si="15"/>
        <v>0.75900000000000001</v>
      </c>
      <c r="AM25" s="18">
        <v>1646</v>
      </c>
      <c r="AN25" s="26">
        <f t="shared" si="16"/>
        <v>9.4548796599460055E-2</v>
      </c>
      <c r="AO25" s="26">
        <f t="shared" si="17"/>
        <v>3.0758714969241284E-2</v>
      </c>
      <c r="AP25" s="45">
        <f t="shared" si="18"/>
        <v>0.35099999999999998</v>
      </c>
      <c r="AQ25" s="163">
        <f t="shared" si="19"/>
        <v>2.5720000000000001</v>
      </c>
      <c r="AR25" s="203">
        <f t="shared" si="20"/>
        <v>0.75900000000000001</v>
      </c>
      <c r="AS25" s="283">
        <f t="shared" si="21"/>
        <v>0</v>
      </c>
      <c r="AT25" s="284">
        <f t="shared" si="22"/>
        <v>0</v>
      </c>
      <c r="AU25" s="39"/>
      <c r="AV25" s="258">
        <v>39300</v>
      </c>
      <c r="AW25" s="45">
        <f t="shared" si="23"/>
        <v>0.44400000000000001</v>
      </c>
      <c r="AX25" s="26">
        <v>0.26973684210526322</v>
      </c>
      <c r="AY25" s="45">
        <f t="shared" si="24"/>
        <v>0.55500000000000005</v>
      </c>
      <c r="AZ25" s="26">
        <v>0.47299999999999998</v>
      </c>
      <c r="BA25" s="147">
        <f t="shared" si="25"/>
        <v>0.92500000000000004</v>
      </c>
      <c r="BB25" s="26">
        <v>0.70699999999999996</v>
      </c>
      <c r="BC25" s="45">
        <f t="shared" si="26"/>
        <v>9.1999999999999998E-2</v>
      </c>
      <c r="BD25" s="26">
        <v>0.78200000000000003</v>
      </c>
      <c r="BE25" s="549">
        <f t="shared" si="27"/>
        <v>0.46200000000000002</v>
      </c>
      <c r="BF25" s="83">
        <v>8.0656185919343815E-2</v>
      </c>
      <c r="BG25" s="45">
        <f t="shared" si="28"/>
        <v>0.72199999999999998</v>
      </c>
      <c r="BH25" s="163">
        <f t="shared" si="29"/>
        <v>3.2</v>
      </c>
      <c r="BI25" s="203">
        <f t="shared" si="30"/>
        <v>0.64800000000000002</v>
      </c>
      <c r="BJ25" s="283">
        <f t="shared" si="31"/>
        <v>1</v>
      </c>
      <c r="BK25" s="284">
        <f t="shared" si="32"/>
        <v>1</v>
      </c>
      <c r="BL25" s="39"/>
      <c r="BM25" s="160">
        <v>8</v>
      </c>
      <c r="BN25" s="45">
        <f t="shared" si="33"/>
        <v>0.59199999999999997</v>
      </c>
      <c r="BO25" s="11">
        <v>6</v>
      </c>
      <c r="BP25" s="45">
        <f t="shared" si="34"/>
        <v>0.75900000000000001</v>
      </c>
      <c r="BQ25" s="26">
        <v>7.0000000000000007E-2</v>
      </c>
      <c r="BR25" s="45">
        <f t="shared" si="35"/>
        <v>0.64800000000000002</v>
      </c>
      <c r="BS25" s="163">
        <f t="shared" si="36"/>
        <v>1.24</v>
      </c>
      <c r="BT25" s="203">
        <f t="shared" si="37"/>
        <v>0.66600000000000004</v>
      </c>
      <c r="BU25" s="283">
        <f t="shared" si="38"/>
        <v>0</v>
      </c>
      <c r="BV25" s="284">
        <f t="shared" si="39"/>
        <v>0</v>
      </c>
      <c r="BW25" s="39"/>
      <c r="BX25" s="256">
        <v>2</v>
      </c>
      <c r="BY25" s="45">
        <f t="shared" si="40"/>
        <v>0.33300000000000002</v>
      </c>
      <c r="BZ25" s="18">
        <v>0</v>
      </c>
      <c r="CA25" s="45">
        <f t="shared" si="41"/>
        <v>0</v>
      </c>
      <c r="CB25" s="18">
        <v>30</v>
      </c>
      <c r="CC25" s="45">
        <f t="shared" si="42"/>
        <v>0.629</v>
      </c>
      <c r="CD25" s="18">
        <v>8</v>
      </c>
      <c r="CE25" s="45">
        <f t="shared" si="43"/>
        <v>0.55500000000000005</v>
      </c>
      <c r="CF25" s="163">
        <f t="shared" si="44"/>
        <v>0.96199999999999997</v>
      </c>
      <c r="CG25" s="203">
        <f t="shared" si="45"/>
        <v>0.44400000000000001</v>
      </c>
      <c r="CH25" s="283">
        <f t="shared" si="46"/>
        <v>0</v>
      </c>
      <c r="CI25" s="284">
        <f t="shared" si="47"/>
        <v>0</v>
      </c>
      <c r="CJ25" s="260"/>
      <c r="CK25" s="160">
        <v>184</v>
      </c>
      <c r="CL25" s="45">
        <f t="shared" si="48"/>
        <v>0.79600000000000004</v>
      </c>
      <c r="CM25" s="26">
        <v>0.12576896787423103</v>
      </c>
      <c r="CN25" s="45">
        <f t="shared" si="49"/>
        <v>0.75900000000000001</v>
      </c>
      <c r="CO25" s="18">
        <v>539</v>
      </c>
      <c r="CP25" s="45">
        <f t="shared" si="50"/>
        <v>0.75900000000000001</v>
      </c>
      <c r="CQ25" s="18">
        <v>236</v>
      </c>
      <c r="CR25" s="146">
        <f t="shared" si="51"/>
        <v>0.81399999999999995</v>
      </c>
      <c r="CS25" s="163">
        <f t="shared" si="52"/>
        <v>3.1280000000000001</v>
      </c>
      <c r="CT25" s="206">
        <f t="shared" si="53"/>
        <v>0.90700000000000003</v>
      </c>
      <c r="CU25" s="283">
        <f t="shared" si="54"/>
        <v>0</v>
      </c>
      <c r="CV25" s="284">
        <f t="shared" si="55"/>
        <v>1</v>
      </c>
      <c r="CW25" s="39"/>
      <c r="CX25" s="227">
        <v>0.11899999999999999</v>
      </c>
      <c r="CY25" s="45">
        <f t="shared" si="56"/>
        <v>0.55500000000000005</v>
      </c>
      <c r="CZ25" s="26">
        <v>5.2999999999999999E-2</v>
      </c>
      <c r="DA25" s="45">
        <f t="shared" si="57"/>
        <v>0.46200000000000002</v>
      </c>
      <c r="DB25" s="26">
        <v>0.38879999999999998</v>
      </c>
      <c r="DC25" s="163">
        <f t="shared" si="58"/>
        <v>1.4058000000000002</v>
      </c>
      <c r="DD25" s="203">
        <f t="shared" si="59"/>
        <v>0.48099999999999998</v>
      </c>
      <c r="DE25" s="283">
        <f t="shared" si="60"/>
        <v>0</v>
      </c>
      <c r="DF25" s="284">
        <f t="shared" si="61"/>
        <v>0</v>
      </c>
      <c r="DJ25" s="163">
        <f t="shared" si="62"/>
        <v>14.357800000000003</v>
      </c>
      <c r="DK25" s="203">
        <f t="shared" si="63"/>
        <v>0.72199999999999998</v>
      </c>
      <c r="DM25" s="301">
        <f t="shared" si="64"/>
        <v>2</v>
      </c>
      <c r="DN25" s="302">
        <f t="shared" si="65"/>
        <v>3</v>
      </c>
    </row>
    <row r="26" spans="1:118" x14ac:dyDescent="0.3">
      <c r="A26" s="113"/>
      <c r="B26" s="556" t="s">
        <v>357</v>
      </c>
      <c r="C26" s="658">
        <v>54089</v>
      </c>
      <c r="D26" s="11" t="s">
        <v>357</v>
      </c>
      <c r="E26" s="11" t="s">
        <v>22</v>
      </c>
      <c r="F26" s="555">
        <v>1</v>
      </c>
      <c r="G26" s="18">
        <v>235164</v>
      </c>
      <c r="H26" s="18">
        <v>10825</v>
      </c>
      <c r="I26" s="18">
        <v>12125</v>
      </c>
      <c r="J26" s="19">
        <v>32.998248031161232</v>
      </c>
      <c r="K26" s="18">
        <v>4982</v>
      </c>
      <c r="L26" s="253">
        <v>2.2799999999999998</v>
      </c>
      <c r="N26" s="256">
        <v>4214</v>
      </c>
      <c r="O26" s="45">
        <f t="shared" si="0"/>
        <v>9.1999999999999998E-2</v>
      </c>
      <c r="P26" s="45">
        <v>1.7919409433416678E-2</v>
      </c>
      <c r="Q26" s="45">
        <f t="shared" si="1"/>
        <v>7.3999999999999996E-2</v>
      </c>
      <c r="R26" s="19">
        <v>262.02999999999997</v>
      </c>
      <c r="S26" s="45">
        <f t="shared" si="2"/>
        <v>0.38800000000000001</v>
      </c>
      <c r="T26" s="69">
        <v>1.1143716216503569E-3</v>
      </c>
      <c r="U26" s="45">
        <f t="shared" si="3"/>
        <v>0.46200000000000002</v>
      </c>
      <c r="V26" s="11">
        <v>16</v>
      </c>
      <c r="W26" s="45">
        <f t="shared" si="4"/>
        <v>0.44400000000000001</v>
      </c>
      <c r="X26" s="62">
        <v>4.5</v>
      </c>
      <c r="Y26" s="147">
        <f t="shared" si="5"/>
        <v>0.94399999999999995</v>
      </c>
      <c r="Z26" s="163">
        <f t="shared" si="6"/>
        <v>1.8679999999999999</v>
      </c>
      <c r="AA26" s="203">
        <f t="shared" si="7"/>
        <v>0.48099999999999998</v>
      </c>
      <c r="AB26" s="283">
        <f t="shared" si="8"/>
        <v>1</v>
      </c>
      <c r="AC26" s="284">
        <f t="shared" si="9"/>
        <v>1</v>
      </c>
      <c r="AD26" s="39"/>
      <c r="AE26" s="256">
        <v>848</v>
      </c>
      <c r="AF26" s="45">
        <f t="shared" si="10"/>
        <v>0.44400000000000001</v>
      </c>
      <c r="AG26" s="18">
        <v>161</v>
      </c>
      <c r="AH26" s="45">
        <f t="shared" si="11"/>
        <v>0.72199999999999998</v>
      </c>
      <c r="AI26" s="26">
        <f t="shared" si="12"/>
        <v>7.8337182448036946E-2</v>
      </c>
      <c r="AJ26" s="45">
        <f t="shared" si="13"/>
        <v>0.68500000000000005</v>
      </c>
      <c r="AK26" s="61">
        <f t="shared" si="14"/>
        <v>0.20123398196487899</v>
      </c>
      <c r="AL26" s="45">
        <f t="shared" si="15"/>
        <v>0.68500000000000005</v>
      </c>
      <c r="AM26" s="18">
        <v>963</v>
      </c>
      <c r="AN26" s="26">
        <f t="shared" si="16"/>
        <v>8.8960739030023092E-2</v>
      </c>
      <c r="AO26" s="26">
        <f t="shared" si="17"/>
        <v>0.18985849056603774</v>
      </c>
      <c r="AP26" s="146">
        <f t="shared" si="18"/>
        <v>0.88800000000000001</v>
      </c>
      <c r="AQ26" s="163">
        <f t="shared" si="19"/>
        <v>2.536</v>
      </c>
      <c r="AR26" s="203">
        <f t="shared" si="20"/>
        <v>0.72199999999999998</v>
      </c>
      <c r="AS26" s="283">
        <f t="shared" si="21"/>
        <v>0</v>
      </c>
      <c r="AT26" s="284">
        <f t="shared" si="22"/>
        <v>0</v>
      </c>
      <c r="AU26" s="39"/>
      <c r="AV26" s="258">
        <v>36700</v>
      </c>
      <c r="AW26" s="45">
        <f t="shared" si="23"/>
        <v>0.38800000000000001</v>
      </c>
      <c r="AX26" s="26">
        <v>0.25958378970427171</v>
      </c>
      <c r="AY26" s="45">
        <f t="shared" si="24"/>
        <v>0.51800000000000002</v>
      </c>
      <c r="AZ26" s="26">
        <v>0.13400000000000001</v>
      </c>
      <c r="BA26" s="45">
        <f t="shared" si="25"/>
        <v>5.5E-2</v>
      </c>
      <c r="BB26" s="26">
        <v>0.94299999999999995</v>
      </c>
      <c r="BC26" s="147">
        <f t="shared" si="26"/>
        <v>0.96199999999999997</v>
      </c>
      <c r="BD26" s="26">
        <v>0.63500000000000012</v>
      </c>
      <c r="BE26" s="549">
        <f t="shared" si="27"/>
        <v>9.1999999999999998E-2</v>
      </c>
      <c r="BF26" s="83">
        <v>0.19811320754716982</v>
      </c>
      <c r="BG26" s="147">
        <f t="shared" si="28"/>
        <v>0.98099999999999998</v>
      </c>
      <c r="BH26" s="163">
        <f t="shared" si="29"/>
        <v>2.9960000000000004</v>
      </c>
      <c r="BI26" s="203">
        <f t="shared" si="30"/>
        <v>0.55500000000000005</v>
      </c>
      <c r="BJ26" s="283">
        <f t="shared" si="31"/>
        <v>2</v>
      </c>
      <c r="BK26" s="284">
        <f t="shared" si="32"/>
        <v>2</v>
      </c>
      <c r="BL26" s="39"/>
      <c r="BM26" s="160">
        <v>5</v>
      </c>
      <c r="BN26" s="45">
        <f t="shared" si="33"/>
        <v>0.42499999999999999</v>
      </c>
      <c r="BO26" s="11">
        <v>2</v>
      </c>
      <c r="BP26" s="45">
        <f t="shared" si="34"/>
        <v>0.33300000000000002</v>
      </c>
      <c r="BQ26" s="26">
        <v>6.4000000000000001E-2</v>
      </c>
      <c r="BR26" s="45">
        <f t="shared" si="35"/>
        <v>0.57399999999999995</v>
      </c>
      <c r="BS26" s="163">
        <f t="shared" si="36"/>
        <v>0.99899999999999989</v>
      </c>
      <c r="BT26" s="203">
        <f t="shared" si="37"/>
        <v>0.57399999999999995</v>
      </c>
      <c r="BU26" s="283">
        <f t="shared" si="38"/>
        <v>0</v>
      </c>
      <c r="BV26" s="284">
        <f t="shared" si="39"/>
        <v>0</v>
      </c>
      <c r="BW26" s="39"/>
      <c r="BX26" s="256">
        <v>1</v>
      </c>
      <c r="BY26" s="45">
        <f t="shared" si="40"/>
        <v>0.129</v>
      </c>
      <c r="BZ26" s="18">
        <v>0</v>
      </c>
      <c r="CA26" s="45">
        <f t="shared" si="41"/>
        <v>0</v>
      </c>
      <c r="CB26" s="18">
        <v>8</v>
      </c>
      <c r="CC26" s="45">
        <f t="shared" si="42"/>
        <v>0</v>
      </c>
      <c r="CD26" s="18">
        <v>1</v>
      </c>
      <c r="CE26" s="45">
        <f t="shared" si="43"/>
        <v>1.7999999999999999E-2</v>
      </c>
      <c r="CF26" s="163">
        <f t="shared" si="44"/>
        <v>0.129</v>
      </c>
      <c r="CG26" s="203">
        <f t="shared" si="45"/>
        <v>3.6999999999999998E-2</v>
      </c>
      <c r="CH26" s="283">
        <f t="shared" si="46"/>
        <v>0</v>
      </c>
      <c r="CI26" s="284">
        <f t="shared" si="47"/>
        <v>0</v>
      </c>
      <c r="CJ26" s="260"/>
      <c r="CK26" s="160">
        <v>207</v>
      </c>
      <c r="CL26" s="146">
        <f t="shared" si="48"/>
        <v>0.87</v>
      </c>
      <c r="CM26" s="26">
        <v>0.24410377358490565</v>
      </c>
      <c r="CN26" s="147">
        <f t="shared" si="49"/>
        <v>0.92500000000000004</v>
      </c>
      <c r="CO26" s="18">
        <v>466</v>
      </c>
      <c r="CP26" s="45">
        <f t="shared" si="50"/>
        <v>0.68500000000000005</v>
      </c>
      <c r="CQ26" s="18">
        <v>154</v>
      </c>
      <c r="CR26" s="45">
        <f t="shared" si="51"/>
        <v>0.66600000000000004</v>
      </c>
      <c r="CS26" s="163">
        <f t="shared" si="52"/>
        <v>3.1459999999999999</v>
      </c>
      <c r="CT26" s="206">
        <f t="shared" si="53"/>
        <v>0.92500000000000004</v>
      </c>
      <c r="CU26" s="283">
        <f t="shared" si="54"/>
        <v>1</v>
      </c>
      <c r="CV26" s="284">
        <f t="shared" si="55"/>
        <v>2</v>
      </c>
      <c r="CW26" s="39"/>
      <c r="CX26" s="227">
        <v>0.151</v>
      </c>
      <c r="CY26" s="45">
        <f t="shared" si="56"/>
        <v>0.66600000000000004</v>
      </c>
      <c r="CZ26" s="26">
        <v>0.123</v>
      </c>
      <c r="DA26" s="45">
        <f t="shared" si="57"/>
        <v>0.79600000000000004</v>
      </c>
      <c r="DB26" s="26">
        <v>0.77769999999999995</v>
      </c>
      <c r="DC26" s="163">
        <f t="shared" si="58"/>
        <v>2.2397</v>
      </c>
      <c r="DD26" s="203">
        <f t="shared" si="59"/>
        <v>0.79600000000000004</v>
      </c>
      <c r="DE26" s="283">
        <f t="shared" si="60"/>
        <v>0</v>
      </c>
      <c r="DF26" s="284">
        <f t="shared" si="61"/>
        <v>0</v>
      </c>
      <c r="DJ26" s="163">
        <f t="shared" si="62"/>
        <v>13.9137</v>
      </c>
      <c r="DK26" s="203">
        <f t="shared" si="63"/>
        <v>0.70299999999999996</v>
      </c>
      <c r="DM26" s="301">
        <f t="shared" si="64"/>
        <v>4</v>
      </c>
      <c r="DN26" s="302">
        <f t="shared" si="65"/>
        <v>5</v>
      </c>
    </row>
    <row r="27" spans="1:118" x14ac:dyDescent="0.3">
      <c r="A27" s="113"/>
      <c r="B27" s="556" t="s">
        <v>353</v>
      </c>
      <c r="C27" s="658">
        <v>54081</v>
      </c>
      <c r="D27" s="11" t="s">
        <v>353</v>
      </c>
      <c r="E27" s="11" t="s">
        <v>22</v>
      </c>
      <c r="F27" s="555">
        <v>1</v>
      </c>
      <c r="G27" s="18">
        <v>389453</v>
      </c>
      <c r="H27" s="18">
        <v>45241</v>
      </c>
      <c r="I27" s="18">
        <v>74929</v>
      </c>
      <c r="J27" s="19">
        <v>123.13311233961478</v>
      </c>
      <c r="K27" s="18">
        <v>30033</v>
      </c>
      <c r="L27" s="253">
        <v>2.4</v>
      </c>
      <c r="N27" s="256">
        <v>8959</v>
      </c>
      <c r="O27" s="45">
        <f t="shared" si="0"/>
        <v>0.61099999999999999</v>
      </c>
      <c r="P27" s="45">
        <v>2.3004059539918811E-2</v>
      </c>
      <c r="Q27" s="45">
        <f t="shared" si="1"/>
        <v>0.16600000000000001</v>
      </c>
      <c r="R27" s="19">
        <v>399.76</v>
      </c>
      <c r="S27" s="146">
        <f t="shared" si="2"/>
        <v>0.81399999999999995</v>
      </c>
      <c r="T27" s="69">
        <v>1.0264020725228959E-3</v>
      </c>
      <c r="U27" s="45">
        <f t="shared" si="3"/>
        <v>0.37</v>
      </c>
      <c r="V27" s="11">
        <v>20</v>
      </c>
      <c r="W27" s="146">
        <f t="shared" si="4"/>
        <v>0.85099999999999998</v>
      </c>
      <c r="X27" s="62">
        <v>1.9</v>
      </c>
      <c r="Y27" s="45">
        <f t="shared" si="5"/>
        <v>0.314</v>
      </c>
      <c r="Z27" s="163">
        <f t="shared" si="6"/>
        <v>2.59</v>
      </c>
      <c r="AA27" s="203">
        <f t="shared" si="7"/>
        <v>0.77700000000000002</v>
      </c>
      <c r="AB27" s="283">
        <f t="shared" si="8"/>
        <v>0</v>
      </c>
      <c r="AC27" s="284">
        <f t="shared" si="9"/>
        <v>2</v>
      </c>
      <c r="AD27" s="39"/>
      <c r="AE27" s="256">
        <v>1945</v>
      </c>
      <c r="AF27" s="45">
        <f t="shared" si="10"/>
        <v>0.79600000000000004</v>
      </c>
      <c r="AG27" s="18">
        <v>11</v>
      </c>
      <c r="AH27" s="45">
        <f t="shared" si="11"/>
        <v>0.25900000000000001</v>
      </c>
      <c r="AI27" s="26">
        <f t="shared" si="12"/>
        <v>4.2991976304679387E-2</v>
      </c>
      <c r="AJ27" s="45">
        <f t="shared" si="13"/>
        <v>0.25900000000000001</v>
      </c>
      <c r="AK27" s="61">
        <f t="shared" si="14"/>
        <v>0.21710012278156043</v>
      </c>
      <c r="AL27" s="45">
        <f t="shared" si="15"/>
        <v>0.72199999999999998</v>
      </c>
      <c r="AM27" s="18">
        <v>2466</v>
      </c>
      <c r="AN27" s="26">
        <f t="shared" si="16"/>
        <v>5.4508078954930261E-2</v>
      </c>
      <c r="AO27" s="26">
        <f t="shared" si="17"/>
        <v>5.6555269922879178E-3</v>
      </c>
      <c r="AP27" s="45">
        <f t="shared" si="18"/>
        <v>0.185</v>
      </c>
      <c r="AQ27" s="163">
        <f t="shared" si="19"/>
        <v>2.036</v>
      </c>
      <c r="AR27" s="203">
        <f t="shared" si="20"/>
        <v>0.53700000000000003</v>
      </c>
      <c r="AS27" s="283">
        <f t="shared" si="21"/>
        <v>0</v>
      </c>
      <c r="AT27" s="284">
        <f t="shared" si="22"/>
        <v>0</v>
      </c>
      <c r="AU27" s="39"/>
      <c r="AV27" s="258">
        <v>26000</v>
      </c>
      <c r="AW27" s="45">
        <f t="shared" si="23"/>
        <v>7.3999999999999996E-2</v>
      </c>
      <c r="AX27" s="26">
        <v>0.3016453382084095</v>
      </c>
      <c r="AY27" s="45">
        <f t="shared" si="24"/>
        <v>0.74</v>
      </c>
      <c r="AZ27" s="26">
        <v>0.14799999999999999</v>
      </c>
      <c r="BA27" s="45">
        <f t="shared" si="25"/>
        <v>0.129</v>
      </c>
      <c r="BB27" s="26">
        <v>0.93200000000000005</v>
      </c>
      <c r="BC27" s="146">
        <f t="shared" si="26"/>
        <v>0.88800000000000001</v>
      </c>
      <c r="BD27" s="26">
        <v>0.8</v>
      </c>
      <c r="BE27" s="549">
        <f t="shared" si="27"/>
        <v>0.5</v>
      </c>
      <c r="BF27" s="83">
        <v>4.7300771208226219E-2</v>
      </c>
      <c r="BG27" s="45">
        <f t="shared" si="28"/>
        <v>0.51800000000000002</v>
      </c>
      <c r="BH27" s="163">
        <f t="shared" si="29"/>
        <v>2.8490000000000002</v>
      </c>
      <c r="BI27" s="203">
        <f t="shared" si="30"/>
        <v>0.37</v>
      </c>
      <c r="BJ27" s="283">
        <f t="shared" si="31"/>
        <v>0</v>
      </c>
      <c r="BK27" s="284">
        <f t="shared" si="32"/>
        <v>1</v>
      </c>
      <c r="BL27" s="39"/>
      <c r="BM27" s="160">
        <v>12</v>
      </c>
      <c r="BN27" s="146">
        <f t="shared" si="33"/>
        <v>0.83299999999999996</v>
      </c>
      <c r="BO27" s="11">
        <v>6</v>
      </c>
      <c r="BP27" s="45">
        <f t="shared" si="34"/>
        <v>0.75900000000000001</v>
      </c>
      <c r="BQ27" s="26">
        <v>5.5E-2</v>
      </c>
      <c r="BR27" s="45">
        <f t="shared" si="35"/>
        <v>0.44400000000000001</v>
      </c>
      <c r="BS27" s="163">
        <f t="shared" si="36"/>
        <v>1.2769999999999999</v>
      </c>
      <c r="BT27" s="203">
        <f t="shared" si="37"/>
        <v>0.68500000000000005</v>
      </c>
      <c r="BU27" s="283">
        <f t="shared" si="38"/>
        <v>0</v>
      </c>
      <c r="BV27" s="284">
        <f t="shared" si="39"/>
        <v>1</v>
      </c>
      <c r="BW27" s="39"/>
      <c r="BX27" s="256">
        <v>1</v>
      </c>
      <c r="BY27" s="45">
        <f t="shared" si="40"/>
        <v>0.129</v>
      </c>
      <c r="BZ27" s="18">
        <v>0</v>
      </c>
      <c r="CA27" s="45">
        <f t="shared" si="41"/>
        <v>0</v>
      </c>
      <c r="CB27" s="18">
        <v>73</v>
      </c>
      <c r="CC27" s="146">
        <f t="shared" si="42"/>
        <v>0.88800000000000001</v>
      </c>
      <c r="CD27" s="18">
        <v>14</v>
      </c>
      <c r="CE27" s="45">
        <f t="shared" si="43"/>
        <v>0.79600000000000004</v>
      </c>
      <c r="CF27" s="163">
        <f t="shared" si="44"/>
        <v>1.0169999999999999</v>
      </c>
      <c r="CG27" s="203">
        <f t="shared" si="45"/>
        <v>0.55500000000000005</v>
      </c>
      <c r="CH27" s="283">
        <f t="shared" si="46"/>
        <v>0</v>
      </c>
      <c r="CI27" s="284">
        <f t="shared" si="47"/>
        <v>1</v>
      </c>
      <c r="CJ27" s="260"/>
      <c r="CK27" s="160">
        <v>189</v>
      </c>
      <c r="CL27" s="146">
        <f t="shared" si="48"/>
        <v>0.83299999999999996</v>
      </c>
      <c r="CM27" s="26">
        <v>9.7172236503856035E-2</v>
      </c>
      <c r="CN27" s="45">
        <f t="shared" si="49"/>
        <v>0.70299999999999996</v>
      </c>
      <c r="CO27" s="18">
        <v>444</v>
      </c>
      <c r="CP27" s="45">
        <f t="shared" si="50"/>
        <v>0.66600000000000004</v>
      </c>
      <c r="CQ27" s="18">
        <v>134</v>
      </c>
      <c r="CR27" s="45">
        <f t="shared" si="51"/>
        <v>0.53700000000000003</v>
      </c>
      <c r="CS27" s="163">
        <f t="shared" si="52"/>
        <v>2.7389999999999999</v>
      </c>
      <c r="CT27" s="203">
        <f t="shared" si="53"/>
        <v>0.74</v>
      </c>
      <c r="CU27" s="283">
        <f t="shared" si="54"/>
        <v>0</v>
      </c>
      <c r="CV27" s="284">
        <f t="shared" si="55"/>
        <v>1</v>
      </c>
      <c r="CW27" s="39"/>
      <c r="CX27" s="227">
        <v>5.6000000000000001E-2</v>
      </c>
      <c r="CY27" s="45">
        <f t="shared" si="56"/>
        <v>0.14799999999999999</v>
      </c>
      <c r="CZ27" s="26">
        <v>3.6999999999999998E-2</v>
      </c>
      <c r="DA27" s="45">
        <f t="shared" si="57"/>
        <v>0.24</v>
      </c>
      <c r="DB27" s="26">
        <v>0.64810000000000001</v>
      </c>
      <c r="DC27" s="163">
        <f t="shared" si="58"/>
        <v>1.0361</v>
      </c>
      <c r="DD27" s="203">
        <f t="shared" si="59"/>
        <v>0.27700000000000002</v>
      </c>
      <c r="DE27" s="283">
        <f t="shared" si="60"/>
        <v>0</v>
      </c>
      <c r="DF27" s="284">
        <f t="shared" si="61"/>
        <v>0</v>
      </c>
      <c r="DJ27" s="163">
        <f t="shared" si="62"/>
        <v>13.5441</v>
      </c>
      <c r="DK27" s="203">
        <f t="shared" si="63"/>
        <v>0.68500000000000005</v>
      </c>
      <c r="DM27" s="301">
        <f t="shared" si="64"/>
        <v>0</v>
      </c>
      <c r="DN27" s="302">
        <f t="shared" si="65"/>
        <v>6</v>
      </c>
    </row>
    <row r="28" spans="1:118" x14ac:dyDescent="0.3">
      <c r="A28" s="113"/>
      <c r="B28" s="556" t="s">
        <v>324</v>
      </c>
      <c r="C28" s="658">
        <v>54027</v>
      </c>
      <c r="D28" s="11" t="s">
        <v>324</v>
      </c>
      <c r="E28" s="11" t="s">
        <v>22</v>
      </c>
      <c r="F28" s="555">
        <v>8</v>
      </c>
      <c r="G28" s="18">
        <v>412657</v>
      </c>
      <c r="H28" s="18">
        <v>16305</v>
      </c>
      <c r="I28" s="18">
        <v>23214</v>
      </c>
      <c r="J28" s="19">
        <v>36.003169702682854</v>
      </c>
      <c r="K28" s="18">
        <v>7912</v>
      </c>
      <c r="L28" s="253">
        <v>2.86</v>
      </c>
      <c r="N28" s="256">
        <v>26607</v>
      </c>
      <c r="O28" s="147">
        <f t="shared" si="0"/>
        <v>1</v>
      </c>
      <c r="P28" s="45">
        <v>6.4477277739139291E-2</v>
      </c>
      <c r="Q28" s="147">
        <f t="shared" si="1"/>
        <v>0.94399999999999995</v>
      </c>
      <c r="R28" s="19">
        <v>551.68999999999994</v>
      </c>
      <c r="S28" s="147">
        <f t="shared" si="2"/>
        <v>0.94399999999999995</v>
      </c>
      <c r="T28" s="69">
        <v>1.336924702415571E-3</v>
      </c>
      <c r="U28" s="45">
        <f t="shared" si="3"/>
        <v>0.79600000000000004</v>
      </c>
      <c r="V28" s="11">
        <v>11</v>
      </c>
      <c r="W28" s="45">
        <f t="shared" si="4"/>
        <v>5.5E-2</v>
      </c>
      <c r="X28" s="62">
        <v>5.0999999999999996</v>
      </c>
      <c r="Y28" s="147">
        <f t="shared" si="5"/>
        <v>1</v>
      </c>
      <c r="Z28" s="163">
        <f t="shared" si="6"/>
        <v>2.9989999999999997</v>
      </c>
      <c r="AA28" s="206">
        <f t="shared" si="7"/>
        <v>0.92500000000000004</v>
      </c>
      <c r="AB28" s="283">
        <f t="shared" si="8"/>
        <v>3</v>
      </c>
      <c r="AC28" s="284">
        <f t="shared" si="9"/>
        <v>3</v>
      </c>
      <c r="AD28" s="39"/>
      <c r="AE28" s="256">
        <v>757</v>
      </c>
      <c r="AF28" s="45">
        <f t="shared" si="10"/>
        <v>0.38800000000000001</v>
      </c>
      <c r="AG28" s="18">
        <v>171</v>
      </c>
      <c r="AH28" s="45">
        <f t="shared" si="11"/>
        <v>0.74</v>
      </c>
      <c r="AI28" s="26">
        <f t="shared" si="12"/>
        <v>4.6427476234283963E-2</v>
      </c>
      <c r="AJ28" s="45">
        <f t="shared" si="13"/>
        <v>0.33300000000000002</v>
      </c>
      <c r="AK28" s="61">
        <f t="shared" si="14"/>
        <v>2.8451159469312585E-2</v>
      </c>
      <c r="AL28" s="45">
        <f t="shared" si="15"/>
        <v>1.7999999999999999E-2</v>
      </c>
      <c r="AM28" s="18">
        <v>1156</v>
      </c>
      <c r="AN28" s="26">
        <f t="shared" si="16"/>
        <v>7.0898497393437593E-2</v>
      </c>
      <c r="AO28" s="26">
        <f t="shared" si="17"/>
        <v>0.22589167767503301</v>
      </c>
      <c r="AP28" s="147">
        <f t="shared" si="18"/>
        <v>0.94399999999999995</v>
      </c>
      <c r="AQ28" s="163">
        <f t="shared" si="19"/>
        <v>1.4790000000000001</v>
      </c>
      <c r="AR28" s="203">
        <f t="shared" si="20"/>
        <v>0.29599999999999999</v>
      </c>
      <c r="AS28" s="283">
        <f t="shared" si="21"/>
        <v>0</v>
      </c>
      <c r="AT28" s="284">
        <f t="shared" si="22"/>
        <v>0</v>
      </c>
      <c r="AU28" s="39"/>
      <c r="AV28" s="258">
        <v>44450</v>
      </c>
      <c r="AW28" s="45">
        <f t="shared" si="23"/>
        <v>0.61099999999999999</v>
      </c>
      <c r="AX28" s="26">
        <v>0.24879923150816519</v>
      </c>
      <c r="AY28" s="45">
        <f t="shared" si="24"/>
        <v>0.44400000000000001</v>
      </c>
      <c r="AZ28" s="26">
        <v>0.247</v>
      </c>
      <c r="BA28" s="45">
        <f t="shared" si="25"/>
        <v>0.61099999999999999</v>
      </c>
      <c r="BB28" s="26">
        <v>0.78500000000000003</v>
      </c>
      <c r="BC28" s="45">
        <f t="shared" si="26"/>
        <v>0.27700000000000002</v>
      </c>
      <c r="BD28" s="26">
        <v>0.73599999999999999</v>
      </c>
      <c r="BE28" s="549">
        <f t="shared" si="27"/>
        <v>0.314</v>
      </c>
      <c r="BF28" s="83">
        <v>0.1453104359313078</v>
      </c>
      <c r="BG28" s="147">
        <f t="shared" si="28"/>
        <v>0.96199999999999997</v>
      </c>
      <c r="BH28" s="163">
        <f t="shared" si="29"/>
        <v>3.2189999999999994</v>
      </c>
      <c r="BI28" s="203">
        <f t="shared" si="30"/>
        <v>0.66600000000000004</v>
      </c>
      <c r="BJ28" s="283">
        <f t="shared" si="31"/>
        <v>1</v>
      </c>
      <c r="BK28" s="284">
        <f t="shared" si="32"/>
        <v>1</v>
      </c>
      <c r="BL28" s="39"/>
      <c r="BM28" s="160">
        <v>3</v>
      </c>
      <c r="BN28" s="45">
        <f t="shared" si="33"/>
        <v>0.14799999999999999</v>
      </c>
      <c r="BO28" s="11">
        <v>0</v>
      </c>
      <c r="BP28" s="45">
        <f t="shared" si="34"/>
        <v>0</v>
      </c>
      <c r="BQ28" s="26">
        <v>6.6000000000000003E-2</v>
      </c>
      <c r="BR28" s="45">
        <f t="shared" si="35"/>
        <v>0.59199999999999997</v>
      </c>
      <c r="BS28" s="163">
        <f t="shared" si="36"/>
        <v>0.74</v>
      </c>
      <c r="BT28" s="203">
        <f t="shared" si="37"/>
        <v>0.37</v>
      </c>
      <c r="BU28" s="283">
        <f t="shared" si="38"/>
        <v>0</v>
      </c>
      <c r="BV28" s="284">
        <f t="shared" si="39"/>
        <v>0</v>
      </c>
      <c r="BW28" s="39"/>
      <c r="BX28" s="256">
        <v>7</v>
      </c>
      <c r="BY28" s="45">
        <f t="shared" si="40"/>
        <v>0.48099999999999998</v>
      </c>
      <c r="BZ28" s="18">
        <v>2</v>
      </c>
      <c r="CA28" s="45">
        <f t="shared" si="41"/>
        <v>0.5</v>
      </c>
      <c r="CB28" s="18">
        <v>20</v>
      </c>
      <c r="CC28" s="45">
        <f t="shared" si="42"/>
        <v>0.29599999999999999</v>
      </c>
      <c r="CD28" s="18">
        <v>8</v>
      </c>
      <c r="CE28" s="45">
        <f t="shared" si="43"/>
        <v>0.55500000000000005</v>
      </c>
      <c r="CF28" s="163">
        <f t="shared" si="44"/>
        <v>0.77699999999999991</v>
      </c>
      <c r="CG28" s="203">
        <f t="shared" si="45"/>
        <v>0.314</v>
      </c>
      <c r="CH28" s="283">
        <f t="shared" si="46"/>
        <v>0</v>
      </c>
      <c r="CI28" s="284">
        <f t="shared" si="47"/>
        <v>0</v>
      </c>
      <c r="CJ28" s="260"/>
      <c r="CK28" s="160">
        <v>253</v>
      </c>
      <c r="CL28" s="147">
        <f t="shared" si="48"/>
        <v>0.90700000000000003</v>
      </c>
      <c r="CM28" s="26">
        <v>0.3342140026420079</v>
      </c>
      <c r="CN28" s="147">
        <f t="shared" si="49"/>
        <v>1</v>
      </c>
      <c r="CO28" s="18">
        <v>335</v>
      </c>
      <c r="CP28" s="45">
        <f t="shared" si="50"/>
        <v>0.48099999999999998</v>
      </c>
      <c r="CQ28" s="18">
        <v>116</v>
      </c>
      <c r="CR28" s="45">
        <f t="shared" si="51"/>
        <v>0.46200000000000002</v>
      </c>
      <c r="CS28" s="163">
        <f t="shared" si="52"/>
        <v>2.85</v>
      </c>
      <c r="CT28" s="203">
        <f t="shared" si="53"/>
        <v>0.77700000000000002</v>
      </c>
      <c r="CU28" s="283">
        <f t="shared" si="54"/>
        <v>2</v>
      </c>
      <c r="CV28" s="284">
        <f t="shared" si="55"/>
        <v>2</v>
      </c>
      <c r="CW28" s="39"/>
      <c r="CX28" s="227">
        <v>8.8999999999999996E-2</v>
      </c>
      <c r="CY28" s="45">
        <f t="shared" si="56"/>
        <v>0.40699999999999997</v>
      </c>
      <c r="CZ28" s="26">
        <v>7.1999999999999995E-2</v>
      </c>
      <c r="DA28" s="45">
        <f t="shared" si="57"/>
        <v>0.57399999999999995</v>
      </c>
      <c r="DB28" s="26">
        <v>0.48139999999999999</v>
      </c>
      <c r="DC28" s="163">
        <f t="shared" si="58"/>
        <v>1.4623999999999999</v>
      </c>
      <c r="DD28" s="203">
        <f t="shared" si="59"/>
        <v>0.51800000000000002</v>
      </c>
      <c r="DE28" s="283">
        <f t="shared" si="60"/>
        <v>0</v>
      </c>
      <c r="DF28" s="284">
        <f t="shared" si="61"/>
        <v>0</v>
      </c>
      <c r="DJ28" s="163">
        <f t="shared" si="62"/>
        <v>13.526400000000002</v>
      </c>
      <c r="DK28" s="203">
        <f t="shared" si="63"/>
        <v>0.66600000000000004</v>
      </c>
      <c r="DM28" s="301">
        <f t="shared" si="64"/>
        <v>6</v>
      </c>
      <c r="DN28" s="302">
        <f t="shared" si="65"/>
        <v>6</v>
      </c>
    </row>
    <row r="29" spans="1:118" x14ac:dyDescent="0.3">
      <c r="A29" s="113"/>
      <c r="B29" s="556" t="s">
        <v>367</v>
      </c>
      <c r="C29" s="658">
        <v>54107</v>
      </c>
      <c r="D29" s="11" t="s">
        <v>367</v>
      </c>
      <c r="E29" s="11" t="s">
        <v>22</v>
      </c>
      <c r="F29" s="555">
        <v>5</v>
      </c>
      <c r="G29" s="18">
        <v>241139</v>
      </c>
      <c r="H29" s="18">
        <v>44213</v>
      </c>
      <c r="I29" s="18">
        <v>84678</v>
      </c>
      <c r="J29" s="19">
        <v>224.74141470272332</v>
      </c>
      <c r="K29" s="18">
        <v>35220</v>
      </c>
      <c r="L29" s="253">
        <v>2.38</v>
      </c>
      <c r="N29" s="256">
        <v>19146</v>
      </c>
      <c r="O29" s="147">
        <f t="shared" si="0"/>
        <v>0.90700000000000003</v>
      </c>
      <c r="P29" s="45">
        <v>7.9398189426015703E-2</v>
      </c>
      <c r="Q29" s="147">
        <f t="shared" si="1"/>
        <v>0.98099999999999998</v>
      </c>
      <c r="R29" s="19">
        <v>445.34</v>
      </c>
      <c r="S29" s="146">
        <f t="shared" si="2"/>
        <v>0.88800000000000001</v>
      </c>
      <c r="T29" s="69">
        <v>1.8469028897515E-3</v>
      </c>
      <c r="U29" s="147">
        <f t="shared" si="3"/>
        <v>1</v>
      </c>
      <c r="V29" s="11">
        <v>11</v>
      </c>
      <c r="W29" s="45">
        <f t="shared" si="4"/>
        <v>5.5E-2</v>
      </c>
      <c r="X29" s="62">
        <v>3.4</v>
      </c>
      <c r="Y29" s="146">
        <f t="shared" si="5"/>
        <v>0.87</v>
      </c>
      <c r="Z29" s="163">
        <f t="shared" si="6"/>
        <v>2.72</v>
      </c>
      <c r="AA29" s="205">
        <f t="shared" si="7"/>
        <v>0.85099999999999998</v>
      </c>
      <c r="AB29" s="283">
        <f t="shared" si="8"/>
        <v>1</v>
      </c>
      <c r="AC29" s="284">
        <f t="shared" si="9"/>
        <v>3</v>
      </c>
      <c r="AD29" s="39"/>
      <c r="AE29" s="256">
        <v>1663</v>
      </c>
      <c r="AF29" s="45">
        <f t="shared" si="10"/>
        <v>0.72199999999999998</v>
      </c>
      <c r="AG29" s="18">
        <v>89</v>
      </c>
      <c r="AH29" s="45">
        <f t="shared" si="11"/>
        <v>0.57399999999999995</v>
      </c>
      <c r="AI29" s="26">
        <f t="shared" si="12"/>
        <v>3.7613371632777691E-2</v>
      </c>
      <c r="AJ29" s="45">
        <f t="shared" si="13"/>
        <v>0.129</v>
      </c>
      <c r="AK29" s="61">
        <f t="shared" si="14"/>
        <v>8.6858873916222712E-2</v>
      </c>
      <c r="AL29" s="45">
        <f t="shared" si="15"/>
        <v>0.42499999999999999</v>
      </c>
      <c r="AM29" s="18">
        <v>2274</v>
      </c>
      <c r="AN29" s="26">
        <f t="shared" si="16"/>
        <v>5.1432836496053194E-2</v>
      </c>
      <c r="AO29" s="26">
        <f t="shared" si="17"/>
        <v>5.3517739025856888E-2</v>
      </c>
      <c r="AP29" s="45">
        <f t="shared" si="18"/>
        <v>0.46200000000000002</v>
      </c>
      <c r="AQ29" s="163">
        <f t="shared" si="19"/>
        <v>1.85</v>
      </c>
      <c r="AR29" s="203">
        <f t="shared" si="20"/>
        <v>0.48099999999999998</v>
      </c>
      <c r="AS29" s="283">
        <f t="shared" si="21"/>
        <v>0</v>
      </c>
      <c r="AT29" s="284">
        <f t="shared" si="22"/>
        <v>0</v>
      </c>
      <c r="AU29" s="39"/>
      <c r="AV29" s="258">
        <v>63400</v>
      </c>
      <c r="AW29" s="147">
        <f t="shared" si="23"/>
        <v>0.96199999999999997</v>
      </c>
      <c r="AX29" s="26">
        <v>0.25775401069518722</v>
      </c>
      <c r="AY29" s="45">
        <f t="shared" si="24"/>
        <v>0.5</v>
      </c>
      <c r="AZ29" s="26">
        <v>0.318</v>
      </c>
      <c r="BA29" s="146">
        <f t="shared" si="25"/>
        <v>0.81399999999999995</v>
      </c>
      <c r="BB29" s="26">
        <v>0.84899999999999998</v>
      </c>
      <c r="BC29" s="45">
        <f t="shared" si="26"/>
        <v>0.53700000000000003</v>
      </c>
      <c r="BD29" s="26">
        <v>0.66499999999999992</v>
      </c>
      <c r="BE29" s="549">
        <f t="shared" si="27"/>
        <v>0.129</v>
      </c>
      <c r="BF29" s="83">
        <v>0.11244738424533975</v>
      </c>
      <c r="BG29" s="146">
        <f t="shared" si="28"/>
        <v>0.85099999999999998</v>
      </c>
      <c r="BH29" s="163">
        <f t="shared" si="29"/>
        <v>3.7930000000000001</v>
      </c>
      <c r="BI29" s="206">
        <f t="shared" si="30"/>
        <v>0.98099999999999998</v>
      </c>
      <c r="BJ29" s="283">
        <f t="shared" si="31"/>
        <v>1</v>
      </c>
      <c r="BK29" s="284">
        <f t="shared" si="32"/>
        <v>3</v>
      </c>
      <c r="BL29" s="39"/>
      <c r="BM29" s="160">
        <v>8</v>
      </c>
      <c r="BN29" s="45">
        <f t="shared" si="33"/>
        <v>0.59199999999999997</v>
      </c>
      <c r="BO29" s="11">
        <v>2</v>
      </c>
      <c r="BP29" s="45">
        <f t="shared" si="34"/>
        <v>0.33300000000000002</v>
      </c>
      <c r="BQ29" s="26">
        <v>5.3999999999999999E-2</v>
      </c>
      <c r="BR29" s="45">
        <f t="shared" si="35"/>
        <v>0.40699999999999997</v>
      </c>
      <c r="BS29" s="163">
        <f t="shared" si="36"/>
        <v>0.99899999999999989</v>
      </c>
      <c r="BT29" s="203">
        <f t="shared" si="37"/>
        <v>0.57399999999999995</v>
      </c>
      <c r="BU29" s="283">
        <f t="shared" si="38"/>
        <v>0</v>
      </c>
      <c r="BV29" s="284">
        <f t="shared" si="39"/>
        <v>0</v>
      </c>
      <c r="BW29" s="39"/>
      <c r="BX29" s="256">
        <v>0</v>
      </c>
      <c r="BY29" s="45">
        <f t="shared" si="40"/>
        <v>0</v>
      </c>
      <c r="BZ29" s="18">
        <v>0</v>
      </c>
      <c r="CA29" s="45">
        <f t="shared" si="41"/>
        <v>0</v>
      </c>
      <c r="CB29" s="18">
        <v>24</v>
      </c>
      <c r="CC29" s="45">
        <f t="shared" si="42"/>
        <v>0.42499999999999999</v>
      </c>
      <c r="CD29" s="18">
        <v>4</v>
      </c>
      <c r="CE29" s="45">
        <f t="shared" si="43"/>
        <v>0.25900000000000001</v>
      </c>
      <c r="CF29" s="163">
        <f t="shared" si="44"/>
        <v>0.42499999999999999</v>
      </c>
      <c r="CG29" s="203">
        <f t="shared" si="45"/>
        <v>0.16600000000000001</v>
      </c>
      <c r="CH29" s="283">
        <f t="shared" si="46"/>
        <v>0</v>
      </c>
      <c r="CI29" s="284">
        <f t="shared" si="47"/>
        <v>0</v>
      </c>
      <c r="CJ29" s="260"/>
      <c r="CK29" s="160">
        <v>185</v>
      </c>
      <c r="CL29" s="146">
        <f t="shared" si="48"/>
        <v>0.81399999999999995</v>
      </c>
      <c r="CM29" s="26">
        <v>0.11124473842453397</v>
      </c>
      <c r="CN29" s="45">
        <f t="shared" si="49"/>
        <v>0.74</v>
      </c>
      <c r="CO29" s="18">
        <v>923</v>
      </c>
      <c r="CP29" s="146">
        <f t="shared" si="50"/>
        <v>0.88800000000000001</v>
      </c>
      <c r="CQ29" s="18">
        <v>443</v>
      </c>
      <c r="CR29" s="147">
        <f t="shared" si="51"/>
        <v>0.94399999999999995</v>
      </c>
      <c r="CS29" s="163">
        <f t="shared" si="52"/>
        <v>3.3860000000000001</v>
      </c>
      <c r="CT29" s="206">
        <f t="shared" si="53"/>
        <v>0.96199999999999997</v>
      </c>
      <c r="CU29" s="283">
        <f t="shared" si="54"/>
        <v>1</v>
      </c>
      <c r="CV29" s="284">
        <f t="shared" si="55"/>
        <v>3</v>
      </c>
      <c r="CW29" s="39"/>
      <c r="CX29" s="227">
        <v>4.7E-2</v>
      </c>
      <c r="CY29" s="45">
        <f t="shared" si="56"/>
        <v>7.3999999999999996E-2</v>
      </c>
      <c r="CZ29" s="26">
        <v>2.1000000000000001E-2</v>
      </c>
      <c r="DA29" s="45">
        <f t="shared" si="57"/>
        <v>5.5E-2</v>
      </c>
      <c r="DB29" s="26">
        <v>0.1666</v>
      </c>
      <c r="DC29" s="163">
        <f t="shared" si="58"/>
        <v>0.29559999999999997</v>
      </c>
      <c r="DD29" s="203">
        <f t="shared" si="59"/>
        <v>5.5E-2</v>
      </c>
      <c r="DE29" s="283">
        <f t="shared" si="60"/>
        <v>0</v>
      </c>
      <c r="DF29" s="284">
        <f t="shared" si="61"/>
        <v>0</v>
      </c>
      <c r="DJ29" s="163">
        <f t="shared" si="62"/>
        <v>13.468599999999999</v>
      </c>
      <c r="DK29" s="203">
        <f t="shared" si="63"/>
        <v>0.64800000000000002</v>
      </c>
      <c r="DM29" s="301">
        <f t="shared" si="64"/>
        <v>3</v>
      </c>
      <c r="DN29" s="302">
        <f t="shared" si="65"/>
        <v>9</v>
      </c>
    </row>
    <row r="30" spans="1:118" x14ac:dyDescent="0.3">
      <c r="A30" s="113"/>
      <c r="B30" s="556" t="s">
        <v>328</v>
      </c>
      <c r="C30" s="658">
        <v>54035</v>
      </c>
      <c r="D30" s="11" t="s">
        <v>328</v>
      </c>
      <c r="E30" s="11" t="s">
        <v>22</v>
      </c>
      <c r="F30" s="555">
        <v>5</v>
      </c>
      <c r="G30" s="18">
        <v>301613</v>
      </c>
      <c r="H30" s="18">
        <v>16779</v>
      </c>
      <c r="I30" s="18">
        <v>28011</v>
      </c>
      <c r="J30" s="19">
        <v>59.437225849018439</v>
      </c>
      <c r="K30" s="18">
        <v>11127</v>
      </c>
      <c r="L30" s="253">
        <v>2.5</v>
      </c>
      <c r="N30" s="256">
        <v>15488</v>
      </c>
      <c r="O30" s="146">
        <f t="shared" si="0"/>
        <v>0.85099999999999998</v>
      </c>
      <c r="P30" s="45">
        <v>5.1350571759174839E-2</v>
      </c>
      <c r="Q30" s="146">
        <f t="shared" si="1"/>
        <v>0.87</v>
      </c>
      <c r="R30" s="19">
        <v>417.04000000000008</v>
      </c>
      <c r="S30" s="146">
        <f t="shared" si="2"/>
        <v>0.87</v>
      </c>
      <c r="T30" s="69">
        <v>1.3826990215938971E-3</v>
      </c>
      <c r="U30" s="146">
        <f t="shared" si="3"/>
        <v>0.81399999999999995</v>
      </c>
      <c r="V30" s="11">
        <v>19</v>
      </c>
      <c r="W30" s="45">
        <f t="shared" si="4"/>
        <v>0.79600000000000004</v>
      </c>
      <c r="X30" s="62">
        <v>4.2</v>
      </c>
      <c r="Y30" s="147">
        <f t="shared" si="5"/>
        <v>0.92500000000000004</v>
      </c>
      <c r="Z30" s="163">
        <f t="shared" si="6"/>
        <v>3.4420000000000002</v>
      </c>
      <c r="AA30" s="206">
        <f t="shared" si="7"/>
        <v>1</v>
      </c>
      <c r="AB30" s="283">
        <f t="shared" si="8"/>
        <v>1</v>
      </c>
      <c r="AC30" s="284">
        <f t="shared" si="9"/>
        <v>3</v>
      </c>
      <c r="AD30" s="39"/>
      <c r="AE30" s="256">
        <v>986</v>
      </c>
      <c r="AF30" s="45">
        <f t="shared" si="10"/>
        <v>0.55500000000000005</v>
      </c>
      <c r="AG30" s="18">
        <v>6</v>
      </c>
      <c r="AH30" s="45">
        <f t="shared" si="11"/>
        <v>0.20300000000000001</v>
      </c>
      <c r="AI30" s="26">
        <f t="shared" si="12"/>
        <v>5.8763931104356633E-2</v>
      </c>
      <c r="AJ30" s="45">
        <f t="shared" si="13"/>
        <v>0.5</v>
      </c>
      <c r="AK30" s="61">
        <f t="shared" si="14"/>
        <v>6.3662190082644635E-2</v>
      </c>
      <c r="AL30" s="45">
        <f t="shared" si="15"/>
        <v>0.24</v>
      </c>
      <c r="AM30" s="18">
        <v>1059</v>
      </c>
      <c r="AN30" s="26">
        <f t="shared" si="16"/>
        <v>6.3114607545145723E-2</v>
      </c>
      <c r="AO30" s="26">
        <f t="shared" si="17"/>
        <v>6.0851926977687626E-3</v>
      </c>
      <c r="AP30" s="45">
        <f t="shared" si="18"/>
        <v>0.20300000000000001</v>
      </c>
      <c r="AQ30" s="163">
        <f t="shared" si="19"/>
        <v>1.4980000000000002</v>
      </c>
      <c r="AR30" s="203">
        <f t="shared" si="20"/>
        <v>0.35099999999999998</v>
      </c>
      <c r="AS30" s="283">
        <f t="shared" si="21"/>
        <v>0</v>
      </c>
      <c r="AT30" s="284">
        <f t="shared" si="22"/>
        <v>0</v>
      </c>
      <c r="AU30" s="39"/>
      <c r="AV30" s="258">
        <v>42300</v>
      </c>
      <c r="AW30" s="45">
        <f t="shared" si="23"/>
        <v>0.51800000000000002</v>
      </c>
      <c r="AX30" s="26">
        <v>0.43659043659043661</v>
      </c>
      <c r="AY30" s="147">
        <f t="shared" si="24"/>
        <v>0.96199999999999997</v>
      </c>
      <c r="AZ30" s="26">
        <v>0.21</v>
      </c>
      <c r="BA30" s="45">
        <f t="shared" si="25"/>
        <v>0.46200000000000002</v>
      </c>
      <c r="BB30" s="26">
        <v>0.89</v>
      </c>
      <c r="BC30" s="45">
        <f t="shared" si="26"/>
        <v>0.70299999999999996</v>
      </c>
      <c r="BD30" s="26">
        <v>0.65900000000000003</v>
      </c>
      <c r="BE30" s="549">
        <f t="shared" si="27"/>
        <v>0.111</v>
      </c>
      <c r="BF30" s="83">
        <v>0.12170385395537525</v>
      </c>
      <c r="BG30" s="146">
        <f t="shared" si="28"/>
        <v>0.88800000000000001</v>
      </c>
      <c r="BH30" s="163">
        <f t="shared" si="29"/>
        <v>3.6440000000000001</v>
      </c>
      <c r="BI30" s="206">
        <f t="shared" si="30"/>
        <v>0.94399999999999995</v>
      </c>
      <c r="BJ30" s="283">
        <f t="shared" si="31"/>
        <v>1</v>
      </c>
      <c r="BK30" s="284">
        <f t="shared" si="32"/>
        <v>2</v>
      </c>
      <c r="BL30" s="39"/>
      <c r="BM30" s="160">
        <v>1</v>
      </c>
      <c r="BN30" s="45">
        <f t="shared" si="33"/>
        <v>3.6999999999999998E-2</v>
      </c>
      <c r="BO30" s="11">
        <v>1</v>
      </c>
      <c r="BP30" s="45">
        <f t="shared" si="34"/>
        <v>0.14799999999999999</v>
      </c>
      <c r="BQ30" s="26">
        <v>4.3999999999999997E-2</v>
      </c>
      <c r="BR30" s="45">
        <f t="shared" si="35"/>
        <v>0.25900000000000001</v>
      </c>
      <c r="BS30" s="163">
        <f t="shared" si="36"/>
        <v>0.29599999999999999</v>
      </c>
      <c r="BT30" s="203">
        <f t="shared" si="37"/>
        <v>9.1999999999999998E-2</v>
      </c>
      <c r="BU30" s="283">
        <f t="shared" si="38"/>
        <v>0</v>
      </c>
      <c r="BV30" s="284">
        <f t="shared" si="39"/>
        <v>0</v>
      </c>
      <c r="BW30" s="39"/>
      <c r="BX30" s="256">
        <v>8</v>
      </c>
      <c r="BY30" s="45">
        <f t="shared" si="40"/>
        <v>0.51800000000000002</v>
      </c>
      <c r="BZ30" s="18">
        <v>5</v>
      </c>
      <c r="CA30" s="45">
        <f t="shared" si="41"/>
        <v>0.70299999999999996</v>
      </c>
      <c r="CB30" s="18">
        <v>21</v>
      </c>
      <c r="CC30" s="45">
        <f t="shared" si="42"/>
        <v>0.314</v>
      </c>
      <c r="CD30" s="18">
        <v>8</v>
      </c>
      <c r="CE30" s="45">
        <f t="shared" si="43"/>
        <v>0.55500000000000005</v>
      </c>
      <c r="CF30" s="163">
        <f t="shared" si="44"/>
        <v>0.83200000000000007</v>
      </c>
      <c r="CG30" s="203">
        <f t="shared" si="45"/>
        <v>0.35099999999999998</v>
      </c>
      <c r="CH30" s="283">
        <f t="shared" si="46"/>
        <v>0</v>
      </c>
      <c r="CI30" s="284">
        <f t="shared" si="47"/>
        <v>0</v>
      </c>
      <c r="CJ30" s="260"/>
      <c r="CK30" s="160">
        <v>140</v>
      </c>
      <c r="CL30" s="45">
        <f t="shared" si="48"/>
        <v>0.77700000000000002</v>
      </c>
      <c r="CM30" s="26">
        <v>0.14198782961460446</v>
      </c>
      <c r="CN30" s="146">
        <f t="shared" si="49"/>
        <v>0.83299999999999996</v>
      </c>
      <c r="CO30" s="18">
        <v>291</v>
      </c>
      <c r="CP30" s="45">
        <f t="shared" si="50"/>
        <v>0.42499999999999999</v>
      </c>
      <c r="CQ30" s="18">
        <v>108</v>
      </c>
      <c r="CR30" s="45">
        <f t="shared" si="51"/>
        <v>0.44400000000000001</v>
      </c>
      <c r="CS30" s="163">
        <f t="shared" si="52"/>
        <v>2.4790000000000001</v>
      </c>
      <c r="CT30" s="203">
        <f t="shared" si="53"/>
        <v>0.629</v>
      </c>
      <c r="CU30" s="283">
        <f t="shared" si="54"/>
        <v>0</v>
      </c>
      <c r="CV30" s="284">
        <f t="shared" si="55"/>
        <v>1</v>
      </c>
      <c r="CW30" s="39"/>
      <c r="CX30" s="227">
        <v>8.5000000000000006E-2</v>
      </c>
      <c r="CY30" s="45">
        <f t="shared" si="56"/>
        <v>0.35099999999999998</v>
      </c>
      <c r="CZ30" s="26">
        <v>3.6999999999999998E-2</v>
      </c>
      <c r="DA30" s="45">
        <f t="shared" si="57"/>
        <v>0.24</v>
      </c>
      <c r="DB30" s="26">
        <v>0.46289999999999998</v>
      </c>
      <c r="DC30" s="163">
        <f t="shared" si="58"/>
        <v>1.0539000000000001</v>
      </c>
      <c r="DD30" s="203">
        <f t="shared" si="59"/>
        <v>0.29599999999999999</v>
      </c>
      <c r="DE30" s="283">
        <f t="shared" si="60"/>
        <v>0</v>
      </c>
      <c r="DF30" s="284">
        <f t="shared" si="61"/>
        <v>0</v>
      </c>
      <c r="DJ30" s="163">
        <f t="shared" si="62"/>
        <v>13.244899999999998</v>
      </c>
      <c r="DK30" s="203">
        <f t="shared" si="63"/>
        <v>0.629</v>
      </c>
      <c r="DM30" s="301">
        <f t="shared" si="64"/>
        <v>2</v>
      </c>
      <c r="DN30" s="302">
        <f t="shared" si="65"/>
        <v>6</v>
      </c>
    </row>
    <row r="31" spans="1:118" x14ac:dyDescent="0.3">
      <c r="A31" s="113"/>
      <c r="B31" s="556" t="s">
        <v>364</v>
      </c>
      <c r="C31" s="658">
        <v>54101</v>
      </c>
      <c r="D31" s="11" t="s">
        <v>364</v>
      </c>
      <c r="E31" s="11" t="s">
        <v>22</v>
      </c>
      <c r="F31" s="555">
        <v>4</v>
      </c>
      <c r="G31" s="18">
        <v>355719</v>
      </c>
      <c r="H31" s="18">
        <v>6345</v>
      </c>
      <c r="I31" s="18">
        <v>8415</v>
      </c>
      <c r="J31" s="19">
        <v>15.140040312718746</v>
      </c>
      <c r="K31" s="18">
        <v>2964</v>
      </c>
      <c r="L31" s="253">
        <v>2.82</v>
      </c>
      <c r="N31" s="256">
        <v>17872</v>
      </c>
      <c r="O31" s="146">
        <f t="shared" si="0"/>
        <v>0.88800000000000001</v>
      </c>
      <c r="P31" s="45">
        <v>5.0241904424559843E-2</v>
      </c>
      <c r="Q31" s="146">
        <f t="shared" si="1"/>
        <v>0.83299999999999996</v>
      </c>
      <c r="R31" s="19">
        <v>327.08</v>
      </c>
      <c r="S31" s="45">
        <f t="shared" si="2"/>
        <v>0.61099999999999999</v>
      </c>
      <c r="T31" s="69">
        <v>9.1949499180528349E-4</v>
      </c>
      <c r="U31" s="45">
        <f t="shared" si="3"/>
        <v>0.25900000000000001</v>
      </c>
      <c r="V31" s="11">
        <v>17</v>
      </c>
      <c r="W31" s="45">
        <f t="shared" si="4"/>
        <v>0.55500000000000005</v>
      </c>
      <c r="X31" s="62">
        <v>1.9</v>
      </c>
      <c r="Y31" s="45">
        <f t="shared" si="5"/>
        <v>0.314</v>
      </c>
      <c r="Z31" s="163">
        <f t="shared" si="6"/>
        <v>2.3679999999999999</v>
      </c>
      <c r="AA31" s="203">
        <f t="shared" si="7"/>
        <v>0.64800000000000002</v>
      </c>
      <c r="AB31" s="283">
        <f t="shared" si="8"/>
        <v>0</v>
      </c>
      <c r="AC31" s="284">
        <f t="shared" si="9"/>
        <v>1</v>
      </c>
      <c r="AD31" s="39"/>
      <c r="AE31" s="256">
        <v>939</v>
      </c>
      <c r="AF31" s="45">
        <f t="shared" si="10"/>
        <v>0.5</v>
      </c>
      <c r="AG31" s="18">
        <v>134</v>
      </c>
      <c r="AH31" s="45">
        <f t="shared" si="11"/>
        <v>0.64800000000000002</v>
      </c>
      <c r="AI31" s="26">
        <f t="shared" si="12"/>
        <v>0.14799054373522458</v>
      </c>
      <c r="AJ31" s="146">
        <f t="shared" si="13"/>
        <v>0.83299999999999996</v>
      </c>
      <c r="AK31" s="61">
        <f t="shared" si="14"/>
        <v>5.2540286481647269E-2</v>
      </c>
      <c r="AL31" s="45">
        <f t="shared" si="15"/>
        <v>0.129</v>
      </c>
      <c r="AM31" s="18">
        <v>1124</v>
      </c>
      <c r="AN31" s="26">
        <f t="shared" si="16"/>
        <v>0.17714736012608354</v>
      </c>
      <c r="AO31" s="26">
        <f t="shared" si="17"/>
        <v>0.14270500532481364</v>
      </c>
      <c r="AP31" s="45">
        <f t="shared" si="18"/>
        <v>0.77700000000000002</v>
      </c>
      <c r="AQ31" s="163">
        <f t="shared" si="19"/>
        <v>2.11</v>
      </c>
      <c r="AR31" s="203">
        <f t="shared" si="20"/>
        <v>0.57399999999999995</v>
      </c>
      <c r="AS31" s="283">
        <f t="shared" si="21"/>
        <v>0</v>
      </c>
      <c r="AT31" s="284">
        <f t="shared" si="22"/>
        <v>1</v>
      </c>
      <c r="AU31" s="39"/>
      <c r="AV31" s="258">
        <v>27080</v>
      </c>
      <c r="AW31" s="45">
        <f t="shared" si="23"/>
        <v>0.129</v>
      </c>
      <c r="AX31" s="26">
        <v>0.27529182879377428</v>
      </c>
      <c r="AY31" s="45">
        <f t="shared" si="24"/>
        <v>0.59199999999999997</v>
      </c>
      <c r="AZ31" s="26">
        <v>0.153</v>
      </c>
      <c r="BA31" s="45">
        <f t="shared" si="25"/>
        <v>0.185</v>
      </c>
      <c r="BB31" s="26">
        <v>0.92700000000000005</v>
      </c>
      <c r="BC31" s="146">
        <f t="shared" si="26"/>
        <v>0.83299999999999996</v>
      </c>
      <c r="BD31" s="26">
        <v>0.80800000000000005</v>
      </c>
      <c r="BE31" s="549">
        <f t="shared" si="27"/>
        <v>0.53700000000000003</v>
      </c>
      <c r="BF31" s="83">
        <v>3.301384451544196E-2</v>
      </c>
      <c r="BG31" s="45">
        <f t="shared" si="28"/>
        <v>0.27700000000000002</v>
      </c>
      <c r="BH31" s="163">
        <f t="shared" si="29"/>
        <v>2.5529999999999999</v>
      </c>
      <c r="BI31" s="203">
        <f t="shared" si="30"/>
        <v>0.111</v>
      </c>
      <c r="BJ31" s="283">
        <f t="shared" si="31"/>
        <v>0</v>
      </c>
      <c r="BK31" s="284">
        <f t="shared" si="32"/>
        <v>1</v>
      </c>
      <c r="BL31" s="39"/>
      <c r="BM31" s="160">
        <v>9</v>
      </c>
      <c r="BN31" s="45">
        <f t="shared" si="33"/>
        <v>0.629</v>
      </c>
      <c r="BO31" s="11">
        <v>4</v>
      </c>
      <c r="BP31" s="45">
        <f t="shared" si="34"/>
        <v>0.61099999999999999</v>
      </c>
      <c r="BQ31" s="26">
        <v>7.3999999999999996E-2</v>
      </c>
      <c r="BR31" s="45">
        <f t="shared" si="35"/>
        <v>0.68500000000000005</v>
      </c>
      <c r="BS31" s="163">
        <f t="shared" si="36"/>
        <v>1.3140000000000001</v>
      </c>
      <c r="BT31" s="203">
        <f t="shared" si="37"/>
        <v>0.75900000000000001</v>
      </c>
      <c r="BU31" s="283">
        <f t="shared" si="38"/>
        <v>0</v>
      </c>
      <c r="BV31" s="284">
        <f t="shared" si="39"/>
        <v>0</v>
      </c>
      <c r="BW31" s="39"/>
      <c r="BX31" s="256">
        <v>1</v>
      </c>
      <c r="BY31" s="45">
        <f t="shared" si="40"/>
        <v>0.129</v>
      </c>
      <c r="BZ31" s="18">
        <v>0</v>
      </c>
      <c r="CA31" s="45">
        <f t="shared" si="41"/>
        <v>0</v>
      </c>
      <c r="CB31" s="18">
        <v>29</v>
      </c>
      <c r="CC31" s="45">
        <f t="shared" si="42"/>
        <v>0.57399999999999995</v>
      </c>
      <c r="CD31" s="18">
        <v>10</v>
      </c>
      <c r="CE31" s="45">
        <f t="shared" si="43"/>
        <v>0.68500000000000005</v>
      </c>
      <c r="CF31" s="163">
        <f t="shared" si="44"/>
        <v>0.70299999999999996</v>
      </c>
      <c r="CG31" s="203">
        <f t="shared" si="45"/>
        <v>0.25900000000000001</v>
      </c>
      <c r="CH31" s="283">
        <f t="shared" si="46"/>
        <v>0</v>
      </c>
      <c r="CI31" s="284">
        <f t="shared" si="47"/>
        <v>0</v>
      </c>
      <c r="CJ31" s="260"/>
      <c r="CK31" s="160">
        <v>37</v>
      </c>
      <c r="CL31" s="45">
        <f t="shared" si="48"/>
        <v>0.314</v>
      </c>
      <c r="CM31" s="26">
        <v>3.9403620873269436E-2</v>
      </c>
      <c r="CN31" s="45">
        <f t="shared" si="49"/>
        <v>0.27700000000000002</v>
      </c>
      <c r="CO31" s="18">
        <v>208</v>
      </c>
      <c r="CP31" s="45">
        <f t="shared" si="50"/>
        <v>0.314</v>
      </c>
      <c r="CQ31" s="18">
        <v>38</v>
      </c>
      <c r="CR31" s="45">
        <f t="shared" si="51"/>
        <v>0.24</v>
      </c>
      <c r="CS31" s="163">
        <f t="shared" si="52"/>
        <v>1.145</v>
      </c>
      <c r="CT31" s="203">
        <f t="shared" si="53"/>
        <v>0.20300000000000001</v>
      </c>
      <c r="CU31" s="283">
        <f t="shared" si="54"/>
        <v>0</v>
      </c>
      <c r="CV31" s="284">
        <f t="shared" si="55"/>
        <v>0</v>
      </c>
      <c r="CW31" s="39"/>
      <c r="CX31" s="227">
        <v>0.28399999999999997</v>
      </c>
      <c r="CY31" s="146">
        <f t="shared" si="56"/>
        <v>0.88800000000000001</v>
      </c>
      <c r="CZ31" s="26">
        <v>0.14899999999999999</v>
      </c>
      <c r="DA31" s="146">
        <f t="shared" si="57"/>
        <v>0.85099999999999998</v>
      </c>
      <c r="DB31" s="144">
        <v>0.92589999999999995</v>
      </c>
      <c r="DC31" s="163">
        <f t="shared" si="58"/>
        <v>2.6648999999999998</v>
      </c>
      <c r="DD31" s="206">
        <f t="shared" si="59"/>
        <v>0.90700000000000003</v>
      </c>
      <c r="DE31" s="283">
        <f t="shared" si="60"/>
        <v>1</v>
      </c>
      <c r="DF31" s="284">
        <f t="shared" si="61"/>
        <v>3</v>
      </c>
      <c r="DJ31" s="163">
        <f t="shared" si="62"/>
        <v>12.857899999999999</v>
      </c>
      <c r="DK31" s="203">
        <f t="shared" si="63"/>
        <v>0.61099999999999999</v>
      </c>
      <c r="DM31" s="301">
        <f t="shared" si="64"/>
        <v>1</v>
      </c>
      <c r="DN31" s="302">
        <f t="shared" si="65"/>
        <v>6</v>
      </c>
    </row>
    <row r="32" spans="1:118" x14ac:dyDescent="0.3">
      <c r="A32" s="113"/>
      <c r="B32" s="556" t="s">
        <v>360</v>
      </c>
      <c r="C32" s="658">
        <v>54095</v>
      </c>
      <c r="D32" s="11" t="s">
        <v>360</v>
      </c>
      <c r="E32" s="11" t="s">
        <v>22</v>
      </c>
      <c r="F32" s="555">
        <v>5</v>
      </c>
      <c r="G32" s="18">
        <v>166756</v>
      </c>
      <c r="H32" s="18">
        <v>6222</v>
      </c>
      <c r="I32" s="18">
        <v>8397</v>
      </c>
      <c r="J32" s="19">
        <v>32.227206217467433</v>
      </c>
      <c r="K32" s="18">
        <v>2894</v>
      </c>
      <c r="L32" s="253">
        <v>2.87</v>
      </c>
      <c r="N32" s="256">
        <v>8252</v>
      </c>
      <c r="O32" s="45">
        <f t="shared" si="0"/>
        <v>0.55500000000000005</v>
      </c>
      <c r="P32" s="45">
        <v>4.9485475784979249E-2</v>
      </c>
      <c r="Q32" s="146">
        <f t="shared" si="1"/>
        <v>0.81399999999999995</v>
      </c>
      <c r="R32" s="19">
        <v>201.92</v>
      </c>
      <c r="S32" s="45">
        <f t="shared" si="2"/>
        <v>0.25900000000000001</v>
      </c>
      <c r="T32" s="69">
        <v>1.2108854960000959E-3</v>
      </c>
      <c r="U32" s="45">
        <f t="shared" si="3"/>
        <v>0.61099999999999999</v>
      </c>
      <c r="V32" s="11">
        <v>16</v>
      </c>
      <c r="W32" s="45">
        <f t="shared" si="4"/>
        <v>0.44400000000000001</v>
      </c>
      <c r="X32" s="62">
        <v>2.2000000000000002</v>
      </c>
      <c r="Y32" s="45">
        <f t="shared" si="5"/>
        <v>0.51800000000000002</v>
      </c>
      <c r="Z32" s="163">
        <f t="shared" si="6"/>
        <v>1.7760000000000002</v>
      </c>
      <c r="AA32" s="203">
        <f t="shared" si="7"/>
        <v>0.42499999999999999</v>
      </c>
      <c r="AB32" s="283">
        <f t="shared" si="8"/>
        <v>0</v>
      </c>
      <c r="AC32" s="284">
        <f t="shared" si="9"/>
        <v>0</v>
      </c>
      <c r="AD32" s="39"/>
      <c r="AE32" s="256">
        <v>571</v>
      </c>
      <c r="AF32" s="45">
        <f t="shared" si="10"/>
        <v>0.29599999999999999</v>
      </c>
      <c r="AG32" s="18">
        <v>10</v>
      </c>
      <c r="AH32" s="45">
        <f t="shared" si="11"/>
        <v>0.24</v>
      </c>
      <c r="AI32" s="26">
        <f t="shared" si="12"/>
        <v>9.177113468338155E-2</v>
      </c>
      <c r="AJ32" s="45">
        <f t="shared" si="13"/>
        <v>0.75900000000000001</v>
      </c>
      <c r="AK32" s="61">
        <f t="shared" si="14"/>
        <v>6.919534658264663E-2</v>
      </c>
      <c r="AL32" s="45">
        <f t="shared" si="15"/>
        <v>0.314</v>
      </c>
      <c r="AM32" s="18">
        <v>838</v>
      </c>
      <c r="AN32" s="26">
        <f t="shared" si="16"/>
        <v>0.13468338154934104</v>
      </c>
      <c r="AO32" s="26">
        <f t="shared" si="17"/>
        <v>1.7513134851138354E-2</v>
      </c>
      <c r="AP32" s="45">
        <f t="shared" si="18"/>
        <v>0.314</v>
      </c>
      <c r="AQ32" s="163">
        <f t="shared" si="19"/>
        <v>1.609</v>
      </c>
      <c r="AR32" s="203">
        <f t="shared" si="20"/>
        <v>0.37</v>
      </c>
      <c r="AS32" s="283">
        <f t="shared" si="21"/>
        <v>0</v>
      </c>
      <c r="AT32" s="284">
        <f t="shared" si="22"/>
        <v>0</v>
      </c>
      <c r="AU32" s="39"/>
      <c r="AV32" s="258">
        <v>34200</v>
      </c>
      <c r="AW32" s="45">
        <f t="shared" si="23"/>
        <v>0.35099999999999998</v>
      </c>
      <c r="AX32" s="26">
        <v>0.24871794871794869</v>
      </c>
      <c r="AY32" s="45">
        <f t="shared" si="24"/>
        <v>0.42499999999999999</v>
      </c>
      <c r="AZ32" s="26">
        <v>0.31900000000000001</v>
      </c>
      <c r="BA32" s="146">
        <f t="shared" si="25"/>
        <v>0.83299999999999996</v>
      </c>
      <c r="BB32" s="26">
        <v>0.83699999999999997</v>
      </c>
      <c r="BC32" s="45">
        <f t="shared" si="26"/>
        <v>0.48099999999999998</v>
      </c>
      <c r="BD32" s="26">
        <v>0.85399999999999998</v>
      </c>
      <c r="BE32" s="550">
        <f t="shared" si="27"/>
        <v>0.81399999999999995</v>
      </c>
      <c r="BF32" s="83">
        <v>5.9544658493870403E-2</v>
      </c>
      <c r="BG32" s="45">
        <f t="shared" si="28"/>
        <v>0.59199999999999997</v>
      </c>
      <c r="BH32" s="163">
        <f t="shared" si="29"/>
        <v>3.4959999999999996</v>
      </c>
      <c r="BI32" s="205">
        <f t="shared" si="30"/>
        <v>0.87</v>
      </c>
      <c r="BJ32" s="283">
        <f t="shared" si="31"/>
        <v>0</v>
      </c>
      <c r="BK32" s="284">
        <f t="shared" si="32"/>
        <v>2</v>
      </c>
      <c r="BL32" s="39"/>
      <c r="BM32" s="160">
        <v>3</v>
      </c>
      <c r="BN32" s="45">
        <f t="shared" si="33"/>
        <v>0.14799999999999999</v>
      </c>
      <c r="BO32" s="11">
        <v>2</v>
      </c>
      <c r="BP32" s="45">
        <f t="shared" si="34"/>
        <v>0.33300000000000002</v>
      </c>
      <c r="BQ32" s="26">
        <v>8.5999999999999993E-2</v>
      </c>
      <c r="BR32" s="45">
        <f t="shared" si="35"/>
        <v>0.77700000000000002</v>
      </c>
      <c r="BS32" s="163">
        <f t="shared" si="36"/>
        <v>0.92500000000000004</v>
      </c>
      <c r="BT32" s="203">
        <f t="shared" si="37"/>
        <v>0.51800000000000002</v>
      </c>
      <c r="BU32" s="283">
        <f t="shared" si="38"/>
        <v>0</v>
      </c>
      <c r="BV32" s="284">
        <f t="shared" si="39"/>
        <v>0</v>
      </c>
      <c r="BW32" s="39"/>
      <c r="BX32" s="256">
        <v>33</v>
      </c>
      <c r="BY32" s="45">
        <f t="shared" si="40"/>
        <v>0.79600000000000004</v>
      </c>
      <c r="BZ32" s="18">
        <v>18</v>
      </c>
      <c r="CA32" s="146">
        <f t="shared" si="41"/>
        <v>0.85099999999999998</v>
      </c>
      <c r="CB32" s="18">
        <v>21</v>
      </c>
      <c r="CC32" s="45">
        <f t="shared" si="42"/>
        <v>0.314</v>
      </c>
      <c r="CD32" s="18">
        <v>9</v>
      </c>
      <c r="CE32" s="45">
        <f t="shared" si="43"/>
        <v>0.64800000000000002</v>
      </c>
      <c r="CF32" s="163">
        <f t="shared" si="44"/>
        <v>1.1100000000000001</v>
      </c>
      <c r="CG32" s="203">
        <f t="shared" si="45"/>
        <v>0.66600000000000004</v>
      </c>
      <c r="CH32" s="283">
        <f t="shared" si="46"/>
        <v>0</v>
      </c>
      <c r="CI32" s="284">
        <f t="shared" si="47"/>
        <v>0</v>
      </c>
      <c r="CJ32" s="260"/>
      <c r="CK32" s="160">
        <v>94</v>
      </c>
      <c r="CL32" s="45">
        <f t="shared" si="48"/>
        <v>0.51800000000000002</v>
      </c>
      <c r="CM32" s="26">
        <v>0.16462346760070051</v>
      </c>
      <c r="CN32" s="146">
        <f t="shared" si="49"/>
        <v>0.85099999999999998</v>
      </c>
      <c r="CO32" s="18">
        <v>63</v>
      </c>
      <c r="CP32" s="45">
        <f t="shared" si="50"/>
        <v>9.1999999999999998E-2</v>
      </c>
      <c r="CQ32" s="18">
        <v>7</v>
      </c>
      <c r="CR32" s="45">
        <f t="shared" si="51"/>
        <v>1.7999999999999999E-2</v>
      </c>
      <c r="CS32" s="163">
        <f t="shared" si="52"/>
        <v>1.4790000000000001</v>
      </c>
      <c r="CT32" s="203">
        <f t="shared" si="53"/>
        <v>0.25900000000000001</v>
      </c>
      <c r="CU32" s="283">
        <f t="shared" si="54"/>
        <v>0</v>
      </c>
      <c r="CV32" s="284">
        <f t="shared" si="55"/>
        <v>1</v>
      </c>
      <c r="CW32" s="39"/>
      <c r="CX32" s="227">
        <v>0.183</v>
      </c>
      <c r="CY32" s="45">
        <f t="shared" si="56"/>
        <v>0.75900000000000001</v>
      </c>
      <c r="CZ32" s="26">
        <v>0.13100000000000001</v>
      </c>
      <c r="DA32" s="146">
        <f t="shared" si="57"/>
        <v>0.81399999999999995</v>
      </c>
      <c r="DB32" s="26">
        <v>0.57399999999999995</v>
      </c>
      <c r="DC32" s="163">
        <f t="shared" si="58"/>
        <v>2.1469999999999998</v>
      </c>
      <c r="DD32" s="203">
        <f t="shared" si="59"/>
        <v>0.77700000000000002</v>
      </c>
      <c r="DE32" s="283">
        <f t="shared" si="60"/>
        <v>0</v>
      </c>
      <c r="DF32" s="284">
        <f t="shared" si="61"/>
        <v>1</v>
      </c>
      <c r="DJ32" s="163">
        <f t="shared" si="62"/>
        <v>12.542000000000002</v>
      </c>
      <c r="DK32" s="203">
        <f t="shared" si="63"/>
        <v>0.59199999999999997</v>
      </c>
      <c r="DM32" s="301">
        <f t="shared" si="64"/>
        <v>0</v>
      </c>
      <c r="DN32" s="302">
        <f t="shared" si="65"/>
        <v>4</v>
      </c>
    </row>
    <row r="33" spans="1:118" x14ac:dyDescent="0.3">
      <c r="A33" s="113"/>
      <c r="B33" s="556" t="s">
        <v>354</v>
      </c>
      <c r="C33" s="658">
        <v>54083</v>
      </c>
      <c r="D33" s="11" t="s">
        <v>354</v>
      </c>
      <c r="E33" s="11" t="s">
        <v>22</v>
      </c>
      <c r="F33" s="555">
        <v>7</v>
      </c>
      <c r="G33" s="18">
        <v>665171</v>
      </c>
      <c r="H33" s="18">
        <v>17527</v>
      </c>
      <c r="I33" s="18">
        <v>28150</v>
      </c>
      <c r="J33" s="19">
        <v>27.084764669536103</v>
      </c>
      <c r="K33" s="18">
        <v>10065</v>
      </c>
      <c r="L33" s="253">
        <v>2.59</v>
      </c>
      <c r="N33" s="256">
        <v>20523</v>
      </c>
      <c r="O33" s="147">
        <f t="shared" si="0"/>
        <v>0.92500000000000004</v>
      </c>
      <c r="P33" s="45">
        <v>3.0853720321541381E-2</v>
      </c>
      <c r="Q33" s="45">
        <f t="shared" si="1"/>
        <v>0.5</v>
      </c>
      <c r="R33" s="19">
        <v>819.17</v>
      </c>
      <c r="S33" s="147">
        <f t="shared" si="2"/>
        <v>0.98099999999999998</v>
      </c>
      <c r="T33" s="69">
        <v>1.2315234647487551E-3</v>
      </c>
      <c r="U33" s="45">
        <f t="shared" si="3"/>
        <v>0.68500000000000005</v>
      </c>
      <c r="V33" s="11">
        <v>15</v>
      </c>
      <c r="W33" s="45">
        <f t="shared" si="4"/>
        <v>0.33300000000000002</v>
      </c>
      <c r="X33" s="62">
        <v>1.3</v>
      </c>
      <c r="Y33" s="45">
        <f t="shared" si="5"/>
        <v>0.14799999999999999</v>
      </c>
      <c r="Z33" s="163">
        <f t="shared" si="6"/>
        <v>2.387</v>
      </c>
      <c r="AA33" s="203">
        <f t="shared" si="7"/>
        <v>0.68500000000000005</v>
      </c>
      <c r="AB33" s="283">
        <f t="shared" si="8"/>
        <v>2</v>
      </c>
      <c r="AC33" s="284">
        <f t="shared" si="9"/>
        <v>2</v>
      </c>
      <c r="AD33" s="39"/>
      <c r="AE33" s="256">
        <v>1218</v>
      </c>
      <c r="AF33" s="45">
        <f t="shared" si="10"/>
        <v>0.61099999999999999</v>
      </c>
      <c r="AG33" s="18">
        <v>21</v>
      </c>
      <c r="AH33" s="45">
        <f t="shared" si="11"/>
        <v>0.33300000000000002</v>
      </c>
      <c r="AI33" s="26">
        <f t="shared" si="12"/>
        <v>6.9492782564044051E-2</v>
      </c>
      <c r="AJ33" s="45">
        <f t="shared" si="13"/>
        <v>0.59199999999999997</v>
      </c>
      <c r="AK33" s="61">
        <f t="shared" si="14"/>
        <v>5.9348048530916533E-2</v>
      </c>
      <c r="AL33" s="45">
        <f t="shared" si="15"/>
        <v>0.20300000000000001</v>
      </c>
      <c r="AM33" s="18">
        <v>1954</v>
      </c>
      <c r="AN33" s="26">
        <f t="shared" si="16"/>
        <v>0.11148513721686541</v>
      </c>
      <c r="AO33" s="26">
        <f t="shared" si="17"/>
        <v>1.7241379310344827E-2</v>
      </c>
      <c r="AP33" s="45">
        <f t="shared" si="18"/>
        <v>0.29599999999999999</v>
      </c>
      <c r="AQ33" s="163">
        <f t="shared" si="19"/>
        <v>1.7389999999999999</v>
      </c>
      <c r="AR33" s="203">
        <f t="shared" si="20"/>
        <v>0.44400000000000001</v>
      </c>
      <c r="AS33" s="283">
        <f t="shared" si="21"/>
        <v>0</v>
      </c>
      <c r="AT33" s="284">
        <f t="shared" si="22"/>
        <v>0</v>
      </c>
      <c r="AU33" s="39"/>
      <c r="AV33" s="258">
        <v>44300</v>
      </c>
      <c r="AW33" s="45">
        <f t="shared" si="23"/>
        <v>0.57399999999999995</v>
      </c>
      <c r="AX33" s="26">
        <v>0.29164265129682998</v>
      </c>
      <c r="AY33" s="45">
        <f t="shared" si="24"/>
        <v>0.72199999999999998</v>
      </c>
      <c r="AZ33" s="26">
        <v>0.16300000000000001</v>
      </c>
      <c r="BA33" s="45">
        <f t="shared" si="25"/>
        <v>0.24</v>
      </c>
      <c r="BB33" s="26">
        <v>0.84499999999999997</v>
      </c>
      <c r="BC33" s="45">
        <f t="shared" si="26"/>
        <v>0.51800000000000002</v>
      </c>
      <c r="BD33" s="26">
        <v>0.81799999999999995</v>
      </c>
      <c r="BE33" s="549">
        <f t="shared" si="27"/>
        <v>0.66600000000000004</v>
      </c>
      <c r="BF33" s="83">
        <v>2.6272577996715927E-2</v>
      </c>
      <c r="BG33" s="45">
        <f t="shared" si="28"/>
        <v>0.14799999999999999</v>
      </c>
      <c r="BH33" s="163">
        <f t="shared" si="29"/>
        <v>2.8679999999999999</v>
      </c>
      <c r="BI33" s="203">
        <f t="shared" si="30"/>
        <v>0.40699999999999997</v>
      </c>
      <c r="BJ33" s="283">
        <f t="shared" si="31"/>
        <v>0</v>
      </c>
      <c r="BK33" s="284">
        <f t="shared" si="32"/>
        <v>0</v>
      </c>
      <c r="BL33" s="39"/>
      <c r="BM33" s="160">
        <v>4</v>
      </c>
      <c r="BN33" s="45">
        <f t="shared" si="33"/>
        <v>0.314</v>
      </c>
      <c r="BO33" s="11">
        <v>2</v>
      </c>
      <c r="BP33" s="45">
        <f t="shared" si="34"/>
        <v>0.33300000000000002</v>
      </c>
      <c r="BQ33" s="26">
        <v>3.9E-2</v>
      </c>
      <c r="BR33" s="45">
        <f t="shared" si="35"/>
        <v>0.111</v>
      </c>
      <c r="BS33" s="163">
        <f t="shared" si="36"/>
        <v>0.42499999999999999</v>
      </c>
      <c r="BT33" s="203">
        <f t="shared" si="37"/>
        <v>0.16600000000000001</v>
      </c>
      <c r="BU33" s="283">
        <f t="shared" si="38"/>
        <v>0</v>
      </c>
      <c r="BV33" s="284">
        <f t="shared" si="39"/>
        <v>0</v>
      </c>
      <c r="BW33" s="39"/>
      <c r="BX33" s="256">
        <v>47</v>
      </c>
      <c r="BY33" s="146">
        <f t="shared" si="40"/>
        <v>0.87</v>
      </c>
      <c r="BZ33" s="18">
        <v>2</v>
      </c>
      <c r="CA33" s="45">
        <f t="shared" si="41"/>
        <v>0.5</v>
      </c>
      <c r="CB33" s="18">
        <v>36</v>
      </c>
      <c r="CC33" s="45">
        <f t="shared" si="42"/>
        <v>0.72199999999999998</v>
      </c>
      <c r="CD33" s="18">
        <v>5</v>
      </c>
      <c r="CE33" s="45">
        <f t="shared" si="43"/>
        <v>0.35099999999999998</v>
      </c>
      <c r="CF33" s="163">
        <f t="shared" si="44"/>
        <v>1.5920000000000001</v>
      </c>
      <c r="CG33" s="205">
        <f t="shared" si="45"/>
        <v>0.88800000000000001</v>
      </c>
      <c r="CH33" s="283">
        <f t="shared" si="46"/>
        <v>0</v>
      </c>
      <c r="CI33" s="284">
        <f t="shared" si="47"/>
        <v>1</v>
      </c>
      <c r="CJ33" s="260"/>
      <c r="CK33" s="160">
        <v>34</v>
      </c>
      <c r="CL33" s="45">
        <f t="shared" si="48"/>
        <v>0.25900000000000001</v>
      </c>
      <c r="CM33" s="26">
        <v>2.7914614121510674E-2</v>
      </c>
      <c r="CN33" s="45">
        <f t="shared" si="49"/>
        <v>0.14799999999999999</v>
      </c>
      <c r="CO33" s="18">
        <v>549</v>
      </c>
      <c r="CP33" s="45">
        <f t="shared" si="50"/>
        <v>0.77700000000000002</v>
      </c>
      <c r="CQ33" s="18">
        <v>262</v>
      </c>
      <c r="CR33" s="146">
        <f t="shared" si="51"/>
        <v>0.87</v>
      </c>
      <c r="CS33" s="163">
        <f t="shared" si="52"/>
        <v>2.0539999999999998</v>
      </c>
      <c r="CT33" s="203">
        <f t="shared" si="53"/>
        <v>0.51800000000000002</v>
      </c>
      <c r="CU33" s="283">
        <f t="shared" si="54"/>
        <v>0</v>
      </c>
      <c r="CV33" s="284">
        <f t="shared" si="55"/>
        <v>1</v>
      </c>
      <c r="CW33" s="39"/>
      <c r="CX33" s="227">
        <v>0.106</v>
      </c>
      <c r="CY33" s="45">
        <f t="shared" si="56"/>
        <v>0.48099999999999998</v>
      </c>
      <c r="CZ33" s="26">
        <v>5.0999999999999997E-2</v>
      </c>
      <c r="DA33" s="45">
        <f t="shared" si="57"/>
        <v>0.44400000000000001</v>
      </c>
      <c r="DB33" s="26">
        <v>0.4259</v>
      </c>
      <c r="DC33" s="163">
        <f t="shared" si="58"/>
        <v>1.3509</v>
      </c>
      <c r="DD33" s="203">
        <f t="shared" si="59"/>
        <v>0.46200000000000002</v>
      </c>
      <c r="DE33" s="283">
        <f t="shared" si="60"/>
        <v>0</v>
      </c>
      <c r="DF33" s="284">
        <f t="shared" si="61"/>
        <v>0</v>
      </c>
      <c r="DJ33" s="163">
        <f t="shared" si="62"/>
        <v>12.415900000000001</v>
      </c>
      <c r="DK33" s="203">
        <f t="shared" si="63"/>
        <v>0.57399999999999995</v>
      </c>
      <c r="DM33" s="301">
        <f t="shared" si="64"/>
        <v>2</v>
      </c>
      <c r="DN33" s="302">
        <f t="shared" si="65"/>
        <v>4</v>
      </c>
    </row>
    <row r="34" spans="1:118" x14ac:dyDescent="0.3">
      <c r="A34" s="666"/>
      <c r="B34" s="556" t="s">
        <v>388</v>
      </c>
      <c r="C34" s="658">
        <v>54049</v>
      </c>
      <c r="D34" s="11" t="s">
        <v>388</v>
      </c>
      <c r="E34" s="11" t="s">
        <v>22</v>
      </c>
      <c r="F34" s="555">
        <v>6</v>
      </c>
      <c r="G34" s="18">
        <v>199218</v>
      </c>
      <c r="H34" s="18">
        <v>31565</v>
      </c>
      <c r="I34" s="18">
        <v>56256</v>
      </c>
      <c r="J34" s="19">
        <v>180.7258380266843</v>
      </c>
      <c r="K34" s="18">
        <v>23278</v>
      </c>
      <c r="L34" s="253">
        <v>2.37</v>
      </c>
      <c r="N34" s="256">
        <v>6146</v>
      </c>
      <c r="O34" s="45">
        <f t="shared" si="0"/>
        <v>0.25900000000000001</v>
      </c>
      <c r="P34" s="45">
        <v>3.0850625947454548E-2</v>
      </c>
      <c r="Q34" s="45">
        <f t="shared" si="1"/>
        <v>0.48099999999999998</v>
      </c>
      <c r="R34" s="19">
        <v>277.16000000000003</v>
      </c>
      <c r="S34" s="45">
        <f t="shared" si="2"/>
        <v>0.40699999999999997</v>
      </c>
      <c r="T34" s="69">
        <v>1.3912746658099619E-3</v>
      </c>
      <c r="U34" s="146">
        <f t="shared" si="3"/>
        <v>0.85099999999999998</v>
      </c>
      <c r="V34" s="11">
        <v>15</v>
      </c>
      <c r="W34" s="45">
        <f t="shared" si="4"/>
        <v>0.33300000000000002</v>
      </c>
      <c r="X34" s="62">
        <v>1.2</v>
      </c>
      <c r="Y34" s="45">
        <f t="shared" si="5"/>
        <v>5.5E-2</v>
      </c>
      <c r="Z34" s="163">
        <f t="shared" si="6"/>
        <v>1.0539999999999998</v>
      </c>
      <c r="AA34" s="203">
        <f t="shared" si="7"/>
        <v>0.111</v>
      </c>
      <c r="AB34" s="283">
        <f t="shared" si="8"/>
        <v>0</v>
      </c>
      <c r="AC34" s="284">
        <f t="shared" si="9"/>
        <v>0</v>
      </c>
      <c r="AD34" s="39"/>
      <c r="AE34" s="256">
        <v>1641</v>
      </c>
      <c r="AF34" s="45">
        <f t="shared" si="10"/>
        <v>0.70299999999999996</v>
      </c>
      <c r="AG34" s="18">
        <v>67</v>
      </c>
      <c r="AH34" s="45">
        <f t="shared" si="11"/>
        <v>0.5</v>
      </c>
      <c r="AI34" s="26">
        <f t="shared" si="12"/>
        <v>5.1987961349596074E-2</v>
      </c>
      <c r="AJ34" s="45">
        <f t="shared" si="13"/>
        <v>0.35099999999999998</v>
      </c>
      <c r="AK34" s="61">
        <f t="shared" si="14"/>
        <v>0.267002928734136</v>
      </c>
      <c r="AL34" s="146">
        <f t="shared" si="15"/>
        <v>0.81399999999999995</v>
      </c>
      <c r="AM34" s="18">
        <v>1698</v>
      </c>
      <c r="AN34" s="26">
        <f t="shared" si="16"/>
        <v>5.3793758910185334E-2</v>
      </c>
      <c r="AO34" s="26">
        <f t="shared" si="17"/>
        <v>4.0828762949421088E-2</v>
      </c>
      <c r="AP34" s="45">
        <f t="shared" si="18"/>
        <v>0.40699999999999997</v>
      </c>
      <c r="AQ34" s="163">
        <f t="shared" si="19"/>
        <v>2.3679999999999999</v>
      </c>
      <c r="AR34" s="203">
        <f t="shared" si="20"/>
        <v>0.64800000000000002</v>
      </c>
      <c r="AS34" s="283">
        <f t="shared" si="21"/>
        <v>0</v>
      </c>
      <c r="AT34" s="284">
        <f t="shared" si="22"/>
        <v>1</v>
      </c>
      <c r="AU34" s="39"/>
      <c r="AV34" s="258">
        <v>51550</v>
      </c>
      <c r="AW34" s="45">
        <f t="shared" si="23"/>
        <v>0.77700000000000002</v>
      </c>
      <c r="AX34" s="26">
        <v>0.21594918842625269</v>
      </c>
      <c r="AY34" s="45">
        <f t="shared" si="24"/>
        <v>0.35099999999999998</v>
      </c>
      <c r="AZ34" s="26">
        <v>0.34699999999999998</v>
      </c>
      <c r="BA34" s="146">
        <f t="shared" si="25"/>
        <v>0.85099999999999998</v>
      </c>
      <c r="BB34" s="26">
        <v>0.84</v>
      </c>
      <c r="BC34" s="45">
        <f t="shared" si="26"/>
        <v>0.5</v>
      </c>
      <c r="BD34" s="26">
        <v>0.82200000000000006</v>
      </c>
      <c r="BE34" s="549">
        <f t="shared" si="27"/>
        <v>0.72199999999999998</v>
      </c>
      <c r="BF34" s="83">
        <v>3.4125533211456428E-2</v>
      </c>
      <c r="BG34" s="45">
        <f t="shared" si="28"/>
        <v>0.314</v>
      </c>
      <c r="BH34" s="163">
        <f t="shared" si="29"/>
        <v>3.5150000000000001</v>
      </c>
      <c r="BI34" s="206">
        <f t="shared" si="30"/>
        <v>0.90700000000000003</v>
      </c>
      <c r="BJ34" s="283">
        <f t="shared" si="31"/>
        <v>0</v>
      </c>
      <c r="BK34" s="284">
        <f t="shared" si="32"/>
        <v>1</v>
      </c>
      <c r="BL34" s="39"/>
      <c r="BM34" s="160">
        <v>10</v>
      </c>
      <c r="BN34" s="45">
        <f t="shared" si="33"/>
        <v>0.72199999999999998</v>
      </c>
      <c r="BO34" s="11">
        <v>4</v>
      </c>
      <c r="BP34" s="45">
        <f t="shared" si="34"/>
        <v>0.61099999999999999</v>
      </c>
      <c r="BQ34" s="26">
        <v>5.7000000000000002E-2</v>
      </c>
      <c r="BR34" s="45">
        <f t="shared" si="35"/>
        <v>0.48099999999999998</v>
      </c>
      <c r="BS34" s="163">
        <f t="shared" si="36"/>
        <v>1.2029999999999998</v>
      </c>
      <c r="BT34" s="203">
        <f t="shared" si="37"/>
        <v>0.64800000000000002</v>
      </c>
      <c r="BU34" s="283">
        <f t="shared" si="38"/>
        <v>0</v>
      </c>
      <c r="BV34" s="284">
        <f t="shared" si="39"/>
        <v>0</v>
      </c>
      <c r="BW34" s="39"/>
      <c r="BX34" s="256">
        <v>73</v>
      </c>
      <c r="BY34" s="147">
        <f t="shared" si="40"/>
        <v>0.92500000000000004</v>
      </c>
      <c r="BZ34" s="18">
        <v>8</v>
      </c>
      <c r="CA34" s="146">
        <f t="shared" si="41"/>
        <v>0.81399999999999995</v>
      </c>
      <c r="CB34" s="18">
        <v>33</v>
      </c>
      <c r="CC34" s="45">
        <f t="shared" si="42"/>
        <v>0.68500000000000005</v>
      </c>
      <c r="CD34" s="18">
        <v>7</v>
      </c>
      <c r="CE34" s="45">
        <f t="shared" si="43"/>
        <v>0.48099999999999998</v>
      </c>
      <c r="CF34" s="163">
        <f t="shared" si="44"/>
        <v>1.61</v>
      </c>
      <c r="CG34" s="206">
        <f t="shared" si="45"/>
        <v>0.94399999999999995</v>
      </c>
      <c r="CH34" s="283">
        <f t="shared" si="46"/>
        <v>1</v>
      </c>
      <c r="CI34" s="284">
        <f t="shared" si="47"/>
        <v>1</v>
      </c>
      <c r="CJ34" s="260"/>
      <c r="CK34" s="160">
        <v>103</v>
      </c>
      <c r="CL34" s="45">
        <f t="shared" si="48"/>
        <v>0.629</v>
      </c>
      <c r="CM34" s="26">
        <v>6.2766605728214506E-2</v>
      </c>
      <c r="CN34" s="45">
        <f t="shared" si="49"/>
        <v>0.53700000000000003</v>
      </c>
      <c r="CO34" s="18">
        <v>382</v>
      </c>
      <c r="CP34" s="45">
        <f t="shared" si="50"/>
        <v>0.57399999999999995</v>
      </c>
      <c r="CQ34" s="18">
        <v>87</v>
      </c>
      <c r="CR34" s="45">
        <f t="shared" si="51"/>
        <v>0.40699999999999997</v>
      </c>
      <c r="CS34" s="163">
        <f t="shared" si="52"/>
        <v>2.1469999999999998</v>
      </c>
      <c r="CT34" s="203">
        <f t="shared" si="53"/>
        <v>0.55500000000000005</v>
      </c>
      <c r="CU34" s="283">
        <f t="shared" si="54"/>
        <v>0</v>
      </c>
      <c r="CV34" s="284">
        <f t="shared" si="55"/>
        <v>0</v>
      </c>
      <c r="CW34" s="39"/>
      <c r="CX34" s="227">
        <v>6.7000000000000004E-2</v>
      </c>
      <c r="CY34" s="45">
        <f t="shared" si="56"/>
        <v>0.222</v>
      </c>
      <c r="CZ34" s="26">
        <v>3.5000000000000003E-2</v>
      </c>
      <c r="DA34" s="45">
        <f t="shared" si="57"/>
        <v>0.185</v>
      </c>
      <c r="DB34" s="26">
        <v>0.1111</v>
      </c>
      <c r="DC34" s="163">
        <f t="shared" si="58"/>
        <v>0.5181</v>
      </c>
      <c r="DD34" s="203">
        <f t="shared" si="59"/>
        <v>0.129</v>
      </c>
      <c r="DE34" s="283">
        <f t="shared" si="60"/>
        <v>0</v>
      </c>
      <c r="DF34" s="284">
        <f t="shared" si="61"/>
        <v>0</v>
      </c>
      <c r="DJ34" s="163">
        <f t="shared" si="62"/>
        <v>12.415099999999997</v>
      </c>
      <c r="DK34" s="203">
        <f t="shared" si="63"/>
        <v>0.55500000000000005</v>
      </c>
      <c r="DM34" s="301">
        <f t="shared" si="64"/>
        <v>1</v>
      </c>
      <c r="DN34" s="302">
        <f t="shared" si="65"/>
        <v>3</v>
      </c>
    </row>
    <row r="35" spans="1:118" x14ac:dyDescent="0.3">
      <c r="A35" s="113"/>
      <c r="B35" s="556" t="s">
        <v>318</v>
      </c>
      <c r="C35" s="658">
        <v>54019</v>
      </c>
      <c r="D35" s="11" t="s">
        <v>318</v>
      </c>
      <c r="E35" s="11" t="s">
        <v>22</v>
      </c>
      <c r="F35" s="555">
        <v>4</v>
      </c>
      <c r="G35" s="18">
        <v>427662</v>
      </c>
      <c r="H35" s="18">
        <v>24115</v>
      </c>
      <c r="I35" s="18">
        <v>41056</v>
      </c>
      <c r="J35" s="19">
        <v>61.440670435998513</v>
      </c>
      <c r="K35" s="18">
        <v>15836</v>
      </c>
      <c r="L35" s="253">
        <v>2.5</v>
      </c>
      <c r="N35" s="256">
        <v>4974</v>
      </c>
      <c r="O35" s="45">
        <f t="shared" si="0"/>
        <v>0.129</v>
      </c>
      <c r="P35" s="45">
        <v>1.163068030360425E-2</v>
      </c>
      <c r="Q35" s="45">
        <f t="shared" si="1"/>
        <v>0</v>
      </c>
      <c r="R35" s="19">
        <v>389.92999999999989</v>
      </c>
      <c r="S35" s="45">
        <f t="shared" si="2"/>
        <v>0.74</v>
      </c>
      <c r="T35" s="69">
        <v>9.1178423779860439E-4</v>
      </c>
      <c r="U35" s="45">
        <f t="shared" si="3"/>
        <v>0.24</v>
      </c>
      <c r="V35" s="11">
        <v>17</v>
      </c>
      <c r="W35" s="45">
        <f t="shared" si="4"/>
        <v>0.55500000000000005</v>
      </c>
      <c r="X35" s="62">
        <v>1.2</v>
      </c>
      <c r="Y35" s="45">
        <f t="shared" si="5"/>
        <v>5.5E-2</v>
      </c>
      <c r="Z35" s="163">
        <f t="shared" si="6"/>
        <v>1.4790000000000001</v>
      </c>
      <c r="AA35" s="203">
        <f t="shared" si="7"/>
        <v>0.25900000000000001</v>
      </c>
      <c r="AB35" s="283">
        <f t="shared" si="8"/>
        <v>0</v>
      </c>
      <c r="AC35" s="284">
        <f t="shared" si="9"/>
        <v>0</v>
      </c>
      <c r="AD35" s="39"/>
      <c r="AE35" s="256">
        <v>1370</v>
      </c>
      <c r="AF35" s="45">
        <f t="shared" si="10"/>
        <v>0.629</v>
      </c>
      <c r="AG35" s="18">
        <v>51</v>
      </c>
      <c r="AH35" s="45">
        <f t="shared" si="11"/>
        <v>0.44400000000000001</v>
      </c>
      <c r="AI35" s="26">
        <f t="shared" si="12"/>
        <v>5.6811113414887003E-2</v>
      </c>
      <c r="AJ35" s="45">
        <f t="shared" si="13"/>
        <v>0.44400000000000001</v>
      </c>
      <c r="AK35" s="61">
        <f t="shared" si="14"/>
        <v>0.27543224768797747</v>
      </c>
      <c r="AL35" s="146">
        <f t="shared" si="15"/>
        <v>0.83299999999999996</v>
      </c>
      <c r="AM35" s="18">
        <v>1786</v>
      </c>
      <c r="AN35" s="26">
        <f t="shared" si="16"/>
        <v>7.4061787269334434E-2</v>
      </c>
      <c r="AO35" s="26">
        <f t="shared" si="17"/>
        <v>3.7226277372262771E-2</v>
      </c>
      <c r="AP35" s="45">
        <f t="shared" si="18"/>
        <v>0.37</v>
      </c>
      <c r="AQ35" s="163">
        <f t="shared" si="19"/>
        <v>2.3499999999999996</v>
      </c>
      <c r="AR35" s="203">
        <f t="shared" si="20"/>
        <v>0.629</v>
      </c>
      <c r="AS35" s="283">
        <f t="shared" si="21"/>
        <v>0</v>
      </c>
      <c r="AT35" s="284">
        <f t="shared" si="22"/>
        <v>1</v>
      </c>
      <c r="AU35" s="39"/>
      <c r="AV35" s="258">
        <v>28500</v>
      </c>
      <c r="AW35" s="45">
        <f t="shared" si="23"/>
        <v>0.222</v>
      </c>
      <c r="AX35" s="26">
        <v>0.15865084322298559</v>
      </c>
      <c r="AY35" s="45">
        <f t="shared" si="24"/>
        <v>0.111</v>
      </c>
      <c r="AZ35" s="26">
        <v>0.218</v>
      </c>
      <c r="BA35" s="45">
        <f t="shared" si="25"/>
        <v>0.51800000000000002</v>
      </c>
      <c r="BB35" s="26">
        <v>0.92700000000000005</v>
      </c>
      <c r="BC35" s="146">
        <f t="shared" si="26"/>
        <v>0.83299999999999996</v>
      </c>
      <c r="BD35" s="26">
        <v>0.873</v>
      </c>
      <c r="BE35" s="550">
        <f t="shared" si="27"/>
        <v>0.85099999999999998</v>
      </c>
      <c r="BF35" s="83">
        <v>2.6277372262773723E-2</v>
      </c>
      <c r="BG35" s="45">
        <f t="shared" si="28"/>
        <v>0.16600000000000001</v>
      </c>
      <c r="BH35" s="163">
        <f t="shared" si="29"/>
        <v>2.7010000000000001</v>
      </c>
      <c r="BI35" s="203">
        <f t="shared" si="30"/>
        <v>0.25900000000000001</v>
      </c>
      <c r="BJ35" s="283">
        <f t="shared" si="31"/>
        <v>0</v>
      </c>
      <c r="BK35" s="284">
        <f t="shared" si="32"/>
        <v>2</v>
      </c>
      <c r="BL35" s="39"/>
      <c r="BM35" s="160">
        <v>15</v>
      </c>
      <c r="BN35" s="146">
        <f t="shared" si="33"/>
        <v>0.87</v>
      </c>
      <c r="BO35" s="11">
        <v>5</v>
      </c>
      <c r="BP35" s="45">
        <f t="shared" si="34"/>
        <v>0.66600000000000004</v>
      </c>
      <c r="BQ35" s="26">
        <v>4.1000000000000002E-2</v>
      </c>
      <c r="BR35" s="45">
        <f t="shared" si="35"/>
        <v>0.16600000000000001</v>
      </c>
      <c r="BS35" s="163">
        <f t="shared" si="36"/>
        <v>1.036</v>
      </c>
      <c r="BT35" s="203">
        <f t="shared" si="37"/>
        <v>0.61099999999999999</v>
      </c>
      <c r="BU35" s="283">
        <f t="shared" si="38"/>
        <v>0</v>
      </c>
      <c r="BV35" s="284">
        <f t="shared" si="39"/>
        <v>1</v>
      </c>
      <c r="BW35" s="39"/>
      <c r="BX35" s="256">
        <v>14</v>
      </c>
      <c r="BY35" s="45">
        <f t="shared" si="40"/>
        <v>0.61099999999999999</v>
      </c>
      <c r="BZ35" s="18">
        <v>5</v>
      </c>
      <c r="CA35" s="45">
        <f t="shared" si="41"/>
        <v>0.70299999999999996</v>
      </c>
      <c r="CB35" s="18">
        <v>52</v>
      </c>
      <c r="CC35" s="45">
        <f t="shared" si="42"/>
        <v>0.77700000000000002</v>
      </c>
      <c r="CD35" s="18">
        <v>15</v>
      </c>
      <c r="CE35" s="146">
        <f t="shared" si="43"/>
        <v>0.81399999999999995</v>
      </c>
      <c r="CF35" s="163">
        <f t="shared" si="44"/>
        <v>1.3879999999999999</v>
      </c>
      <c r="CG35" s="203">
        <f t="shared" si="45"/>
        <v>0.77700000000000002</v>
      </c>
      <c r="CH35" s="283">
        <f t="shared" si="46"/>
        <v>0</v>
      </c>
      <c r="CI35" s="284">
        <f t="shared" si="47"/>
        <v>0</v>
      </c>
      <c r="CJ35" s="260"/>
      <c r="CK35" s="160">
        <v>74</v>
      </c>
      <c r="CL35" s="45">
        <f t="shared" si="48"/>
        <v>0.48099999999999998</v>
      </c>
      <c r="CM35" s="26">
        <v>5.4014598540145987E-2</v>
      </c>
      <c r="CN35" s="45">
        <f t="shared" si="49"/>
        <v>0.42499999999999999</v>
      </c>
      <c r="CO35" s="18">
        <v>310</v>
      </c>
      <c r="CP35" s="45">
        <f t="shared" si="50"/>
        <v>0.46200000000000002</v>
      </c>
      <c r="CQ35" s="18">
        <v>79</v>
      </c>
      <c r="CR35" s="45">
        <f t="shared" si="51"/>
        <v>0.38800000000000001</v>
      </c>
      <c r="CS35" s="163">
        <f t="shared" si="52"/>
        <v>1.7560000000000002</v>
      </c>
      <c r="CT35" s="203">
        <f t="shared" si="53"/>
        <v>0.44400000000000001</v>
      </c>
      <c r="CU35" s="283">
        <f t="shared" si="54"/>
        <v>0</v>
      </c>
      <c r="CV35" s="284">
        <f t="shared" si="55"/>
        <v>0</v>
      </c>
      <c r="CW35" s="39"/>
      <c r="CX35" s="227">
        <v>8.6999999999999994E-2</v>
      </c>
      <c r="CY35" s="45">
        <f t="shared" si="56"/>
        <v>0.37</v>
      </c>
      <c r="CZ35" s="26">
        <v>4.8000000000000001E-2</v>
      </c>
      <c r="DA35" s="45">
        <f t="shared" si="57"/>
        <v>0.40699999999999997</v>
      </c>
      <c r="DB35" s="26">
        <v>0.72219999999999995</v>
      </c>
      <c r="DC35" s="163">
        <f t="shared" si="58"/>
        <v>1.4992000000000001</v>
      </c>
      <c r="DD35" s="203">
        <f t="shared" si="59"/>
        <v>0.53700000000000003</v>
      </c>
      <c r="DE35" s="283">
        <f t="shared" si="60"/>
        <v>0</v>
      </c>
      <c r="DF35" s="284">
        <f t="shared" si="61"/>
        <v>0</v>
      </c>
      <c r="DJ35" s="163">
        <f t="shared" si="62"/>
        <v>12.209200000000001</v>
      </c>
      <c r="DK35" s="203">
        <f t="shared" si="63"/>
        <v>0.53700000000000003</v>
      </c>
      <c r="DM35" s="301">
        <f t="shared" si="64"/>
        <v>0</v>
      </c>
      <c r="DN35" s="302">
        <f t="shared" si="65"/>
        <v>4</v>
      </c>
    </row>
    <row r="36" spans="1:118" x14ac:dyDescent="0.3">
      <c r="A36" s="113"/>
      <c r="B36" s="556" t="s">
        <v>382</v>
      </c>
      <c r="C36" s="658">
        <v>54093</v>
      </c>
      <c r="D36" s="11" t="s">
        <v>382</v>
      </c>
      <c r="E36" s="11" t="s">
        <v>22</v>
      </c>
      <c r="F36" s="555">
        <v>7</v>
      </c>
      <c r="G36" s="18">
        <v>269459</v>
      </c>
      <c r="H36" s="18">
        <v>8848</v>
      </c>
      <c r="I36" s="18">
        <v>6822</v>
      </c>
      <c r="J36" s="19">
        <v>16.203132944158479</v>
      </c>
      <c r="K36" s="18">
        <v>2790</v>
      </c>
      <c r="L36" s="253">
        <v>2.39</v>
      </c>
      <c r="N36" s="256">
        <v>8110</v>
      </c>
      <c r="O36" s="45">
        <f t="shared" si="0"/>
        <v>0.51800000000000002</v>
      </c>
      <c r="P36" s="45">
        <v>3.009734319506864E-2</v>
      </c>
      <c r="Q36" s="45">
        <f t="shared" si="1"/>
        <v>0.42499999999999999</v>
      </c>
      <c r="R36" s="19">
        <v>318.01</v>
      </c>
      <c r="S36" s="45">
        <f t="shared" si="2"/>
        <v>0.59199999999999997</v>
      </c>
      <c r="T36" s="69">
        <v>1.1801839247674961E-3</v>
      </c>
      <c r="U36" s="45">
        <f t="shared" si="3"/>
        <v>0.51800000000000002</v>
      </c>
      <c r="V36" s="11">
        <v>18</v>
      </c>
      <c r="W36" s="45">
        <f t="shared" si="4"/>
        <v>0.64800000000000002</v>
      </c>
      <c r="X36" s="62">
        <v>2.7</v>
      </c>
      <c r="Y36" s="45">
        <f t="shared" si="5"/>
        <v>0.70299999999999996</v>
      </c>
      <c r="Z36" s="163">
        <f t="shared" si="6"/>
        <v>2.4610000000000003</v>
      </c>
      <c r="AA36" s="203">
        <f t="shared" si="7"/>
        <v>0.72199999999999998</v>
      </c>
      <c r="AB36" s="283">
        <f t="shared" si="8"/>
        <v>0</v>
      </c>
      <c r="AC36" s="284">
        <f t="shared" si="9"/>
        <v>0</v>
      </c>
      <c r="AD36" s="39"/>
      <c r="AE36" s="256">
        <v>554</v>
      </c>
      <c r="AF36" s="45">
        <f t="shared" si="10"/>
        <v>0.27700000000000002</v>
      </c>
      <c r="AG36" s="18">
        <v>119</v>
      </c>
      <c r="AH36" s="45">
        <f t="shared" si="11"/>
        <v>0.61099999999999999</v>
      </c>
      <c r="AI36" s="26">
        <f t="shared" si="12"/>
        <v>6.2613019891500907E-2</v>
      </c>
      <c r="AJ36" s="45">
        <f t="shared" si="13"/>
        <v>0.51800000000000002</v>
      </c>
      <c r="AK36" s="61">
        <f t="shared" si="14"/>
        <v>6.8310727496917384E-2</v>
      </c>
      <c r="AL36" s="45">
        <f t="shared" si="15"/>
        <v>0.29599999999999999</v>
      </c>
      <c r="AM36" s="18">
        <v>625</v>
      </c>
      <c r="AN36" s="26">
        <f t="shared" si="16"/>
        <v>7.0637432188065105E-2</v>
      </c>
      <c r="AO36" s="26">
        <f t="shared" si="17"/>
        <v>0.2148014440433213</v>
      </c>
      <c r="AP36" s="147">
        <f t="shared" si="18"/>
        <v>0.92500000000000004</v>
      </c>
      <c r="AQ36" s="163">
        <f t="shared" si="19"/>
        <v>1.702</v>
      </c>
      <c r="AR36" s="203">
        <f t="shared" si="20"/>
        <v>0.38800000000000001</v>
      </c>
      <c r="AS36" s="283">
        <f t="shared" si="21"/>
        <v>0</v>
      </c>
      <c r="AT36" s="284">
        <f t="shared" si="22"/>
        <v>0</v>
      </c>
      <c r="AU36" s="39"/>
      <c r="AV36" s="258">
        <v>50500</v>
      </c>
      <c r="AW36" s="45">
        <f t="shared" si="23"/>
        <v>0.74</v>
      </c>
      <c r="AX36" s="26">
        <v>0.18882466281310209</v>
      </c>
      <c r="AY36" s="45">
        <f t="shared" si="24"/>
        <v>0.222</v>
      </c>
      <c r="AZ36" s="26">
        <v>0.16600000000000001</v>
      </c>
      <c r="BA36" s="45">
        <f t="shared" si="25"/>
        <v>0.27700000000000002</v>
      </c>
      <c r="BB36" s="26">
        <v>0.73</v>
      </c>
      <c r="BC36" s="45">
        <f t="shared" si="26"/>
        <v>0.14799999999999999</v>
      </c>
      <c r="BD36" s="26">
        <v>0.68800000000000006</v>
      </c>
      <c r="BE36" s="549">
        <f t="shared" si="27"/>
        <v>0.16600000000000001</v>
      </c>
      <c r="BF36" s="83">
        <v>0.13718411552346571</v>
      </c>
      <c r="BG36" s="147">
        <f t="shared" si="28"/>
        <v>0.92500000000000004</v>
      </c>
      <c r="BH36" s="163">
        <f t="shared" si="29"/>
        <v>2.4779999999999998</v>
      </c>
      <c r="BI36" s="203">
        <f t="shared" si="30"/>
        <v>7.3999999999999996E-2</v>
      </c>
      <c r="BJ36" s="283">
        <f t="shared" si="31"/>
        <v>1</v>
      </c>
      <c r="BK36" s="284">
        <f t="shared" si="32"/>
        <v>1</v>
      </c>
      <c r="BL36" s="39"/>
      <c r="BM36" s="160">
        <v>3</v>
      </c>
      <c r="BN36" s="45">
        <f t="shared" si="33"/>
        <v>0.14799999999999999</v>
      </c>
      <c r="BO36" s="11">
        <v>2</v>
      </c>
      <c r="BP36" s="45">
        <f t="shared" si="34"/>
        <v>0.33300000000000002</v>
      </c>
      <c r="BQ36" s="26">
        <v>6.3E-2</v>
      </c>
      <c r="BR36" s="45">
        <f t="shared" si="35"/>
        <v>0.51800000000000002</v>
      </c>
      <c r="BS36" s="163">
        <f t="shared" si="36"/>
        <v>0.66600000000000004</v>
      </c>
      <c r="BT36" s="203">
        <f t="shared" si="37"/>
        <v>0.29599999999999999</v>
      </c>
      <c r="BU36" s="283">
        <f t="shared" si="38"/>
        <v>0</v>
      </c>
      <c r="BV36" s="284">
        <f t="shared" si="39"/>
        <v>0</v>
      </c>
      <c r="BW36" s="39"/>
      <c r="BX36" s="256">
        <v>3</v>
      </c>
      <c r="BY36" s="45">
        <f t="shared" si="40"/>
        <v>0.37</v>
      </c>
      <c r="BZ36" s="18">
        <v>2</v>
      </c>
      <c r="CA36" s="45">
        <f t="shared" si="41"/>
        <v>0.5</v>
      </c>
      <c r="CB36" s="18">
        <v>16</v>
      </c>
      <c r="CC36" s="45">
        <f t="shared" si="42"/>
        <v>0.222</v>
      </c>
      <c r="CD36" s="18">
        <v>10</v>
      </c>
      <c r="CE36" s="45">
        <f t="shared" si="43"/>
        <v>0.68500000000000005</v>
      </c>
      <c r="CF36" s="163">
        <f t="shared" si="44"/>
        <v>0.59199999999999997</v>
      </c>
      <c r="CG36" s="203">
        <f t="shared" si="45"/>
        <v>0.20300000000000001</v>
      </c>
      <c r="CH36" s="283">
        <f t="shared" si="46"/>
        <v>0</v>
      </c>
      <c r="CI36" s="284">
        <f t="shared" si="47"/>
        <v>0</v>
      </c>
      <c r="CJ36" s="260"/>
      <c r="CK36" s="160">
        <v>44</v>
      </c>
      <c r="CL36" s="45">
        <f t="shared" si="48"/>
        <v>0.35099999999999998</v>
      </c>
      <c r="CM36" s="26">
        <v>7.9422382671480149E-2</v>
      </c>
      <c r="CN36" s="45">
        <f t="shared" si="49"/>
        <v>0.64800000000000002</v>
      </c>
      <c r="CO36" s="18">
        <v>374</v>
      </c>
      <c r="CP36" s="45">
        <f t="shared" si="50"/>
        <v>0.51800000000000002</v>
      </c>
      <c r="CQ36" s="18">
        <v>172</v>
      </c>
      <c r="CR36" s="45">
        <f t="shared" si="51"/>
        <v>0.74</v>
      </c>
      <c r="CS36" s="163">
        <f t="shared" si="52"/>
        <v>2.2570000000000001</v>
      </c>
      <c r="CT36" s="203">
        <f t="shared" si="53"/>
        <v>0.59199999999999997</v>
      </c>
      <c r="CU36" s="283">
        <f t="shared" si="54"/>
        <v>0</v>
      </c>
      <c r="CV36" s="284">
        <f t="shared" si="55"/>
        <v>0</v>
      </c>
      <c r="CW36" s="39"/>
      <c r="CX36" s="227">
        <v>0.18</v>
      </c>
      <c r="CY36" s="45">
        <f t="shared" si="56"/>
        <v>0.74</v>
      </c>
      <c r="CZ36" s="26">
        <v>0.14399999999999999</v>
      </c>
      <c r="DA36" s="146">
        <f t="shared" si="57"/>
        <v>0.83299999999999996</v>
      </c>
      <c r="DB36" s="26">
        <v>0.29620000000000002</v>
      </c>
      <c r="DC36" s="163">
        <f t="shared" si="58"/>
        <v>1.8692</v>
      </c>
      <c r="DD36" s="203">
        <f t="shared" si="59"/>
        <v>0.64800000000000002</v>
      </c>
      <c r="DE36" s="283">
        <f t="shared" si="60"/>
        <v>0</v>
      </c>
      <c r="DF36" s="284">
        <f t="shared" si="61"/>
        <v>1</v>
      </c>
      <c r="DJ36" s="163">
        <f t="shared" si="62"/>
        <v>12.025200000000002</v>
      </c>
      <c r="DK36" s="203">
        <f t="shared" si="63"/>
        <v>0.51800000000000002</v>
      </c>
      <c r="DM36" s="301">
        <f t="shared" si="64"/>
        <v>1</v>
      </c>
      <c r="DN36" s="302">
        <f t="shared" si="65"/>
        <v>2</v>
      </c>
    </row>
    <row r="37" spans="1:118" x14ac:dyDescent="0.3">
      <c r="A37" s="113"/>
      <c r="B37" s="556" t="s">
        <v>384</v>
      </c>
      <c r="C37" s="658">
        <v>54055</v>
      </c>
      <c r="D37" s="11" t="s">
        <v>384</v>
      </c>
      <c r="E37" s="11" t="s">
        <v>22</v>
      </c>
      <c r="F37" s="555">
        <v>1</v>
      </c>
      <c r="G37" s="18">
        <v>269049</v>
      </c>
      <c r="H37" s="18">
        <v>34454</v>
      </c>
      <c r="I37" s="18">
        <v>59892</v>
      </c>
      <c r="J37" s="19">
        <v>142.46802627030763</v>
      </c>
      <c r="K37" s="18">
        <v>24634</v>
      </c>
      <c r="L37" s="253">
        <v>2.38</v>
      </c>
      <c r="N37" s="256">
        <v>7619</v>
      </c>
      <c r="O37" s="45">
        <f t="shared" si="0"/>
        <v>0.44400000000000001</v>
      </c>
      <c r="P37" s="45">
        <v>2.8318261729276081E-2</v>
      </c>
      <c r="Q37" s="45">
        <f t="shared" si="1"/>
        <v>0.37</v>
      </c>
      <c r="R37" s="19">
        <v>335.97</v>
      </c>
      <c r="S37" s="45">
        <f t="shared" si="2"/>
        <v>0.629</v>
      </c>
      <c r="T37" s="69">
        <v>1.248768775019421E-3</v>
      </c>
      <c r="U37" s="45">
        <f t="shared" si="3"/>
        <v>0.70299999999999996</v>
      </c>
      <c r="V37" s="11">
        <v>17</v>
      </c>
      <c r="W37" s="45">
        <f t="shared" si="4"/>
        <v>0.55500000000000005</v>
      </c>
      <c r="X37" s="62">
        <v>1.2</v>
      </c>
      <c r="Y37" s="45">
        <f t="shared" si="5"/>
        <v>5.5E-2</v>
      </c>
      <c r="Z37" s="163">
        <f t="shared" si="6"/>
        <v>1.6830000000000001</v>
      </c>
      <c r="AA37" s="203">
        <f t="shared" si="7"/>
        <v>0.37</v>
      </c>
      <c r="AB37" s="283">
        <f t="shared" si="8"/>
        <v>0</v>
      </c>
      <c r="AC37" s="284">
        <f t="shared" si="9"/>
        <v>0</v>
      </c>
      <c r="AD37" s="39"/>
      <c r="AE37" s="256">
        <v>2019</v>
      </c>
      <c r="AF37" s="146">
        <f t="shared" si="10"/>
        <v>0.81399999999999995</v>
      </c>
      <c r="AG37" s="18">
        <v>172</v>
      </c>
      <c r="AH37" s="45">
        <f t="shared" si="11"/>
        <v>0.75900000000000001</v>
      </c>
      <c r="AI37" s="26">
        <f t="shared" si="12"/>
        <v>5.8599872293492776E-2</v>
      </c>
      <c r="AJ37" s="45">
        <f t="shared" si="13"/>
        <v>0.46200000000000002</v>
      </c>
      <c r="AK37" s="61">
        <f t="shared" si="14"/>
        <v>0.26499540622128887</v>
      </c>
      <c r="AL37" s="45">
        <f t="shared" si="15"/>
        <v>0.79600000000000004</v>
      </c>
      <c r="AM37" s="18">
        <v>2552</v>
      </c>
      <c r="AN37" s="26">
        <f t="shared" si="16"/>
        <v>7.4069774191675861E-2</v>
      </c>
      <c r="AO37" s="26">
        <f t="shared" si="17"/>
        <v>8.5190688459633485E-2</v>
      </c>
      <c r="AP37" s="45">
        <f t="shared" si="18"/>
        <v>0.61099999999999999</v>
      </c>
      <c r="AQ37" s="163">
        <f t="shared" si="19"/>
        <v>2.831</v>
      </c>
      <c r="AR37" s="203">
        <f t="shared" si="20"/>
        <v>0.79600000000000004</v>
      </c>
      <c r="AS37" s="283">
        <f t="shared" si="21"/>
        <v>0</v>
      </c>
      <c r="AT37" s="284">
        <f t="shared" si="22"/>
        <v>1</v>
      </c>
      <c r="AU37" s="39"/>
      <c r="AV37" s="258">
        <v>27000</v>
      </c>
      <c r="AW37" s="45">
        <f t="shared" si="23"/>
        <v>0.111</v>
      </c>
      <c r="AX37" s="26">
        <v>0.53299256505576209</v>
      </c>
      <c r="AY37" s="147">
        <f t="shared" si="24"/>
        <v>1</v>
      </c>
      <c r="AZ37" s="26">
        <v>0.17299999999999999</v>
      </c>
      <c r="BA37" s="45">
        <f t="shared" si="25"/>
        <v>0.314</v>
      </c>
      <c r="BB37" s="26">
        <v>0.91900000000000004</v>
      </c>
      <c r="BC37" s="45">
        <f t="shared" si="26"/>
        <v>0.79600000000000004</v>
      </c>
      <c r="BD37" s="26">
        <v>0.72699999999999998</v>
      </c>
      <c r="BE37" s="549">
        <f t="shared" si="27"/>
        <v>0.25900000000000001</v>
      </c>
      <c r="BF37" s="83">
        <v>3.0708271421495788E-2</v>
      </c>
      <c r="BG37" s="45">
        <f t="shared" si="28"/>
        <v>0.185</v>
      </c>
      <c r="BH37" s="163">
        <f t="shared" si="29"/>
        <v>2.6650000000000005</v>
      </c>
      <c r="BI37" s="203">
        <f t="shared" si="30"/>
        <v>0.222</v>
      </c>
      <c r="BJ37" s="283">
        <f t="shared" si="31"/>
        <v>1</v>
      </c>
      <c r="BK37" s="284">
        <f t="shared" si="32"/>
        <v>1</v>
      </c>
      <c r="BL37" s="39"/>
      <c r="BM37" s="160">
        <v>10</v>
      </c>
      <c r="BN37" s="45">
        <f t="shared" si="33"/>
        <v>0.72199999999999998</v>
      </c>
      <c r="BO37" s="11">
        <v>5</v>
      </c>
      <c r="BP37" s="45">
        <f t="shared" si="34"/>
        <v>0.66600000000000004</v>
      </c>
      <c r="BQ37" s="26">
        <v>3.3000000000000002E-2</v>
      </c>
      <c r="BR37" s="45">
        <f t="shared" si="35"/>
        <v>5.5E-2</v>
      </c>
      <c r="BS37" s="163">
        <f t="shared" si="36"/>
        <v>0.77700000000000002</v>
      </c>
      <c r="BT37" s="203">
        <f t="shared" si="37"/>
        <v>0.40699999999999997</v>
      </c>
      <c r="BU37" s="283">
        <f t="shared" si="38"/>
        <v>0</v>
      </c>
      <c r="BV37" s="284">
        <f t="shared" si="39"/>
        <v>0</v>
      </c>
      <c r="BW37" s="39"/>
      <c r="BX37" s="256">
        <v>14</v>
      </c>
      <c r="BY37" s="45">
        <f t="shared" si="40"/>
        <v>0.61099999999999999</v>
      </c>
      <c r="BZ37" s="18">
        <v>2</v>
      </c>
      <c r="CA37" s="45">
        <f t="shared" si="41"/>
        <v>0.5</v>
      </c>
      <c r="CB37" s="18">
        <v>61</v>
      </c>
      <c r="CC37" s="146">
        <f t="shared" si="42"/>
        <v>0.85099999999999998</v>
      </c>
      <c r="CD37" s="18">
        <v>11</v>
      </c>
      <c r="CE37" s="45">
        <f t="shared" si="43"/>
        <v>0.72199999999999998</v>
      </c>
      <c r="CF37" s="163">
        <f t="shared" si="44"/>
        <v>1.462</v>
      </c>
      <c r="CG37" s="205">
        <f t="shared" si="45"/>
        <v>0.85099999999999998</v>
      </c>
      <c r="CH37" s="283">
        <f t="shared" si="46"/>
        <v>0</v>
      </c>
      <c r="CI37" s="284">
        <f t="shared" si="47"/>
        <v>1</v>
      </c>
      <c r="CJ37" s="260"/>
      <c r="CK37" s="160">
        <v>32</v>
      </c>
      <c r="CL37" s="45">
        <f t="shared" si="48"/>
        <v>0.24</v>
      </c>
      <c r="CM37" s="26">
        <v>1.58494304110946E-2</v>
      </c>
      <c r="CN37" s="45">
        <f t="shared" si="49"/>
        <v>5.5E-2</v>
      </c>
      <c r="CO37" s="18">
        <v>418</v>
      </c>
      <c r="CP37" s="45">
        <f t="shared" si="50"/>
        <v>0.64800000000000002</v>
      </c>
      <c r="CQ37" s="18">
        <v>138</v>
      </c>
      <c r="CR37" s="45">
        <f t="shared" si="51"/>
        <v>0.59199999999999997</v>
      </c>
      <c r="CS37" s="163">
        <f t="shared" si="52"/>
        <v>1.5349999999999999</v>
      </c>
      <c r="CT37" s="203">
        <f t="shared" si="53"/>
        <v>0.29599999999999999</v>
      </c>
      <c r="CU37" s="283">
        <f t="shared" si="54"/>
        <v>0</v>
      </c>
      <c r="CV37" s="284">
        <f t="shared" si="55"/>
        <v>0</v>
      </c>
      <c r="CW37" s="39"/>
      <c r="CX37" s="227">
        <v>7.4999999999999997E-2</v>
      </c>
      <c r="CY37" s="45">
        <f t="shared" si="56"/>
        <v>0.27700000000000002</v>
      </c>
      <c r="CZ37" s="26">
        <v>0.03</v>
      </c>
      <c r="DA37" s="45">
        <f t="shared" si="57"/>
        <v>0.111</v>
      </c>
      <c r="DB37" s="26">
        <v>0.62960000000000005</v>
      </c>
      <c r="DC37" s="163">
        <f t="shared" si="58"/>
        <v>1.0176000000000001</v>
      </c>
      <c r="DD37" s="203">
        <f t="shared" si="59"/>
        <v>0.25900000000000001</v>
      </c>
      <c r="DE37" s="283">
        <f t="shared" si="60"/>
        <v>0</v>
      </c>
      <c r="DF37" s="284">
        <f t="shared" si="61"/>
        <v>0</v>
      </c>
      <c r="DJ37" s="163">
        <f t="shared" si="62"/>
        <v>11.970599999999999</v>
      </c>
      <c r="DK37" s="203">
        <f t="shared" si="63"/>
        <v>0.5</v>
      </c>
      <c r="DM37" s="301">
        <f t="shared" si="64"/>
        <v>1</v>
      </c>
      <c r="DN37" s="302">
        <f t="shared" si="65"/>
        <v>3</v>
      </c>
    </row>
    <row r="38" spans="1:118" x14ac:dyDescent="0.3">
      <c r="A38" s="113"/>
      <c r="B38" s="556" t="s">
        <v>380</v>
      </c>
      <c r="C38" s="658">
        <v>54079</v>
      </c>
      <c r="D38" s="11" t="s">
        <v>380</v>
      </c>
      <c r="E38" s="11" t="s">
        <v>22</v>
      </c>
      <c r="F38" s="555">
        <v>3</v>
      </c>
      <c r="G38" s="18">
        <v>224080</v>
      </c>
      <c r="H38" s="18">
        <v>27563</v>
      </c>
      <c r="I38" s="18">
        <v>57385</v>
      </c>
      <c r="J38" s="19">
        <v>163.89860764012852</v>
      </c>
      <c r="K38" s="18">
        <v>22075</v>
      </c>
      <c r="L38" s="253">
        <v>2.59</v>
      </c>
      <c r="N38" s="256">
        <v>10946</v>
      </c>
      <c r="O38" s="45">
        <f t="shared" si="0"/>
        <v>0.75900000000000001</v>
      </c>
      <c r="P38" s="45">
        <v>4.8848625490896108E-2</v>
      </c>
      <c r="Q38" s="45">
        <f t="shared" si="1"/>
        <v>0.79600000000000004</v>
      </c>
      <c r="R38" s="19">
        <v>295.42</v>
      </c>
      <c r="S38" s="45">
        <f t="shared" si="2"/>
        <v>0.46200000000000002</v>
      </c>
      <c r="T38" s="69">
        <v>1.3183919741516269E-3</v>
      </c>
      <c r="U38" s="45">
        <f t="shared" si="3"/>
        <v>0.74</v>
      </c>
      <c r="V38" s="11">
        <v>16</v>
      </c>
      <c r="W38" s="45">
        <f t="shared" si="4"/>
        <v>0.44400000000000001</v>
      </c>
      <c r="X38" s="62">
        <v>1.4</v>
      </c>
      <c r="Y38" s="45">
        <f t="shared" si="5"/>
        <v>0.185</v>
      </c>
      <c r="Z38" s="163">
        <f t="shared" si="6"/>
        <v>1.85</v>
      </c>
      <c r="AA38" s="203">
        <f t="shared" si="7"/>
        <v>0.44400000000000001</v>
      </c>
      <c r="AB38" s="283">
        <f t="shared" si="8"/>
        <v>0</v>
      </c>
      <c r="AC38" s="284">
        <f t="shared" si="9"/>
        <v>0</v>
      </c>
      <c r="AD38" s="39"/>
      <c r="AE38" s="256">
        <v>1932</v>
      </c>
      <c r="AF38" s="45">
        <f t="shared" si="10"/>
        <v>0.77700000000000002</v>
      </c>
      <c r="AG38" s="18">
        <v>33</v>
      </c>
      <c r="AH38" s="45">
        <f t="shared" si="11"/>
        <v>0.38800000000000001</v>
      </c>
      <c r="AI38" s="26">
        <f t="shared" si="12"/>
        <v>7.0093966549359649E-2</v>
      </c>
      <c r="AJ38" s="45">
        <f t="shared" si="13"/>
        <v>0.61099999999999999</v>
      </c>
      <c r="AK38" s="61">
        <f t="shared" si="14"/>
        <v>0.17650283208477982</v>
      </c>
      <c r="AL38" s="45">
        <f t="shared" si="15"/>
        <v>0.629</v>
      </c>
      <c r="AM38" s="18">
        <v>2685</v>
      </c>
      <c r="AN38" s="26">
        <f t="shared" si="16"/>
        <v>9.741319885353554E-2</v>
      </c>
      <c r="AO38" s="26">
        <f t="shared" si="17"/>
        <v>1.7080745341614908E-2</v>
      </c>
      <c r="AP38" s="45">
        <f t="shared" si="18"/>
        <v>0.27700000000000002</v>
      </c>
      <c r="AQ38" s="163">
        <f t="shared" si="19"/>
        <v>2.4050000000000002</v>
      </c>
      <c r="AR38" s="203">
        <f t="shared" si="20"/>
        <v>0.66600000000000004</v>
      </c>
      <c r="AS38" s="283">
        <f t="shared" si="21"/>
        <v>0</v>
      </c>
      <c r="AT38" s="284">
        <f t="shared" si="22"/>
        <v>0</v>
      </c>
      <c r="AU38" s="39"/>
      <c r="AV38" s="258">
        <v>63000</v>
      </c>
      <c r="AW38" s="147">
        <f t="shared" si="23"/>
        <v>0.94399999999999995</v>
      </c>
      <c r="AX38" s="26">
        <v>0.28310316815597081</v>
      </c>
      <c r="AY38" s="45">
        <f t="shared" si="24"/>
        <v>0.64800000000000002</v>
      </c>
      <c r="AZ38" s="26">
        <v>0.14699999999999999</v>
      </c>
      <c r="BA38" s="45">
        <f t="shared" si="25"/>
        <v>0.111</v>
      </c>
      <c r="BB38" s="26">
        <v>0.85099999999999998</v>
      </c>
      <c r="BC38" s="45">
        <f t="shared" si="26"/>
        <v>0.55500000000000005</v>
      </c>
      <c r="BD38" s="26">
        <v>0.61599999999999999</v>
      </c>
      <c r="BE38" s="549">
        <f t="shared" si="27"/>
        <v>5.5E-2</v>
      </c>
      <c r="BF38" s="83">
        <v>5.020703933747412E-2</v>
      </c>
      <c r="BG38" s="45">
        <f t="shared" si="28"/>
        <v>0.55500000000000005</v>
      </c>
      <c r="BH38" s="163">
        <f t="shared" si="29"/>
        <v>2.8679999999999999</v>
      </c>
      <c r="BI38" s="203">
        <f t="shared" si="30"/>
        <v>0.40699999999999997</v>
      </c>
      <c r="BJ38" s="283">
        <f t="shared" si="31"/>
        <v>1</v>
      </c>
      <c r="BK38" s="284">
        <f t="shared" si="32"/>
        <v>1</v>
      </c>
      <c r="BL38" s="39"/>
      <c r="BM38" s="160">
        <v>11</v>
      </c>
      <c r="BN38" s="45">
        <f t="shared" si="33"/>
        <v>0.77700000000000002</v>
      </c>
      <c r="BO38" s="11">
        <v>5</v>
      </c>
      <c r="BP38" s="45">
        <f t="shared" si="34"/>
        <v>0.66600000000000004</v>
      </c>
      <c r="BQ38" s="26">
        <v>6.9000000000000006E-2</v>
      </c>
      <c r="BR38" s="45">
        <f t="shared" si="35"/>
        <v>0.629</v>
      </c>
      <c r="BS38" s="163">
        <f t="shared" si="36"/>
        <v>1.4060000000000001</v>
      </c>
      <c r="BT38" s="203">
        <f t="shared" si="37"/>
        <v>0.79600000000000004</v>
      </c>
      <c r="BU38" s="283">
        <f t="shared" si="38"/>
        <v>0</v>
      </c>
      <c r="BV38" s="284">
        <f t="shared" si="39"/>
        <v>0</v>
      </c>
      <c r="BW38" s="39"/>
      <c r="BX38" s="256">
        <v>2</v>
      </c>
      <c r="BY38" s="45">
        <f t="shared" si="40"/>
        <v>0.33300000000000002</v>
      </c>
      <c r="BZ38" s="18">
        <v>0</v>
      </c>
      <c r="CA38" s="45">
        <f t="shared" si="41"/>
        <v>0</v>
      </c>
      <c r="CB38" s="18">
        <v>31</v>
      </c>
      <c r="CC38" s="45">
        <f t="shared" si="42"/>
        <v>0.64800000000000002</v>
      </c>
      <c r="CD38" s="18">
        <v>4</v>
      </c>
      <c r="CE38" s="45">
        <f t="shared" si="43"/>
        <v>0.25900000000000001</v>
      </c>
      <c r="CF38" s="163">
        <f t="shared" si="44"/>
        <v>0.98100000000000009</v>
      </c>
      <c r="CG38" s="203">
        <f t="shared" si="45"/>
        <v>0.5</v>
      </c>
      <c r="CH38" s="283">
        <f t="shared" si="46"/>
        <v>0</v>
      </c>
      <c r="CI38" s="284">
        <f t="shared" si="47"/>
        <v>0</v>
      </c>
      <c r="CJ38" s="260"/>
      <c r="CK38" s="160">
        <v>72</v>
      </c>
      <c r="CL38" s="45">
        <f t="shared" si="48"/>
        <v>0.46200000000000002</v>
      </c>
      <c r="CM38" s="26">
        <v>3.7267080745341616E-2</v>
      </c>
      <c r="CN38" s="45">
        <f t="shared" si="49"/>
        <v>0.25900000000000001</v>
      </c>
      <c r="CO38" s="18">
        <v>263</v>
      </c>
      <c r="CP38" s="45">
        <f t="shared" si="50"/>
        <v>0.38800000000000001</v>
      </c>
      <c r="CQ38" s="18">
        <v>130</v>
      </c>
      <c r="CR38" s="45">
        <f t="shared" si="51"/>
        <v>0.51800000000000002</v>
      </c>
      <c r="CS38" s="163">
        <f t="shared" si="52"/>
        <v>1.627</v>
      </c>
      <c r="CT38" s="203">
        <f t="shared" si="53"/>
        <v>0.35099999999999998</v>
      </c>
      <c r="CU38" s="283">
        <f t="shared" si="54"/>
        <v>0</v>
      </c>
      <c r="CV38" s="284">
        <f t="shared" si="55"/>
        <v>0</v>
      </c>
      <c r="CW38" s="39"/>
      <c r="CX38" s="227">
        <v>8.4000000000000005E-2</v>
      </c>
      <c r="CY38" s="45">
        <f t="shared" si="56"/>
        <v>0.314</v>
      </c>
      <c r="CZ38" s="26">
        <v>4.4999999999999998E-2</v>
      </c>
      <c r="DA38" s="45">
        <f t="shared" si="57"/>
        <v>0.35099999999999998</v>
      </c>
      <c r="DB38" s="26">
        <v>5.5500000000000001E-2</v>
      </c>
      <c r="DC38" s="163">
        <f t="shared" si="58"/>
        <v>0.72049999999999992</v>
      </c>
      <c r="DD38" s="203">
        <f t="shared" si="59"/>
        <v>0.185</v>
      </c>
      <c r="DE38" s="283">
        <f t="shared" si="60"/>
        <v>0</v>
      </c>
      <c r="DF38" s="284">
        <f t="shared" si="61"/>
        <v>0</v>
      </c>
      <c r="DJ38" s="163">
        <f t="shared" si="62"/>
        <v>11.8575</v>
      </c>
      <c r="DK38" s="203">
        <f t="shared" si="63"/>
        <v>0.48099999999999998</v>
      </c>
      <c r="DM38" s="301">
        <f t="shared" si="64"/>
        <v>1</v>
      </c>
      <c r="DN38" s="302">
        <f t="shared" si="65"/>
        <v>1</v>
      </c>
    </row>
    <row r="39" spans="1:118" x14ac:dyDescent="0.3">
      <c r="A39" s="113"/>
      <c r="B39" s="556" t="s">
        <v>386</v>
      </c>
      <c r="C39" s="658">
        <v>54021</v>
      </c>
      <c r="D39" s="11" t="s">
        <v>386</v>
      </c>
      <c r="E39" s="11" t="s">
        <v>22</v>
      </c>
      <c r="F39" s="555">
        <v>7</v>
      </c>
      <c r="G39" s="18">
        <v>217197</v>
      </c>
      <c r="H39" s="18">
        <v>9215</v>
      </c>
      <c r="I39" s="18">
        <v>7516</v>
      </c>
      <c r="J39" s="19">
        <v>22.146898898235243</v>
      </c>
      <c r="K39" s="18">
        <v>2127</v>
      </c>
      <c r="L39" s="253">
        <v>2.85</v>
      </c>
      <c r="N39" s="256">
        <v>7128</v>
      </c>
      <c r="O39" s="45">
        <f t="shared" si="0"/>
        <v>0.37</v>
      </c>
      <c r="P39" s="45">
        <v>3.2818132847138783E-2</v>
      </c>
      <c r="Q39" s="45">
        <f t="shared" si="1"/>
        <v>0.57399999999999995</v>
      </c>
      <c r="R39" s="19">
        <v>217.32</v>
      </c>
      <c r="S39" s="45">
        <f t="shared" si="2"/>
        <v>0.27700000000000002</v>
      </c>
      <c r="T39" s="69">
        <v>1.0005709129081569E-3</v>
      </c>
      <c r="U39" s="45">
        <f t="shared" si="3"/>
        <v>0.314</v>
      </c>
      <c r="V39" s="11">
        <v>18</v>
      </c>
      <c r="W39" s="45">
        <f t="shared" si="4"/>
        <v>0.64800000000000002</v>
      </c>
      <c r="X39" s="62">
        <v>2</v>
      </c>
      <c r="Y39" s="45">
        <f t="shared" si="5"/>
        <v>0.37</v>
      </c>
      <c r="Z39" s="163">
        <f t="shared" si="6"/>
        <v>1.665</v>
      </c>
      <c r="AA39" s="203">
        <f t="shared" si="7"/>
        <v>0.35099999999999998</v>
      </c>
      <c r="AB39" s="283">
        <f t="shared" si="8"/>
        <v>0</v>
      </c>
      <c r="AC39" s="284">
        <f t="shared" si="9"/>
        <v>0</v>
      </c>
      <c r="AD39" s="39"/>
      <c r="AE39" s="256">
        <v>485</v>
      </c>
      <c r="AF39" s="45">
        <f t="shared" si="10"/>
        <v>0.222</v>
      </c>
      <c r="AG39" s="18">
        <v>0</v>
      </c>
      <c r="AH39" s="45">
        <f t="shared" si="11"/>
        <v>0</v>
      </c>
      <c r="AI39" s="26">
        <f t="shared" si="12"/>
        <v>5.2631578947368418E-2</v>
      </c>
      <c r="AJ39" s="45">
        <f t="shared" si="13"/>
        <v>0.38800000000000001</v>
      </c>
      <c r="AK39" s="61">
        <f t="shared" si="14"/>
        <v>6.8041526374859704E-2</v>
      </c>
      <c r="AL39" s="45">
        <f t="shared" si="15"/>
        <v>0.27700000000000002</v>
      </c>
      <c r="AM39" s="18">
        <v>510</v>
      </c>
      <c r="AN39" s="26">
        <f t="shared" si="16"/>
        <v>5.5344546934346171E-2</v>
      </c>
      <c r="AO39" s="26">
        <f t="shared" si="17"/>
        <v>0</v>
      </c>
      <c r="AP39" s="45">
        <f t="shared" si="18"/>
        <v>0</v>
      </c>
      <c r="AQ39" s="163">
        <f t="shared" si="19"/>
        <v>0.88700000000000001</v>
      </c>
      <c r="AR39" s="203">
        <f t="shared" si="20"/>
        <v>0.16600000000000001</v>
      </c>
      <c r="AS39" s="283">
        <f t="shared" si="21"/>
        <v>0</v>
      </c>
      <c r="AT39" s="284">
        <f t="shared" si="22"/>
        <v>0</v>
      </c>
      <c r="AU39" s="39"/>
      <c r="AV39" s="258">
        <v>36500</v>
      </c>
      <c r="AW39" s="45">
        <f t="shared" si="23"/>
        <v>0.37</v>
      </c>
      <c r="AX39" s="26">
        <v>0.27857142857142858</v>
      </c>
      <c r="AY39" s="45">
        <f t="shared" si="24"/>
        <v>0.629</v>
      </c>
      <c r="AZ39" s="26">
        <v>0.26500000000000001</v>
      </c>
      <c r="BA39" s="45">
        <f t="shared" si="25"/>
        <v>0.68500000000000005</v>
      </c>
      <c r="BB39" s="26">
        <v>0.85899999999999999</v>
      </c>
      <c r="BC39" s="45">
        <f t="shared" si="26"/>
        <v>0.57399999999999995</v>
      </c>
      <c r="BD39" s="26">
        <v>0.81</v>
      </c>
      <c r="BE39" s="549">
        <f t="shared" si="27"/>
        <v>0.57399999999999995</v>
      </c>
      <c r="BF39" s="83">
        <v>3.711340206185567E-2</v>
      </c>
      <c r="BG39" s="45">
        <f t="shared" si="28"/>
        <v>0.35099999999999998</v>
      </c>
      <c r="BH39" s="163">
        <f t="shared" si="29"/>
        <v>3.1830000000000003</v>
      </c>
      <c r="BI39" s="203">
        <f t="shared" si="30"/>
        <v>0.629</v>
      </c>
      <c r="BJ39" s="283">
        <f t="shared" si="31"/>
        <v>0</v>
      </c>
      <c r="BK39" s="284">
        <f t="shared" si="32"/>
        <v>0</v>
      </c>
      <c r="BL39" s="39"/>
      <c r="BM39" s="160">
        <v>9</v>
      </c>
      <c r="BN39" s="45">
        <f t="shared" si="33"/>
        <v>0.629</v>
      </c>
      <c r="BO39" s="11">
        <v>2</v>
      </c>
      <c r="BP39" s="45">
        <f t="shared" si="34"/>
        <v>0.33300000000000002</v>
      </c>
      <c r="BQ39" s="26">
        <v>7.4999999999999997E-2</v>
      </c>
      <c r="BR39" s="45">
        <f t="shared" si="35"/>
        <v>0.70299999999999996</v>
      </c>
      <c r="BS39" s="163">
        <f t="shared" si="36"/>
        <v>1.3319999999999999</v>
      </c>
      <c r="BT39" s="203">
        <f t="shared" si="37"/>
        <v>0.77700000000000002</v>
      </c>
      <c r="BU39" s="283">
        <f t="shared" si="38"/>
        <v>0</v>
      </c>
      <c r="BV39" s="284">
        <f t="shared" si="39"/>
        <v>0</v>
      </c>
      <c r="BW39" s="39"/>
      <c r="BX39" s="256">
        <v>3</v>
      </c>
      <c r="BY39" s="45">
        <f t="shared" si="40"/>
        <v>0.37</v>
      </c>
      <c r="BZ39" s="18">
        <v>0</v>
      </c>
      <c r="CA39" s="45">
        <f t="shared" si="41"/>
        <v>0</v>
      </c>
      <c r="CB39" s="18">
        <v>21</v>
      </c>
      <c r="CC39" s="45">
        <f t="shared" si="42"/>
        <v>0.314</v>
      </c>
      <c r="CD39" s="18">
        <v>3</v>
      </c>
      <c r="CE39" s="45">
        <f t="shared" si="43"/>
        <v>0.14799999999999999</v>
      </c>
      <c r="CF39" s="163">
        <f t="shared" si="44"/>
        <v>0.68399999999999994</v>
      </c>
      <c r="CG39" s="203">
        <f t="shared" si="45"/>
        <v>0.24</v>
      </c>
      <c r="CH39" s="283">
        <f t="shared" si="46"/>
        <v>0</v>
      </c>
      <c r="CI39" s="284">
        <f t="shared" si="47"/>
        <v>0</v>
      </c>
      <c r="CJ39" s="260"/>
      <c r="CK39" s="160">
        <v>26</v>
      </c>
      <c r="CL39" s="45">
        <f t="shared" si="48"/>
        <v>0.16600000000000001</v>
      </c>
      <c r="CM39" s="26">
        <v>5.3608247422680409E-2</v>
      </c>
      <c r="CN39" s="45">
        <f t="shared" si="49"/>
        <v>0.40699999999999997</v>
      </c>
      <c r="CO39" s="18">
        <v>466</v>
      </c>
      <c r="CP39" s="45">
        <f t="shared" si="50"/>
        <v>0.68500000000000005</v>
      </c>
      <c r="CQ39" s="18">
        <v>198</v>
      </c>
      <c r="CR39" s="45">
        <f t="shared" si="51"/>
        <v>0.77700000000000002</v>
      </c>
      <c r="CS39" s="163">
        <f t="shared" si="52"/>
        <v>2.0350000000000001</v>
      </c>
      <c r="CT39" s="203">
        <f t="shared" si="53"/>
        <v>0.48099999999999998</v>
      </c>
      <c r="CU39" s="283">
        <f t="shared" si="54"/>
        <v>0</v>
      </c>
      <c r="CV39" s="284">
        <f t="shared" si="55"/>
        <v>0</v>
      </c>
      <c r="CW39" s="39"/>
      <c r="CX39" s="227">
        <v>0.157</v>
      </c>
      <c r="CY39" s="45">
        <f t="shared" si="56"/>
        <v>0.68500000000000005</v>
      </c>
      <c r="CZ39" s="26">
        <v>0.09</v>
      </c>
      <c r="DA39" s="45">
        <f t="shared" si="57"/>
        <v>0.70299999999999996</v>
      </c>
      <c r="DB39" s="26">
        <v>0.55549999999999999</v>
      </c>
      <c r="DC39" s="163">
        <f t="shared" si="58"/>
        <v>1.9435</v>
      </c>
      <c r="DD39" s="203">
        <f t="shared" si="59"/>
        <v>0.72199999999999998</v>
      </c>
      <c r="DE39" s="283">
        <f t="shared" si="60"/>
        <v>0</v>
      </c>
      <c r="DF39" s="284">
        <f t="shared" si="61"/>
        <v>0</v>
      </c>
      <c r="DJ39" s="163">
        <f t="shared" si="62"/>
        <v>11.729499999999994</v>
      </c>
      <c r="DK39" s="203">
        <f t="shared" si="63"/>
        <v>0.46200000000000002</v>
      </c>
      <c r="DM39" s="301">
        <f t="shared" si="64"/>
        <v>0</v>
      </c>
      <c r="DN39" s="302">
        <f t="shared" si="65"/>
        <v>0</v>
      </c>
    </row>
    <row r="40" spans="1:118" x14ac:dyDescent="0.3">
      <c r="A40" s="113"/>
      <c r="B40" s="556" t="s">
        <v>307</v>
      </c>
      <c r="C40" s="658">
        <v>54001</v>
      </c>
      <c r="D40" s="11" t="s">
        <v>307</v>
      </c>
      <c r="E40" s="11" t="s">
        <v>22</v>
      </c>
      <c r="F40" s="555">
        <v>7</v>
      </c>
      <c r="G40" s="18">
        <v>219235</v>
      </c>
      <c r="H40" s="18">
        <v>10727</v>
      </c>
      <c r="I40" s="18">
        <v>15600</v>
      </c>
      <c r="J40" s="19">
        <v>45.540173786119915</v>
      </c>
      <c r="K40" s="18">
        <v>5813</v>
      </c>
      <c r="L40" s="253">
        <v>2.59</v>
      </c>
      <c r="N40" s="256">
        <v>6723</v>
      </c>
      <c r="O40" s="45">
        <f t="shared" si="0"/>
        <v>0.314</v>
      </c>
      <c r="P40" s="45">
        <v>3.0665723994800099E-2</v>
      </c>
      <c r="Q40" s="45">
        <f t="shared" si="1"/>
        <v>0.46200000000000002</v>
      </c>
      <c r="R40" s="19">
        <v>238.18</v>
      </c>
      <c r="S40" s="45">
        <f t="shared" si="2"/>
        <v>0.29599999999999999</v>
      </c>
      <c r="T40" s="69">
        <v>1.0864289884688369E-3</v>
      </c>
      <c r="U40" s="45">
        <f t="shared" si="3"/>
        <v>0.44400000000000001</v>
      </c>
      <c r="V40" s="11">
        <v>14</v>
      </c>
      <c r="W40" s="45">
        <f t="shared" si="4"/>
        <v>0.27700000000000002</v>
      </c>
      <c r="X40" s="62">
        <v>1.6</v>
      </c>
      <c r="Y40" s="45">
        <f t="shared" si="5"/>
        <v>0.25900000000000001</v>
      </c>
      <c r="Z40" s="163">
        <f t="shared" si="6"/>
        <v>1.1460000000000001</v>
      </c>
      <c r="AA40" s="203">
        <f t="shared" si="7"/>
        <v>0.16600000000000001</v>
      </c>
      <c r="AB40" s="283">
        <f t="shared" si="8"/>
        <v>0</v>
      </c>
      <c r="AC40" s="284">
        <f t="shared" si="9"/>
        <v>0</v>
      </c>
      <c r="AD40" s="39"/>
      <c r="AE40" s="256">
        <v>583</v>
      </c>
      <c r="AF40" s="45">
        <f t="shared" si="10"/>
        <v>0.314</v>
      </c>
      <c r="AG40" s="18">
        <v>22</v>
      </c>
      <c r="AH40" s="45">
        <f t="shared" si="11"/>
        <v>0.35099999999999998</v>
      </c>
      <c r="AI40" s="26">
        <f t="shared" si="12"/>
        <v>5.4348839377272307E-2</v>
      </c>
      <c r="AJ40" s="45">
        <f t="shared" si="13"/>
        <v>0.42499999999999999</v>
      </c>
      <c r="AK40" s="61">
        <f t="shared" si="14"/>
        <v>8.6717239327681092E-2</v>
      </c>
      <c r="AL40" s="45">
        <f t="shared" si="15"/>
        <v>0.40699999999999997</v>
      </c>
      <c r="AM40" s="18">
        <v>804</v>
      </c>
      <c r="AN40" s="26">
        <f t="shared" si="16"/>
        <v>7.495105807774774E-2</v>
      </c>
      <c r="AO40" s="26">
        <f t="shared" si="17"/>
        <v>3.7735849056603772E-2</v>
      </c>
      <c r="AP40" s="45">
        <f t="shared" si="18"/>
        <v>0.38800000000000001</v>
      </c>
      <c r="AQ40" s="163">
        <f t="shared" si="19"/>
        <v>1.4969999999999999</v>
      </c>
      <c r="AR40" s="203">
        <f t="shared" si="20"/>
        <v>0.314</v>
      </c>
      <c r="AS40" s="283">
        <f t="shared" si="21"/>
        <v>0</v>
      </c>
      <c r="AT40" s="284">
        <f t="shared" si="22"/>
        <v>0</v>
      </c>
      <c r="AU40" s="39"/>
      <c r="AV40" s="258">
        <v>44150</v>
      </c>
      <c r="AW40" s="45">
        <f t="shared" si="23"/>
        <v>0.55500000000000005</v>
      </c>
      <c r="AX40" s="26">
        <v>0.19273301737756721</v>
      </c>
      <c r="AY40" s="45">
        <f t="shared" si="24"/>
        <v>0.24</v>
      </c>
      <c r="AZ40" s="26">
        <v>0.22900000000000001</v>
      </c>
      <c r="BA40" s="45">
        <f t="shared" si="25"/>
        <v>0.55500000000000005</v>
      </c>
      <c r="BB40" s="26">
        <v>0.81100000000000005</v>
      </c>
      <c r="BC40" s="45">
        <f t="shared" si="26"/>
        <v>0.38800000000000001</v>
      </c>
      <c r="BD40" s="26">
        <v>0.81299999999999994</v>
      </c>
      <c r="BE40" s="549">
        <f t="shared" si="27"/>
        <v>0.59199999999999997</v>
      </c>
      <c r="BF40" s="83">
        <v>6.86106346483705E-2</v>
      </c>
      <c r="BG40" s="45">
        <f t="shared" si="28"/>
        <v>0.66600000000000004</v>
      </c>
      <c r="BH40" s="163">
        <f t="shared" si="29"/>
        <v>2.996</v>
      </c>
      <c r="BI40" s="203">
        <f t="shared" si="30"/>
        <v>0.53700000000000003</v>
      </c>
      <c r="BJ40" s="283">
        <f t="shared" si="31"/>
        <v>0</v>
      </c>
      <c r="BK40" s="284">
        <f t="shared" si="32"/>
        <v>0</v>
      </c>
      <c r="BL40" s="39"/>
      <c r="BM40" s="160">
        <v>7</v>
      </c>
      <c r="BN40" s="45">
        <f t="shared" si="33"/>
        <v>0.53700000000000003</v>
      </c>
      <c r="BO40" s="11">
        <v>2</v>
      </c>
      <c r="BP40" s="45">
        <f t="shared" si="34"/>
        <v>0.33300000000000002</v>
      </c>
      <c r="BQ40" s="26">
        <v>0.05</v>
      </c>
      <c r="BR40" s="45">
        <f t="shared" si="35"/>
        <v>0.35099999999999998</v>
      </c>
      <c r="BS40" s="163">
        <f t="shared" si="36"/>
        <v>0.88800000000000001</v>
      </c>
      <c r="BT40" s="203">
        <f t="shared" si="37"/>
        <v>0.46200000000000002</v>
      </c>
      <c r="BU40" s="283">
        <f t="shared" si="38"/>
        <v>0</v>
      </c>
      <c r="BV40" s="284">
        <f t="shared" si="39"/>
        <v>0</v>
      </c>
      <c r="BW40" s="39"/>
      <c r="BX40" s="256">
        <v>18</v>
      </c>
      <c r="BY40" s="45">
        <f t="shared" si="40"/>
        <v>0.70299999999999996</v>
      </c>
      <c r="BZ40" s="18">
        <v>3</v>
      </c>
      <c r="CA40" s="45">
        <f t="shared" si="41"/>
        <v>0.61099999999999999</v>
      </c>
      <c r="CB40" s="18">
        <v>28</v>
      </c>
      <c r="CC40" s="45">
        <f t="shared" si="42"/>
        <v>0.53700000000000003</v>
      </c>
      <c r="CD40" s="18">
        <v>5</v>
      </c>
      <c r="CE40" s="45">
        <f t="shared" si="43"/>
        <v>0.35099999999999998</v>
      </c>
      <c r="CF40" s="163">
        <f t="shared" si="44"/>
        <v>1.24</v>
      </c>
      <c r="CG40" s="203">
        <f t="shared" si="45"/>
        <v>0.70299999999999996</v>
      </c>
      <c r="CH40" s="283">
        <f t="shared" si="46"/>
        <v>0</v>
      </c>
      <c r="CI40" s="284">
        <f t="shared" si="47"/>
        <v>0</v>
      </c>
      <c r="CJ40" s="260"/>
      <c r="CK40" s="160">
        <v>103</v>
      </c>
      <c r="CL40" s="45">
        <f t="shared" si="48"/>
        <v>0.629</v>
      </c>
      <c r="CM40" s="26">
        <v>0.17667238421955403</v>
      </c>
      <c r="CN40" s="146">
        <f t="shared" si="49"/>
        <v>0.87</v>
      </c>
      <c r="CO40" s="18">
        <v>376</v>
      </c>
      <c r="CP40" s="45">
        <f t="shared" si="50"/>
        <v>0.53700000000000003</v>
      </c>
      <c r="CQ40" s="18">
        <v>136</v>
      </c>
      <c r="CR40" s="45">
        <f t="shared" si="51"/>
        <v>0.55500000000000005</v>
      </c>
      <c r="CS40" s="163">
        <f t="shared" si="52"/>
        <v>2.5910000000000002</v>
      </c>
      <c r="CT40" s="203">
        <f t="shared" si="53"/>
        <v>0.70299999999999996</v>
      </c>
      <c r="CU40" s="283">
        <f t="shared" si="54"/>
        <v>0</v>
      </c>
      <c r="CV40" s="284">
        <f t="shared" si="55"/>
        <v>1</v>
      </c>
      <c r="CW40" s="39"/>
      <c r="CX40" s="227">
        <v>8.4000000000000005E-2</v>
      </c>
      <c r="CY40" s="45">
        <f t="shared" si="56"/>
        <v>0.314</v>
      </c>
      <c r="CZ40" s="26">
        <v>5.3999999999999999E-2</v>
      </c>
      <c r="DA40" s="45">
        <f t="shared" si="57"/>
        <v>0.48099999999999998</v>
      </c>
      <c r="DB40" s="26">
        <v>0.44440000000000002</v>
      </c>
      <c r="DC40" s="163">
        <f t="shared" si="58"/>
        <v>1.2394000000000001</v>
      </c>
      <c r="DD40" s="203">
        <f t="shared" si="59"/>
        <v>0.38800000000000001</v>
      </c>
      <c r="DE40" s="283">
        <f t="shared" si="60"/>
        <v>0</v>
      </c>
      <c r="DF40" s="284">
        <f t="shared" si="61"/>
        <v>0</v>
      </c>
      <c r="DJ40" s="163">
        <f t="shared" si="62"/>
        <v>11.597399999999999</v>
      </c>
      <c r="DK40" s="203">
        <f t="shared" si="63"/>
        <v>0.44400000000000001</v>
      </c>
      <c r="DM40" s="301">
        <f t="shared" si="64"/>
        <v>0</v>
      </c>
      <c r="DN40" s="302">
        <f t="shared" si="65"/>
        <v>1</v>
      </c>
    </row>
    <row r="41" spans="1:118" x14ac:dyDescent="0.3">
      <c r="A41" s="113"/>
      <c r="B41" s="556" t="s">
        <v>315</v>
      </c>
      <c r="C41" s="658">
        <v>54013</v>
      </c>
      <c r="D41" s="11" t="s">
        <v>315</v>
      </c>
      <c r="E41" s="11" t="s">
        <v>22</v>
      </c>
      <c r="F41" s="555">
        <v>5</v>
      </c>
      <c r="G41" s="18">
        <v>179379</v>
      </c>
      <c r="H41" s="18">
        <v>3954</v>
      </c>
      <c r="I41" s="18">
        <v>6420</v>
      </c>
      <c r="J41" s="19">
        <v>22.905691301657384</v>
      </c>
      <c r="K41" s="18">
        <v>2390</v>
      </c>
      <c r="L41" s="253">
        <v>2.68</v>
      </c>
      <c r="N41" s="256">
        <v>6484</v>
      </c>
      <c r="O41" s="45">
        <f t="shared" si="0"/>
        <v>0.29599999999999999</v>
      </c>
      <c r="P41" s="45">
        <v>3.6146929127712828E-2</v>
      </c>
      <c r="Q41" s="45">
        <f t="shared" si="1"/>
        <v>0.629</v>
      </c>
      <c r="R41" s="19">
        <v>144.24</v>
      </c>
      <c r="S41" s="45">
        <f t="shared" si="2"/>
        <v>0.111</v>
      </c>
      <c r="T41" s="69">
        <v>8.0411198697722113E-4</v>
      </c>
      <c r="U41" s="45">
        <f t="shared" si="3"/>
        <v>5.5E-2</v>
      </c>
      <c r="V41" s="11">
        <v>17</v>
      </c>
      <c r="W41" s="45">
        <f t="shared" si="4"/>
        <v>0.55500000000000005</v>
      </c>
      <c r="X41" s="62">
        <v>3.2</v>
      </c>
      <c r="Y41" s="146">
        <f t="shared" si="5"/>
        <v>0.81399999999999995</v>
      </c>
      <c r="Z41" s="163">
        <f t="shared" si="6"/>
        <v>1.776</v>
      </c>
      <c r="AA41" s="203">
        <f t="shared" si="7"/>
        <v>0.38800000000000001</v>
      </c>
      <c r="AB41" s="283">
        <f t="shared" si="8"/>
        <v>0</v>
      </c>
      <c r="AC41" s="284">
        <f t="shared" si="9"/>
        <v>1</v>
      </c>
      <c r="AD41" s="39"/>
      <c r="AE41" s="256">
        <v>548</v>
      </c>
      <c r="AF41" s="45">
        <f t="shared" si="10"/>
        <v>0.25900000000000001</v>
      </c>
      <c r="AG41" s="18">
        <v>0</v>
      </c>
      <c r="AH41" s="45">
        <f t="shared" si="11"/>
        <v>0</v>
      </c>
      <c r="AI41" s="26">
        <f t="shared" si="12"/>
        <v>0.13859382903388973</v>
      </c>
      <c r="AJ41" s="146">
        <f t="shared" si="13"/>
        <v>0.81399999999999995</v>
      </c>
      <c r="AK41" s="61">
        <f t="shared" si="14"/>
        <v>8.4515731030228261E-2</v>
      </c>
      <c r="AL41" s="45">
        <f t="shared" si="15"/>
        <v>0.38800000000000001</v>
      </c>
      <c r="AM41" s="18">
        <v>623</v>
      </c>
      <c r="AN41" s="26">
        <f t="shared" si="16"/>
        <v>0.15756196256954982</v>
      </c>
      <c r="AO41" s="26">
        <f t="shared" si="17"/>
        <v>0</v>
      </c>
      <c r="AP41" s="45">
        <f t="shared" si="18"/>
        <v>0</v>
      </c>
      <c r="AQ41" s="163">
        <f t="shared" si="19"/>
        <v>1.4609999999999999</v>
      </c>
      <c r="AR41" s="203">
        <f t="shared" si="20"/>
        <v>0.27700000000000002</v>
      </c>
      <c r="AS41" s="283">
        <f t="shared" si="21"/>
        <v>0</v>
      </c>
      <c r="AT41" s="284">
        <f t="shared" si="22"/>
        <v>1</v>
      </c>
      <c r="AU41" s="39"/>
      <c r="AV41" s="258">
        <v>27500</v>
      </c>
      <c r="AW41" s="45">
        <f t="shared" si="23"/>
        <v>0.16600000000000001</v>
      </c>
      <c r="AX41" s="26">
        <v>0.2304832713754647</v>
      </c>
      <c r="AY41" s="45">
        <f t="shared" si="24"/>
        <v>0.37</v>
      </c>
      <c r="AZ41" s="26">
        <v>0.23100000000000001</v>
      </c>
      <c r="BA41" s="45">
        <f t="shared" si="25"/>
        <v>0.57399999999999995</v>
      </c>
      <c r="BB41" s="26">
        <v>0.88800000000000001</v>
      </c>
      <c r="BC41" s="45">
        <f t="shared" si="26"/>
        <v>0.68500000000000005</v>
      </c>
      <c r="BD41" s="26">
        <v>0.90500000000000003</v>
      </c>
      <c r="BE41" s="147">
        <f t="shared" si="27"/>
        <v>0.90700000000000003</v>
      </c>
      <c r="BF41" s="83">
        <v>2.1897810218978103E-2</v>
      </c>
      <c r="BG41" s="45">
        <f t="shared" si="28"/>
        <v>7.3999999999999996E-2</v>
      </c>
      <c r="BH41" s="163">
        <f t="shared" si="29"/>
        <v>2.7759999999999998</v>
      </c>
      <c r="BI41" s="203">
        <f t="shared" si="30"/>
        <v>0.314</v>
      </c>
      <c r="BJ41" s="283">
        <f t="shared" si="31"/>
        <v>1</v>
      </c>
      <c r="BK41" s="284">
        <f t="shared" si="32"/>
        <v>1</v>
      </c>
      <c r="BL41" s="39"/>
      <c r="BM41" s="160">
        <v>4</v>
      </c>
      <c r="BN41" s="45">
        <f t="shared" si="33"/>
        <v>0.314</v>
      </c>
      <c r="BO41" s="11">
        <v>1</v>
      </c>
      <c r="BP41" s="45">
        <f t="shared" si="34"/>
        <v>0.14799999999999999</v>
      </c>
      <c r="BQ41" s="26">
        <v>7.1999999999999995E-2</v>
      </c>
      <c r="BR41" s="45">
        <f t="shared" si="35"/>
        <v>0.66600000000000004</v>
      </c>
      <c r="BS41" s="163">
        <f t="shared" si="36"/>
        <v>0.98</v>
      </c>
      <c r="BT41" s="203">
        <f t="shared" si="37"/>
        <v>0.55500000000000005</v>
      </c>
      <c r="BU41" s="283">
        <f t="shared" si="38"/>
        <v>0</v>
      </c>
      <c r="BV41" s="284">
        <f t="shared" si="39"/>
        <v>0</v>
      </c>
      <c r="BW41" s="39"/>
      <c r="BX41" s="256">
        <v>1</v>
      </c>
      <c r="BY41" s="45">
        <f t="shared" si="40"/>
        <v>0.129</v>
      </c>
      <c r="BZ41" s="18">
        <v>0</v>
      </c>
      <c r="CA41" s="45">
        <f t="shared" si="41"/>
        <v>0</v>
      </c>
      <c r="CB41" s="18">
        <v>19</v>
      </c>
      <c r="CC41" s="45">
        <f t="shared" si="42"/>
        <v>0.25900000000000001</v>
      </c>
      <c r="CD41" s="18">
        <v>5</v>
      </c>
      <c r="CE41" s="45">
        <f t="shared" si="43"/>
        <v>0.35099999999999998</v>
      </c>
      <c r="CF41" s="163">
        <f t="shared" si="44"/>
        <v>0.38800000000000001</v>
      </c>
      <c r="CG41" s="203">
        <f t="shared" si="45"/>
        <v>0.14799999999999999</v>
      </c>
      <c r="CH41" s="283">
        <f t="shared" si="46"/>
        <v>0</v>
      </c>
      <c r="CI41" s="284">
        <f t="shared" si="47"/>
        <v>0</v>
      </c>
      <c r="CJ41" s="260"/>
      <c r="CK41" s="160">
        <v>47</v>
      </c>
      <c r="CL41" s="45">
        <f t="shared" si="48"/>
        <v>0.40699999999999997</v>
      </c>
      <c r="CM41" s="26">
        <v>8.576642335766424E-2</v>
      </c>
      <c r="CN41" s="45">
        <f t="shared" si="49"/>
        <v>0.68500000000000005</v>
      </c>
      <c r="CO41" s="18">
        <v>289</v>
      </c>
      <c r="CP41" s="45">
        <f t="shared" si="50"/>
        <v>0.40699999999999997</v>
      </c>
      <c r="CQ41" s="18">
        <v>78</v>
      </c>
      <c r="CR41" s="45">
        <f t="shared" si="51"/>
        <v>0.37</v>
      </c>
      <c r="CS41" s="163">
        <f t="shared" si="52"/>
        <v>1.869</v>
      </c>
      <c r="CT41" s="203">
        <f t="shared" si="53"/>
        <v>0.46200000000000002</v>
      </c>
      <c r="CU41" s="283">
        <f t="shared" si="54"/>
        <v>0</v>
      </c>
      <c r="CV41" s="284">
        <f t="shared" si="55"/>
        <v>0</v>
      </c>
      <c r="CW41" s="39"/>
      <c r="CX41" s="227">
        <v>0.20300000000000001</v>
      </c>
      <c r="CY41" s="45">
        <f t="shared" si="56"/>
        <v>0.79600000000000004</v>
      </c>
      <c r="CZ41" s="26">
        <v>7.4999999999999997E-2</v>
      </c>
      <c r="DA41" s="45">
        <f t="shared" si="57"/>
        <v>0.61099999999999999</v>
      </c>
      <c r="DB41" s="144">
        <v>0.90739999999999998</v>
      </c>
      <c r="DC41" s="163">
        <f t="shared" si="58"/>
        <v>2.3144</v>
      </c>
      <c r="DD41" s="205">
        <f t="shared" si="59"/>
        <v>0.81399999999999995</v>
      </c>
      <c r="DE41" s="283">
        <f t="shared" si="60"/>
        <v>1</v>
      </c>
      <c r="DF41" s="284">
        <f t="shared" si="61"/>
        <v>1</v>
      </c>
      <c r="DJ41" s="163">
        <f t="shared" si="62"/>
        <v>11.564400000000001</v>
      </c>
      <c r="DK41" s="203">
        <f t="shared" si="63"/>
        <v>0.42499999999999999</v>
      </c>
      <c r="DM41" s="301">
        <f t="shared" si="64"/>
        <v>2</v>
      </c>
      <c r="DN41" s="302">
        <f t="shared" si="65"/>
        <v>4</v>
      </c>
    </row>
    <row r="42" spans="1:118" x14ac:dyDescent="0.3">
      <c r="A42" s="113"/>
      <c r="B42" s="556" t="s">
        <v>390</v>
      </c>
      <c r="C42" s="658">
        <v>54009</v>
      </c>
      <c r="D42" s="11" t="s">
        <v>390</v>
      </c>
      <c r="E42" s="11" t="s">
        <v>22</v>
      </c>
      <c r="F42" s="555">
        <v>11</v>
      </c>
      <c r="G42" s="18">
        <v>59350</v>
      </c>
      <c r="H42" s="18">
        <v>20806</v>
      </c>
      <c r="I42" s="18">
        <v>22603</v>
      </c>
      <c r="J42" s="19">
        <v>243.73917438921652</v>
      </c>
      <c r="K42" s="18">
        <v>9811</v>
      </c>
      <c r="L42" s="253">
        <v>2.21</v>
      </c>
      <c r="N42" s="256">
        <v>2339</v>
      </c>
      <c r="O42" s="45">
        <f t="shared" ref="O42:O64" si="66">IFERROR(_xlfn.PERCENTRANK.INC(N$10:N$64,N42),"-9999")</f>
        <v>1.7999999999999999E-2</v>
      </c>
      <c r="P42" s="45">
        <v>3.941027801179444E-2</v>
      </c>
      <c r="Q42" s="45">
        <f t="shared" ref="Q42:Q64" si="67">IFERROR(_xlfn.PERCENTRANK.INC(P$10:P$64,P42),"-9999")</f>
        <v>0.66600000000000004</v>
      </c>
      <c r="R42" s="19">
        <v>78.31</v>
      </c>
      <c r="S42" s="45">
        <f t="shared" ref="S42:S64" si="68">IFERROR(_xlfn.PERCENTRANK.INC(R$10:R$64,R42),"-9999")</f>
        <v>1.7999999999999999E-2</v>
      </c>
      <c r="T42" s="69">
        <v>1.319683181664982E-3</v>
      </c>
      <c r="U42" s="45">
        <f t="shared" ref="U42:U64" si="69">IFERROR(_xlfn.PERCENTRANK.INC(T$10:T$64,T42),"-9999")</f>
        <v>0.75900000000000001</v>
      </c>
      <c r="V42" s="11">
        <v>9</v>
      </c>
      <c r="W42" s="45">
        <f t="shared" ref="W42:W64" si="70">IFERROR(_xlfn.PERCENTRANK.INC(V$10:V$64,V42),"-9999")</f>
        <v>0</v>
      </c>
      <c r="X42" s="62">
        <v>2.1</v>
      </c>
      <c r="Y42" s="45">
        <f t="shared" ref="Y42:Y64" si="71">IFERROR(_xlfn.PERCENTRANK.INC(X$10:X$64,X42),"-9999")</f>
        <v>0.44400000000000001</v>
      </c>
      <c r="Z42" s="163">
        <f t="shared" ref="Z42:Z64" si="72">SUM(Y42,W42,S42,O42)</f>
        <v>0.48000000000000004</v>
      </c>
      <c r="AA42" s="203">
        <f t="shared" ref="AA42:AA64" si="73">IFERROR(_xlfn.PERCENTRANK.INC(Z$10:Z$64,Z42),"-9999")</f>
        <v>0</v>
      </c>
      <c r="AB42" s="283">
        <f t="shared" ref="AB42:AB64" si="74">COUNTIF(O42,"&gt;=90%")+COUNTIF(S42,"&gt;=90%")+COUNTIF(W42,"&gt;=90%")+COUNTIF(Y42,"&gt;=90%")</f>
        <v>0</v>
      </c>
      <c r="AC42" s="284">
        <f t="shared" ref="AC42:AC64" si="75">COUNTIF(O42,"&gt;=80%")+COUNTIF(S42,"&gt;=80%")+COUNTIF(W42,"&gt;=80%")+COUNTIF(Y42,"&gt;=80%")</f>
        <v>0</v>
      </c>
      <c r="AD42" s="39"/>
      <c r="AE42" s="256">
        <v>909</v>
      </c>
      <c r="AF42" s="45">
        <f t="shared" ref="AF42:AF64" si="76">IFERROR(_xlfn.PERCENTRANK.INC(AE$10:AE$64,AE42),"-9999")</f>
        <v>0.48099999999999998</v>
      </c>
      <c r="AG42" s="18">
        <v>11</v>
      </c>
      <c r="AH42" s="45">
        <f t="shared" ref="AH42:AH64" si="77">IFERROR(_xlfn.PERCENTRANK.INC(AG$10:AG$64,AG42),"-9999")</f>
        <v>0.25900000000000001</v>
      </c>
      <c r="AI42" s="26">
        <f t="shared" ref="AI42:AI64" si="78">AE42/H42</f>
        <v>4.3689320388349516E-2</v>
      </c>
      <c r="AJ42" s="45">
        <f t="shared" ref="AJ42:AJ64" si="79">IFERROR(_xlfn.PERCENTRANK.INC(AI$10:AI$64,AI42),"-9999")</f>
        <v>0.29599999999999999</v>
      </c>
      <c r="AK42" s="61">
        <f t="shared" ref="AK42:AK64" si="80">AE42/N42</f>
        <v>0.38862761864044465</v>
      </c>
      <c r="AL42" s="146">
        <f t="shared" ref="AL42:AL64" si="81">IFERROR(_xlfn.PERCENTRANK.INC(AK$10:AK$64,AK42),"-9999")</f>
        <v>0.88800000000000001</v>
      </c>
      <c r="AM42" s="18">
        <v>1099</v>
      </c>
      <c r="AN42" s="26">
        <f t="shared" ref="AN42:AN64" si="82">AM42/H42</f>
        <v>5.2821301547630491E-2</v>
      </c>
      <c r="AO42" s="26">
        <f t="shared" ref="AO42:AO64" si="83">AG42/AE42</f>
        <v>1.2101210121012101E-2</v>
      </c>
      <c r="AP42" s="45">
        <f t="shared" ref="AP42:AP64" si="84">IFERROR(_xlfn.PERCENTRANK.INC(AO$10:AO$64,AO42),"-9999")</f>
        <v>0.24</v>
      </c>
      <c r="AQ42" s="163">
        <f t="shared" ref="AQ42:AQ64" si="85">SUM(AL42,AJ42,AH42,AF42)</f>
        <v>1.9239999999999999</v>
      </c>
      <c r="AR42" s="203">
        <f t="shared" ref="AR42:AR64" si="86">IFERROR(_xlfn.PERCENTRANK.INC(AQ$10:AQ$64,AQ42),"-9999")</f>
        <v>0.5</v>
      </c>
      <c r="AS42" s="283">
        <f t="shared" ref="AS42:AS64" si="87">COUNTIF(AF42,"&gt;=90%")+COUNTIF(AH42,"&gt;=90%")+COUNTIF(AJ42,"&gt;=90%")+COUNTIF(AL42,"&gt;=90%")</f>
        <v>0</v>
      </c>
      <c r="AT42" s="284">
        <f t="shared" ref="AT42:AT64" si="88">COUNTIF(AF42,"&gt;=80%")+COUNTIF(AH42,"&gt;=80%")+COUNTIF(AJ42,"&gt;=80%")+COUNTIF(AL42,"&gt;=80%")</f>
        <v>1</v>
      </c>
      <c r="AU42" s="39"/>
      <c r="AV42" s="258">
        <v>50600</v>
      </c>
      <c r="AW42" s="45">
        <f t="shared" ref="AW42:AW64" si="89">IFERROR(_xlfn.PERCENTRANK.INC(AV$10:AV$64,AV42),"-9999")</f>
        <v>0.75900000000000001</v>
      </c>
      <c r="AX42" s="26">
        <v>4.0417209908735333E-2</v>
      </c>
      <c r="AY42" s="45">
        <f t="shared" ref="AY42:AY64" si="90">IFERROR(_xlfn.PERCENTRANK.INC(AX$10:AX$64,AX42),"-9999")</f>
        <v>0</v>
      </c>
      <c r="AZ42" s="26">
        <v>0.63800000000000001</v>
      </c>
      <c r="BA42" s="147">
        <f t="shared" ref="BA42:BA64" si="91">IFERROR(_xlfn.PERCENTRANK.INC(AZ$10:AZ$64,AZ42),"-9999")</f>
        <v>0.98099999999999998</v>
      </c>
      <c r="BB42" s="26">
        <v>0.45600000000000002</v>
      </c>
      <c r="BC42" s="45">
        <f t="shared" ref="BC42:BC64" si="92">IFERROR(_xlfn.PERCENTRANK.INC(BB$10:BB$64,BB42),"-9999")</f>
        <v>1.7999999999999999E-2</v>
      </c>
      <c r="BD42" s="26">
        <v>0.91</v>
      </c>
      <c r="BE42" s="147">
        <f t="shared" ref="BE42:BE64" si="93">IFERROR(_xlfn.PERCENTRANK.INC(BD$10:BD$64,BD42),"-9999")</f>
        <v>0.92500000000000004</v>
      </c>
      <c r="BF42" s="83">
        <v>3.3003300330033E-2</v>
      </c>
      <c r="BG42" s="45">
        <f t="shared" ref="BG42:BG64" si="94">IFERROR(_xlfn.PERCENTRANK.INC(BF$10:BF$64,BF42),"-9999")</f>
        <v>0.25900000000000001</v>
      </c>
      <c r="BH42" s="163">
        <f t="shared" ref="BH42:BH64" si="95">SUM(BG42,BE42,BC42,BA42,AY42,AW42)</f>
        <v>2.9420000000000002</v>
      </c>
      <c r="BI42" s="203">
        <f t="shared" ref="BI42:BI64" si="96">IFERROR(_xlfn.PERCENTRANK.INC(BH$10:BH$64,BH42),"-9999")</f>
        <v>0.46200000000000002</v>
      </c>
      <c r="BJ42" s="283">
        <f t="shared" ref="BJ42:BJ64" si="97">COUNTIF(AW42,"&gt;=90%")+COUNTIF(AY42,"&gt;=90%")+COUNTIF(BA42,"&gt;=90%")+COUNTIF(BC42,"&gt;=90%")+COUNTIF(BE42,"&gt;=90%")+COUNTIF(BG42,"&gt;=90%")</f>
        <v>2</v>
      </c>
      <c r="BK42" s="284">
        <f t="shared" ref="BK42:BK64" si="98">COUNTIF(AW42,"&gt;=80%")+COUNTIF(AY42,"&gt;=80%")+COUNTIF(BA42,"&gt;=80%")+COUNTIF(BC42,"&gt;=80%")+COUNTIF(BE42,"&gt;=80%")+COUNTIF(BG42,"&gt;=80%")</f>
        <v>2</v>
      </c>
      <c r="BL42" s="39"/>
      <c r="BM42" s="160">
        <v>12</v>
      </c>
      <c r="BN42" s="146">
        <f t="shared" ref="BN42:BN64" si="99">IFERROR(_xlfn.PERCENTRANK.INC(BM$10:BM$64,BM42),"-9999")</f>
        <v>0.83299999999999996</v>
      </c>
      <c r="BO42" s="11">
        <v>8</v>
      </c>
      <c r="BP42" s="146">
        <f t="shared" ref="BP42:BP64" si="100">IFERROR(_xlfn.PERCENTRANK.INC(BO$10:BO$64,BO42),"-9999")</f>
        <v>0.87</v>
      </c>
      <c r="BQ42" s="26">
        <v>0.08</v>
      </c>
      <c r="BR42" s="45">
        <f t="shared" ref="BR42:BR64" si="101">IFERROR(_xlfn.PERCENTRANK.INC(BQ$10:BQ$64,BQ42),"-9999")</f>
        <v>0.74</v>
      </c>
      <c r="BS42" s="163">
        <f t="shared" ref="BS42:BS64" si="102">SUM(BR42,BN42)</f>
        <v>1.573</v>
      </c>
      <c r="BT42" s="205">
        <f t="shared" ref="BT42:BT64" si="103">IFERROR(_xlfn.PERCENTRANK.INC(BS$10:BS$64,BS42),"-9999")</f>
        <v>0.83299999999999996</v>
      </c>
      <c r="BU42" s="283">
        <f t="shared" ref="BU42:BU64" si="104">COUNTIF(BN42,"&gt;=90%")+COUNTIF(BR42,"&gt;=90%")</f>
        <v>0</v>
      </c>
      <c r="BV42" s="284">
        <f t="shared" ref="BV42:BV64" si="105">COUNTIF(BN42,"&gt;=80%")+COUNTIF(BR42,"&gt;=80%")</f>
        <v>1</v>
      </c>
      <c r="BW42" s="39"/>
      <c r="BX42" s="256">
        <v>507</v>
      </c>
      <c r="BY42" s="147">
        <f t="shared" ref="BY42:BY64" si="106">IFERROR(_xlfn.PERCENTRANK.INC(BX$10:BX$64,BX42),"-9999")</f>
        <v>0.98099999999999998</v>
      </c>
      <c r="BZ42" s="18">
        <v>134</v>
      </c>
      <c r="CA42" s="147">
        <f t="shared" ref="CA42:CA64" si="107">IFERROR(_xlfn.PERCENTRANK.INC(BZ$10:BZ$64,BZ42),"-9999")</f>
        <v>0.98099999999999998</v>
      </c>
      <c r="CB42" s="18">
        <v>24</v>
      </c>
      <c r="CC42" s="45">
        <f t="shared" ref="CC42:CC64" si="108">IFERROR(_xlfn.PERCENTRANK.INC(CB$10:CB$64,CB42),"-9999")</f>
        <v>0.42499999999999999</v>
      </c>
      <c r="CD42" s="18">
        <v>5</v>
      </c>
      <c r="CE42" s="45">
        <f t="shared" ref="CE42:CE64" si="109">IFERROR(_xlfn.PERCENTRANK.INC(CD$10:CD$64,CD42),"-9999")</f>
        <v>0.35099999999999998</v>
      </c>
      <c r="CF42" s="163">
        <f t="shared" ref="CF42:CF64" si="110">SUM(CC42,BY42)</f>
        <v>1.4059999999999999</v>
      </c>
      <c r="CG42" s="205">
        <f t="shared" ref="CG42:CG64" si="111">IFERROR(_xlfn.PERCENTRANK.INC(CF$10:CF$64,CF42),"-9999")</f>
        <v>0.81399999999999995</v>
      </c>
      <c r="CH42" s="283">
        <f t="shared" ref="CH42:CH64" si="112">COUNTIF(BY42,"&gt;=90%")+COUNTIF(CC42,"&gt;=90%")</f>
        <v>1</v>
      </c>
      <c r="CI42" s="284">
        <f t="shared" ref="CI42:CI64" si="113">COUNTIF(BY42,"&gt;=80%")+COUNTIF(CC42,"&gt;=80%")</f>
        <v>1</v>
      </c>
      <c r="CJ42" s="260"/>
      <c r="CK42" s="160">
        <v>11</v>
      </c>
      <c r="CL42" s="45">
        <f t="shared" ref="CL42:CL64" si="114">IFERROR(_xlfn.PERCENTRANK.INC(CK$10:CK$64,CK42),"-9999")</f>
        <v>3.6999999999999998E-2</v>
      </c>
      <c r="CM42" s="26">
        <v>1.2101210121012101E-2</v>
      </c>
      <c r="CN42" s="45">
        <f t="shared" ref="CN42:CN64" si="115">IFERROR(_xlfn.PERCENTRANK.INC(CM$10:CM$64,CM42),"-9999")</f>
        <v>0</v>
      </c>
      <c r="CO42" s="18">
        <v>620</v>
      </c>
      <c r="CP42" s="45">
        <f t="shared" ref="CP42:CP64" si="116">IFERROR(_xlfn.PERCENTRANK.INC(CO$10:CO$64,CO42),"-9999")</f>
        <v>0.79600000000000004</v>
      </c>
      <c r="CQ42" s="18">
        <v>158</v>
      </c>
      <c r="CR42" s="45">
        <f t="shared" ref="CR42:CR64" si="117">IFERROR(_xlfn.PERCENTRANK.INC(CQ$10:CQ$64,CQ42),"-9999")</f>
        <v>0.68500000000000005</v>
      </c>
      <c r="CS42" s="163">
        <f t="shared" ref="CS42:CS64" si="118">SUM(CR42,CP42,CN42,CL42)</f>
        <v>1.518</v>
      </c>
      <c r="CT42" s="203">
        <f t="shared" ref="CT42:CT64" si="119">IFERROR(_xlfn.PERCENTRANK.INC(CS$10:CS$64,CS42),"-9999")</f>
        <v>0.27700000000000002</v>
      </c>
      <c r="CU42" s="283">
        <f t="shared" ref="CU42:CU64" si="120">COUNTIF(CL42,"&gt;=90%")+COUNTIF(CN42,"&gt;=90%")+COUNTIF(CP42,"&gt;=90%")+COUNTIF(CR42,"&gt;=90%")</f>
        <v>0</v>
      </c>
      <c r="CV42" s="284">
        <f t="shared" ref="CV42:CV64" si="121">COUNTIF(CL42,"&gt;=80%")+COUNTIF(CN42,"&gt;=80%")+COUNTIF(CP42,"&gt;=80%")+COUNTIF(CR42,"&gt;=80%")</f>
        <v>0</v>
      </c>
      <c r="CW42" s="39"/>
      <c r="CX42" s="227">
        <v>9.6000000000000002E-2</v>
      </c>
      <c r="CY42" s="45">
        <f t="shared" ref="CY42:CY64" si="122">IFERROR(_xlfn.PERCENTRANK.INC(CX$10:CX$64,CX42),"-9999")</f>
        <v>0.44400000000000001</v>
      </c>
      <c r="CZ42" s="26">
        <v>5.8999999999999997E-2</v>
      </c>
      <c r="DA42" s="45">
        <f t="shared" ref="DA42:DA64" si="123">IFERROR(_xlfn.PERCENTRANK.INC(CZ$10:CZ$64,CZ42),"-9999")</f>
        <v>0.53700000000000003</v>
      </c>
      <c r="DB42" s="26">
        <v>0.2407</v>
      </c>
      <c r="DC42" s="163">
        <f t="shared" ref="DC42:DC64" si="124">SUM(DB42,DA42,CY42)</f>
        <v>1.2217</v>
      </c>
      <c r="DD42" s="203">
        <f t="shared" ref="DD42:DD64" si="125">IFERROR(_xlfn.PERCENTRANK.INC(DC$10:DC$64,DC42),"-9999")</f>
        <v>0.37</v>
      </c>
      <c r="DE42" s="283">
        <f t="shared" ref="DE42:DE64" si="126">COUNTIF(CY42,"&gt;=90%")+COUNTIF(DA42,"&gt;=90%")+COUNTIF(DB42,"&gt;=90%")</f>
        <v>0</v>
      </c>
      <c r="DF42" s="284">
        <f t="shared" ref="DF42:DF64" si="127">COUNTIF(CY42,"&gt;=80%")+COUNTIF(DA42,"&gt;=80%")+COUNTIF(DB42,"&gt;=80%")</f>
        <v>0</v>
      </c>
      <c r="DJ42" s="163">
        <f t="shared" ref="DJ42:DJ64" si="128">SUM(DB42,DA42,CY42,CR42,CP42,CN42,CL42,CC42,BY42,BR42,BN42,BG42,BE42,BC42,BA42,AY42,AW42,AL42,AJ42,AH42,AF42,Y42,W42,S42,O42)</f>
        <v>11.064700000000002</v>
      </c>
      <c r="DK42" s="203">
        <f t="shared" ref="DK42:DK64" si="129">IFERROR(_xlfn.PERCENTRANK.INC(DJ$10:DJ$64,DJ42),"-9999")</f>
        <v>0.40699999999999997</v>
      </c>
      <c r="DM42" s="301">
        <f t="shared" ref="DM42:DM64" si="130">SUM(DE42,CU42,CH42,BU42,BJ42,AS42,AB42)</f>
        <v>3</v>
      </c>
      <c r="DN42" s="302">
        <f t="shared" ref="DN42:DN64" si="131">SUM(DF42,CV42,CI42,BV42,BK42,AT42,AC42)</f>
        <v>5</v>
      </c>
    </row>
    <row r="43" spans="1:118" x14ac:dyDescent="0.3">
      <c r="A43" s="113"/>
      <c r="B43" s="556" t="s">
        <v>332</v>
      </c>
      <c r="C43" s="658">
        <v>54041</v>
      </c>
      <c r="D43" s="11" t="s">
        <v>332</v>
      </c>
      <c r="E43" s="11" t="s">
        <v>22</v>
      </c>
      <c r="F43" s="555">
        <v>7</v>
      </c>
      <c r="G43" s="18">
        <v>249099</v>
      </c>
      <c r="H43" s="18">
        <v>22437</v>
      </c>
      <c r="I43" s="18">
        <v>16966</v>
      </c>
      <c r="J43" s="19">
        <v>43.590058571090204</v>
      </c>
      <c r="K43" s="18">
        <v>6662</v>
      </c>
      <c r="L43" s="253">
        <v>2.4900000000000002</v>
      </c>
      <c r="N43" s="256">
        <v>7423</v>
      </c>
      <c r="O43" s="45">
        <f t="shared" si="66"/>
        <v>0.42499999999999999</v>
      </c>
      <c r="P43" s="45">
        <v>2.9799397026884888E-2</v>
      </c>
      <c r="Q43" s="45">
        <f t="shared" si="67"/>
        <v>0.38800000000000001</v>
      </c>
      <c r="R43" s="19">
        <v>303.87</v>
      </c>
      <c r="S43" s="45">
        <f t="shared" si="68"/>
        <v>0.5</v>
      </c>
      <c r="T43" s="69">
        <v>1.2198862290593629E-3</v>
      </c>
      <c r="U43" s="45">
        <f t="shared" si="69"/>
        <v>0.66600000000000004</v>
      </c>
      <c r="V43" s="11">
        <v>19</v>
      </c>
      <c r="W43" s="45">
        <f t="shared" si="70"/>
        <v>0.79600000000000004</v>
      </c>
      <c r="X43" s="62">
        <v>2</v>
      </c>
      <c r="Y43" s="45">
        <f t="shared" si="71"/>
        <v>0.37</v>
      </c>
      <c r="Z43" s="163">
        <f t="shared" si="72"/>
        <v>2.0909999999999997</v>
      </c>
      <c r="AA43" s="203">
        <f t="shared" si="73"/>
        <v>0.61099999999999999</v>
      </c>
      <c r="AB43" s="283">
        <f t="shared" si="74"/>
        <v>0</v>
      </c>
      <c r="AC43" s="284">
        <f t="shared" si="75"/>
        <v>0</v>
      </c>
      <c r="AD43" s="39"/>
      <c r="AE43" s="256">
        <v>871</v>
      </c>
      <c r="AF43" s="45">
        <f t="shared" si="76"/>
        <v>0.46200000000000002</v>
      </c>
      <c r="AG43" s="18">
        <v>80</v>
      </c>
      <c r="AH43" s="45">
        <f t="shared" si="77"/>
        <v>0.53700000000000003</v>
      </c>
      <c r="AI43" s="26">
        <f t="shared" si="78"/>
        <v>3.8819806569505726E-2</v>
      </c>
      <c r="AJ43" s="45">
        <f t="shared" si="79"/>
        <v>0.16600000000000001</v>
      </c>
      <c r="AK43" s="61">
        <f t="shared" si="80"/>
        <v>0.11733800350262696</v>
      </c>
      <c r="AL43" s="45">
        <f t="shared" si="81"/>
        <v>0.55500000000000005</v>
      </c>
      <c r="AM43" s="18">
        <v>1071</v>
      </c>
      <c r="AN43" s="26">
        <f t="shared" si="82"/>
        <v>4.7733654231849179E-2</v>
      </c>
      <c r="AO43" s="26">
        <f t="shared" si="83"/>
        <v>9.1848450057405287E-2</v>
      </c>
      <c r="AP43" s="45">
        <f t="shared" si="84"/>
        <v>0.64800000000000002</v>
      </c>
      <c r="AQ43" s="163">
        <f t="shared" si="85"/>
        <v>1.72</v>
      </c>
      <c r="AR43" s="203">
        <f t="shared" si="86"/>
        <v>0.42499999999999999</v>
      </c>
      <c r="AS43" s="283">
        <f t="shared" si="87"/>
        <v>0</v>
      </c>
      <c r="AT43" s="284">
        <f t="shared" si="88"/>
        <v>0</v>
      </c>
      <c r="AU43" s="39"/>
      <c r="AV43" s="258">
        <v>46000</v>
      </c>
      <c r="AW43" s="45">
        <f t="shared" si="89"/>
        <v>0.66600000000000004</v>
      </c>
      <c r="AX43" s="26">
        <v>0.2030696576151122</v>
      </c>
      <c r="AY43" s="45">
        <f t="shared" si="90"/>
        <v>0.29599999999999999</v>
      </c>
      <c r="AZ43" s="26">
        <v>0.27</v>
      </c>
      <c r="BA43" s="45">
        <f t="shared" si="91"/>
        <v>0.70299999999999996</v>
      </c>
      <c r="BB43" s="26">
        <v>0.81399999999999995</v>
      </c>
      <c r="BC43" s="45">
        <f t="shared" si="92"/>
        <v>0.40699999999999997</v>
      </c>
      <c r="BD43" s="26">
        <v>0.80199999999999994</v>
      </c>
      <c r="BE43" s="549">
        <f t="shared" si="93"/>
        <v>0.51800000000000002</v>
      </c>
      <c r="BF43" s="83">
        <v>4.1331802525832378E-2</v>
      </c>
      <c r="BG43" s="45">
        <f t="shared" si="94"/>
        <v>0.37</v>
      </c>
      <c r="BH43" s="163">
        <f t="shared" si="95"/>
        <v>2.9599999999999995</v>
      </c>
      <c r="BI43" s="203">
        <f t="shared" si="96"/>
        <v>0.5</v>
      </c>
      <c r="BJ43" s="283">
        <f t="shared" si="97"/>
        <v>0</v>
      </c>
      <c r="BK43" s="284">
        <f t="shared" si="98"/>
        <v>0</v>
      </c>
      <c r="BL43" s="39"/>
      <c r="BM43" s="160">
        <v>9</v>
      </c>
      <c r="BN43" s="45">
        <f t="shared" si="99"/>
        <v>0.629</v>
      </c>
      <c r="BO43" s="11">
        <v>5</v>
      </c>
      <c r="BP43" s="45">
        <f t="shared" si="100"/>
        <v>0.66600000000000004</v>
      </c>
      <c r="BQ43" s="26">
        <v>4.2000000000000003E-2</v>
      </c>
      <c r="BR43" s="45">
        <f t="shared" si="101"/>
        <v>0.20300000000000001</v>
      </c>
      <c r="BS43" s="163">
        <f t="shared" si="102"/>
        <v>0.83200000000000007</v>
      </c>
      <c r="BT43" s="203">
        <f t="shared" si="103"/>
        <v>0.42499999999999999</v>
      </c>
      <c r="BU43" s="283">
        <f t="shared" si="104"/>
        <v>0</v>
      </c>
      <c r="BV43" s="284">
        <f t="shared" si="105"/>
        <v>0</v>
      </c>
      <c r="BW43" s="39"/>
      <c r="BX43" s="256">
        <v>55</v>
      </c>
      <c r="BY43" s="147">
        <f t="shared" si="106"/>
        <v>0.90700000000000003</v>
      </c>
      <c r="BZ43" s="18">
        <v>4</v>
      </c>
      <c r="CA43" s="45">
        <f t="shared" si="107"/>
        <v>0.64800000000000002</v>
      </c>
      <c r="CB43" s="18">
        <v>27</v>
      </c>
      <c r="CC43" s="45">
        <f t="shared" si="108"/>
        <v>0.5</v>
      </c>
      <c r="CD43" s="18">
        <v>3</v>
      </c>
      <c r="CE43" s="45">
        <f t="shared" si="109"/>
        <v>0.14799999999999999</v>
      </c>
      <c r="CF43" s="163">
        <f t="shared" si="110"/>
        <v>1.407</v>
      </c>
      <c r="CG43" s="205">
        <f t="shared" si="111"/>
        <v>0.83299999999999996</v>
      </c>
      <c r="CH43" s="283">
        <f t="shared" si="112"/>
        <v>1</v>
      </c>
      <c r="CI43" s="284">
        <f t="shared" si="113"/>
        <v>1</v>
      </c>
      <c r="CJ43" s="260"/>
      <c r="CK43" s="160">
        <v>12</v>
      </c>
      <c r="CL43" s="45">
        <f t="shared" si="114"/>
        <v>5.5E-2</v>
      </c>
      <c r="CM43" s="26">
        <v>1.3777267508610792E-2</v>
      </c>
      <c r="CN43" s="45">
        <f t="shared" si="115"/>
        <v>3.6999999999999998E-2</v>
      </c>
      <c r="CO43" s="18">
        <v>303</v>
      </c>
      <c r="CP43" s="45">
        <f t="shared" si="116"/>
        <v>0.44400000000000001</v>
      </c>
      <c r="CQ43" s="18">
        <v>46</v>
      </c>
      <c r="CR43" s="45">
        <f t="shared" si="117"/>
        <v>0.25900000000000001</v>
      </c>
      <c r="CS43" s="163">
        <f t="shared" si="118"/>
        <v>0.79500000000000015</v>
      </c>
      <c r="CT43" s="203">
        <f t="shared" si="119"/>
        <v>0.129</v>
      </c>
      <c r="CU43" s="283">
        <f t="shared" si="120"/>
        <v>0</v>
      </c>
      <c r="CV43" s="284">
        <f t="shared" si="121"/>
        <v>0</v>
      </c>
      <c r="CW43" s="39"/>
      <c r="CX43" s="227">
        <v>0.11</v>
      </c>
      <c r="CY43" s="45">
        <f t="shared" si="122"/>
        <v>0.53700000000000003</v>
      </c>
      <c r="CZ43" s="26">
        <v>3.1E-2</v>
      </c>
      <c r="DA43" s="45">
        <f t="shared" si="123"/>
        <v>0.129</v>
      </c>
      <c r="DB43" s="26">
        <v>0.5</v>
      </c>
      <c r="DC43" s="163">
        <f t="shared" si="124"/>
        <v>1.1659999999999999</v>
      </c>
      <c r="DD43" s="203">
        <f t="shared" si="125"/>
        <v>0.33300000000000002</v>
      </c>
      <c r="DE43" s="283">
        <f t="shared" si="126"/>
        <v>0</v>
      </c>
      <c r="DF43" s="284">
        <f t="shared" si="127"/>
        <v>0</v>
      </c>
      <c r="DJ43" s="163">
        <f t="shared" si="128"/>
        <v>10.971</v>
      </c>
      <c r="DK43" s="203">
        <f t="shared" si="129"/>
        <v>0.38800000000000001</v>
      </c>
      <c r="DM43" s="301">
        <f t="shared" si="130"/>
        <v>1</v>
      </c>
      <c r="DN43" s="302">
        <f t="shared" si="131"/>
        <v>1</v>
      </c>
    </row>
    <row r="44" spans="1:118" x14ac:dyDescent="0.3">
      <c r="A44" s="113"/>
      <c r="B44" s="556" t="s">
        <v>346</v>
      </c>
      <c r="C44" s="658">
        <v>54067</v>
      </c>
      <c r="D44" s="11" t="s">
        <v>346</v>
      </c>
      <c r="E44" s="11" t="s">
        <v>22</v>
      </c>
      <c r="F44" s="555">
        <v>4</v>
      </c>
      <c r="G44" s="18">
        <v>418503</v>
      </c>
      <c r="H44" s="18">
        <v>18036</v>
      </c>
      <c r="I44" s="18">
        <v>24770</v>
      </c>
      <c r="J44" s="19">
        <v>37.87977625011051</v>
      </c>
      <c r="K44" s="18">
        <v>9678</v>
      </c>
      <c r="L44" s="253">
        <v>2.54</v>
      </c>
      <c r="N44" s="256">
        <v>9332</v>
      </c>
      <c r="O44" s="45">
        <f t="shared" si="66"/>
        <v>0.66600000000000004</v>
      </c>
      <c r="P44" s="45">
        <v>2.2298525936492689E-2</v>
      </c>
      <c r="Q44" s="45">
        <f t="shared" si="67"/>
        <v>0.111</v>
      </c>
      <c r="R44" s="19">
        <v>416.14</v>
      </c>
      <c r="S44" s="146">
        <f t="shared" si="68"/>
        <v>0.85099999999999998</v>
      </c>
      <c r="T44" s="69">
        <v>9.9435843641950674E-4</v>
      </c>
      <c r="U44" s="45">
        <f t="shared" si="69"/>
        <v>0.29599999999999999</v>
      </c>
      <c r="V44" s="11">
        <v>18</v>
      </c>
      <c r="W44" s="45">
        <f t="shared" si="70"/>
        <v>0.64800000000000002</v>
      </c>
      <c r="X44" s="62">
        <v>2.2000000000000002</v>
      </c>
      <c r="Y44" s="45">
        <f t="shared" si="71"/>
        <v>0.51800000000000002</v>
      </c>
      <c r="Z44" s="163">
        <f t="shared" si="72"/>
        <v>2.6829999999999998</v>
      </c>
      <c r="AA44" s="205">
        <f t="shared" si="73"/>
        <v>0.81399999999999995</v>
      </c>
      <c r="AB44" s="283">
        <f t="shared" si="74"/>
        <v>0</v>
      </c>
      <c r="AC44" s="284">
        <f t="shared" si="75"/>
        <v>1</v>
      </c>
      <c r="AD44" s="39"/>
      <c r="AE44" s="256">
        <v>957</v>
      </c>
      <c r="AF44" s="45">
        <f t="shared" si="76"/>
        <v>0.51800000000000002</v>
      </c>
      <c r="AG44" s="18">
        <v>159</v>
      </c>
      <c r="AH44" s="45">
        <f t="shared" si="77"/>
        <v>0.68500000000000005</v>
      </c>
      <c r="AI44" s="26">
        <f t="shared" si="78"/>
        <v>5.3060545575515636E-2</v>
      </c>
      <c r="AJ44" s="45">
        <f t="shared" si="79"/>
        <v>0.40699999999999997</v>
      </c>
      <c r="AK44" s="61">
        <f t="shared" si="80"/>
        <v>0.10255036433776253</v>
      </c>
      <c r="AL44" s="45">
        <f t="shared" si="81"/>
        <v>0.48099999999999998</v>
      </c>
      <c r="AM44" s="18">
        <v>999</v>
      </c>
      <c r="AN44" s="26">
        <f t="shared" si="82"/>
        <v>5.5389221556886227E-2</v>
      </c>
      <c r="AO44" s="26">
        <f t="shared" si="83"/>
        <v>0.16614420062695925</v>
      </c>
      <c r="AP44" s="146">
        <f t="shared" si="84"/>
        <v>0.87</v>
      </c>
      <c r="AQ44" s="163">
        <f t="shared" si="85"/>
        <v>2.0910000000000002</v>
      </c>
      <c r="AR44" s="203">
        <f t="shared" si="86"/>
        <v>0.55500000000000005</v>
      </c>
      <c r="AS44" s="283">
        <f t="shared" si="87"/>
        <v>0</v>
      </c>
      <c r="AT44" s="284">
        <f t="shared" si="88"/>
        <v>0</v>
      </c>
      <c r="AU44" s="39"/>
      <c r="AV44" s="258">
        <v>26380</v>
      </c>
      <c r="AW44" s="45">
        <f t="shared" si="89"/>
        <v>9.1999999999999998E-2</v>
      </c>
      <c r="AX44" s="26">
        <v>0.23203769140164901</v>
      </c>
      <c r="AY44" s="45">
        <f t="shared" si="90"/>
        <v>0.38800000000000001</v>
      </c>
      <c r="AZ44" s="26">
        <v>0.14599999999999999</v>
      </c>
      <c r="BA44" s="45">
        <f t="shared" si="91"/>
        <v>9.1999999999999998E-2</v>
      </c>
      <c r="BB44" s="26">
        <v>0.90200000000000002</v>
      </c>
      <c r="BC44" s="45">
        <f t="shared" si="92"/>
        <v>0.72199999999999998</v>
      </c>
      <c r="BD44" s="26">
        <v>0.81899999999999995</v>
      </c>
      <c r="BE44" s="549">
        <f t="shared" si="93"/>
        <v>0.68500000000000005</v>
      </c>
      <c r="BF44" s="83">
        <v>2.0898641588296761E-2</v>
      </c>
      <c r="BG44" s="45">
        <f t="shared" si="94"/>
        <v>5.5E-2</v>
      </c>
      <c r="BH44" s="163">
        <f t="shared" si="95"/>
        <v>2.0340000000000003</v>
      </c>
      <c r="BI44" s="203">
        <f t="shared" si="96"/>
        <v>1.7999999999999999E-2</v>
      </c>
      <c r="BJ44" s="283">
        <f t="shared" si="97"/>
        <v>0</v>
      </c>
      <c r="BK44" s="284">
        <f t="shared" si="98"/>
        <v>0</v>
      </c>
      <c r="BL44" s="39"/>
      <c r="BM44" s="160">
        <v>4</v>
      </c>
      <c r="BN44" s="45">
        <f t="shared" si="99"/>
        <v>0.314</v>
      </c>
      <c r="BO44" s="11">
        <v>0</v>
      </c>
      <c r="BP44" s="45">
        <f t="shared" si="100"/>
        <v>0</v>
      </c>
      <c r="BQ44" s="26">
        <v>3.9E-2</v>
      </c>
      <c r="BR44" s="45">
        <f t="shared" si="101"/>
        <v>0.111</v>
      </c>
      <c r="BS44" s="163">
        <f t="shared" si="102"/>
        <v>0.42499999999999999</v>
      </c>
      <c r="BT44" s="203">
        <f t="shared" si="103"/>
        <v>0.16600000000000001</v>
      </c>
      <c r="BU44" s="283">
        <f t="shared" si="104"/>
        <v>0</v>
      </c>
      <c r="BV44" s="284">
        <f t="shared" si="105"/>
        <v>0</v>
      </c>
      <c r="BW44" s="39"/>
      <c r="BX44" s="256">
        <v>9</v>
      </c>
      <c r="BY44" s="45">
        <f t="shared" si="106"/>
        <v>0.53700000000000003</v>
      </c>
      <c r="BZ44" s="18">
        <v>4</v>
      </c>
      <c r="CA44" s="45">
        <f t="shared" si="107"/>
        <v>0.64800000000000002</v>
      </c>
      <c r="CB44" s="18">
        <v>36</v>
      </c>
      <c r="CC44" s="45">
        <f t="shared" si="108"/>
        <v>0.72199999999999998</v>
      </c>
      <c r="CD44" s="18">
        <v>9</v>
      </c>
      <c r="CE44" s="45">
        <f t="shared" si="109"/>
        <v>0.64800000000000002</v>
      </c>
      <c r="CF44" s="163">
        <f t="shared" si="110"/>
        <v>1.2589999999999999</v>
      </c>
      <c r="CG44" s="203">
        <f t="shared" si="111"/>
        <v>0.72199999999999998</v>
      </c>
      <c r="CH44" s="283">
        <f t="shared" si="112"/>
        <v>0</v>
      </c>
      <c r="CI44" s="284">
        <f t="shared" si="113"/>
        <v>0</v>
      </c>
      <c r="CJ44" s="260"/>
      <c r="CK44" s="160">
        <v>35</v>
      </c>
      <c r="CL44" s="45">
        <f t="shared" si="114"/>
        <v>0.27700000000000002</v>
      </c>
      <c r="CM44" s="26">
        <v>3.657262277951933E-2</v>
      </c>
      <c r="CN44" s="45">
        <f t="shared" si="115"/>
        <v>0.24</v>
      </c>
      <c r="CO44" s="18">
        <v>217</v>
      </c>
      <c r="CP44" s="45">
        <f t="shared" si="116"/>
        <v>0.33300000000000002</v>
      </c>
      <c r="CQ44" s="18">
        <v>75</v>
      </c>
      <c r="CR44" s="45">
        <f t="shared" si="117"/>
        <v>0.35099999999999998</v>
      </c>
      <c r="CS44" s="163">
        <f t="shared" si="118"/>
        <v>1.2010000000000001</v>
      </c>
      <c r="CT44" s="203">
        <f t="shared" si="119"/>
        <v>0.222</v>
      </c>
      <c r="CU44" s="283">
        <f t="shared" si="120"/>
        <v>0</v>
      </c>
      <c r="CV44" s="284">
        <f t="shared" si="121"/>
        <v>0</v>
      </c>
      <c r="CW44" s="39"/>
      <c r="CX44" s="227">
        <v>8.7999999999999995E-2</v>
      </c>
      <c r="CY44" s="45">
        <f t="shared" si="122"/>
        <v>0.38800000000000001</v>
      </c>
      <c r="CZ44" s="26">
        <v>3.5000000000000003E-2</v>
      </c>
      <c r="DA44" s="45">
        <f t="shared" si="123"/>
        <v>0.185</v>
      </c>
      <c r="DB44" s="26">
        <v>0.68510000000000004</v>
      </c>
      <c r="DC44" s="163">
        <f t="shared" si="124"/>
        <v>1.2581000000000002</v>
      </c>
      <c r="DD44" s="203">
        <f t="shared" si="125"/>
        <v>0.40699999999999997</v>
      </c>
      <c r="DE44" s="283">
        <f t="shared" si="126"/>
        <v>0</v>
      </c>
      <c r="DF44" s="284">
        <f t="shared" si="127"/>
        <v>0</v>
      </c>
      <c r="DJ44" s="163">
        <f t="shared" si="128"/>
        <v>10.9511</v>
      </c>
      <c r="DK44" s="203">
        <f t="shared" si="129"/>
        <v>0.37</v>
      </c>
      <c r="DM44" s="301">
        <f t="shared" si="130"/>
        <v>0</v>
      </c>
      <c r="DN44" s="302">
        <f t="shared" si="131"/>
        <v>1</v>
      </c>
    </row>
    <row r="45" spans="1:118" x14ac:dyDescent="0.3">
      <c r="A45" s="113"/>
      <c r="B45" s="556" t="s">
        <v>351</v>
      </c>
      <c r="C45" s="658">
        <v>54077</v>
      </c>
      <c r="D45" s="11" t="s">
        <v>351</v>
      </c>
      <c r="E45" s="11" t="s">
        <v>22</v>
      </c>
      <c r="F45" s="555">
        <v>6</v>
      </c>
      <c r="G45" s="18">
        <v>416673</v>
      </c>
      <c r="H45" s="18">
        <v>17912</v>
      </c>
      <c r="I45" s="18">
        <v>34266</v>
      </c>
      <c r="J45" s="19">
        <v>52.631775997004844</v>
      </c>
      <c r="K45" s="18">
        <v>12510</v>
      </c>
      <c r="L45" s="253">
        <v>2.5299999999999998</v>
      </c>
      <c r="N45" s="256">
        <v>10424</v>
      </c>
      <c r="O45" s="45">
        <f t="shared" si="66"/>
        <v>0.70299999999999996</v>
      </c>
      <c r="P45" s="45">
        <v>2.5017219738259981E-2</v>
      </c>
      <c r="Q45" s="45">
        <f t="shared" si="67"/>
        <v>0.24</v>
      </c>
      <c r="R45" s="19">
        <v>398.41</v>
      </c>
      <c r="S45" s="45">
        <f t="shared" si="68"/>
        <v>0.79600000000000004</v>
      </c>
      <c r="T45" s="69">
        <v>9.5618323505341184E-4</v>
      </c>
      <c r="U45" s="45">
        <f t="shared" si="69"/>
        <v>0.27700000000000002</v>
      </c>
      <c r="V45" s="11">
        <v>16</v>
      </c>
      <c r="W45" s="45">
        <f t="shared" si="70"/>
        <v>0.44400000000000001</v>
      </c>
      <c r="X45" s="62">
        <v>2.6</v>
      </c>
      <c r="Y45" s="45">
        <f t="shared" si="71"/>
        <v>0.68500000000000005</v>
      </c>
      <c r="Z45" s="163">
        <f t="shared" si="72"/>
        <v>2.6280000000000001</v>
      </c>
      <c r="AA45" s="203">
        <f t="shared" si="73"/>
        <v>0.79600000000000004</v>
      </c>
      <c r="AB45" s="283">
        <f t="shared" si="74"/>
        <v>0</v>
      </c>
      <c r="AC45" s="284">
        <f t="shared" si="75"/>
        <v>0</v>
      </c>
      <c r="AD45" s="39"/>
      <c r="AE45" s="256">
        <v>724</v>
      </c>
      <c r="AF45" s="45">
        <f t="shared" si="76"/>
        <v>0.35099999999999998</v>
      </c>
      <c r="AG45" s="18">
        <v>9</v>
      </c>
      <c r="AH45" s="45">
        <f t="shared" si="77"/>
        <v>0.222</v>
      </c>
      <c r="AI45" s="26">
        <f t="shared" si="78"/>
        <v>4.0419830281375614E-2</v>
      </c>
      <c r="AJ45" s="45">
        <f t="shared" si="79"/>
        <v>0.185</v>
      </c>
      <c r="AK45" s="61">
        <f t="shared" si="80"/>
        <v>6.9455103607060628E-2</v>
      </c>
      <c r="AL45" s="45">
        <f t="shared" si="81"/>
        <v>0.33300000000000002</v>
      </c>
      <c r="AM45" s="18">
        <v>757</v>
      </c>
      <c r="AN45" s="26">
        <f t="shared" si="82"/>
        <v>4.2262170611880305E-2</v>
      </c>
      <c r="AO45" s="26">
        <f t="shared" si="83"/>
        <v>1.2430939226519336E-2</v>
      </c>
      <c r="AP45" s="45">
        <f t="shared" si="84"/>
        <v>0.25900000000000001</v>
      </c>
      <c r="AQ45" s="163">
        <f t="shared" si="85"/>
        <v>1.091</v>
      </c>
      <c r="AR45" s="203">
        <f t="shared" si="86"/>
        <v>0.20300000000000001</v>
      </c>
      <c r="AS45" s="283">
        <f t="shared" si="87"/>
        <v>0</v>
      </c>
      <c r="AT45" s="284">
        <f t="shared" si="88"/>
        <v>0</v>
      </c>
      <c r="AU45" s="39"/>
      <c r="AV45" s="258">
        <v>45200</v>
      </c>
      <c r="AW45" s="45">
        <f t="shared" si="89"/>
        <v>0.629</v>
      </c>
      <c r="AX45" s="26">
        <v>0.26406249999999998</v>
      </c>
      <c r="AY45" s="45">
        <f t="shared" si="90"/>
        <v>0.53700000000000003</v>
      </c>
      <c r="AZ45" s="26">
        <v>0.26300000000000001</v>
      </c>
      <c r="BA45" s="45">
        <f t="shared" si="91"/>
        <v>0.64800000000000002</v>
      </c>
      <c r="BB45" s="26">
        <v>0.79500000000000004</v>
      </c>
      <c r="BC45" s="45">
        <f t="shared" si="92"/>
        <v>0.314</v>
      </c>
      <c r="BD45" s="26">
        <v>0.754</v>
      </c>
      <c r="BE45" s="549">
        <f t="shared" si="93"/>
        <v>0.37</v>
      </c>
      <c r="BF45" s="83">
        <v>0.11602209944751381</v>
      </c>
      <c r="BG45" s="146">
        <f t="shared" si="94"/>
        <v>0.87</v>
      </c>
      <c r="BH45" s="163">
        <f t="shared" si="95"/>
        <v>3.3679999999999999</v>
      </c>
      <c r="BI45" s="203">
        <f t="shared" si="96"/>
        <v>0.77700000000000002</v>
      </c>
      <c r="BJ45" s="283">
        <f t="shared" si="97"/>
        <v>0</v>
      </c>
      <c r="BK45" s="284">
        <f t="shared" si="98"/>
        <v>1</v>
      </c>
      <c r="BL45" s="39"/>
      <c r="BM45" s="160">
        <v>5</v>
      </c>
      <c r="BN45" s="45">
        <f t="shared" si="99"/>
        <v>0.42499999999999999</v>
      </c>
      <c r="BO45" s="11">
        <v>3</v>
      </c>
      <c r="BP45" s="45">
        <f t="shared" si="100"/>
        <v>0.55500000000000005</v>
      </c>
      <c r="BQ45" s="26">
        <v>3.4000000000000002E-2</v>
      </c>
      <c r="BR45" s="45">
        <f t="shared" si="101"/>
        <v>9.1999999999999998E-2</v>
      </c>
      <c r="BS45" s="163">
        <f t="shared" si="102"/>
        <v>0.51700000000000002</v>
      </c>
      <c r="BT45" s="203">
        <f t="shared" si="103"/>
        <v>0.24</v>
      </c>
      <c r="BU45" s="283">
        <f t="shared" si="104"/>
        <v>0</v>
      </c>
      <c r="BV45" s="284">
        <f t="shared" si="105"/>
        <v>0</v>
      </c>
      <c r="BW45" s="39"/>
      <c r="BX45" s="256">
        <v>24</v>
      </c>
      <c r="BY45" s="45">
        <f t="shared" si="106"/>
        <v>0.75900000000000001</v>
      </c>
      <c r="BZ45" s="18">
        <v>21</v>
      </c>
      <c r="CA45" s="146">
        <f t="shared" si="107"/>
        <v>0.88800000000000001</v>
      </c>
      <c r="CB45" s="18">
        <v>21</v>
      </c>
      <c r="CC45" s="45">
        <f t="shared" si="108"/>
        <v>0.314</v>
      </c>
      <c r="CD45" s="18">
        <v>8</v>
      </c>
      <c r="CE45" s="45">
        <f t="shared" si="109"/>
        <v>0.55500000000000005</v>
      </c>
      <c r="CF45" s="163">
        <f t="shared" si="110"/>
        <v>1.073</v>
      </c>
      <c r="CG45" s="203">
        <f t="shared" si="111"/>
        <v>0.64800000000000002</v>
      </c>
      <c r="CH45" s="283">
        <f t="shared" si="112"/>
        <v>0</v>
      </c>
      <c r="CI45" s="284">
        <f t="shared" si="113"/>
        <v>0</v>
      </c>
      <c r="CJ45" s="260"/>
      <c r="CK45" s="160">
        <v>95</v>
      </c>
      <c r="CL45" s="45">
        <f t="shared" si="114"/>
        <v>0.53700000000000003</v>
      </c>
      <c r="CM45" s="26">
        <v>0.13121546961325967</v>
      </c>
      <c r="CN45" s="45">
        <f t="shared" si="115"/>
        <v>0.79600000000000004</v>
      </c>
      <c r="CO45" s="18">
        <v>113</v>
      </c>
      <c r="CP45" s="45">
        <f t="shared" si="116"/>
        <v>0.185</v>
      </c>
      <c r="CQ45" s="18">
        <v>23</v>
      </c>
      <c r="CR45" s="45">
        <f t="shared" si="117"/>
        <v>0.185</v>
      </c>
      <c r="CS45" s="163">
        <f t="shared" si="118"/>
        <v>1.7029999999999998</v>
      </c>
      <c r="CT45" s="203">
        <f t="shared" si="119"/>
        <v>0.42499999999999999</v>
      </c>
      <c r="CU45" s="283">
        <f t="shared" si="120"/>
        <v>0</v>
      </c>
      <c r="CV45" s="284">
        <f t="shared" si="121"/>
        <v>0</v>
      </c>
      <c r="CW45" s="39"/>
      <c r="CX45" s="227">
        <v>4.8000000000000001E-2</v>
      </c>
      <c r="CY45" s="45">
        <f t="shared" si="122"/>
        <v>9.1999999999999998E-2</v>
      </c>
      <c r="CZ45" s="26">
        <v>3.4000000000000002E-2</v>
      </c>
      <c r="DA45" s="45">
        <f t="shared" si="123"/>
        <v>0.16600000000000001</v>
      </c>
      <c r="DB45" s="26">
        <v>0.2777</v>
      </c>
      <c r="DC45" s="163">
        <f t="shared" si="124"/>
        <v>0.53569999999999995</v>
      </c>
      <c r="DD45" s="203">
        <f t="shared" si="125"/>
        <v>0.14799999999999999</v>
      </c>
      <c r="DE45" s="283">
        <f t="shared" si="126"/>
        <v>0</v>
      </c>
      <c r="DF45" s="284">
        <f t="shared" si="127"/>
        <v>0</v>
      </c>
      <c r="DJ45" s="163">
        <f t="shared" si="128"/>
        <v>10.915700000000001</v>
      </c>
      <c r="DK45" s="203">
        <f t="shared" si="129"/>
        <v>0.35099999999999998</v>
      </c>
      <c r="DM45" s="301">
        <f t="shared" si="130"/>
        <v>0</v>
      </c>
      <c r="DN45" s="302">
        <f t="shared" si="131"/>
        <v>1</v>
      </c>
    </row>
    <row r="46" spans="1:118" x14ac:dyDescent="0.3">
      <c r="A46" s="113"/>
      <c r="B46" s="556" t="s">
        <v>356</v>
      </c>
      <c r="C46" s="658">
        <v>54087</v>
      </c>
      <c r="D46" s="11" t="s">
        <v>356</v>
      </c>
      <c r="E46" s="11" t="s">
        <v>22</v>
      </c>
      <c r="F46" s="555">
        <v>5</v>
      </c>
      <c r="G46" s="18">
        <v>309396</v>
      </c>
      <c r="H46" s="18">
        <v>16115</v>
      </c>
      <c r="I46" s="18">
        <v>14129</v>
      </c>
      <c r="J46" s="19">
        <v>29.226492908764172</v>
      </c>
      <c r="K46" s="18">
        <v>5376</v>
      </c>
      <c r="L46" s="253">
        <v>2.61</v>
      </c>
      <c r="N46" s="256">
        <v>7089</v>
      </c>
      <c r="O46" s="45">
        <f t="shared" si="66"/>
        <v>0.35099999999999998</v>
      </c>
      <c r="P46" s="45">
        <v>2.2912384129077298E-2</v>
      </c>
      <c r="Q46" s="45">
        <f t="shared" si="67"/>
        <v>0.14799999999999999</v>
      </c>
      <c r="R46" s="19">
        <v>314.92</v>
      </c>
      <c r="S46" s="45">
        <f t="shared" si="68"/>
        <v>0.51800000000000002</v>
      </c>
      <c r="T46" s="69">
        <v>1.017857431438776E-3</v>
      </c>
      <c r="U46" s="45">
        <f t="shared" si="69"/>
        <v>0.35099999999999998</v>
      </c>
      <c r="V46" s="11">
        <v>18</v>
      </c>
      <c r="W46" s="45">
        <f t="shared" si="70"/>
        <v>0.64800000000000002</v>
      </c>
      <c r="X46" s="62">
        <v>1.6</v>
      </c>
      <c r="Y46" s="45">
        <f t="shared" si="71"/>
        <v>0.25900000000000001</v>
      </c>
      <c r="Z46" s="163">
        <f t="shared" si="72"/>
        <v>1.776</v>
      </c>
      <c r="AA46" s="203">
        <f t="shared" si="73"/>
        <v>0.38800000000000001</v>
      </c>
      <c r="AB46" s="283">
        <f t="shared" si="74"/>
        <v>0</v>
      </c>
      <c r="AC46" s="284">
        <f t="shared" si="75"/>
        <v>0</v>
      </c>
      <c r="AD46" s="39"/>
      <c r="AE46" s="256">
        <v>741</v>
      </c>
      <c r="AF46" s="45">
        <f t="shared" si="76"/>
        <v>0.37</v>
      </c>
      <c r="AG46" s="18">
        <v>76</v>
      </c>
      <c r="AH46" s="45">
        <f t="shared" si="77"/>
        <v>0.51800000000000002</v>
      </c>
      <c r="AI46" s="26">
        <f t="shared" si="78"/>
        <v>4.5982004343779088E-2</v>
      </c>
      <c r="AJ46" s="45">
        <f t="shared" si="79"/>
        <v>0.314</v>
      </c>
      <c r="AK46" s="61">
        <f t="shared" si="80"/>
        <v>0.10452814219212865</v>
      </c>
      <c r="AL46" s="45">
        <f t="shared" si="81"/>
        <v>0.5</v>
      </c>
      <c r="AM46" s="18">
        <v>1077</v>
      </c>
      <c r="AN46" s="26">
        <f t="shared" si="82"/>
        <v>6.6832143965249766E-2</v>
      </c>
      <c r="AO46" s="26">
        <f t="shared" si="83"/>
        <v>0.10256410256410256</v>
      </c>
      <c r="AP46" s="45">
        <f t="shared" si="84"/>
        <v>0.68500000000000005</v>
      </c>
      <c r="AQ46" s="163">
        <f t="shared" si="85"/>
        <v>1.702</v>
      </c>
      <c r="AR46" s="203">
        <f t="shared" si="86"/>
        <v>0.38800000000000001</v>
      </c>
      <c r="AS46" s="283">
        <f t="shared" si="87"/>
        <v>0</v>
      </c>
      <c r="AT46" s="284">
        <f t="shared" si="88"/>
        <v>0</v>
      </c>
      <c r="AU46" s="39"/>
      <c r="AV46" s="258">
        <v>49600</v>
      </c>
      <c r="AW46" s="45">
        <f t="shared" si="89"/>
        <v>0.72199999999999998</v>
      </c>
      <c r="AX46" s="26">
        <v>0.1701461377870564</v>
      </c>
      <c r="AY46" s="45">
        <f t="shared" si="90"/>
        <v>0.16600000000000001</v>
      </c>
      <c r="AZ46" s="26">
        <v>0.18099999999999999</v>
      </c>
      <c r="BA46" s="45">
        <f t="shared" si="91"/>
        <v>0.38800000000000001</v>
      </c>
      <c r="BB46" s="26">
        <v>0.88200000000000001</v>
      </c>
      <c r="BC46" s="45">
        <f t="shared" si="92"/>
        <v>0.61099999999999999</v>
      </c>
      <c r="BD46" s="26">
        <v>0.751</v>
      </c>
      <c r="BE46" s="549">
        <f t="shared" si="93"/>
        <v>0.35099999999999998</v>
      </c>
      <c r="BF46" s="83">
        <v>4.4534412955465584E-2</v>
      </c>
      <c r="BG46" s="45">
        <f t="shared" si="94"/>
        <v>0.46200000000000002</v>
      </c>
      <c r="BH46" s="163">
        <f t="shared" si="95"/>
        <v>2.6999999999999997</v>
      </c>
      <c r="BI46" s="203">
        <f t="shared" si="96"/>
        <v>0.24</v>
      </c>
      <c r="BJ46" s="283">
        <f t="shared" si="97"/>
        <v>0</v>
      </c>
      <c r="BK46" s="284">
        <f t="shared" si="98"/>
        <v>0</v>
      </c>
      <c r="BL46" s="39"/>
      <c r="BM46" s="160">
        <v>6</v>
      </c>
      <c r="BN46" s="45">
        <f t="shared" si="99"/>
        <v>0.51800000000000002</v>
      </c>
      <c r="BO46" s="11">
        <v>3</v>
      </c>
      <c r="BP46" s="45">
        <f t="shared" si="100"/>
        <v>0.55500000000000005</v>
      </c>
      <c r="BQ46" s="26">
        <v>6.6000000000000003E-2</v>
      </c>
      <c r="BR46" s="45">
        <f t="shared" si="101"/>
        <v>0.59199999999999997</v>
      </c>
      <c r="BS46" s="163">
        <f t="shared" si="102"/>
        <v>1.1099999999999999</v>
      </c>
      <c r="BT46" s="203">
        <f t="shared" si="103"/>
        <v>0.629</v>
      </c>
      <c r="BU46" s="283">
        <f t="shared" si="104"/>
        <v>0</v>
      </c>
      <c r="BV46" s="284">
        <f t="shared" si="105"/>
        <v>0</v>
      </c>
      <c r="BW46" s="39"/>
      <c r="BX46" s="256">
        <v>1</v>
      </c>
      <c r="BY46" s="45">
        <f t="shared" si="106"/>
        <v>0.129</v>
      </c>
      <c r="BZ46" s="18">
        <v>0</v>
      </c>
      <c r="CA46" s="45">
        <f t="shared" si="107"/>
        <v>0</v>
      </c>
      <c r="CB46" s="18">
        <v>33</v>
      </c>
      <c r="CC46" s="45">
        <f t="shared" si="108"/>
        <v>0.68500000000000005</v>
      </c>
      <c r="CD46" s="18">
        <v>6</v>
      </c>
      <c r="CE46" s="45">
        <f t="shared" si="109"/>
        <v>0.46200000000000002</v>
      </c>
      <c r="CF46" s="163">
        <f t="shared" si="110"/>
        <v>0.81400000000000006</v>
      </c>
      <c r="CG46" s="203">
        <f t="shared" si="111"/>
        <v>0.33300000000000002</v>
      </c>
      <c r="CH46" s="283">
        <f t="shared" si="112"/>
        <v>0</v>
      </c>
      <c r="CI46" s="284">
        <f t="shared" si="113"/>
        <v>0</v>
      </c>
      <c r="CJ46" s="260"/>
      <c r="CK46" s="160">
        <v>20</v>
      </c>
      <c r="CL46" s="45">
        <f t="shared" si="114"/>
        <v>0.14799999999999999</v>
      </c>
      <c r="CM46" s="26">
        <v>2.6990553306342781E-2</v>
      </c>
      <c r="CN46" s="45">
        <f t="shared" si="115"/>
        <v>9.1999999999999998E-2</v>
      </c>
      <c r="CO46" s="18">
        <v>175</v>
      </c>
      <c r="CP46" s="45">
        <f t="shared" si="116"/>
        <v>0.24</v>
      </c>
      <c r="CQ46" s="18">
        <v>46</v>
      </c>
      <c r="CR46" s="45">
        <f t="shared" si="117"/>
        <v>0.25900000000000001</v>
      </c>
      <c r="CS46" s="163">
        <f t="shared" si="118"/>
        <v>0.73899999999999999</v>
      </c>
      <c r="CT46" s="203">
        <f t="shared" si="119"/>
        <v>0.111</v>
      </c>
      <c r="CU46" s="283">
        <f t="shared" si="120"/>
        <v>0</v>
      </c>
      <c r="CV46" s="284">
        <f t="shared" si="121"/>
        <v>0</v>
      </c>
      <c r="CW46" s="39"/>
      <c r="CX46" s="227">
        <v>0.124</v>
      </c>
      <c r="CY46" s="45">
        <f t="shared" si="122"/>
        <v>0.61099999999999999</v>
      </c>
      <c r="CZ46" s="26">
        <v>7.4999999999999997E-2</v>
      </c>
      <c r="DA46" s="45">
        <f t="shared" si="123"/>
        <v>0.61099999999999999</v>
      </c>
      <c r="DB46" s="31">
        <v>0.81479999999999997</v>
      </c>
      <c r="DC46" s="163">
        <f t="shared" si="124"/>
        <v>2.0367999999999999</v>
      </c>
      <c r="DD46" s="203">
        <f t="shared" si="125"/>
        <v>0.75900000000000001</v>
      </c>
      <c r="DE46" s="283">
        <f t="shared" si="126"/>
        <v>0</v>
      </c>
      <c r="DF46" s="284">
        <f t="shared" si="127"/>
        <v>1</v>
      </c>
      <c r="DJ46" s="163">
        <f t="shared" si="128"/>
        <v>10.877800000000001</v>
      </c>
      <c r="DK46" s="203">
        <f t="shared" si="129"/>
        <v>0.33300000000000002</v>
      </c>
      <c r="DM46" s="301">
        <f t="shared" si="130"/>
        <v>0</v>
      </c>
      <c r="DN46" s="302">
        <f t="shared" si="131"/>
        <v>1</v>
      </c>
    </row>
    <row r="47" spans="1:118" x14ac:dyDescent="0.3">
      <c r="A47" s="113"/>
      <c r="B47" s="556" t="s">
        <v>387</v>
      </c>
      <c r="C47" s="658">
        <v>54097</v>
      </c>
      <c r="D47" s="11" t="s">
        <v>387</v>
      </c>
      <c r="E47" s="11" t="s">
        <v>22</v>
      </c>
      <c r="F47" s="555">
        <v>7</v>
      </c>
      <c r="G47" s="18">
        <v>226907</v>
      </c>
      <c r="H47" s="18">
        <v>14281</v>
      </c>
      <c r="I47" s="18">
        <v>23965</v>
      </c>
      <c r="J47" s="19">
        <v>67.594212606927059</v>
      </c>
      <c r="K47" s="18">
        <v>9599</v>
      </c>
      <c r="L47" s="253">
        <v>2.37</v>
      </c>
      <c r="N47" s="256">
        <v>6790</v>
      </c>
      <c r="O47" s="45">
        <f t="shared" si="66"/>
        <v>0.33300000000000002</v>
      </c>
      <c r="P47" s="45">
        <v>2.9924153948533979E-2</v>
      </c>
      <c r="Q47" s="45">
        <f t="shared" si="67"/>
        <v>0.40699999999999997</v>
      </c>
      <c r="R47" s="19">
        <v>314.98</v>
      </c>
      <c r="S47" s="45">
        <f t="shared" si="68"/>
        <v>0.53700000000000003</v>
      </c>
      <c r="T47" s="69">
        <v>1.388145804228164E-3</v>
      </c>
      <c r="U47" s="146">
        <f t="shared" si="69"/>
        <v>0.83299999999999996</v>
      </c>
      <c r="V47" s="11">
        <v>15</v>
      </c>
      <c r="W47" s="45">
        <f t="shared" si="70"/>
        <v>0.33300000000000002</v>
      </c>
      <c r="X47" s="62">
        <v>1.1000000000000001</v>
      </c>
      <c r="Y47" s="45">
        <f t="shared" si="71"/>
        <v>1.7999999999999999E-2</v>
      </c>
      <c r="Z47" s="163">
        <f t="shared" si="72"/>
        <v>1.2210000000000001</v>
      </c>
      <c r="AA47" s="203">
        <f t="shared" si="73"/>
        <v>0.185</v>
      </c>
      <c r="AB47" s="283">
        <f t="shared" si="74"/>
        <v>0</v>
      </c>
      <c r="AC47" s="284">
        <f t="shared" si="75"/>
        <v>0</v>
      </c>
      <c r="AD47" s="39"/>
      <c r="AE47" s="256">
        <v>1099</v>
      </c>
      <c r="AF47" s="45">
        <f t="shared" si="76"/>
        <v>0.59199999999999997</v>
      </c>
      <c r="AG47" s="18">
        <v>55</v>
      </c>
      <c r="AH47" s="45">
        <f t="shared" si="77"/>
        <v>0.46200000000000002</v>
      </c>
      <c r="AI47" s="26">
        <f t="shared" si="78"/>
        <v>7.695539528044254E-2</v>
      </c>
      <c r="AJ47" s="45">
        <f t="shared" si="79"/>
        <v>0.66600000000000004</v>
      </c>
      <c r="AK47" s="61">
        <f t="shared" si="80"/>
        <v>0.16185567010309279</v>
      </c>
      <c r="AL47" s="45">
        <f t="shared" si="81"/>
        <v>0.59199999999999997</v>
      </c>
      <c r="AM47" s="18">
        <v>1432</v>
      </c>
      <c r="AN47" s="26">
        <f t="shared" si="82"/>
        <v>0.10027309011973952</v>
      </c>
      <c r="AO47" s="26">
        <f t="shared" si="83"/>
        <v>5.0045495905368519E-2</v>
      </c>
      <c r="AP47" s="45">
        <f t="shared" si="84"/>
        <v>0.44400000000000001</v>
      </c>
      <c r="AQ47" s="163">
        <f t="shared" si="85"/>
        <v>2.3119999999999998</v>
      </c>
      <c r="AR47" s="203">
        <f t="shared" si="86"/>
        <v>0.61099999999999999</v>
      </c>
      <c r="AS47" s="283">
        <f t="shared" si="87"/>
        <v>0</v>
      </c>
      <c r="AT47" s="284">
        <f t="shared" si="88"/>
        <v>0</v>
      </c>
      <c r="AU47" s="39"/>
      <c r="AV47" s="258">
        <v>54300</v>
      </c>
      <c r="AW47" s="146">
        <f t="shared" si="89"/>
        <v>0.85099999999999998</v>
      </c>
      <c r="AX47" s="26">
        <v>0.24625623960066559</v>
      </c>
      <c r="AY47" s="45">
        <f t="shared" si="90"/>
        <v>0.40699999999999997</v>
      </c>
      <c r="AZ47" s="26">
        <v>0.14299999999999999</v>
      </c>
      <c r="BA47" s="45">
        <f t="shared" si="91"/>
        <v>7.3999999999999996E-2</v>
      </c>
      <c r="BB47" s="26">
        <v>0.88500000000000001</v>
      </c>
      <c r="BC47" s="45">
        <f t="shared" si="92"/>
        <v>0.66600000000000004</v>
      </c>
      <c r="BD47" s="26">
        <v>0.79900000000000004</v>
      </c>
      <c r="BE47" s="549">
        <f t="shared" si="93"/>
        <v>0.48099999999999998</v>
      </c>
      <c r="BF47" s="83">
        <v>2.3657870791628753E-2</v>
      </c>
      <c r="BG47" s="45">
        <f t="shared" si="94"/>
        <v>0.129</v>
      </c>
      <c r="BH47" s="163">
        <f t="shared" si="95"/>
        <v>2.6080000000000001</v>
      </c>
      <c r="BI47" s="203">
        <f t="shared" si="96"/>
        <v>0.185</v>
      </c>
      <c r="BJ47" s="283">
        <f t="shared" si="97"/>
        <v>0</v>
      </c>
      <c r="BK47" s="284">
        <f t="shared" si="98"/>
        <v>1</v>
      </c>
      <c r="BL47" s="39"/>
      <c r="BM47" s="160">
        <v>4</v>
      </c>
      <c r="BN47" s="45">
        <f t="shared" si="99"/>
        <v>0.314</v>
      </c>
      <c r="BO47" s="11">
        <v>1</v>
      </c>
      <c r="BP47" s="45">
        <f t="shared" si="100"/>
        <v>0.14799999999999999</v>
      </c>
      <c r="BQ47" s="26">
        <v>4.4999999999999998E-2</v>
      </c>
      <c r="BR47" s="45">
        <f t="shared" si="101"/>
        <v>0.29599999999999999</v>
      </c>
      <c r="BS47" s="163">
        <f t="shared" si="102"/>
        <v>0.61</v>
      </c>
      <c r="BT47" s="203">
        <f t="shared" si="103"/>
        <v>0.25900000000000001</v>
      </c>
      <c r="BU47" s="283">
        <f t="shared" si="104"/>
        <v>0</v>
      </c>
      <c r="BV47" s="284">
        <f t="shared" si="105"/>
        <v>0</v>
      </c>
      <c r="BW47" s="39"/>
      <c r="BX47" s="256">
        <v>50</v>
      </c>
      <c r="BY47" s="146">
        <f t="shared" si="106"/>
        <v>0.88800000000000001</v>
      </c>
      <c r="BZ47" s="18">
        <v>2</v>
      </c>
      <c r="CA47" s="45">
        <f t="shared" si="107"/>
        <v>0.5</v>
      </c>
      <c r="CB47" s="18">
        <v>19</v>
      </c>
      <c r="CC47" s="45">
        <f t="shared" si="108"/>
        <v>0.25900000000000001</v>
      </c>
      <c r="CD47" s="18">
        <v>3</v>
      </c>
      <c r="CE47" s="45">
        <f t="shared" si="109"/>
        <v>0.14799999999999999</v>
      </c>
      <c r="CF47" s="163">
        <f t="shared" si="110"/>
        <v>1.147</v>
      </c>
      <c r="CG47" s="203">
        <f t="shared" si="111"/>
        <v>0.68500000000000005</v>
      </c>
      <c r="CH47" s="283">
        <f t="shared" si="112"/>
        <v>0</v>
      </c>
      <c r="CI47" s="284">
        <f t="shared" si="113"/>
        <v>1</v>
      </c>
      <c r="CJ47" s="260"/>
      <c r="CK47" s="160">
        <v>30</v>
      </c>
      <c r="CL47" s="45">
        <f t="shared" si="114"/>
        <v>0.20300000000000001</v>
      </c>
      <c r="CM47" s="26">
        <v>2.7297543221110099E-2</v>
      </c>
      <c r="CN47" s="45">
        <f t="shared" si="115"/>
        <v>0.111</v>
      </c>
      <c r="CO47" s="18">
        <v>378</v>
      </c>
      <c r="CP47" s="45">
        <f t="shared" si="116"/>
        <v>0.55500000000000005</v>
      </c>
      <c r="CQ47" s="18">
        <v>165</v>
      </c>
      <c r="CR47" s="45">
        <f t="shared" si="117"/>
        <v>0.70299999999999996</v>
      </c>
      <c r="CS47" s="163">
        <f t="shared" si="118"/>
        <v>1.5720000000000001</v>
      </c>
      <c r="CT47" s="203">
        <f t="shared" si="119"/>
        <v>0.314</v>
      </c>
      <c r="CU47" s="283">
        <f t="shared" si="120"/>
        <v>0</v>
      </c>
      <c r="CV47" s="284">
        <f t="shared" si="121"/>
        <v>0</v>
      </c>
      <c r="CW47" s="39"/>
      <c r="CX47" s="227">
        <v>0.10299999999999999</v>
      </c>
      <c r="CY47" s="45">
        <f t="shared" si="122"/>
        <v>0.46200000000000002</v>
      </c>
      <c r="CZ47" s="26">
        <v>4.9000000000000002E-2</v>
      </c>
      <c r="DA47" s="45">
        <f t="shared" si="123"/>
        <v>0.42499999999999999</v>
      </c>
      <c r="DB47" s="26">
        <v>0.40739999999999998</v>
      </c>
      <c r="DC47" s="163">
        <f t="shared" si="124"/>
        <v>1.2944</v>
      </c>
      <c r="DD47" s="203">
        <f t="shared" si="125"/>
        <v>0.44400000000000001</v>
      </c>
      <c r="DE47" s="283">
        <f t="shared" si="126"/>
        <v>0</v>
      </c>
      <c r="DF47" s="284">
        <f t="shared" si="127"/>
        <v>0</v>
      </c>
      <c r="DJ47" s="163">
        <f t="shared" si="128"/>
        <v>10.764400000000002</v>
      </c>
      <c r="DK47" s="203">
        <f t="shared" si="129"/>
        <v>0.314</v>
      </c>
      <c r="DM47" s="301">
        <f t="shared" si="130"/>
        <v>0</v>
      </c>
      <c r="DN47" s="302">
        <f t="shared" si="131"/>
        <v>2</v>
      </c>
    </row>
    <row r="48" spans="1:118" x14ac:dyDescent="0.3">
      <c r="A48" s="113"/>
      <c r="B48" s="556" t="s">
        <v>341</v>
      </c>
      <c r="C48" s="658">
        <v>54057</v>
      </c>
      <c r="D48" s="11" t="s">
        <v>341</v>
      </c>
      <c r="E48" s="11" t="s">
        <v>22</v>
      </c>
      <c r="F48" s="555">
        <v>8</v>
      </c>
      <c r="G48" s="18">
        <v>210849</v>
      </c>
      <c r="H48" s="18">
        <v>15109</v>
      </c>
      <c r="I48" s="18">
        <v>27045</v>
      </c>
      <c r="J48" s="19">
        <v>82.090975057979875</v>
      </c>
      <c r="K48" s="18">
        <v>10431</v>
      </c>
      <c r="L48" s="253">
        <v>2.5299999999999998</v>
      </c>
      <c r="N48" s="256">
        <v>9198</v>
      </c>
      <c r="O48" s="45">
        <f t="shared" si="66"/>
        <v>0.64800000000000002</v>
      </c>
      <c r="P48" s="45">
        <v>4.3623635872117011E-2</v>
      </c>
      <c r="Q48" s="45">
        <f t="shared" si="67"/>
        <v>0.72199999999999998</v>
      </c>
      <c r="R48" s="19">
        <v>160.69</v>
      </c>
      <c r="S48" s="45">
        <f t="shared" si="68"/>
        <v>0.129</v>
      </c>
      <c r="T48" s="69">
        <v>7.6213829378536429E-4</v>
      </c>
      <c r="U48" s="45">
        <f t="shared" si="69"/>
        <v>3.6999999999999998E-2</v>
      </c>
      <c r="V48" s="11">
        <v>11</v>
      </c>
      <c r="W48" s="45">
        <f t="shared" si="70"/>
        <v>5.5E-2</v>
      </c>
      <c r="X48" s="62">
        <v>1.7</v>
      </c>
      <c r="Y48" s="45">
        <f t="shared" si="71"/>
        <v>0.29599999999999999</v>
      </c>
      <c r="Z48" s="163">
        <f t="shared" si="72"/>
        <v>1.1280000000000001</v>
      </c>
      <c r="AA48" s="203">
        <f t="shared" si="73"/>
        <v>0.14799999999999999</v>
      </c>
      <c r="AB48" s="283">
        <f t="shared" si="74"/>
        <v>0</v>
      </c>
      <c r="AC48" s="284">
        <f t="shared" si="75"/>
        <v>0</v>
      </c>
      <c r="AD48" s="39"/>
      <c r="AE48" s="256">
        <v>975</v>
      </c>
      <c r="AF48" s="45">
        <f t="shared" si="76"/>
        <v>0.53700000000000003</v>
      </c>
      <c r="AG48" s="18">
        <v>289</v>
      </c>
      <c r="AH48" s="146">
        <f t="shared" si="77"/>
        <v>0.87</v>
      </c>
      <c r="AI48" s="26">
        <f t="shared" si="78"/>
        <v>6.4531074194188895E-2</v>
      </c>
      <c r="AJ48" s="45">
        <f t="shared" si="79"/>
        <v>0.55500000000000005</v>
      </c>
      <c r="AK48" s="61">
        <f t="shared" si="80"/>
        <v>0.10600130463144161</v>
      </c>
      <c r="AL48" s="45">
        <f t="shared" si="81"/>
        <v>0.51800000000000002</v>
      </c>
      <c r="AM48" s="18">
        <v>1153</v>
      </c>
      <c r="AN48" s="26">
        <f t="shared" si="82"/>
        <v>7.6312131841948502E-2</v>
      </c>
      <c r="AO48" s="26">
        <f t="shared" si="83"/>
        <v>0.29641025641025642</v>
      </c>
      <c r="AP48" s="147">
        <f t="shared" si="84"/>
        <v>0.96199999999999997</v>
      </c>
      <c r="AQ48" s="163">
        <f t="shared" si="85"/>
        <v>2.48</v>
      </c>
      <c r="AR48" s="203">
        <f t="shared" si="86"/>
        <v>0.70299999999999996</v>
      </c>
      <c r="AS48" s="283">
        <f t="shared" si="87"/>
        <v>0</v>
      </c>
      <c r="AT48" s="284">
        <f t="shared" si="88"/>
        <v>1</v>
      </c>
      <c r="AU48" s="39"/>
      <c r="AV48" s="258">
        <v>51700</v>
      </c>
      <c r="AW48" s="45">
        <f t="shared" si="89"/>
        <v>0.79600000000000004</v>
      </c>
      <c r="AX48" s="26">
        <v>0.19294377067254689</v>
      </c>
      <c r="AY48" s="45">
        <f t="shared" si="90"/>
        <v>0.25900000000000001</v>
      </c>
      <c r="AZ48" s="26">
        <v>0.26300000000000001</v>
      </c>
      <c r="BA48" s="45">
        <f t="shared" si="91"/>
        <v>0.64800000000000002</v>
      </c>
      <c r="BB48" s="26">
        <v>0.63600000000000001</v>
      </c>
      <c r="BC48" s="45">
        <f t="shared" si="92"/>
        <v>3.6999999999999998E-2</v>
      </c>
      <c r="BD48" s="26">
        <v>0.91100000000000003</v>
      </c>
      <c r="BE48" s="147">
        <f t="shared" si="93"/>
        <v>0.94399999999999995</v>
      </c>
      <c r="BF48" s="83">
        <v>1.4358974358974359E-2</v>
      </c>
      <c r="BG48" s="45">
        <f t="shared" si="94"/>
        <v>1.7999999999999999E-2</v>
      </c>
      <c r="BH48" s="163">
        <f t="shared" si="95"/>
        <v>2.702</v>
      </c>
      <c r="BI48" s="203">
        <f t="shared" si="96"/>
        <v>0.27700000000000002</v>
      </c>
      <c r="BJ48" s="283">
        <f t="shared" si="97"/>
        <v>1</v>
      </c>
      <c r="BK48" s="284">
        <f t="shared" si="98"/>
        <v>1</v>
      </c>
      <c r="BL48" s="39"/>
      <c r="BM48" s="160">
        <v>9</v>
      </c>
      <c r="BN48" s="45">
        <f t="shared" si="99"/>
        <v>0.629</v>
      </c>
      <c r="BO48" s="11">
        <v>6</v>
      </c>
      <c r="BP48" s="45">
        <f t="shared" si="100"/>
        <v>0.75900000000000001</v>
      </c>
      <c r="BQ48" s="26">
        <v>4.8000000000000001E-2</v>
      </c>
      <c r="BR48" s="45">
        <f t="shared" si="101"/>
        <v>0.33300000000000002</v>
      </c>
      <c r="BS48" s="163">
        <f t="shared" si="102"/>
        <v>0.96199999999999997</v>
      </c>
      <c r="BT48" s="203">
        <f t="shared" si="103"/>
        <v>0.53700000000000003</v>
      </c>
      <c r="BU48" s="283">
        <f t="shared" si="104"/>
        <v>0</v>
      </c>
      <c r="BV48" s="284">
        <f t="shared" si="105"/>
        <v>0</v>
      </c>
      <c r="BW48" s="39"/>
      <c r="BX48" s="256">
        <v>13</v>
      </c>
      <c r="BY48" s="45">
        <f t="shared" si="106"/>
        <v>0.59199999999999997</v>
      </c>
      <c r="BZ48" s="18">
        <v>5</v>
      </c>
      <c r="CA48" s="45">
        <f t="shared" si="107"/>
        <v>0.70299999999999996</v>
      </c>
      <c r="CB48" s="18">
        <v>21</v>
      </c>
      <c r="CC48" s="45">
        <f t="shared" si="108"/>
        <v>0.314</v>
      </c>
      <c r="CD48" s="18">
        <v>12</v>
      </c>
      <c r="CE48" s="45">
        <f t="shared" si="109"/>
        <v>0.75900000000000001</v>
      </c>
      <c r="CF48" s="163">
        <f t="shared" si="110"/>
        <v>0.90599999999999992</v>
      </c>
      <c r="CG48" s="203">
        <f t="shared" si="111"/>
        <v>0.37</v>
      </c>
      <c r="CH48" s="283">
        <f t="shared" si="112"/>
        <v>0</v>
      </c>
      <c r="CI48" s="284">
        <f t="shared" si="113"/>
        <v>0</v>
      </c>
      <c r="CJ48" s="260"/>
      <c r="CK48" s="160">
        <v>49</v>
      </c>
      <c r="CL48" s="45">
        <f t="shared" si="114"/>
        <v>0.42499999999999999</v>
      </c>
      <c r="CM48" s="26">
        <v>5.0256410256410255E-2</v>
      </c>
      <c r="CN48" s="45">
        <f t="shared" si="115"/>
        <v>0.37</v>
      </c>
      <c r="CO48" s="18">
        <v>196</v>
      </c>
      <c r="CP48" s="45">
        <f t="shared" si="116"/>
        <v>0.29599999999999999</v>
      </c>
      <c r="CQ48" s="18">
        <v>69</v>
      </c>
      <c r="CR48" s="45">
        <f t="shared" si="117"/>
        <v>0.33300000000000002</v>
      </c>
      <c r="CS48" s="163">
        <f t="shared" si="118"/>
        <v>1.4239999999999999</v>
      </c>
      <c r="CT48" s="203">
        <f t="shared" si="119"/>
        <v>0.24</v>
      </c>
      <c r="CU48" s="283">
        <f t="shared" si="120"/>
        <v>0</v>
      </c>
      <c r="CV48" s="284">
        <f t="shared" si="121"/>
        <v>0</v>
      </c>
      <c r="CW48" s="39"/>
      <c r="CX48" s="227">
        <v>9.0999999999999998E-2</v>
      </c>
      <c r="CY48" s="45">
        <f t="shared" si="122"/>
        <v>0.42499999999999999</v>
      </c>
      <c r="CZ48" s="26">
        <v>6.6000000000000003E-2</v>
      </c>
      <c r="DA48" s="45">
        <f t="shared" si="123"/>
        <v>0.55500000000000005</v>
      </c>
      <c r="DB48" s="26">
        <v>0.14810000000000001</v>
      </c>
      <c r="DC48" s="163">
        <f t="shared" si="124"/>
        <v>1.1281000000000001</v>
      </c>
      <c r="DD48" s="203">
        <f t="shared" si="125"/>
        <v>0.314</v>
      </c>
      <c r="DE48" s="283">
        <f t="shared" si="126"/>
        <v>0</v>
      </c>
      <c r="DF48" s="284">
        <f t="shared" si="127"/>
        <v>0</v>
      </c>
      <c r="DJ48" s="163">
        <f t="shared" si="128"/>
        <v>10.730099999999998</v>
      </c>
      <c r="DK48" s="203">
        <f t="shared" si="129"/>
        <v>0.29599999999999999</v>
      </c>
      <c r="DM48" s="301">
        <f t="shared" si="130"/>
        <v>1</v>
      </c>
      <c r="DN48" s="302">
        <f t="shared" si="131"/>
        <v>2</v>
      </c>
    </row>
    <row r="49" spans="1:118" x14ac:dyDescent="0.3">
      <c r="A49" s="113"/>
      <c r="B49" s="556" t="s">
        <v>316</v>
      </c>
      <c r="C49" s="658">
        <v>54015</v>
      </c>
      <c r="D49" s="11" t="s">
        <v>316</v>
      </c>
      <c r="E49" s="11" t="s">
        <v>22</v>
      </c>
      <c r="F49" s="555">
        <v>3</v>
      </c>
      <c r="G49" s="18">
        <v>219911</v>
      </c>
      <c r="H49" s="18">
        <v>5144</v>
      </c>
      <c r="I49" s="18">
        <v>8176</v>
      </c>
      <c r="J49" s="19">
        <v>23.794353170146103</v>
      </c>
      <c r="K49" s="18">
        <v>2896</v>
      </c>
      <c r="L49" s="253">
        <v>2.8</v>
      </c>
      <c r="N49" s="256">
        <v>5788</v>
      </c>
      <c r="O49" s="45">
        <f t="shared" si="66"/>
        <v>0.222</v>
      </c>
      <c r="P49" s="45">
        <v>2.6319738439641489E-2</v>
      </c>
      <c r="Q49" s="45">
        <f t="shared" si="67"/>
        <v>0.29599999999999999</v>
      </c>
      <c r="R49" s="19">
        <v>167.03</v>
      </c>
      <c r="S49" s="45">
        <f t="shared" si="68"/>
        <v>0.16600000000000001</v>
      </c>
      <c r="T49" s="69">
        <v>7.5953799281524258E-4</v>
      </c>
      <c r="U49" s="45">
        <f t="shared" si="69"/>
        <v>1.7999999999999999E-2</v>
      </c>
      <c r="V49" s="11">
        <v>17</v>
      </c>
      <c r="W49" s="45">
        <f t="shared" si="70"/>
        <v>0.55500000000000005</v>
      </c>
      <c r="X49" s="62">
        <v>2.4</v>
      </c>
      <c r="Y49" s="45">
        <f t="shared" si="71"/>
        <v>0.629</v>
      </c>
      <c r="Z49" s="163">
        <f t="shared" si="72"/>
        <v>1.5720000000000001</v>
      </c>
      <c r="AA49" s="203">
        <f t="shared" si="73"/>
        <v>0.314</v>
      </c>
      <c r="AB49" s="283">
        <f t="shared" si="74"/>
        <v>0</v>
      </c>
      <c r="AC49" s="284">
        <f t="shared" si="75"/>
        <v>0</v>
      </c>
      <c r="AD49" s="39"/>
      <c r="AE49" s="256">
        <v>791</v>
      </c>
      <c r="AF49" s="45">
        <f t="shared" si="76"/>
        <v>0.42499999999999999</v>
      </c>
      <c r="AG49" s="18">
        <v>4</v>
      </c>
      <c r="AH49" s="45">
        <f t="shared" si="77"/>
        <v>0.16600000000000001</v>
      </c>
      <c r="AI49" s="26">
        <f t="shared" si="78"/>
        <v>0.15377138413685848</v>
      </c>
      <c r="AJ49" s="146">
        <f t="shared" si="79"/>
        <v>0.87</v>
      </c>
      <c r="AK49" s="61">
        <f t="shared" si="80"/>
        <v>0.13666205943331031</v>
      </c>
      <c r="AL49" s="45">
        <f t="shared" si="81"/>
        <v>0.57399999999999995</v>
      </c>
      <c r="AM49" s="18">
        <v>1041</v>
      </c>
      <c r="AN49" s="26">
        <f t="shared" si="82"/>
        <v>0.20237169517884915</v>
      </c>
      <c r="AO49" s="26">
        <f t="shared" si="83"/>
        <v>5.0568900126422255E-3</v>
      </c>
      <c r="AP49" s="45">
        <f t="shared" si="84"/>
        <v>0.16600000000000001</v>
      </c>
      <c r="AQ49" s="163">
        <f t="shared" si="85"/>
        <v>2.0349999999999997</v>
      </c>
      <c r="AR49" s="203">
        <f t="shared" si="86"/>
        <v>0.51800000000000002</v>
      </c>
      <c r="AS49" s="283">
        <f t="shared" si="87"/>
        <v>0</v>
      </c>
      <c r="AT49" s="284">
        <f t="shared" si="88"/>
        <v>1</v>
      </c>
      <c r="AU49" s="39"/>
      <c r="AV49" s="258">
        <v>20200</v>
      </c>
      <c r="AW49" s="45">
        <f t="shared" si="89"/>
        <v>1.7999999999999999E-2</v>
      </c>
      <c r="AX49" s="26">
        <v>0.30981595092024539</v>
      </c>
      <c r="AY49" s="45">
        <f t="shared" si="90"/>
        <v>0.79600000000000004</v>
      </c>
      <c r="AZ49" s="26">
        <v>0.15</v>
      </c>
      <c r="BA49" s="45">
        <f t="shared" si="91"/>
        <v>0.16600000000000001</v>
      </c>
      <c r="BB49" s="26">
        <v>0.94899999999999995</v>
      </c>
      <c r="BC49" s="147">
        <f t="shared" si="92"/>
        <v>1</v>
      </c>
      <c r="BD49" s="26">
        <v>0.71100000000000008</v>
      </c>
      <c r="BE49" s="549">
        <f t="shared" si="93"/>
        <v>0.185</v>
      </c>
      <c r="BF49" s="83">
        <v>4.804045512010114E-2</v>
      </c>
      <c r="BG49" s="45">
        <f t="shared" si="94"/>
        <v>0.53700000000000003</v>
      </c>
      <c r="BH49" s="163">
        <f t="shared" si="95"/>
        <v>2.702</v>
      </c>
      <c r="BI49" s="203">
        <f t="shared" si="96"/>
        <v>0.27700000000000002</v>
      </c>
      <c r="BJ49" s="283">
        <f t="shared" si="97"/>
        <v>1</v>
      </c>
      <c r="BK49" s="284">
        <f t="shared" si="98"/>
        <v>1</v>
      </c>
      <c r="BL49" s="39"/>
      <c r="BM49" s="160">
        <v>3</v>
      </c>
      <c r="BN49" s="45">
        <f t="shared" si="99"/>
        <v>0.14799999999999999</v>
      </c>
      <c r="BO49" s="11">
        <v>1</v>
      </c>
      <c r="BP49" s="45">
        <f t="shared" si="100"/>
        <v>0.14799999999999999</v>
      </c>
      <c r="BQ49" s="26">
        <v>5.7000000000000002E-2</v>
      </c>
      <c r="BR49" s="45">
        <f t="shared" si="101"/>
        <v>0.48099999999999998</v>
      </c>
      <c r="BS49" s="163">
        <f t="shared" si="102"/>
        <v>0.629</v>
      </c>
      <c r="BT49" s="203">
        <f t="shared" si="103"/>
        <v>0.27700000000000002</v>
      </c>
      <c r="BU49" s="283">
        <f t="shared" si="104"/>
        <v>0</v>
      </c>
      <c r="BV49" s="284">
        <f t="shared" si="105"/>
        <v>0</v>
      </c>
      <c r="BW49" s="39"/>
      <c r="BX49" s="256">
        <v>0</v>
      </c>
      <c r="BY49" s="45">
        <f t="shared" si="106"/>
        <v>0</v>
      </c>
      <c r="BZ49" s="18">
        <v>0</v>
      </c>
      <c r="CA49" s="45">
        <f t="shared" si="107"/>
        <v>0</v>
      </c>
      <c r="CB49" s="18">
        <v>17</v>
      </c>
      <c r="CC49" s="45">
        <f t="shared" si="108"/>
        <v>0.24</v>
      </c>
      <c r="CD49" s="18">
        <v>2</v>
      </c>
      <c r="CE49" s="45">
        <f t="shared" si="109"/>
        <v>5.5E-2</v>
      </c>
      <c r="CF49" s="163">
        <f t="shared" si="110"/>
        <v>0.24</v>
      </c>
      <c r="CG49" s="203">
        <f t="shared" si="111"/>
        <v>0.111</v>
      </c>
      <c r="CH49" s="283">
        <f t="shared" si="112"/>
        <v>0</v>
      </c>
      <c r="CI49" s="284">
        <f t="shared" si="113"/>
        <v>0</v>
      </c>
      <c r="CJ49" s="260"/>
      <c r="CK49" s="160">
        <v>41</v>
      </c>
      <c r="CL49" s="45">
        <f t="shared" si="114"/>
        <v>0.33300000000000002</v>
      </c>
      <c r="CM49" s="26">
        <v>5.1833122629582805E-2</v>
      </c>
      <c r="CN49" s="45">
        <f t="shared" si="115"/>
        <v>0.38800000000000001</v>
      </c>
      <c r="CO49" s="18">
        <v>71</v>
      </c>
      <c r="CP49" s="45">
        <f t="shared" si="116"/>
        <v>0.129</v>
      </c>
      <c r="CQ49" s="18">
        <v>11</v>
      </c>
      <c r="CR49" s="45">
        <f t="shared" si="117"/>
        <v>5.5E-2</v>
      </c>
      <c r="CS49" s="163">
        <f t="shared" si="118"/>
        <v>0.90500000000000003</v>
      </c>
      <c r="CT49" s="203">
        <f t="shared" si="119"/>
        <v>0.14799999999999999</v>
      </c>
      <c r="CU49" s="283">
        <f t="shared" si="120"/>
        <v>0</v>
      </c>
      <c r="CV49" s="284">
        <f t="shared" si="121"/>
        <v>0</v>
      </c>
      <c r="CW49" s="39"/>
      <c r="CX49" s="227">
        <v>0.25800000000000001</v>
      </c>
      <c r="CY49" s="146">
        <f t="shared" si="122"/>
        <v>0.85099999999999998</v>
      </c>
      <c r="CZ49" s="26">
        <v>0.10100000000000001</v>
      </c>
      <c r="DA49" s="45">
        <f t="shared" si="123"/>
        <v>0.75900000000000001</v>
      </c>
      <c r="DB49" s="144">
        <v>0.94440000000000002</v>
      </c>
      <c r="DC49" s="163">
        <f t="shared" si="124"/>
        <v>2.5544000000000002</v>
      </c>
      <c r="DD49" s="205">
        <f t="shared" si="125"/>
        <v>0.88800000000000001</v>
      </c>
      <c r="DE49" s="283">
        <f t="shared" si="126"/>
        <v>1</v>
      </c>
      <c r="DF49" s="284">
        <f t="shared" si="127"/>
        <v>2</v>
      </c>
      <c r="DJ49" s="163">
        <f t="shared" si="128"/>
        <v>10.6374</v>
      </c>
      <c r="DK49" s="203">
        <f t="shared" si="129"/>
        <v>0.27700000000000002</v>
      </c>
      <c r="DM49" s="301">
        <f t="shared" si="130"/>
        <v>2</v>
      </c>
      <c r="DN49" s="302">
        <f t="shared" si="131"/>
        <v>4</v>
      </c>
    </row>
    <row r="50" spans="1:118" x14ac:dyDescent="0.3">
      <c r="A50" s="113"/>
      <c r="B50" s="556" t="s">
        <v>310</v>
      </c>
      <c r="C50" s="658">
        <v>54007</v>
      </c>
      <c r="D50" s="11" t="s">
        <v>310</v>
      </c>
      <c r="E50" s="11" t="s">
        <v>22</v>
      </c>
      <c r="F50" s="555">
        <v>7</v>
      </c>
      <c r="G50" s="18">
        <v>330400</v>
      </c>
      <c r="H50" s="18">
        <v>17818</v>
      </c>
      <c r="I50" s="18">
        <v>12702</v>
      </c>
      <c r="J50" s="19">
        <v>24.604358353510897</v>
      </c>
      <c r="K50" s="18">
        <v>4532</v>
      </c>
      <c r="L50" s="253">
        <v>2.73</v>
      </c>
      <c r="N50" s="256">
        <v>8085</v>
      </c>
      <c r="O50" s="45">
        <f t="shared" si="66"/>
        <v>0.5</v>
      </c>
      <c r="P50" s="45">
        <v>2.447033898305085E-2</v>
      </c>
      <c r="Q50" s="45">
        <f t="shared" si="67"/>
        <v>0.222</v>
      </c>
      <c r="R50" s="19">
        <v>298.22000000000003</v>
      </c>
      <c r="S50" s="45">
        <f t="shared" si="68"/>
        <v>0.48099999999999998</v>
      </c>
      <c r="T50" s="69">
        <v>9.0261110119038614E-4</v>
      </c>
      <c r="U50" s="45">
        <f t="shared" si="69"/>
        <v>0.185</v>
      </c>
      <c r="V50" s="11">
        <v>18</v>
      </c>
      <c r="W50" s="45">
        <f t="shared" si="70"/>
        <v>0.64800000000000002</v>
      </c>
      <c r="X50" s="62">
        <v>3.3</v>
      </c>
      <c r="Y50" s="146">
        <f t="shared" si="71"/>
        <v>0.83299999999999996</v>
      </c>
      <c r="Z50" s="163">
        <f t="shared" si="72"/>
        <v>2.4619999999999997</v>
      </c>
      <c r="AA50" s="203">
        <f t="shared" si="73"/>
        <v>0.75900000000000001</v>
      </c>
      <c r="AB50" s="283">
        <f t="shared" si="74"/>
        <v>0</v>
      </c>
      <c r="AC50" s="284">
        <f t="shared" si="75"/>
        <v>1</v>
      </c>
      <c r="AD50" s="39"/>
      <c r="AE50" s="256">
        <v>608</v>
      </c>
      <c r="AF50" s="45">
        <f t="shared" si="76"/>
        <v>0.33300000000000002</v>
      </c>
      <c r="AG50" s="18">
        <v>0</v>
      </c>
      <c r="AH50" s="45">
        <f t="shared" si="77"/>
        <v>0</v>
      </c>
      <c r="AI50" s="26">
        <f t="shared" si="78"/>
        <v>3.412279717139971E-2</v>
      </c>
      <c r="AJ50" s="45">
        <f t="shared" si="79"/>
        <v>9.1999999999999998E-2</v>
      </c>
      <c r="AK50" s="61">
        <f t="shared" si="80"/>
        <v>7.520098948670377E-2</v>
      </c>
      <c r="AL50" s="45">
        <f t="shared" si="81"/>
        <v>0.37</v>
      </c>
      <c r="AM50" s="18">
        <v>824</v>
      </c>
      <c r="AN50" s="26">
        <f t="shared" si="82"/>
        <v>4.6245369850712766E-2</v>
      </c>
      <c r="AO50" s="26">
        <f t="shared" si="83"/>
        <v>0</v>
      </c>
      <c r="AP50" s="45">
        <f t="shared" si="84"/>
        <v>0</v>
      </c>
      <c r="AQ50" s="163">
        <f t="shared" si="85"/>
        <v>0.79499999999999993</v>
      </c>
      <c r="AR50" s="203">
        <f t="shared" si="86"/>
        <v>0.14799999999999999</v>
      </c>
      <c r="AS50" s="283">
        <f t="shared" si="87"/>
        <v>0</v>
      </c>
      <c r="AT50" s="284">
        <f t="shared" si="88"/>
        <v>0</v>
      </c>
      <c r="AU50" s="39"/>
      <c r="AV50" s="258">
        <v>37900</v>
      </c>
      <c r="AW50" s="45">
        <f t="shared" si="89"/>
        <v>0.40699999999999997</v>
      </c>
      <c r="AX50" s="26">
        <v>0.36146272855133621</v>
      </c>
      <c r="AY50" s="146">
        <f t="shared" si="90"/>
        <v>0.88800000000000001</v>
      </c>
      <c r="AZ50" s="26">
        <v>0.186</v>
      </c>
      <c r="BA50" s="45">
        <f t="shared" si="91"/>
        <v>0.40699999999999997</v>
      </c>
      <c r="BB50" s="26">
        <v>0.91</v>
      </c>
      <c r="BC50" s="45">
        <f t="shared" si="92"/>
        <v>0.75900000000000001</v>
      </c>
      <c r="BD50" s="26">
        <v>0.92200000000000004</v>
      </c>
      <c r="BE50" s="147">
        <f t="shared" si="93"/>
        <v>0.96199999999999997</v>
      </c>
      <c r="BF50" s="83">
        <v>9.8684210526315784E-3</v>
      </c>
      <c r="BG50" s="45">
        <f t="shared" si="94"/>
        <v>0</v>
      </c>
      <c r="BH50" s="163">
        <f t="shared" si="95"/>
        <v>3.423</v>
      </c>
      <c r="BI50" s="205">
        <f t="shared" si="96"/>
        <v>0.81399999999999995</v>
      </c>
      <c r="BJ50" s="283">
        <f t="shared" si="97"/>
        <v>1</v>
      </c>
      <c r="BK50" s="284">
        <f t="shared" si="98"/>
        <v>2</v>
      </c>
      <c r="BL50" s="39"/>
      <c r="BM50" s="160">
        <v>1</v>
      </c>
      <c r="BN50" s="45">
        <f t="shared" si="99"/>
        <v>3.6999999999999998E-2</v>
      </c>
      <c r="BO50" s="11">
        <v>0</v>
      </c>
      <c r="BP50" s="45">
        <f t="shared" si="100"/>
        <v>0</v>
      </c>
      <c r="BQ50" s="26">
        <v>2.9000000000000001E-2</v>
      </c>
      <c r="BR50" s="45">
        <f t="shared" si="101"/>
        <v>3.6999999999999998E-2</v>
      </c>
      <c r="BS50" s="163">
        <f t="shared" si="102"/>
        <v>7.3999999999999996E-2</v>
      </c>
      <c r="BT50" s="203">
        <f t="shared" si="103"/>
        <v>1.7999999999999999E-2</v>
      </c>
      <c r="BU50" s="283">
        <f t="shared" si="104"/>
        <v>0</v>
      </c>
      <c r="BV50" s="284">
        <f t="shared" si="105"/>
        <v>0</v>
      </c>
      <c r="BW50" s="39"/>
      <c r="BX50" s="256">
        <v>4</v>
      </c>
      <c r="BY50" s="45">
        <f t="shared" si="106"/>
        <v>0.44400000000000001</v>
      </c>
      <c r="BZ50" s="18">
        <v>0</v>
      </c>
      <c r="CA50" s="45">
        <f t="shared" si="107"/>
        <v>0</v>
      </c>
      <c r="CB50" s="18">
        <v>29</v>
      </c>
      <c r="CC50" s="45">
        <f t="shared" si="108"/>
        <v>0.57399999999999995</v>
      </c>
      <c r="CD50" s="18">
        <v>5</v>
      </c>
      <c r="CE50" s="45">
        <f t="shared" si="109"/>
        <v>0.35099999999999998</v>
      </c>
      <c r="CF50" s="163">
        <f t="shared" si="110"/>
        <v>1.018</v>
      </c>
      <c r="CG50" s="203">
        <f t="shared" si="111"/>
        <v>0.57399999999999995</v>
      </c>
      <c r="CH50" s="283">
        <f t="shared" si="112"/>
        <v>0</v>
      </c>
      <c r="CI50" s="284">
        <f t="shared" si="113"/>
        <v>0</v>
      </c>
      <c r="CJ50" s="260"/>
      <c r="CK50" s="160">
        <v>44</v>
      </c>
      <c r="CL50" s="45">
        <f t="shared" si="114"/>
        <v>0.35099999999999998</v>
      </c>
      <c r="CM50" s="26">
        <v>7.2368421052631582E-2</v>
      </c>
      <c r="CN50" s="45">
        <f t="shared" si="115"/>
        <v>0.61099999999999999</v>
      </c>
      <c r="CO50" s="18">
        <v>48</v>
      </c>
      <c r="CP50" s="45">
        <f t="shared" si="116"/>
        <v>1.7999999999999999E-2</v>
      </c>
      <c r="CQ50" s="18">
        <v>13</v>
      </c>
      <c r="CR50" s="45">
        <f t="shared" si="117"/>
        <v>0.111</v>
      </c>
      <c r="CS50" s="163">
        <f t="shared" si="118"/>
        <v>1.091</v>
      </c>
      <c r="CT50" s="203">
        <f t="shared" si="119"/>
        <v>0.16600000000000001</v>
      </c>
      <c r="CU50" s="283">
        <f t="shared" si="120"/>
        <v>0</v>
      </c>
      <c r="CV50" s="284">
        <f t="shared" si="121"/>
        <v>0</v>
      </c>
      <c r="CW50" s="39"/>
      <c r="CX50" s="227">
        <v>0.123</v>
      </c>
      <c r="CY50" s="45">
        <f t="shared" si="122"/>
        <v>0.57399999999999995</v>
      </c>
      <c r="CZ50" s="26">
        <v>3.7999999999999999E-2</v>
      </c>
      <c r="DA50" s="45">
        <f t="shared" si="123"/>
        <v>0.27700000000000002</v>
      </c>
      <c r="DB50" s="31">
        <v>0.87029999999999996</v>
      </c>
      <c r="DC50" s="163">
        <f t="shared" si="124"/>
        <v>1.7212999999999998</v>
      </c>
      <c r="DD50" s="203">
        <f t="shared" si="125"/>
        <v>0.59199999999999997</v>
      </c>
      <c r="DE50" s="283">
        <f t="shared" si="126"/>
        <v>0</v>
      </c>
      <c r="DF50" s="284">
        <f t="shared" si="127"/>
        <v>1</v>
      </c>
      <c r="DJ50" s="163">
        <f t="shared" si="128"/>
        <v>10.584299999999999</v>
      </c>
      <c r="DK50" s="203">
        <f t="shared" si="129"/>
        <v>0.25900000000000001</v>
      </c>
      <c r="DM50" s="301">
        <f t="shared" si="130"/>
        <v>1</v>
      </c>
      <c r="DN50" s="302">
        <f t="shared" si="131"/>
        <v>4</v>
      </c>
    </row>
    <row r="51" spans="1:118" x14ac:dyDescent="0.3">
      <c r="A51" s="113"/>
      <c r="B51" s="556" t="s">
        <v>381</v>
      </c>
      <c r="C51" s="658">
        <v>54065</v>
      </c>
      <c r="D51" s="11" t="s">
        <v>381</v>
      </c>
      <c r="E51" s="11" t="s">
        <v>22</v>
      </c>
      <c r="F51" s="555">
        <v>9</v>
      </c>
      <c r="G51" s="18">
        <v>147140</v>
      </c>
      <c r="H51" s="18">
        <v>12309</v>
      </c>
      <c r="I51" s="18">
        <v>17144</v>
      </c>
      <c r="J51" s="19">
        <v>74.569525621856741</v>
      </c>
      <c r="K51" s="18">
        <v>6957</v>
      </c>
      <c r="L51" s="253">
        <v>2.4500000000000002</v>
      </c>
      <c r="N51" s="256">
        <v>8477</v>
      </c>
      <c r="O51" s="45">
        <f t="shared" si="66"/>
        <v>0.59199999999999997</v>
      </c>
      <c r="P51" s="45">
        <v>5.7611798287345382E-2</v>
      </c>
      <c r="Q51" s="147">
        <f t="shared" si="67"/>
        <v>0.90700000000000003</v>
      </c>
      <c r="R51" s="19">
        <v>178.28</v>
      </c>
      <c r="S51" s="45">
        <f t="shared" si="68"/>
        <v>0.20300000000000001</v>
      </c>
      <c r="T51" s="69">
        <v>1.2116434120117709E-3</v>
      </c>
      <c r="U51" s="45">
        <f t="shared" si="69"/>
        <v>0.629</v>
      </c>
      <c r="V51" s="11">
        <v>11</v>
      </c>
      <c r="W51" s="45">
        <f t="shared" si="70"/>
        <v>5.5E-2</v>
      </c>
      <c r="X51" s="62">
        <v>3.1</v>
      </c>
      <c r="Y51" s="45">
        <f t="shared" si="71"/>
        <v>0.77700000000000002</v>
      </c>
      <c r="Z51" s="163">
        <f t="shared" si="72"/>
        <v>1.6270000000000002</v>
      </c>
      <c r="AA51" s="203">
        <f t="shared" si="73"/>
        <v>0.33300000000000002</v>
      </c>
      <c r="AB51" s="283">
        <f t="shared" si="74"/>
        <v>0</v>
      </c>
      <c r="AC51" s="284">
        <f t="shared" si="75"/>
        <v>0</v>
      </c>
      <c r="AD51" s="39"/>
      <c r="AE51" s="256">
        <v>470</v>
      </c>
      <c r="AF51" s="45">
        <f t="shared" si="76"/>
        <v>0.20300000000000001</v>
      </c>
      <c r="AG51" s="18">
        <v>160</v>
      </c>
      <c r="AH51" s="45">
        <f t="shared" si="77"/>
        <v>0.70299999999999996</v>
      </c>
      <c r="AI51" s="26">
        <f t="shared" si="78"/>
        <v>3.8183443009180272E-2</v>
      </c>
      <c r="AJ51" s="45">
        <f t="shared" si="79"/>
        <v>0.14799999999999999</v>
      </c>
      <c r="AK51" s="61">
        <f t="shared" si="80"/>
        <v>5.544414297510912E-2</v>
      </c>
      <c r="AL51" s="45">
        <f t="shared" si="81"/>
        <v>0.16600000000000001</v>
      </c>
      <c r="AM51" s="18">
        <v>645</v>
      </c>
      <c r="AN51" s="26">
        <f t="shared" si="82"/>
        <v>5.240068242749208E-2</v>
      </c>
      <c r="AO51" s="26">
        <f t="shared" si="83"/>
        <v>0.34042553191489361</v>
      </c>
      <c r="AP51" s="147">
        <f t="shared" si="84"/>
        <v>0.98099999999999998</v>
      </c>
      <c r="AQ51" s="163">
        <f t="shared" si="85"/>
        <v>1.22</v>
      </c>
      <c r="AR51" s="203">
        <f t="shared" si="86"/>
        <v>0.24</v>
      </c>
      <c r="AS51" s="283">
        <f t="shared" si="87"/>
        <v>0</v>
      </c>
      <c r="AT51" s="284">
        <f t="shared" si="88"/>
        <v>0</v>
      </c>
      <c r="AU51" s="39"/>
      <c r="AV51" s="258">
        <v>78500</v>
      </c>
      <c r="AW51" s="147">
        <f t="shared" si="89"/>
        <v>0.98099999999999998</v>
      </c>
      <c r="AX51" s="26">
        <v>0.13572854291417169</v>
      </c>
      <c r="AY51" s="45">
        <f t="shared" si="90"/>
        <v>3.6999999999999998E-2</v>
      </c>
      <c r="AZ51" s="26">
        <v>0.35699999999999998</v>
      </c>
      <c r="BA51" s="146">
        <f t="shared" si="91"/>
        <v>0.87</v>
      </c>
      <c r="BB51" s="26">
        <v>0.753</v>
      </c>
      <c r="BC51" s="45">
        <f t="shared" si="92"/>
        <v>0.16600000000000001</v>
      </c>
      <c r="BD51" s="26">
        <v>0.74299999999999999</v>
      </c>
      <c r="BE51" s="549">
        <f t="shared" si="93"/>
        <v>0.33300000000000002</v>
      </c>
      <c r="BF51" s="83">
        <v>0.1276595744680851</v>
      </c>
      <c r="BG51" s="147">
        <f t="shared" si="94"/>
        <v>0.90700000000000003</v>
      </c>
      <c r="BH51" s="163">
        <f t="shared" si="95"/>
        <v>3.2939999999999996</v>
      </c>
      <c r="BI51" s="203">
        <f t="shared" si="96"/>
        <v>0.70299999999999996</v>
      </c>
      <c r="BJ51" s="283">
        <f t="shared" si="97"/>
        <v>2</v>
      </c>
      <c r="BK51" s="284">
        <f t="shared" si="98"/>
        <v>3</v>
      </c>
      <c r="BL51" s="39"/>
      <c r="BM51" s="160">
        <v>4</v>
      </c>
      <c r="BN51" s="45">
        <f t="shared" si="99"/>
        <v>0.314</v>
      </c>
      <c r="BO51" s="11">
        <v>1</v>
      </c>
      <c r="BP51" s="45">
        <f t="shared" si="100"/>
        <v>0.14799999999999999</v>
      </c>
      <c r="BQ51" s="26">
        <v>5.5E-2</v>
      </c>
      <c r="BR51" s="45">
        <f t="shared" si="101"/>
        <v>0.44400000000000001</v>
      </c>
      <c r="BS51" s="163">
        <f t="shared" si="102"/>
        <v>0.75800000000000001</v>
      </c>
      <c r="BT51" s="203">
        <f t="shared" si="103"/>
        <v>0.38800000000000001</v>
      </c>
      <c r="BU51" s="283">
        <f t="shared" si="104"/>
        <v>0</v>
      </c>
      <c r="BV51" s="284">
        <f t="shared" si="105"/>
        <v>0</v>
      </c>
      <c r="BW51" s="39"/>
      <c r="BX51" s="256">
        <v>43</v>
      </c>
      <c r="BY51" s="146">
        <f t="shared" si="106"/>
        <v>0.83299999999999996</v>
      </c>
      <c r="BZ51" s="18">
        <v>26</v>
      </c>
      <c r="CA51" s="147">
        <f t="shared" si="107"/>
        <v>0.90700000000000003</v>
      </c>
      <c r="CB51" s="18">
        <v>12</v>
      </c>
      <c r="CC51" s="45">
        <f t="shared" si="108"/>
        <v>9.1999999999999998E-2</v>
      </c>
      <c r="CD51" s="18">
        <v>4</v>
      </c>
      <c r="CE51" s="45">
        <f t="shared" si="109"/>
        <v>0.25900000000000001</v>
      </c>
      <c r="CF51" s="163">
        <f t="shared" si="110"/>
        <v>0.92499999999999993</v>
      </c>
      <c r="CG51" s="203">
        <f t="shared" si="111"/>
        <v>0.40699999999999997</v>
      </c>
      <c r="CH51" s="283">
        <f t="shared" si="112"/>
        <v>0</v>
      </c>
      <c r="CI51" s="284">
        <f t="shared" si="113"/>
        <v>1</v>
      </c>
      <c r="CJ51" s="260"/>
      <c r="CK51" s="160">
        <v>96</v>
      </c>
      <c r="CL51" s="45">
        <f t="shared" si="114"/>
        <v>0.55500000000000005</v>
      </c>
      <c r="CM51" s="26">
        <v>0.20425531914893616</v>
      </c>
      <c r="CN51" s="146">
        <f t="shared" si="115"/>
        <v>0.88800000000000001</v>
      </c>
      <c r="CO51" s="18">
        <v>230</v>
      </c>
      <c r="CP51" s="45">
        <f t="shared" si="116"/>
        <v>0.37</v>
      </c>
      <c r="CQ51" s="18">
        <v>104</v>
      </c>
      <c r="CR51" s="45">
        <f t="shared" si="117"/>
        <v>0.42499999999999999</v>
      </c>
      <c r="CS51" s="163">
        <f t="shared" si="118"/>
        <v>2.238</v>
      </c>
      <c r="CT51" s="203">
        <f t="shared" si="119"/>
        <v>0.57399999999999995</v>
      </c>
      <c r="CU51" s="283">
        <f t="shared" si="120"/>
        <v>0</v>
      </c>
      <c r="CV51" s="284">
        <f t="shared" si="121"/>
        <v>1</v>
      </c>
      <c r="CW51" s="39"/>
      <c r="CX51" s="227">
        <v>5.3999999999999999E-2</v>
      </c>
      <c r="CY51" s="45">
        <f t="shared" si="122"/>
        <v>0.111</v>
      </c>
      <c r="CZ51" s="26">
        <v>3.5999999999999997E-2</v>
      </c>
      <c r="DA51" s="45">
        <f t="shared" si="123"/>
        <v>0.222</v>
      </c>
      <c r="DB51" s="26">
        <v>9.2499999999999999E-2</v>
      </c>
      <c r="DC51" s="163">
        <f t="shared" si="124"/>
        <v>0.42549999999999999</v>
      </c>
      <c r="DD51" s="203">
        <f t="shared" si="125"/>
        <v>7.3999999999999996E-2</v>
      </c>
      <c r="DE51" s="283">
        <f t="shared" si="126"/>
        <v>0</v>
      </c>
      <c r="DF51" s="284">
        <f t="shared" si="127"/>
        <v>0</v>
      </c>
      <c r="DJ51" s="163">
        <f t="shared" si="128"/>
        <v>10.487499999999999</v>
      </c>
      <c r="DK51" s="203">
        <f t="shared" si="129"/>
        <v>0.24</v>
      </c>
      <c r="DM51" s="301">
        <f t="shared" si="130"/>
        <v>2</v>
      </c>
      <c r="DN51" s="302">
        <f t="shared" si="131"/>
        <v>5</v>
      </c>
    </row>
    <row r="52" spans="1:118" x14ac:dyDescent="0.3">
      <c r="A52" s="113"/>
      <c r="B52" s="556" t="s">
        <v>308</v>
      </c>
      <c r="C52" s="658">
        <v>54003</v>
      </c>
      <c r="D52" s="11" t="s">
        <v>308</v>
      </c>
      <c r="E52" s="11" t="s">
        <v>22</v>
      </c>
      <c r="F52" s="555">
        <v>9</v>
      </c>
      <c r="G52" s="18">
        <v>205932</v>
      </c>
      <c r="H52" s="18">
        <v>59153</v>
      </c>
      <c r="I52" s="18">
        <v>120460</v>
      </c>
      <c r="J52" s="19">
        <v>374.36823805916515</v>
      </c>
      <c r="K52" s="18">
        <v>46838</v>
      </c>
      <c r="L52" s="253">
        <v>2.56</v>
      </c>
      <c r="N52" s="256">
        <v>10473</v>
      </c>
      <c r="O52" s="45">
        <f t="shared" si="66"/>
        <v>0.72199999999999998</v>
      </c>
      <c r="P52" s="45">
        <v>5.0856593438610813E-2</v>
      </c>
      <c r="Q52" s="146">
        <f t="shared" si="67"/>
        <v>0.85099999999999998</v>
      </c>
      <c r="R52" s="19">
        <v>238.72</v>
      </c>
      <c r="S52" s="45">
        <f t="shared" si="68"/>
        <v>0.314</v>
      </c>
      <c r="T52" s="69">
        <v>1.159228864177148E-3</v>
      </c>
      <c r="U52" s="45">
        <f t="shared" si="69"/>
        <v>0.48099999999999998</v>
      </c>
      <c r="V52" s="11">
        <v>12</v>
      </c>
      <c r="W52" s="45">
        <f t="shared" si="70"/>
        <v>0.14799999999999999</v>
      </c>
      <c r="X52" s="62">
        <v>2.7</v>
      </c>
      <c r="Y52" s="45">
        <f t="shared" si="71"/>
        <v>0.70299999999999996</v>
      </c>
      <c r="Z52" s="163">
        <f t="shared" si="72"/>
        <v>1.887</v>
      </c>
      <c r="AA52" s="203">
        <f t="shared" si="73"/>
        <v>0.5</v>
      </c>
      <c r="AB52" s="283">
        <f t="shared" si="74"/>
        <v>0</v>
      </c>
      <c r="AC52" s="284">
        <f t="shared" si="75"/>
        <v>0</v>
      </c>
      <c r="AD52" s="39"/>
      <c r="AE52" s="256">
        <v>467</v>
      </c>
      <c r="AF52" s="45">
        <f t="shared" si="76"/>
        <v>0.14799999999999999</v>
      </c>
      <c r="AG52" s="18">
        <v>14</v>
      </c>
      <c r="AH52" s="45">
        <f t="shared" si="77"/>
        <v>0.29599999999999999</v>
      </c>
      <c r="AI52" s="26">
        <f t="shared" si="78"/>
        <v>7.8947813297719476E-3</v>
      </c>
      <c r="AJ52" s="45">
        <f t="shared" si="79"/>
        <v>0</v>
      </c>
      <c r="AK52" s="61">
        <f t="shared" si="80"/>
        <v>4.4590852668767306E-2</v>
      </c>
      <c r="AL52" s="45">
        <f t="shared" si="81"/>
        <v>7.3999999999999996E-2</v>
      </c>
      <c r="AM52" s="18">
        <v>705</v>
      </c>
      <c r="AN52" s="26">
        <f t="shared" si="82"/>
        <v>1.1918245904687843E-2</v>
      </c>
      <c r="AO52" s="26">
        <f t="shared" si="83"/>
        <v>2.9978586723768737E-2</v>
      </c>
      <c r="AP52" s="45">
        <f t="shared" si="84"/>
        <v>0.33300000000000002</v>
      </c>
      <c r="AQ52" s="163">
        <f t="shared" si="85"/>
        <v>0.51800000000000002</v>
      </c>
      <c r="AR52" s="203">
        <f t="shared" si="86"/>
        <v>7.3999999999999996E-2</v>
      </c>
      <c r="AS52" s="283">
        <f t="shared" si="87"/>
        <v>0</v>
      </c>
      <c r="AT52" s="284">
        <f t="shared" si="88"/>
        <v>0</v>
      </c>
      <c r="AU52" s="39"/>
      <c r="AV52" s="258">
        <v>62700</v>
      </c>
      <c r="AW52" s="147">
        <f t="shared" si="89"/>
        <v>0.92500000000000004</v>
      </c>
      <c r="AX52" s="26">
        <v>0.30852713178294572</v>
      </c>
      <c r="AY52" s="45">
        <f t="shared" si="90"/>
        <v>0.77700000000000002</v>
      </c>
      <c r="AZ52" s="26">
        <v>0.30399999999999999</v>
      </c>
      <c r="BA52" s="45">
        <f t="shared" si="91"/>
        <v>0.77700000000000002</v>
      </c>
      <c r="BB52" s="26">
        <v>0.83</v>
      </c>
      <c r="BC52" s="45">
        <f t="shared" si="92"/>
        <v>0.44400000000000001</v>
      </c>
      <c r="BD52" s="26">
        <v>0.73099999999999998</v>
      </c>
      <c r="BE52" s="549">
        <f t="shared" si="93"/>
        <v>0.27700000000000002</v>
      </c>
      <c r="BF52" s="83">
        <v>6.2098501070663809E-2</v>
      </c>
      <c r="BG52" s="45">
        <f t="shared" si="94"/>
        <v>0.629</v>
      </c>
      <c r="BH52" s="163">
        <f t="shared" si="95"/>
        <v>3.8290000000000006</v>
      </c>
      <c r="BI52" s="206">
        <f t="shared" si="96"/>
        <v>1</v>
      </c>
      <c r="BJ52" s="283">
        <f t="shared" si="97"/>
        <v>1</v>
      </c>
      <c r="BK52" s="284">
        <f t="shared" si="98"/>
        <v>1</v>
      </c>
      <c r="BL52" s="39"/>
      <c r="BM52" s="160">
        <v>0</v>
      </c>
      <c r="BN52" s="45">
        <f t="shared" si="99"/>
        <v>0</v>
      </c>
      <c r="BO52" s="11">
        <v>0</v>
      </c>
      <c r="BP52" s="45">
        <f t="shared" si="100"/>
        <v>0</v>
      </c>
      <c r="BQ52" s="26">
        <v>2.5999999999999999E-2</v>
      </c>
      <c r="BR52" s="45">
        <f t="shared" si="101"/>
        <v>0</v>
      </c>
      <c r="BS52" s="163">
        <f t="shared" si="102"/>
        <v>0</v>
      </c>
      <c r="BT52" s="203">
        <f t="shared" si="103"/>
        <v>0</v>
      </c>
      <c r="BU52" s="283">
        <f t="shared" si="104"/>
        <v>0</v>
      </c>
      <c r="BV52" s="284">
        <f t="shared" si="105"/>
        <v>0</v>
      </c>
      <c r="BW52" s="39"/>
      <c r="BX52" s="256">
        <v>18</v>
      </c>
      <c r="BY52" s="45">
        <f t="shared" si="106"/>
        <v>0.70299999999999996</v>
      </c>
      <c r="BZ52" s="18">
        <v>4</v>
      </c>
      <c r="CA52" s="45">
        <f t="shared" si="107"/>
        <v>0.64800000000000002</v>
      </c>
      <c r="CB52" s="18">
        <v>9</v>
      </c>
      <c r="CC52" s="45">
        <f t="shared" si="108"/>
        <v>3.6999999999999998E-2</v>
      </c>
      <c r="CD52" s="18">
        <v>5</v>
      </c>
      <c r="CE52" s="45">
        <f t="shared" si="109"/>
        <v>0.35099999999999998</v>
      </c>
      <c r="CF52" s="163">
        <f t="shared" si="110"/>
        <v>0.74</v>
      </c>
      <c r="CG52" s="203">
        <f t="shared" si="111"/>
        <v>0.27700000000000002</v>
      </c>
      <c r="CH52" s="283">
        <f t="shared" si="112"/>
        <v>0</v>
      </c>
      <c r="CI52" s="284">
        <f t="shared" si="113"/>
        <v>0</v>
      </c>
      <c r="CJ52" s="260"/>
      <c r="CK52" s="160">
        <v>136</v>
      </c>
      <c r="CL52" s="45">
        <f t="shared" si="114"/>
        <v>0.75900000000000001</v>
      </c>
      <c r="CM52" s="26">
        <v>0.29122055674518199</v>
      </c>
      <c r="CN52" s="147">
        <f t="shared" si="115"/>
        <v>0.98099999999999998</v>
      </c>
      <c r="CO52" s="18">
        <v>412</v>
      </c>
      <c r="CP52" s="45">
        <f t="shared" si="116"/>
        <v>0.61099999999999999</v>
      </c>
      <c r="CQ52" s="18">
        <v>152</v>
      </c>
      <c r="CR52" s="45">
        <f t="shared" si="117"/>
        <v>0.64800000000000002</v>
      </c>
      <c r="CS52" s="163">
        <f t="shared" si="118"/>
        <v>2.9989999999999997</v>
      </c>
      <c r="CT52" s="205">
        <f t="shared" si="119"/>
        <v>0.83299999999999996</v>
      </c>
      <c r="CU52" s="283">
        <f t="shared" si="120"/>
        <v>1</v>
      </c>
      <c r="CV52" s="284">
        <f t="shared" si="121"/>
        <v>1</v>
      </c>
      <c r="CW52" s="39"/>
      <c r="CX52" s="227">
        <v>0.01</v>
      </c>
      <c r="CY52" s="45">
        <f t="shared" si="122"/>
        <v>0</v>
      </c>
      <c r="CZ52" s="26">
        <v>6.0000000000000001E-3</v>
      </c>
      <c r="DA52" s="45">
        <f t="shared" si="123"/>
        <v>0</v>
      </c>
      <c r="DB52" s="26">
        <v>1.8499999999999999E-2</v>
      </c>
      <c r="DC52" s="163">
        <f t="shared" si="124"/>
        <v>1.8499999999999999E-2</v>
      </c>
      <c r="DD52" s="203">
        <f t="shared" si="125"/>
        <v>0</v>
      </c>
      <c r="DE52" s="283">
        <f t="shared" si="126"/>
        <v>0</v>
      </c>
      <c r="DF52" s="284">
        <f t="shared" si="127"/>
        <v>0</v>
      </c>
      <c r="DJ52" s="163">
        <f t="shared" si="128"/>
        <v>9.9914999999999985</v>
      </c>
      <c r="DK52" s="203">
        <f t="shared" si="129"/>
        <v>0.222</v>
      </c>
      <c r="DM52" s="301">
        <f t="shared" si="130"/>
        <v>2</v>
      </c>
      <c r="DN52" s="302">
        <f t="shared" si="131"/>
        <v>2</v>
      </c>
    </row>
    <row r="53" spans="1:118" x14ac:dyDescent="0.3">
      <c r="A53" s="113"/>
      <c r="B53" s="556" t="s">
        <v>326</v>
      </c>
      <c r="C53" s="658">
        <v>54031</v>
      </c>
      <c r="D53" s="11" t="s">
        <v>326</v>
      </c>
      <c r="E53" s="11" t="s">
        <v>22</v>
      </c>
      <c r="F53" s="555">
        <v>8</v>
      </c>
      <c r="G53" s="18">
        <v>374055</v>
      </c>
      <c r="H53" s="18">
        <v>10131</v>
      </c>
      <c r="I53" s="18">
        <v>14269</v>
      </c>
      <c r="J53" s="19">
        <v>24.413949820213606</v>
      </c>
      <c r="K53" s="18">
        <v>5794</v>
      </c>
      <c r="L53" s="253">
        <v>2.4500000000000002</v>
      </c>
      <c r="N53" s="256">
        <v>17339</v>
      </c>
      <c r="O53" s="146">
        <f t="shared" si="66"/>
        <v>0.87</v>
      </c>
      <c r="P53" s="45">
        <v>4.6354145780700698E-2</v>
      </c>
      <c r="Q53" s="45">
        <f t="shared" si="67"/>
        <v>0.77700000000000002</v>
      </c>
      <c r="R53" s="19">
        <v>392.93</v>
      </c>
      <c r="S53" s="45">
        <f t="shared" si="68"/>
        <v>0.75900000000000001</v>
      </c>
      <c r="T53" s="69">
        <v>1.050463302090073E-3</v>
      </c>
      <c r="U53" s="45">
        <f t="shared" si="69"/>
        <v>0.40699999999999997</v>
      </c>
      <c r="V53" s="11">
        <v>13</v>
      </c>
      <c r="W53" s="45">
        <f t="shared" si="70"/>
        <v>0.222</v>
      </c>
      <c r="X53" s="62">
        <v>2.2000000000000002</v>
      </c>
      <c r="Y53" s="45">
        <f t="shared" si="71"/>
        <v>0.51800000000000002</v>
      </c>
      <c r="Z53" s="163">
        <f t="shared" si="72"/>
        <v>2.3690000000000002</v>
      </c>
      <c r="AA53" s="203">
        <f t="shared" si="73"/>
        <v>0.66600000000000004</v>
      </c>
      <c r="AB53" s="283">
        <f t="shared" si="74"/>
        <v>0</v>
      </c>
      <c r="AC53" s="284">
        <f t="shared" si="75"/>
        <v>1</v>
      </c>
      <c r="AD53" s="39"/>
      <c r="AE53" s="256">
        <v>417</v>
      </c>
      <c r="AF53" s="45">
        <f t="shared" si="76"/>
        <v>0.111</v>
      </c>
      <c r="AG53" s="18">
        <v>0</v>
      </c>
      <c r="AH53" s="45">
        <f t="shared" si="77"/>
        <v>0</v>
      </c>
      <c r="AI53" s="26">
        <f t="shared" si="78"/>
        <v>4.1160793603790345E-2</v>
      </c>
      <c r="AJ53" s="45">
        <f t="shared" si="79"/>
        <v>0.222</v>
      </c>
      <c r="AK53" s="61">
        <f t="shared" si="80"/>
        <v>2.4049829863313915E-2</v>
      </c>
      <c r="AL53" s="45">
        <f t="shared" si="81"/>
        <v>0</v>
      </c>
      <c r="AM53" s="18">
        <v>597</v>
      </c>
      <c r="AN53" s="26">
        <f t="shared" si="82"/>
        <v>5.8928042641397692E-2</v>
      </c>
      <c r="AO53" s="26">
        <f t="shared" si="83"/>
        <v>0</v>
      </c>
      <c r="AP53" s="45">
        <f t="shared" si="84"/>
        <v>0</v>
      </c>
      <c r="AQ53" s="163">
        <f t="shared" si="85"/>
        <v>0.33300000000000002</v>
      </c>
      <c r="AR53" s="203">
        <f t="shared" si="86"/>
        <v>3.6999999999999998E-2</v>
      </c>
      <c r="AS53" s="283">
        <f t="shared" si="87"/>
        <v>0</v>
      </c>
      <c r="AT53" s="284">
        <f t="shared" si="88"/>
        <v>0</v>
      </c>
      <c r="AU53" s="39"/>
      <c r="AV53" s="258">
        <v>42200</v>
      </c>
      <c r="AW53" s="45">
        <f t="shared" si="89"/>
        <v>0.5</v>
      </c>
      <c r="AX53" s="26">
        <v>0.32673267326732669</v>
      </c>
      <c r="AY53" s="146">
        <f t="shared" si="90"/>
        <v>0.81399999999999995</v>
      </c>
      <c r="AZ53" s="26">
        <v>0.17599999999999999</v>
      </c>
      <c r="BA53" s="45">
        <f t="shared" si="91"/>
        <v>0.33300000000000002</v>
      </c>
      <c r="BB53" s="26">
        <v>0.81599999999999995</v>
      </c>
      <c r="BC53" s="45">
        <f t="shared" si="92"/>
        <v>0.42499999999999999</v>
      </c>
      <c r="BD53" s="26">
        <v>0.77</v>
      </c>
      <c r="BE53" s="549">
        <f t="shared" si="93"/>
        <v>0.40699999999999997</v>
      </c>
      <c r="BF53" s="83">
        <v>0.10071942446043165</v>
      </c>
      <c r="BG53" s="146">
        <f t="shared" si="94"/>
        <v>0.83299999999999996</v>
      </c>
      <c r="BH53" s="163">
        <f t="shared" si="95"/>
        <v>3.3119999999999998</v>
      </c>
      <c r="BI53" s="203">
        <f t="shared" si="96"/>
        <v>0.74</v>
      </c>
      <c r="BJ53" s="283">
        <f t="shared" si="97"/>
        <v>0</v>
      </c>
      <c r="BK53" s="284">
        <f t="shared" si="98"/>
        <v>2</v>
      </c>
      <c r="BL53" s="39"/>
      <c r="BM53" s="160">
        <v>3</v>
      </c>
      <c r="BN53" s="45">
        <f t="shared" si="99"/>
        <v>0.14799999999999999</v>
      </c>
      <c r="BO53" s="11">
        <v>2</v>
      </c>
      <c r="BP53" s="45">
        <f t="shared" si="100"/>
        <v>0.33300000000000002</v>
      </c>
      <c r="BQ53" s="26">
        <v>6.3E-2</v>
      </c>
      <c r="BR53" s="45">
        <f t="shared" si="101"/>
        <v>0.51800000000000002</v>
      </c>
      <c r="BS53" s="163">
        <f t="shared" si="102"/>
        <v>0.66600000000000004</v>
      </c>
      <c r="BT53" s="203">
        <f t="shared" si="103"/>
        <v>0.29599999999999999</v>
      </c>
      <c r="BU53" s="283">
        <f t="shared" si="104"/>
        <v>0</v>
      </c>
      <c r="BV53" s="284">
        <f t="shared" si="105"/>
        <v>0</v>
      </c>
      <c r="BW53" s="39"/>
      <c r="BX53" s="256">
        <v>9</v>
      </c>
      <c r="BY53" s="45">
        <f t="shared" si="106"/>
        <v>0.53700000000000003</v>
      </c>
      <c r="BZ53" s="18">
        <v>2</v>
      </c>
      <c r="CA53" s="45">
        <f t="shared" si="107"/>
        <v>0.5</v>
      </c>
      <c r="CB53" s="18">
        <v>15</v>
      </c>
      <c r="CC53" s="45">
        <f t="shared" si="108"/>
        <v>0.20300000000000001</v>
      </c>
      <c r="CD53" s="18">
        <v>0</v>
      </c>
      <c r="CE53" s="45">
        <f t="shared" si="109"/>
        <v>0</v>
      </c>
      <c r="CF53" s="163">
        <f t="shared" si="110"/>
        <v>0.74</v>
      </c>
      <c r="CG53" s="203">
        <f t="shared" si="111"/>
        <v>0.27700000000000002</v>
      </c>
      <c r="CH53" s="283">
        <f t="shared" si="112"/>
        <v>0</v>
      </c>
      <c r="CI53" s="284">
        <f t="shared" si="113"/>
        <v>0</v>
      </c>
      <c r="CJ53" s="260"/>
      <c r="CK53" s="160">
        <v>46</v>
      </c>
      <c r="CL53" s="45">
        <f t="shared" si="114"/>
        <v>0.38800000000000001</v>
      </c>
      <c r="CM53" s="26">
        <v>0.11031175059952038</v>
      </c>
      <c r="CN53" s="45">
        <f t="shared" si="115"/>
        <v>0.72199999999999998</v>
      </c>
      <c r="CO53" s="18">
        <v>194</v>
      </c>
      <c r="CP53" s="45">
        <f t="shared" si="116"/>
        <v>0.27700000000000002</v>
      </c>
      <c r="CQ53" s="18">
        <v>27</v>
      </c>
      <c r="CR53" s="45">
        <f t="shared" si="117"/>
        <v>0.20300000000000001</v>
      </c>
      <c r="CS53" s="163">
        <f t="shared" si="118"/>
        <v>1.5899999999999999</v>
      </c>
      <c r="CT53" s="203">
        <f t="shared" si="119"/>
        <v>0.33300000000000002</v>
      </c>
      <c r="CU53" s="283">
        <f t="shared" si="120"/>
        <v>0</v>
      </c>
      <c r="CV53" s="284">
        <f t="shared" si="121"/>
        <v>0</v>
      </c>
      <c r="CW53" s="39"/>
      <c r="CX53" s="227">
        <v>6.6000000000000003E-2</v>
      </c>
      <c r="CY53" s="45">
        <f t="shared" si="122"/>
        <v>0.20300000000000001</v>
      </c>
      <c r="CZ53" s="26">
        <v>4.7E-2</v>
      </c>
      <c r="DA53" s="45">
        <f t="shared" si="123"/>
        <v>0.38800000000000001</v>
      </c>
      <c r="DB53" s="26">
        <v>0.3518</v>
      </c>
      <c r="DC53" s="163">
        <f t="shared" si="124"/>
        <v>0.94280000000000008</v>
      </c>
      <c r="DD53" s="203">
        <f t="shared" si="125"/>
        <v>0.24</v>
      </c>
      <c r="DE53" s="283">
        <f t="shared" si="126"/>
        <v>0</v>
      </c>
      <c r="DF53" s="284">
        <f t="shared" si="127"/>
        <v>0</v>
      </c>
      <c r="DJ53" s="163">
        <f t="shared" si="128"/>
        <v>9.9527999999999999</v>
      </c>
      <c r="DK53" s="203">
        <f t="shared" si="129"/>
        <v>0.20300000000000001</v>
      </c>
      <c r="DM53" s="301">
        <f t="shared" si="130"/>
        <v>0</v>
      </c>
      <c r="DN53" s="302">
        <f t="shared" si="131"/>
        <v>3</v>
      </c>
    </row>
    <row r="54" spans="1:118" x14ac:dyDescent="0.3">
      <c r="A54" s="113"/>
      <c r="B54" s="556" t="s">
        <v>348</v>
      </c>
      <c r="C54" s="658">
        <v>54071</v>
      </c>
      <c r="D54" s="11" t="s">
        <v>348</v>
      </c>
      <c r="E54" s="11" t="s">
        <v>22</v>
      </c>
      <c r="F54" s="555">
        <v>8</v>
      </c>
      <c r="G54" s="18">
        <v>446660</v>
      </c>
      <c r="H54" s="18">
        <v>7312</v>
      </c>
      <c r="I54" s="18">
        <v>6249</v>
      </c>
      <c r="J54" s="19">
        <v>8.9539246854430665</v>
      </c>
      <c r="K54" s="18">
        <v>2333</v>
      </c>
      <c r="L54" s="253">
        <v>2.63</v>
      </c>
      <c r="N54" s="256">
        <v>14145</v>
      </c>
      <c r="O54" s="146">
        <f t="shared" si="66"/>
        <v>0.81399999999999995</v>
      </c>
      <c r="P54" s="45">
        <v>3.1668383110195673E-2</v>
      </c>
      <c r="Q54" s="45">
        <f t="shared" si="67"/>
        <v>0.53700000000000003</v>
      </c>
      <c r="R54" s="19">
        <v>382.03</v>
      </c>
      <c r="S54" s="45">
        <f t="shared" si="68"/>
        <v>0.72199999999999998</v>
      </c>
      <c r="T54" s="69">
        <v>8.5530381050463429E-4</v>
      </c>
      <c r="U54" s="45">
        <f t="shared" si="69"/>
        <v>0.129</v>
      </c>
      <c r="V54" s="11">
        <v>15</v>
      </c>
      <c r="W54" s="45">
        <f t="shared" si="70"/>
        <v>0.33300000000000002</v>
      </c>
      <c r="X54" s="62">
        <v>1.2</v>
      </c>
      <c r="Y54" s="45">
        <f t="shared" si="71"/>
        <v>5.5E-2</v>
      </c>
      <c r="Z54" s="163">
        <f t="shared" si="72"/>
        <v>1.9239999999999999</v>
      </c>
      <c r="AA54" s="203">
        <f t="shared" si="73"/>
        <v>0.53700000000000003</v>
      </c>
      <c r="AB54" s="283">
        <f t="shared" si="74"/>
        <v>0</v>
      </c>
      <c r="AC54" s="284">
        <f t="shared" si="75"/>
        <v>1</v>
      </c>
      <c r="AD54" s="39"/>
      <c r="AE54" s="256">
        <v>469</v>
      </c>
      <c r="AF54" s="45">
        <f t="shared" si="76"/>
        <v>0.16600000000000001</v>
      </c>
      <c r="AG54" s="18">
        <v>0</v>
      </c>
      <c r="AH54" s="45">
        <f t="shared" si="77"/>
        <v>0</v>
      </c>
      <c r="AI54" s="26">
        <f t="shared" si="78"/>
        <v>6.4141137855579872E-2</v>
      </c>
      <c r="AJ54" s="45">
        <f t="shared" si="79"/>
        <v>0.53700000000000003</v>
      </c>
      <c r="AK54" s="61">
        <f t="shared" si="80"/>
        <v>3.3156592435489574E-2</v>
      </c>
      <c r="AL54" s="45">
        <f t="shared" si="81"/>
        <v>3.6999999999999998E-2</v>
      </c>
      <c r="AM54" s="18">
        <v>472</v>
      </c>
      <c r="AN54" s="26">
        <f t="shared" si="82"/>
        <v>6.4551422319474833E-2</v>
      </c>
      <c r="AO54" s="26">
        <f t="shared" si="83"/>
        <v>0</v>
      </c>
      <c r="AP54" s="45">
        <f t="shared" si="84"/>
        <v>0</v>
      </c>
      <c r="AQ54" s="163">
        <f t="shared" si="85"/>
        <v>0.7400000000000001</v>
      </c>
      <c r="AR54" s="203">
        <f t="shared" si="86"/>
        <v>0.111</v>
      </c>
      <c r="AS54" s="283">
        <f t="shared" si="87"/>
        <v>0</v>
      </c>
      <c r="AT54" s="284">
        <f t="shared" si="88"/>
        <v>0</v>
      </c>
      <c r="AU54" s="39"/>
      <c r="AV54" s="258">
        <v>55100</v>
      </c>
      <c r="AW54" s="146">
        <f t="shared" si="89"/>
        <v>0.87</v>
      </c>
      <c r="AX54" s="26">
        <v>0.29145728643216079</v>
      </c>
      <c r="AY54" s="45">
        <f t="shared" si="90"/>
        <v>0.68500000000000005</v>
      </c>
      <c r="AZ54" s="26">
        <v>0.216</v>
      </c>
      <c r="BA54" s="45">
        <f t="shared" si="91"/>
        <v>0.5</v>
      </c>
      <c r="BB54" s="26">
        <v>0.79</v>
      </c>
      <c r="BC54" s="45">
        <f t="shared" si="92"/>
        <v>0.29599999999999999</v>
      </c>
      <c r="BD54" s="26">
        <v>0.82099999999999995</v>
      </c>
      <c r="BE54" s="549">
        <f t="shared" si="93"/>
        <v>0.70299999999999996</v>
      </c>
      <c r="BF54" s="83">
        <v>4.2643923240938165E-2</v>
      </c>
      <c r="BG54" s="45">
        <f t="shared" si="94"/>
        <v>0.40699999999999997</v>
      </c>
      <c r="BH54" s="163">
        <f t="shared" si="95"/>
        <v>3.4610000000000003</v>
      </c>
      <c r="BI54" s="205">
        <f t="shared" si="96"/>
        <v>0.83299999999999996</v>
      </c>
      <c r="BJ54" s="283">
        <f t="shared" si="97"/>
        <v>0</v>
      </c>
      <c r="BK54" s="284">
        <f t="shared" si="98"/>
        <v>1</v>
      </c>
      <c r="BL54" s="39"/>
      <c r="BM54" s="160">
        <v>3</v>
      </c>
      <c r="BN54" s="45">
        <f t="shared" si="99"/>
        <v>0.14799999999999999</v>
      </c>
      <c r="BO54" s="11">
        <v>1</v>
      </c>
      <c r="BP54" s="45">
        <f t="shared" si="100"/>
        <v>0.14799999999999999</v>
      </c>
      <c r="BQ54" s="26">
        <v>7.4999999999999997E-2</v>
      </c>
      <c r="BR54" s="45">
        <f t="shared" si="101"/>
        <v>0.70299999999999996</v>
      </c>
      <c r="BS54" s="163">
        <f t="shared" si="102"/>
        <v>0.85099999999999998</v>
      </c>
      <c r="BT54" s="203">
        <f t="shared" si="103"/>
        <v>0.44400000000000001</v>
      </c>
      <c r="BU54" s="283">
        <f t="shared" si="104"/>
        <v>0</v>
      </c>
      <c r="BV54" s="284">
        <f t="shared" si="105"/>
        <v>0</v>
      </c>
      <c r="BW54" s="39"/>
      <c r="BX54" s="256">
        <v>3</v>
      </c>
      <c r="BY54" s="45">
        <f t="shared" si="106"/>
        <v>0.37</v>
      </c>
      <c r="BZ54" s="18">
        <v>1</v>
      </c>
      <c r="CA54" s="45">
        <f t="shared" si="107"/>
        <v>0.40699999999999997</v>
      </c>
      <c r="CB54" s="18">
        <v>12</v>
      </c>
      <c r="CC54" s="45">
        <f t="shared" si="108"/>
        <v>9.1999999999999998E-2</v>
      </c>
      <c r="CD54" s="18">
        <v>3</v>
      </c>
      <c r="CE54" s="45">
        <f t="shared" si="109"/>
        <v>0.14799999999999999</v>
      </c>
      <c r="CF54" s="163">
        <f t="shared" si="110"/>
        <v>0.46199999999999997</v>
      </c>
      <c r="CG54" s="203">
        <f t="shared" si="111"/>
        <v>0.185</v>
      </c>
      <c r="CH54" s="283">
        <f t="shared" si="112"/>
        <v>0</v>
      </c>
      <c r="CI54" s="284">
        <f t="shared" si="113"/>
        <v>0</v>
      </c>
      <c r="CJ54" s="260"/>
      <c r="CK54" s="160">
        <v>13</v>
      </c>
      <c r="CL54" s="45">
        <f t="shared" si="114"/>
        <v>7.3999999999999996E-2</v>
      </c>
      <c r="CM54" s="26">
        <v>2.7718550106609809E-2</v>
      </c>
      <c r="CN54" s="45">
        <f t="shared" si="115"/>
        <v>0.129</v>
      </c>
      <c r="CO54" s="18">
        <v>75</v>
      </c>
      <c r="CP54" s="45">
        <f t="shared" si="116"/>
        <v>0.14799999999999999</v>
      </c>
      <c r="CQ54" s="18">
        <v>17</v>
      </c>
      <c r="CR54" s="45">
        <f t="shared" si="117"/>
        <v>0.14799999999999999</v>
      </c>
      <c r="CS54" s="163">
        <f t="shared" si="118"/>
        <v>0.499</v>
      </c>
      <c r="CT54" s="203">
        <f t="shared" si="119"/>
        <v>5.5E-2</v>
      </c>
      <c r="CU54" s="283">
        <f t="shared" si="120"/>
        <v>0</v>
      </c>
      <c r="CV54" s="284">
        <f t="shared" si="121"/>
        <v>0</v>
      </c>
      <c r="CW54" s="39"/>
      <c r="CX54" s="227">
        <v>0.17599999999999999</v>
      </c>
      <c r="CY54" s="45">
        <f t="shared" si="122"/>
        <v>0.70299999999999996</v>
      </c>
      <c r="CZ54" s="26">
        <v>8.8999999999999996E-2</v>
      </c>
      <c r="DA54" s="45">
        <f t="shared" si="123"/>
        <v>0.68500000000000005</v>
      </c>
      <c r="DB54" s="26">
        <v>0.59250000000000003</v>
      </c>
      <c r="DC54" s="163">
        <f t="shared" si="124"/>
        <v>1.9805000000000001</v>
      </c>
      <c r="DD54" s="203">
        <f t="shared" si="125"/>
        <v>0.74</v>
      </c>
      <c r="DE54" s="283">
        <f t="shared" si="126"/>
        <v>0</v>
      </c>
      <c r="DF54" s="284">
        <f t="shared" si="127"/>
        <v>0</v>
      </c>
      <c r="DJ54" s="163">
        <f t="shared" si="128"/>
        <v>9.9175000000000022</v>
      </c>
      <c r="DK54" s="203">
        <f t="shared" si="129"/>
        <v>0.185</v>
      </c>
      <c r="DM54" s="301">
        <f t="shared" si="130"/>
        <v>0</v>
      </c>
      <c r="DN54" s="302">
        <f t="shared" si="131"/>
        <v>2</v>
      </c>
    </row>
    <row r="55" spans="1:118" x14ac:dyDescent="0.3">
      <c r="A55" s="113"/>
      <c r="B55" s="556" t="s">
        <v>349</v>
      </c>
      <c r="C55" s="658">
        <v>54073</v>
      </c>
      <c r="D55" s="11" t="s">
        <v>349</v>
      </c>
      <c r="E55" s="11" t="s">
        <v>22</v>
      </c>
      <c r="F55" s="555">
        <v>5</v>
      </c>
      <c r="G55" s="18">
        <v>86053</v>
      </c>
      <c r="H55" s="18">
        <v>6604</v>
      </c>
      <c r="I55" s="18">
        <v>7623</v>
      </c>
      <c r="J55" s="19">
        <v>56.69436277642847</v>
      </c>
      <c r="K55" s="18">
        <v>2688</v>
      </c>
      <c r="L55" s="253">
        <v>2.63</v>
      </c>
      <c r="N55" s="256">
        <v>3899</v>
      </c>
      <c r="O55" s="45">
        <f t="shared" si="66"/>
        <v>7.3999999999999996E-2</v>
      </c>
      <c r="P55" s="45">
        <v>4.530928613761287E-2</v>
      </c>
      <c r="Q55" s="45">
        <f t="shared" si="67"/>
        <v>0.75900000000000001</v>
      </c>
      <c r="R55" s="19">
        <v>124.17</v>
      </c>
      <c r="S55" s="45">
        <f t="shared" si="68"/>
        <v>5.5E-2</v>
      </c>
      <c r="T55" s="69">
        <v>1.4429814877223971E-3</v>
      </c>
      <c r="U55" s="146">
        <f t="shared" si="69"/>
        <v>0.88800000000000001</v>
      </c>
      <c r="V55" s="11">
        <v>9</v>
      </c>
      <c r="W55" s="45">
        <f t="shared" si="70"/>
        <v>0</v>
      </c>
      <c r="X55" s="62">
        <v>3.1</v>
      </c>
      <c r="Y55" s="45">
        <f t="shared" si="71"/>
        <v>0.77700000000000002</v>
      </c>
      <c r="Z55" s="163">
        <f t="shared" si="72"/>
        <v>0.90600000000000003</v>
      </c>
      <c r="AA55" s="203">
        <f t="shared" si="73"/>
        <v>9.1999999999999998E-2</v>
      </c>
      <c r="AB55" s="283">
        <f t="shared" si="74"/>
        <v>0</v>
      </c>
      <c r="AC55" s="284">
        <f t="shared" si="75"/>
        <v>0</v>
      </c>
      <c r="AD55" s="39"/>
      <c r="AE55" s="256">
        <v>388</v>
      </c>
      <c r="AF55" s="45">
        <f t="shared" si="76"/>
        <v>9.1999999999999998E-2</v>
      </c>
      <c r="AG55" s="18">
        <v>27</v>
      </c>
      <c r="AH55" s="45">
        <f t="shared" si="77"/>
        <v>0.37</v>
      </c>
      <c r="AI55" s="26">
        <f t="shared" si="78"/>
        <v>5.875227135069655E-2</v>
      </c>
      <c r="AJ55" s="45">
        <f t="shared" si="79"/>
        <v>0.48099999999999998</v>
      </c>
      <c r="AK55" s="61">
        <f t="shared" si="80"/>
        <v>9.9512695562964867E-2</v>
      </c>
      <c r="AL55" s="45">
        <f t="shared" si="81"/>
        <v>0.46200000000000002</v>
      </c>
      <c r="AM55" s="18">
        <v>446</v>
      </c>
      <c r="AN55" s="26">
        <f t="shared" si="82"/>
        <v>6.7534827377347062E-2</v>
      </c>
      <c r="AO55" s="26">
        <f t="shared" si="83"/>
        <v>6.9587628865979384E-2</v>
      </c>
      <c r="AP55" s="45">
        <f t="shared" si="84"/>
        <v>0.57399999999999995</v>
      </c>
      <c r="AQ55" s="163">
        <f t="shared" si="85"/>
        <v>1.4050000000000002</v>
      </c>
      <c r="AR55" s="203">
        <f t="shared" si="86"/>
        <v>0.25900000000000001</v>
      </c>
      <c r="AS55" s="283">
        <f t="shared" si="87"/>
        <v>0</v>
      </c>
      <c r="AT55" s="284">
        <f t="shared" si="88"/>
        <v>0</v>
      </c>
      <c r="AU55" s="39"/>
      <c r="AV55" s="258">
        <v>45250</v>
      </c>
      <c r="AW55" s="45">
        <f t="shared" si="89"/>
        <v>0.64800000000000002</v>
      </c>
      <c r="AX55" s="26">
        <v>0.29154518950437319</v>
      </c>
      <c r="AY55" s="45">
        <f t="shared" si="90"/>
        <v>0.70299999999999996</v>
      </c>
      <c r="AZ55" s="26">
        <v>0.22</v>
      </c>
      <c r="BA55" s="45">
        <f t="shared" si="91"/>
        <v>0.53700000000000003</v>
      </c>
      <c r="BB55" s="26">
        <v>0.78300000000000003</v>
      </c>
      <c r="BC55" s="45">
        <f t="shared" si="92"/>
        <v>0.25900000000000001</v>
      </c>
      <c r="BD55" s="26">
        <v>0.76899999999999991</v>
      </c>
      <c r="BE55" s="549">
        <f t="shared" si="93"/>
        <v>0.38800000000000001</v>
      </c>
      <c r="BF55" s="83">
        <v>0.14432989690721648</v>
      </c>
      <c r="BG55" s="147">
        <f t="shared" si="94"/>
        <v>0.94399999999999995</v>
      </c>
      <c r="BH55" s="163">
        <f t="shared" si="95"/>
        <v>3.4789999999999996</v>
      </c>
      <c r="BI55" s="205">
        <f t="shared" si="96"/>
        <v>0.85099999999999998</v>
      </c>
      <c r="BJ55" s="283">
        <f t="shared" si="97"/>
        <v>1</v>
      </c>
      <c r="BK55" s="284">
        <f t="shared" si="98"/>
        <v>1</v>
      </c>
      <c r="BL55" s="39"/>
      <c r="BM55" s="160">
        <v>2</v>
      </c>
      <c r="BN55" s="45">
        <f t="shared" si="99"/>
        <v>9.1999999999999998E-2</v>
      </c>
      <c r="BO55" s="11">
        <v>0</v>
      </c>
      <c r="BP55" s="45">
        <f t="shared" si="100"/>
        <v>0</v>
      </c>
      <c r="BQ55" s="26">
        <v>8.7999999999999995E-2</v>
      </c>
      <c r="BR55" s="45">
        <f t="shared" si="101"/>
        <v>0.79600000000000004</v>
      </c>
      <c r="BS55" s="163">
        <f t="shared" si="102"/>
        <v>0.88800000000000001</v>
      </c>
      <c r="BT55" s="203">
        <f t="shared" si="103"/>
        <v>0.46200000000000002</v>
      </c>
      <c r="BU55" s="283">
        <f t="shared" si="104"/>
        <v>0</v>
      </c>
      <c r="BV55" s="284">
        <f t="shared" si="105"/>
        <v>0</v>
      </c>
      <c r="BW55" s="39"/>
      <c r="BX55" s="256">
        <v>1</v>
      </c>
      <c r="BY55" s="45">
        <f t="shared" si="106"/>
        <v>0.129</v>
      </c>
      <c r="BZ55" s="18">
        <v>0</v>
      </c>
      <c r="CA55" s="45">
        <f t="shared" si="107"/>
        <v>0</v>
      </c>
      <c r="CB55" s="18">
        <v>14</v>
      </c>
      <c r="CC55" s="45">
        <f t="shared" si="108"/>
        <v>0.185</v>
      </c>
      <c r="CD55" s="18">
        <v>3</v>
      </c>
      <c r="CE55" s="45">
        <f t="shared" si="109"/>
        <v>0.14799999999999999</v>
      </c>
      <c r="CF55" s="163">
        <f t="shared" si="110"/>
        <v>0.314</v>
      </c>
      <c r="CG55" s="203">
        <f t="shared" si="111"/>
        <v>0.129</v>
      </c>
      <c r="CH55" s="283">
        <f t="shared" si="112"/>
        <v>0</v>
      </c>
      <c r="CI55" s="284">
        <f t="shared" si="113"/>
        <v>0</v>
      </c>
      <c r="CJ55" s="260"/>
      <c r="CK55" s="160">
        <v>97</v>
      </c>
      <c r="CL55" s="45">
        <f t="shared" si="114"/>
        <v>0.59199999999999997</v>
      </c>
      <c r="CM55" s="26">
        <v>0.25</v>
      </c>
      <c r="CN55" s="147">
        <f t="shared" si="115"/>
        <v>0.94399999999999995</v>
      </c>
      <c r="CO55" s="18">
        <v>60</v>
      </c>
      <c r="CP55" s="45">
        <f t="shared" si="116"/>
        <v>5.5E-2</v>
      </c>
      <c r="CQ55" s="18">
        <v>11</v>
      </c>
      <c r="CR55" s="45">
        <f t="shared" si="117"/>
        <v>5.5E-2</v>
      </c>
      <c r="CS55" s="163">
        <f t="shared" si="118"/>
        <v>1.6459999999999999</v>
      </c>
      <c r="CT55" s="203">
        <f t="shared" si="119"/>
        <v>0.37</v>
      </c>
      <c r="CU55" s="283">
        <f t="shared" si="120"/>
        <v>1</v>
      </c>
      <c r="CV55" s="284">
        <f t="shared" si="121"/>
        <v>1</v>
      </c>
      <c r="CW55" s="39"/>
      <c r="CX55" s="227">
        <v>0.106</v>
      </c>
      <c r="CY55" s="45">
        <f t="shared" si="122"/>
        <v>0.48099999999999998</v>
      </c>
      <c r="CZ55" s="26">
        <v>7.5999999999999998E-2</v>
      </c>
      <c r="DA55" s="45">
        <f t="shared" si="123"/>
        <v>0.64800000000000002</v>
      </c>
      <c r="DB55" s="26">
        <v>0.12959999999999999</v>
      </c>
      <c r="DC55" s="163">
        <f t="shared" si="124"/>
        <v>1.2585999999999999</v>
      </c>
      <c r="DD55" s="203">
        <f t="shared" si="125"/>
        <v>0.42499999999999999</v>
      </c>
      <c r="DE55" s="283">
        <f t="shared" si="126"/>
        <v>0</v>
      </c>
      <c r="DF55" s="284">
        <f t="shared" si="127"/>
        <v>0</v>
      </c>
      <c r="DJ55" s="163">
        <f t="shared" si="128"/>
        <v>9.8965999999999976</v>
      </c>
      <c r="DK55" s="203">
        <f t="shared" si="129"/>
        <v>0.16600000000000001</v>
      </c>
      <c r="DM55" s="301">
        <f t="shared" si="130"/>
        <v>2</v>
      </c>
      <c r="DN55" s="302">
        <f t="shared" si="131"/>
        <v>2</v>
      </c>
    </row>
    <row r="56" spans="1:118" x14ac:dyDescent="0.3">
      <c r="A56" s="113"/>
      <c r="B56" s="556" t="s">
        <v>343</v>
      </c>
      <c r="C56" s="658">
        <v>54061</v>
      </c>
      <c r="D56" s="11" t="s">
        <v>343</v>
      </c>
      <c r="E56" s="11" t="s">
        <v>22</v>
      </c>
      <c r="F56" s="555">
        <v>6</v>
      </c>
      <c r="G56" s="18">
        <v>234035</v>
      </c>
      <c r="H56" s="18">
        <v>55580</v>
      </c>
      <c r="I56" s="18">
        <v>105695</v>
      </c>
      <c r="J56" s="19">
        <v>289.03710983399918</v>
      </c>
      <c r="K56" s="18">
        <v>43640</v>
      </c>
      <c r="L56" s="253">
        <v>2.2999999999999998</v>
      </c>
      <c r="N56" s="256">
        <v>5441</v>
      </c>
      <c r="O56" s="45">
        <f t="shared" si="66"/>
        <v>0.16600000000000001</v>
      </c>
      <c r="P56" s="45">
        <v>2.324865938855299E-2</v>
      </c>
      <c r="Q56" s="45">
        <f t="shared" si="67"/>
        <v>0.185</v>
      </c>
      <c r="R56" s="19">
        <v>252.73</v>
      </c>
      <c r="S56" s="45">
        <f t="shared" si="68"/>
        <v>0.35099999999999998</v>
      </c>
      <c r="T56" s="69">
        <v>1.079895057086211E-3</v>
      </c>
      <c r="U56" s="45">
        <f t="shared" si="69"/>
        <v>0.42499999999999999</v>
      </c>
      <c r="V56" s="11">
        <v>13</v>
      </c>
      <c r="W56" s="45">
        <f t="shared" si="70"/>
        <v>0.222</v>
      </c>
      <c r="X56" s="62">
        <v>0.9</v>
      </c>
      <c r="Y56" s="45">
        <f t="shared" si="71"/>
        <v>0</v>
      </c>
      <c r="Z56" s="163">
        <f t="shared" si="72"/>
        <v>0.73899999999999999</v>
      </c>
      <c r="AA56" s="203">
        <f t="shared" si="73"/>
        <v>5.5E-2</v>
      </c>
      <c r="AB56" s="283">
        <f t="shared" si="74"/>
        <v>0</v>
      </c>
      <c r="AC56" s="284">
        <f t="shared" si="75"/>
        <v>0</v>
      </c>
      <c r="AD56" s="39"/>
      <c r="AE56" s="256">
        <v>1059</v>
      </c>
      <c r="AF56" s="45">
        <f t="shared" si="76"/>
        <v>0.57399999999999995</v>
      </c>
      <c r="AG56" s="18">
        <v>82</v>
      </c>
      <c r="AH56" s="45">
        <f t="shared" si="77"/>
        <v>0.55500000000000005</v>
      </c>
      <c r="AI56" s="26">
        <f t="shared" si="78"/>
        <v>1.9053616408780137E-2</v>
      </c>
      <c r="AJ56" s="45">
        <f t="shared" si="79"/>
        <v>3.6999999999999998E-2</v>
      </c>
      <c r="AK56" s="61">
        <f t="shared" si="80"/>
        <v>0.19463333945965816</v>
      </c>
      <c r="AL56" s="45">
        <f t="shared" si="81"/>
        <v>0.64800000000000002</v>
      </c>
      <c r="AM56" s="18">
        <v>1195</v>
      </c>
      <c r="AN56" s="26">
        <f t="shared" si="82"/>
        <v>2.15005397625045E-2</v>
      </c>
      <c r="AO56" s="26">
        <f t="shared" si="83"/>
        <v>7.7431539187913123E-2</v>
      </c>
      <c r="AP56" s="45">
        <f t="shared" si="84"/>
        <v>0.59199999999999997</v>
      </c>
      <c r="AQ56" s="163">
        <f t="shared" si="85"/>
        <v>1.8140000000000001</v>
      </c>
      <c r="AR56" s="203">
        <f t="shared" si="86"/>
        <v>0.46200000000000002</v>
      </c>
      <c r="AS56" s="283">
        <f t="shared" si="87"/>
        <v>0</v>
      </c>
      <c r="AT56" s="284">
        <f t="shared" si="88"/>
        <v>0</v>
      </c>
      <c r="AU56" s="39"/>
      <c r="AV56" s="258">
        <v>59400</v>
      </c>
      <c r="AW56" s="147">
        <f t="shared" si="89"/>
        <v>0.90700000000000003</v>
      </c>
      <c r="AX56" s="26">
        <v>0.28426966292134831</v>
      </c>
      <c r="AY56" s="45">
        <f t="shared" si="90"/>
        <v>0.66600000000000004</v>
      </c>
      <c r="AZ56" s="26">
        <v>0.315</v>
      </c>
      <c r="BA56" s="45">
        <f t="shared" si="91"/>
        <v>0.79600000000000004</v>
      </c>
      <c r="BB56" s="26">
        <v>0.76400000000000001</v>
      </c>
      <c r="BC56" s="45">
        <f t="shared" si="92"/>
        <v>0.185</v>
      </c>
      <c r="BD56" s="26">
        <v>0.72599999999999987</v>
      </c>
      <c r="BE56" s="549">
        <f t="shared" si="93"/>
        <v>0.24</v>
      </c>
      <c r="BF56" s="83">
        <v>4.2492917847025496E-2</v>
      </c>
      <c r="BG56" s="45">
        <f t="shared" si="94"/>
        <v>0.38800000000000001</v>
      </c>
      <c r="BH56" s="163">
        <f t="shared" si="95"/>
        <v>3.1819999999999999</v>
      </c>
      <c r="BI56" s="203">
        <f t="shared" si="96"/>
        <v>0.61099999999999999</v>
      </c>
      <c r="BJ56" s="283">
        <f t="shared" si="97"/>
        <v>1</v>
      </c>
      <c r="BK56" s="284">
        <f t="shared" si="98"/>
        <v>1</v>
      </c>
      <c r="BL56" s="39"/>
      <c r="BM56" s="160">
        <v>5</v>
      </c>
      <c r="BN56" s="45">
        <f t="shared" si="99"/>
        <v>0.42499999999999999</v>
      </c>
      <c r="BO56" s="11">
        <v>1</v>
      </c>
      <c r="BP56" s="45">
        <f t="shared" si="100"/>
        <v>0.14799999999999999</v>
      </c>
      <c r="BQ56" s="26">
        <v>4.5999999999999999E-2</v>
      </c>
      <c r="BR56" s="45">
        <f t="shared" si="101"/>
        <v>0.314</v>
      </c>
      <c r="BS56" s="163">
        <f t="shared" si="102"/>
        <v>0.73899999999999999</v>
      </c>
      <c r="BT56" s="203">
        <f t="shared" si="103"/>
        <v>0.35099999999999998</v>
      </c>
      <c r="BU56" s="283">
        <f t="shared" si="104"/>
        <v>0</v>
      </c>
      <c r="BV56" s="284">
        <f t="shared" si="105"/>
        <v>0</v>
      </c>
      <c r="BW56" s="39"/>
      <c r="BX56" s="256">
        <v>7</v>
      </c>
      <c r="BY56" s="45">
        <f t="shared" si="106"/>
        <v>0.48099999999999998</v>
      </c>
      <c r="BZ56" s="18">
        <v>1</v>
      </c>
      <c r="CA56" s="45">
        <f t="shared" si="107"/>
        <v>0.40699999999999997</v>
      </c>
      <c r="CB56" s="18">
        <v>27</v>
      </c>
      <c r="CC56" s="45">
        <f t="shared" si="108"/>
        <v>0.5</v>
      </c>
      <c r="CD56" s="18">
        <v>4</v>
      </c>
      <c r="CE56" s="45">
        <f t="shared" si="109"/>
        <v>0.25900000000000001</v>
      </c>
      <c r="CF56" s="163">
        <f t="shared" si="110"/>
        <v>0.98099999999999998</v>
      </c>
      <c r="CG56" s="203">
        <f t="shared" si="111"/>
        <v>0.48099999999999998</v>
      </c>
      <c r="CH56" s="283">
        <f t="shared" si="112"/>
        <v>0</v>
      </c>
      <c r="CI56" s="284">
        <f t="shared" si="113"/>
        <v>0</v>
      </c>
      <c r="CJ56" s="260"/>
      <c r="CK56" s="160">
        <v>36</v>
      </c>
      <c r="CL56" s="45">
        <f t="shared" si="114"/>
        <v>0.29599999999999999</v>
      </c>
      <c r="CM56" s="26">
        <v>3.39943342776204E-2</v>
      </c>
      <c r="CN56" s="45">
        <f t="shared" si="115"/>
        <v>0.20300000000000001</v>
      </c>
      <c r="CO56" s="18">
        <v>396</v>
      </c>
      <c r="CP56" s="45">
        <f t="shared" si="116"/>
        <v>0.59199999999999997</v>
      </c>
      <c r="CQ56" s="18">
        <v>136</v>
      </c>
      <c r="CR56" s="45">
        <f t="shared" si="117"/>
        <v>0.55500000000000005</v>
      </c>
      <c r="CS56" s="163">
        <f t="shared" si="118"/>
        <v>1.6460000000000001</v>
      </c>
      <c r="CT56" s="203">
        <f t="shared" si="119"/>
        <v>0.40699999999999997</v>
      </c>
      <c r="CU56" s="283">
        <f t="shared" si="120"/>
        <v>0</v>
      </c>
      <c r="CV56" s="284">
        <f t="shared" si="121"/>
        <v>0</v>
      </c>
      <c r="CW56" s="39"/>
      <c r="CX56" s="227">
        <v>2.7E-2</v>
      </c>
      <c r="CY56" s="45">
        <f t="shared" si="122"/>
        <v>3.6999999999999998E-2</v>
      </c>
      <c r="CZ56" s="26">
        <v>1.2E-2</v>
      </c>
      <c r="DA56" s="45">
        <f t="shared" si="123"/>
        <v>1.7999999999999999E-2</v>
      </c>
      <c r="DB56" s="26">
        <v>3.6999999999999998E-2</v>
      </c>
      <c r="DC56" s="163">
        <f t="shared" si="124"/>
        <v>9.1999999999999998E-2</v>
      </c>
      <c r="DD56" s="203">
        <f t="shared" si="125"/>
        <v>3.6999999999999998E-2</v>
      </c>
      <c r="DE56" s="283">
        <f t="shared" si="126"/>
        <v>0</v>
      </c>
      <c r="DF56" s="284">
        <f t="shared" si="127"/>
        <v>0</v>
      </c>
      <c r="DJ56" s="163">
        <f t="shared" si="128"/>
        <v>9.1929999999999978</v>
      </c>
      <c r="DK56" s="203">
        <f t="shared" si="129"/>
        <v>0.14799999999999999</v>
      </c>
      <c r="DM56" s="301">
        <f t="shared" si="130"/>
        <v>1</v>
      </c>
      <c r="DN56" s="302">
        <f t="shared" si="131"/>
        <v>1</v>
      </c>
    </row>
    <row r="57" spans="1:118" x14ac:dyDescent="0.3">
      <c r="A57" s="113"/>
      <c r="B57" s="556" t="s">
        <v>329</v>
      </c>
      <c r="C57" s="658">
        <v>54037</v>
      </c>
      <c r="D57" s="11" t="s">
        <v>329</v>
      </c>
      <c r="E57" s="11" t="s">
        <v>22</v>
      </c>
      <c r="F57" s="555">
        <v>9</v>
      </c>
      <c r="G57" s="18">
        <v>135567</v>
      </c>
      <c r="H57" s="18">
        <v>28612</v>
      </c>
      <c r="I57" s="18">
        <v>57542</v>
      </c>
      <c r="J57" s="19">
        <v>271.65077046773916</v>
      </c>
      <c r="K57" s="18">
        <v>21162</v>
      </c>
      <c r="L57" s="253">
        <v>2.66</v>
      </c>
      <c r="N57" s="256">
        <v>9010</v>
      </c>
      <c r="O57" s="45">
        <f t="shared" si="66"/>
        <v>0.629</v>
      </c>
      <c r="P57" s="45">
        <v>6.6461602012289123E-2</v>
      </c>
      <c r="Q57" s="147">
        <f t="shared" si="67"/>
        <v>0.96199999999999997</v>
      </c>
      <c r="R57" s="19">
        <v>162.47999999999999</v>
      </c>
      <c r="S57" s="45">
        <f t="shared" si="68"/>
        <v>0.14799999999999999</v>
      </c>
      <c r="T57" s="69">
        <v>1.1985571284199969E-3</v>
      </c>
      <c r="U57" s="45">
        <f t="shared" si="69"/>
        <v>0.59199999999999997</v>
      </c>
      <c r="V57" s="11">
        <v>12</v>
      </c>
      <c r="W57" s="45">
        <f t="shared" si="70"/>
        <v>0.14799999999999999</v>
      </c>
      <c r="X57" s="62">
        <v>2.4</v>
      </c>
      <c r="Y57" s="45">
        <f t="shared" si="71"/>
        <v>0.629</v>
      </c>
      <c r="Z57" s="163">
        <f t="shared" si="72"/>
        <v>1.554</v>
      </c>
      <c r="AA57" s="203">
        <f t="shared" si="73"/>
        <v>0.29599999999999999</v>
      </c>
      <c r="AB57" s="283">
        <f t="shared" si="74"/>
        <v>0</v>
      </c>
      <c r="AC57" s="284">
        <f t="shared" si="75"/>
        <v>0</v>
      </c>
      <c r="AD57" s="39"/>
      <c r="AE57" s="256">
        <v>499</v>
      </c>
      <c r="AF57" s="45">
        <f t="shared" si="76"/>
        <v>0.24</v>
      </c>
      <c r="AG57" s="18">
        <v>33</v>
      </c>
      <c r="AH57" s="45">
        <f t="shared" si="77"/>
        <v>0.38800000000000001</v>
      </c>
      <c r="AI57" s="26">
        <f t="shared" si="78"/>
        <v>1.7440234866489584E-2</v>
      </c>
      <c r="AJ57" s="45">
        <f t="shared" si="79"/>
        <v>1.7999999999999999E-2</v>
      </c>
      <c r="AK57" s="61">
        <f t="shared" si="80"/>
        <v>5.5382907880133184E-2</v>
      </c>
      <c r="AL57" s="45">
        <f t="shared" si="81"/>
        <v>0.14799999999999999</v>
      </c>
      <c r="AM57" s="18">
        <v>775</v>
      </c>
      <c r="AN57" s="26">
        <f t="shared" si="82"/>
        <v>2.7086537117293443E-2</v>
      </c>
      <c r="AO57" s="26">
        <f t="shared" si="83"/>
        <v>6.6132264529058113E-2</v>
      </c>
      <c r="AP57" s="45">
        <f t="shared" si="84"/>
        <v>0.53700000000000003</v>
      </c>
      <c r="AQ57" s="163">
        <f t="shared" si="85"/>
        <v>0.79400000000000004</v>
      </c>
      <c r="AR57" s="203">
        <f t="shared" si="86"/>
        <v>0.129</v>
      </c>
      <c r="AS57" s="283">
        <f t="shared" si="87"/>
        <v>0</v>
      </c>
      <c r="AT57" s="284">
        <f t="shared" si="88"/>
        <v>0</v>
      </c>
      <c r="AU57" s="39"/>
      <c r="AV57" s="258">
        <v>97450</v>
      </c>
      <c r="AW57" s="147">
        <f t="shared" si="89"/>
        <v>1</v>
      </c>
      <c r="AX57" s="26">
        <v>0.13636363636363641</v>
      </c>
      <c r="AY57" s="45">
        <f t="shared" si="90"/>
        <v>5.5E-2</v>
      </c>
      <c r="AZ57" s="26">
        <v>0.495</v>
      </c>
      <c r="BA57" s="147">
        <f t="shared" si="91"/>
        <v>0.94399999999999995</v>
      </c>
      <c r="BB57" s="26">
        <v>0.64</v>
      </c>
      <c r="BC57" s="45">
        <f t="shared" si="92"/>
        <v>5.5E-2</v>
      </c>
      <c r="BD57" s="26">
        <v>0.71100000000000008</v>
      </c>
      <c r="BE57" s="549">
        <f t="shared" si="93"/>
        <v>0.185</v>
      </c>
      <c r="BF57" s="83">
        <v>9.4188376753507011E-2</v>
      </c>
      <c r="BG57" s="146">
        <f t="shared" si="94"/>
        <v>0.81399999999999995</v>
      </c>
      <c r="BH57" s="163">
        <f t="shared" si="95"/>
        <v>3.0529999999999999</v>
      </c>
      <c r="BI57" s="203">
        <f t="shared" si="96"/>
        <v>0.57399999999999995</v>
      </c>
      <c r="BJ57" s="283">
        <f t="shared" si="97"/>
        <v>2</v>
      </c>
      <c r="BK57" s="284">
        <f t="shared" si="98"/>
        <v>3</v>
      </c>
      <c r="BL57" s="39"/>
      <c r="BM57" s="160">
        <v>0</v>
      </c>
      <c r="BN57" s="45">
        <f t="shared" si="99"/>
        <v>0</v>
      </c>
      <c r="BO57" s="11">
        <v>0</v>
      </c>
      <c r="BP57" s="45">
        <f t="shared" si="100"/>
        <v>0</v>
      </c>
      <c r="BQ57" s="26">
        <v>4.3999999999999997E-2</v>
      </c>
      <c r="BR57" s="45">
        <f t="shared" si="101"/>
        <v>0.25900000000000001</v>
      </c>
      <c r="BS57" s="163">
        <f t="shared" si="102"/>
        <v>0.25900000000000001</v>
      </c>
      <c r="BT57" s="203">
        <f t="shared" si="103"/>
        <v>7.3999999999999996E-2</v>
      </c>
      <c r="BU57" s="283">
        <f t="shared" si="104"/>
        <v>0</v>
      </c>
      <c r="BV57" s="284">
        <f t="shared" si="105"/>
        <v>0</v>
      </c>
      <c r="BW57" s="39"/>
      <c r="BX57" s="256">
        <v>120</v>
      </c>
      <c r="BY57" s="147">
        <f t="shared" si="106"/>
        <v>0.94399999999999995</v>
      </c>
      <c r="BZ57" s="18">
        <v>36</v>
      </c>
      <c r="CA57" s="147">
        <f t="shared" si="107"/>
        <v>0.94399999999999995</v>
      </c>
      <c r="CB57" s="18">
        <v>12</v>
      </c>
      <c r="CC57" s="45">
        <f t="shared" si="108"/>
        <v>9.1999999999999998E-2</v>
      </c>
      <c r="CD57" s="18">
        <v>3</v>
      </c>
      <c r="CE57" s="45">
        <f t="shared" si="109"/>
        <v>0.14799999999999999</v>
      </c>
      <c r="CF57" s="163">
        <f t="shared" si="110"/>
        <v>1.036</v>
      </c>
      <c r="CG57" s="203">
        <f t="shared" si="111"/>
        <v>0.59199999999999997</v>
      </c>
      <c r="CH57" s="283">
        <f t="shared" si="112"/>
        <v>1</v>
      </c>
      <c r="CI57" s="284">
        <f t="shared" si="113"/>
        <v>1</v>
      </c>
      <c r="CJ57" s="260"/>
      <c r="CK57" s="160">
        <v>120</v>
      </c>
      <c r="CL57" s="45">
        <f t="shared" si="114"/>
        <v>0.70299999999999996</v>
      </c>
      <c r="CM57" s="26">
        <v>0.24048096192384769</v>
      </c>
      <c r="CN57" s="147">
        <f t="shared" si="115"/>
        <v>0.90700000000000003</v>
      </c>
      <c r="CO57" s="18">
        <v>163</v>
      </c>
      <c r="CP57" s="45">
        <f t="shared" si="116"/>
        <v>0.222</v>
      </c>
      <c r="CQ57" s="18">
        <v>66</v>
      </c>
      <c r="CR57" s="45">
        <f t="shared" si="117"/>
        <v>0.314</v>
      </c>
      <c r="CS57" s="163">
        <f t="shared" si="118"/>
        <v>2.1459999999999999</v>
      </c>
      <c r="CT57" s="203">
        <f t="shared" si="119"/>
        <v>0.53700000000000003</v>
      </c>
      <c r="CU57" s="283">
        <f t="shared" si="120"/>
        <v>1</v>
      </c>
      <c r="CV57" s="284">
        <f t="shared" si="121"/>
        <v>1</v>
      </c>
      <c r="CW57" s="39"/>
      <c r="CX57" s="227">
        <v>2.1000000000000001E-2</v>
      </c>
      <c r="CY57" s="45">
        <f t="shared" si="122"/>
        <v>1.7999999999999999E-2</v>
      </c>
      <c r="CZ57" s="26">
        <v>1.4E-2</v>
      </c>
      <c r="DA57" s="45">
        <f t="shared" si="123"/>
        <v>3.6999999999999998E-2</v>
      </c>
      <c r="DB57" s="26">
        <v>0</v>
      </c>
      <c r="DC57" s="163">
        <f t="shared" si="124"/>
        <v>5.4999999999999993E-2</v>
      </c>
      <c r="DD57" s="203">
        <f t="shared" si="125"/>
        <v>1.7999999999999999E-2</v>
      </c>
      <c r="DE57" s="283">
        <f t="shared" si="126"/>
        <v>0</v>
      </c>
      <c r="DF57" s="284">
        <f t="shared" si="127"/>
        <v>0</v>
      </c>
      <c r="DJ57" s="163">
        <f t="shared" si="128"/>
        <v>8.8969999999999967</v>
      </c>
      <c r="DK57" s="203">
        <f t="shared" si="129"/>
        <v>0.129</v>
      </c>
      <c r="DM57" s="301">
        <f t="shared" si="130"/>
        <v>4</v>
      </c>
      <c r="DN57" s="302">
        <f t="shared" si="131"/>
        <v>5</v>
      </c>
    </row>
    <row r="58" spans="1:118" x14ac:dyDescent="0.3">
      <c r="A58" s="113"/>
      <c r="B58" s="556" t="s">
        <v>325</v>
      </c>
      <c r="C58" s="658">
        <v>54029</v>
      </c>
      <c r="D58" s="11" t="s">
        <v>325</v>
      </c>
      <c r="E58" s="11" t="s">
        <v>22</v>
      </c>
      <c r="F58" s="555">
        <v>11</v>
      </c>
      <c r="G58" s="18">
        <v>56402</v>
      </c>
      <c r="H58" s="18">
        <v>15394</v>
      </c>
      <c r="I58" s="18">
        <v>29223</v>
      </c>
      <c r="J58" s="19">
        <v>331.59675188823087</v>
      </c>
      <c r="K58" s="18">
        <v>12840</v>
      </c>
      <c r="L58" s="253">
        <v>2.2599999999999998</v>
      </c>
      <c r="N58" s="256">
        <v>1528</v>
      </c>
      <c r="O58" s="45">
        <f t="shared" si="66"/>
        <v>0</v>
      </c>
      <c r="P58" s="45">
        <v>2.709123789936527E-2</v>
      </c>
      <c r="Q58" s="45">
        <f t="shared" si="67"/>
        <v>0.314</v>
      </c>
      <c r="R58" s="19">
        <v>75.319999999999993</v>
      </c>
      <c r="S58" s="45">
        <f t="shared" si="68"/>
        <v>0</v>
      </c>
      <c r="T58" s="69">
        <v>1.335247921430977E-3</v>
      </c>
      <c r="U58" s="45">
        <f t="shared" si="69"/>
        <v>0.77700000000000002</v>
      </c>
      <c r="V58" s="11">
        <v>9</v>
      </c>
      <c r="W58" s="45">
        <f t="shared" si="70"/>
        <v>0</v>
      </c>
      <c r="X58" s="62">
        <v>2.2999999999999998</v>
      </c>
      <c r="Y58" s="45">
        <f t="shared" si="71"/>
        <v>0.61099999999999999</v>
      </c>
      <c r="Z58" s="163">
        <f t="shared" si="72"/>
        <v>0.61099999999999999</v>
      </c>
      <c r="AA58" s="203">
        <f t="shared" si="73"/>
        <v>1.7999999999999999E-2</v>
      </c>
      <c r="AB58" s="283">
        <f t="shared" si="74"/>
        <v>0</v>
      </c>
      <c r="AC58" s="284">
        <f t="shared" si="75"/>
        <v>0</v>
      </c>
      <c r="AD58" s="39"/>
      <c r="AE58" s="256">
        <v>463</v>
      </c>
      <c r="AF58" s="45">
        <f t="shared" si="76"/>
        <v>0.129</v>
      </c>
      <c r="AG58" s="18">
        <v>55</v>
      </c>
      <c r="AH58" s="45">
        <f t="shared" si="77"/>
        <v>0.46200000000000002</v>
      </c>
      <c r="AI58" s="26">
        <f t="shared" si="78"/>
        <v>3.0076653241522672E-2</v>
      </c>
      <c r="AJ58" s="45">
        <f t="shared" si="79"/>
        <v>5.5E-2</v>
      </c>
      <c r="AK58" s="61">
        <f t="shared" si="80"/>
        <v>0.3030104712041885</v>
      </c>
      <c r="AL58" s="146">
        <f t="shared" si="81"/>
        <v>0.85099999999999998</v>
      </c>
      <c r="AM58" s="18">
        <v>548</v>
      </c>
      <c r="AN58" s="26">
        <f t="shared" si="82"/>
        <v>3.5598285046121864E-2</v>
      </c>
      <c r="AO58" s="26">
        <f t="shared" si="83"/>
        <v>0.11879049676025918</v>
      </c>
      <c r="AP58" s="45">
        <f t="shared" si="84"/>
        <v>0.74</v>
      </c>
      <c r="AQ58" s="163">
        <f t="shared" si="85"/>
        <v>1.4970000000000001</v>
      </c>
      <c r="AR58" s="203">
        <f t="shared" si="86"/>
        <v>0.33300000000000002</v>
      </c>
      <c r="AS58" s="283">
        <f t="shared" si="87"/>
        <v>0</v>
      </c>
      <c r="AT58" s="284">
        <f t="shared" si="88"/>
        <v>1</v>
      </c>
      <c r="AU58" s="39"/>
      <c r="AV58" s="258">
        <v>46200</v>
      </c>
      <c r="AW58" s="45">
        <f t="shared" si="89"/>
        <v>0.68500000000000005</v>
      </c>
      <c r="AX58" s="26">
        <v>0.15929203539823009</v>
      </c>
      <c r="AY58" s="45">
        <f t="shared" si="90"/>
        <v>0.129</v>
      </c>
      <c r="AZ58" s="26">
        <v>0.58599999999999997</v>
      </c>
      <c r="BA58" s="147">
        <f t="shared" si="91"/>
        <v>0.96199999999999997</v>
      </c>
      <c r="BB58" s="26">
        <v>0.77900000000000003</v>
      </c>
      <c r="BC58" s="45">
        <f t="shared" si="92"/>
        <v>0.222</v>
      </c>
      <c r="BD58" s="26">
        <v>0.9</v>
      </c>
      <c r="BE58" s="550">
        <f t="shared" si="93"/>
        <v>0.88800000000000001</v>
      </c>
      <c r="BF58" s="83">
        <v>6.0475161987041039E-2</v>
      </c>
      <c r="BG58" s="45">
        <f t="shared" si="94"/>
        <v>0.61099999999999999</v>
      </c>
      <c r="BH58" s="163">
        <f t="shared" si="95"/>
        <v>3.4969999999999999</v>
      </c>
      <c r="BI58" s="205">
        <f t="shared" si="96"/>
        <v>0.88800000000000001</v>
      </c>
      <c r="BJ58" s="283">
        <f t="shared" si="97"/>
        <v>1</v>
      </c>
      <c r="BK58" s="284">
        <f t="shared" si="98"/>
        <v>2</v>
      </c>
      <c r="BL58" s="39"/>
      <c r="BM58" s="160">
        <v>3</v>
      </c>
      <c r="BN58" s="45">
        <f t="shared" si="99"/>
        <v>0.14799999999999999</v>
      </c>
      <c r="BO58" s="11">
        <v>2</v>
      </c>
      <c r="BP58" s="45">
        <f t="shared" si="100"/>
        <v>0.33300000000000002</v>
      </c>
      <c r="BQ58" s="26">
        <v>0.04</v>
      </c>
      <c r="BR58" s="45">
        <f t="shared" si="101"/>
        <v>0.14799999999999999</v>
      </c>
      <c r="BS58" s="163">
        <f t="shared" si="102"/>
        <v>0.29599999999999999</v>
      </c>
      <c r="BT58" s="203">
        <f t="shared" si="103"/>
        <v>9.1999999999999998E-2</v>
      </c>
      <c r="BU58" s="283">
        <f t="shared" si="104"/>
        <v>0</v>
      </c>
      <c r="BV58" s="284">
        <f t="shared" si="105"/>
        <v>0</v>
      </c>
      <c r="BW58" s="39"/>
      <c r="BX58" s="256">
        <v>1</v>
      </c>
      <c r="BY58" s="45">
        <f t="shared" si="106"/>
        <v>0.129</v>
      </c>
      <c r="BZ58" s="18">
        <v>1</v>
      </c>
      <c r="CA58" s="45">
        <f t="shared" si="107"/>
        <v>0.40699999999999997</v>
      </c>
      <c r="CB58" s="18">
        <v>9</v>
      </c>
      <c r="CC58" s="45">
        <f t="shared" si="108"/>
        <v>3.6999999999999998E-2</v>
      </c>
      <c r="CD58" s="18">
        <v>4</v>
      </c>
      <c r="CE58" s="45">
        <f t="shared" si="109"/>
        <v>0.25900000000000001</v>
      </c>
      <c r="CF58" s="163">
        <f t="shared" si="110"/>
        <v>0.16600000000000001</v>
      </c>
      <c r="CG58" s="203">
        <f t="shared" si="111"/>
        <v>5.5E-2</v>
      </c>
      <c r="CH58" s="283">
        <f t="shared" si="112"/>
        <v>0</v>
      </c>
      <c r="CI58" s="284">
        <f t="shared" si="113"/>
        <v>0</v>
      </c>
      <c r="CJ58" s="260"/>
      <c r="CK58" s="160">
        <v>28</v>
      </c>
      <c r="CL58" s="45">
        <f t="shared" si="114"/>
        <v>0.185</v>
      </c>
      <c r="CM58" s="26">
        <v>6.0475161987041039E-2</v>
      </c>
      <c r="CN58" s="45">
        <f t="shared" si="115"/>
        <v>0.48099999999999998</v>
      </c>
      <c r="CO58" s="18">
        <v>229</v>
      </c>
      <c r="CP58" s="45">
        <f t="shared" si="116"/>
        <v>0.35099999999999998</v>
      </c>
      <c r="CQ58" s="18">
        <v>150</v>
      </c>
      <c r="CR58" s="45">
        <f t="shared" si="117"/>
        <v>0.629</v>
      </c>
      <c r="CS58" s="163">
        <f t="shared" si="118"/>
        <v>1.6459999999999999</v>
      </c>
      <c r="CT58" s="203">
        <f t="shared" si="119"/>
        <v>0.37</v>
      </c>
      <c r="CU58" s="283">
        <f t="shared" si="120"/>
        <v>0</v>
      </c>
      <c r="CV58" s="284">
        <f t="shared" si="121"/>
        <v>0</v>
      </c>
      <c r="CW58" s="39"/>
      <c r="CX58" s="227">
        <v>3.5000000000000003E-2</v>
      </c>
      <c r="CY58" s="45">
        <f t="shared" si="122"/>
        <v>5.5E-2</v>
      </c>
      <c r="CZ58" s="26">
        <v>2.5999999999999999E-2</v>
      </c>
      <c r="DA58" s="45">
        <f t="shared" si="123"/>
        <v>9.1999999999999998E-2</v>
      </c>
      <c r="DB58" s="26">
        <v>0.33329999999999999</v>
      </c>
      <c r="DC58" s="163">
        <f t="shared" si="124"/>
        <v>0.4803</v>
      </c>
      <c r="DD58" s="203">
        <f t="shared" si="125"/>
        <v>0.111</v>
      </c>
      <c r="DE58" s="283">
        <f t="shared" si="126"/>
        <v>0</v>
      </c>
      <c r="DF58" s="284">
        <f t="shared" si="127"/>
        <v>0</v>
      </c>
      <c r="DJ58" s="163">
        <f t="shared" si="128"/>
        <v>8.1933000000000007</v>
      </c>
      <c r="DK58" s="203">
        <f t="shared" si="129"/>
        <v>0.111</v>
      </c>
      <c r="DM58" s="301">
        <f t="shared" si="130"/>
        <v>1</v>
      </c>
      <c r="DN58" s="302">
        <f t="shared" si="131"/>
        <v>3</v>
      </c>
    </row>
    <row r="59" spans="1:118" x14ac:dyDescent="0.3">
      <c r="A59" s="113"/>
      <c r="B59" s="556" t="s">
        <v>355</v>
      </c>
      <c r="C59" s="658">
        <v>54085</v>
      </c>
      <c r="D59" s="11" t="s">
        <v>355</v>
      </c>
      <c r="E59" s="11" t="s">
        <v>22</v>
      </c>
      <c r="F59" s="555">
        <v>5</v>
      </c>
      <c r="G59" s="18">
        <v>290247</v>
      </c>
      <c r="H59" s="18">
        <v>12629</v>
      </c>
      <c r="I59" s="18">
        <v>8676</v>
      </c>
      <c r="J59" s="19">
        <v>19.130740369409502</v>
      </c>
      <c r="K59" s="18">
        <v>3121</v>
      </c>
      <c r="L59" s="253">
        <v>2.77</v>
      </c>
      <c r="N59" s="256">
        <v>8126</v>
      </c>
      <c r="O59" s="45">
        <f t="shared" si="66"/>
        <v>0.53700000000000003</v>
      </c>
      <c r="P59" s="45">
        <v>2.799684406729441E-2</v>
      </c>
      <c r="Q59" s="45">
        <f t="shared" si="67"/>
        <v>0.35099999999999998</v>
      </c>
      <c r="R59" s="19">
        <v>342.78</v>
      </c>
      <c r="S59" s="45">
        <f t="shared" si="68"/>
        <v>0.68500000000000005</v>
      </c>
      <c r="T59" s="69">
        <v>1.1810103947382019E-3</v>
      </c>
      <c r="U59" s="45">
        <f t="shared" si="69"/>
        <v>0.53700000000000003</v>
      </c>
      <c r="V59" s="11">
        <v>12</v>
      </c>
      <c r="W59" s="45">
        <f t="shared" si="70"/>
        <v>0.14799999999999999</v>
      </c>
      <c r="X59" s="62">
        <v>1.1000000000000001</v>
      </c>
      <c r="Y59" s="45">
        <f t="shared" si="71"/>
        <v>1.7999999999999999E-2</v>
      </c>
      <c r="Z59" s="163">
        <f t="shared" si="72"/>
        <v>1.3879999999999999</v>
      </c>
      <c r="AA59" s="203">
        <f t="shared" si="73"/>
        <v>0.24</v>
      </c>
      <c r="AB59" s="283">
        <f t="shared" si="74"/>
        <v>0</v>
      </c>
      <c r="AC59" s="284">
        <f t="shared" si="75"/>
        <v>0</v>
      </c>
      <c r="AD59" s="39"/>
      <c r="AE59" s="256">
        <v>384</v>
      </c>
      <c r="AF59" s="45">
        <f t="shared" si="76"/>
        <v>5.5E-2</v>
      </c>
      <c r="AG59" s="18">
        <v>0</v>
      </c>
      <c r="AH59" s="45">
        <f t="shared" si="77"/>
        <v>0</v>
      </c>
      <c r="AI59" s="26">
        <f t="shared" si="78"/>
        <v>3.0406207934119883E-2</v>
      </c>
      <c r="AJ59" s="45">
        <f t="shared" si="79"/>
        <v>7.3999999999999996E-2</v>
      </c>
      <c r="AK59" s="61">
        <f t="shared" si="80"/>
        <v>4.7255722372631058E-2</v>
      </c>
      <c r="AL59" s="45">
        <f t="shared" si="81"/>
        <v>0.111</v>
      </c>
      <c r="AM59" s="18">
        <v>522</v>
      </c>
      <c r="AN59" s="26">
        <f t="shared" si="82"/>
        <v>4.1333438910444213E-2</v>
      </c>
      <c r="AO59" s="26">
        <f t="shared" si="83"/>
        <v>0</v>
      </c>
      <c r="AP59" s="45">
        <f t="shared" si="84"/>
        <v>0</v>
      </c>
      <c r="AQ59" s="163">
        <f t="shared" si="85"/>
        <v>0.24</v>
      </c>
      <c r="AR59" s="203">
        <f t="shared" si="86"/>
        <v>1.7999999999999999E-2</v>
      </c>
      <c r="AS59" s="283">
        <f t="shared" si="87"/>
        <v>0</v>
      </c>
      <c r="AT59" s="284">
        <f t="shared" si="88"/>
        <v>0</v>
      </c>
      <c r="AU59" s="39"/>
      <c r="AV59" s="258">
        <v>31015</v>
      </c>
      <c r="AW59" s="45">
        <f t="shared" si="89"/>
        <v>0.27700000000000002</v>
      </c>
      <c r="AX59" s="26">
        <v>0.27412280701754388</v>
      </c>
      <c r="AY59" s="45">
        <f t="shared" si="90"/>
        <v>0.57399999999999995</v>
      </c>
      <c r="AZ59" s="26">
        <v>0.16900000000000001</v>
      </c>
      <c r="BA59" s="45">
        <f t="shared" si="91"/>
        <v>0.29599999999999999</v>
      </c>
      <c r="BB59" s="26">
        <v>0.80500000000000005</v>
      </c>
      <c r="BC59" s="45">
        <f t="shared" si="92"/>
        <v>0.35099999999999998</v>
      </c>
      <c r="BD59" s="26">
        <v>0.85199999999999998</v>
      </c>
      <c r="BE59" s="549">
        <f t="shared" si="93"/>
        <v>0.79600000000000004</v>
      </c>
      <c r="BF59" s="83">
        <v>3.125E-2</v>
      </c>
      <c r="BG59" s="45">
        <f t="shared" si="94"/>
        <v>0.20300000000000001</v>
      </c>
      <c r="BH59" s="163">
        <f t="shared" si="95"/>
        <v>2.4970000000000003</v>
      </c>
      <c r="BI59" s="203">
        <f t="shared" si="96"/>
        <v>9.1999999999999998E-2</v>
      </c>
      <c r="BJ59" s="283">
        <f t="shared" si="97"/>
        <v>0</v>
      </c>
      <c r="BK59" s="284">
        <f t="shared" si="98"/>
        <v>0</v>
      </c>
      <c r="BL59" s="39"/>
      <c r="BM59" s="160">
        <v>1</v>
      </c>
      <c r="BN59" s="45">
        <f t="shared" si="99"/>
        <v>3.6999999999999998E-2</v>
      </c>
      <c r="BO59" s="11">
        <v>0</v>
      </c>
      <c r="BP59" s="45">
        <f t="shared" si="100"/>
        <v>0</v>
      </c>
      <c r="BQ59" s="26">
        <v>5.0999999999999997E-2</v>
      </c>
      <c r="BR59" s="45">
        <f t="shared" si="101"/>
        <v>0.38800000000000001</v>
      </c>
      <c r="BS59" s="163">
        <f t="shared" si="102"/>
        <v>0.42499999999999999</v>
      </c>
      <c r="BT59" s="203">
        <f t="shared" si="103"/>
        <v>0.16600000000000001</v>
      </c>
      <c r="BU59" s="283">
        <f t="shared" si="104"/>
        <v>0</v>
      </c>
      <c r="BV59" s="284">
        <f t="shared" si="105"/>
        <v>0</v>
      </c>
      <c r="BW59" s="39"/>
      <c r="BX59" s="256">
        <v>1</v>
      </c>
      <c r="BY59" s="45">
        <f t="shared" si="106"/>
        <v>0.129</v>
      </c>
      <c r="BZ59" s="18">
        <v>0</v>
      </c>
      <c r="CA59" s="45">
        <f t="shared" si="107"/>
        <v>0</v>
      </c>
      <c r="CB59" s="18">
        <v>12</v>
      </c>
      <c r="CC59" s="45">
        <f t="shared" si="108"/>
        <v>9.1999999999999998E-2</v>
      </c>
      <c r="CD59" s="18">
        <v>2</v>
      </c>
      <c r="CE59" s="45">
        <f t="shared" si="109"/>
        <v>5.5E-2</v>
      </c>
      <c r="CF59" s="163">
        <f t="shared" si="110"/>
        <v>0.221</v>
      </c>
      <c r="CG59" s="203">
        <f t="shared" si="111"/>
        <v>9.1999999999999998E-2</v>
      </c>
      <c r="CH59" s="283">
        <f t="shared" si="112"/>
        <v>0</v>
      </c>
      <c r="CI59" s="284">
        <f t="shared" si="113"/>
        <v>0</v>
      </c>
      <c r="CJ59" s="260"/>
      <c r="CK59" s="160">
        <v>31</v>
      </c>
      <c r="CL59" s="45">
        <f t="shared" si="114"/>
        <v>0.222</v>
      </c>
      <c r="CM59" s="26">
        <v>8.0729166666666671E-2</v>
      </c>
      <c r="CN59" s="45">
        <f t="shared" si="115"/>
        <v>0.66600000000000004</v>
      </c>
      <c r="CO59" s="18">
        <v>68</v>
      </c>
      <c r="CP59" s="45">
        <f t="shared" si="116"/>
        <v>0.111</v>
      </c>
      <c r="CQ59" s="18">
        <v>16</v>
      </c>
      <c r="CR59" s="45">
        <f t="shared" si="117"/>
        <v>0.129</v>
      </c>
      <c r="CS59" s="163">
        <f t="shared" si="118"/>
        <v>1.1280000000000001</v>
      </c>
      <c r="CT59" s="203">
        <f t="shared" si="119"/>
        <v>0.185</v>
      </c>
      <c r="CU59" s="283">
        <f t="shared" si="120"/>
        <v>0</v>
      </c>
      <c r="CV59" s="284">
        <f t="shared" si="121"/>
        <v>0</v>
      </c>
      <c r="CW59" s="39"/>
      <c r="CX59" s="227">
        <v>0.108</v>
      </c>
      <c r="CY59" s="45">
        <f t="shared" si="122"/>
        <v>0.51800000000000002</v>
      </c>
      <c r="CZ59" s="26">
        <v>5.5E-2</v>
      </c>
      <c r="DA59" s="45">
        <f t="shared" si="123"/>
        <v>0.5</v>
      </c>
      <c r="DB59" s="31">
        <v>0.8518</v>
      </c>
      <c r="DC59" s="163">
        <f t="shared" si="124"/>
        <v>1.8697999999999999</v>
      </c>
      <c r="DD59" s="203">
        <f t="shared" si="125"/>
        <v>0.66600000000000004</v>
      </c>
      <c r="DE59" s="283">
        <f t="shared" si="126"/>
        <v>0</v>
      </c>
      <c r="DF59" s="284">
        <f t="shared" si="127"/>
        <v>1</v>
      </c>
      <c r="DJ59" s="163">
        <f t="shared" si="128"/>
        <v>7.7687999999999979</v>
      </c>
      <c r="DK59" s="203">
        <f t="shared" si="129"/>
        <v>9.1999999999999998E-2</v>
      </c>
      <c r="DM59" s="301">
        <f t="shared" si="130"/>
        <v>0</v>
      </c>
      <c r="DN59" s="302">
        <f t="shared" si="131"/>
        <v>1</v>
      </c>
    </row>
    <row r="60" spans="1:118" x14ac:dyDescent="0.3">
      <c r="A60" s="113"/>
      <c r="B60" s="556" t="s">
        <v>366</v>
      </c>
      <c r="C60" s="658">
        <v>54105</v>
      </c>
      <c r="D60" s="11" t="s">
        <v>366</v>
      </c>
      <c r="E60" s="11" t="s">
        <v>22</v>
      </c>
      <c r="F60" s="555">
        <v>5</v>
      </c>
      <c r="G60" s="18">
        <v>150290</v>
      </c>
      <c r="H60" s="18">
        <v>6584</v>
      </c>
      <c r="I60" s="18">
        <v>5264</v>
      </c>
      <c r="J60" s="19">
        <v>22.416394969725197</v>
      </c>
      <c r="K60" s="18">
        <v>2081</v>
      </c>
      <c r="L60" s="253">
        <v>2.5299999999999998</v>
      </c>
      <c r="N60" s="256">
        <v>8296</v>
      </c>
      <c r="O60" s="45">
        <f t="shared" si="66"/>
        <v>0.57399999999999995</v>
      </c>
      <c r="P60" s="45">
        <v>5.5199946769578817E-2</v>
      </c>
      <c r="Q60" s="146">
        <f t="shared" si="67"/>
        <v>0.88800000000000001</v>
      </c>
      <c r="R60" s="19">
        <v>182.9</v>
      </c>
      <c r="S60" s="45">
        <f t="shared" si="68"/>
        <v>0.24</v>
      </c>
      <c r="T60" s="69">
        <v>1.216988601960223E-3</v>
      </c>
      <c r="U60" s="45">
        <f t="shared" si="69"/>
        <v>0.64800000000000002</v>
      </c>
      <c r="V60" s="11">
        <v>15</v>
      </c>
      <c r="W60" s="45">
        <f t="shared" si="70"/>
        <v>0.33300000000000002</v>
      </c>
      <c r="X60" s="62">
        <v>2</v>
      </c>
      <c r="Y60" s="45">
        <f t="shared" si="71"/>
        <v>0.37</v>
      </c>
      <c r="Z60" s="163">
        <f t="shared" si="72"/>
        <v>1.5169999999999999</v>
      </c>
      <c r="AA60" s="203">
        <f t="shared" si="73"/>
        <v>0.27700000000000002</v>
      </c>
      <c r="AB60" s="283">
        <f t="shared" si="74"/>
        <v>0</v>
      </c>
      <c r="AC60" s="284">
        <f t="shared" si="75"/>
        <v>0</v>
      </c>
      <c r="AD60" s="39"/>
      <c r="AE60" s="256">
        <v>469</v>
      </c>
      <c r="AF60" s="45">
        <f t="shared" si="76"/>
        <v>0.16600000000000001</v>
      </c>
      <c r="AG60" s="18">
        <v>0</v>
      </c>
      <c r="AH60" s="45">
        <f t="shared" si="77"/>
        <v>0</v>
      </c>
      <c r="AI60" s="26">
        <f t="shared" si="78"/>
        <v>7.1233292831105716E-2</v>
      </c>
      <c r="AJ60" s="45">
        <f t="shared" si="79"/>
        <v>0.629</v>
      </c>
      <c r="AK60" s="61">
        <f t="shared" si="80"/>
        <v>5.6533269045323048E-2</v>
      </c>
      <c r="AL60" s="45">
        <f t="shared" si="81"/>
        <v>0.185</v>
      </c>
      <c r="AM60" s="18">
        <v>522</v>
      </c>
      <c r="AN60" s="26">
        <f t="shared" si="82"/>
        <v>7.9283110571081408E-2</v>
      </c>
      <c r="AO60" s="26">
        <f t="shared" si="83"/>
        <v>0</v>
      </c>
      <c r="AP60" s="45">
        <f t="shared" si="84"/>
        <v>0</v>
      </c>
      <c r="AQ60" s="163">
        <f t="shared" si="85"/>
        <v>0.98000000000000009</v>
      </c>
      <c r="AR60" s="203">
        <f t="shared" si="86"/>
        <v>0.185</v>
      </c>
      <c r="AS60" s="283">
        <f t="shared" si="87"/>
        <v>0</v>
      </c>
      <c r="AT60" s="284">
        <f t="shared" si="88"/>
        <v>0</v>
      </c>
      <c r="AU60" s="39"/>
      <c r="AV60" s="258">
        <v>25060</v>
      </c>
      <c r="AW60" s="45">
        <f t="shared" si="89"/>
        <v>3.6999999999999998E-2</v>
      </c>
      <c r="AX60" s="26">
        <v>0.25614754098360648</v>
      </c>
      <c r="AY60" s="45">
        <f t="shared" si="90"/>
        <v>0.48099999999999998</v>
      </c>
      <c r="AZ60" s="26">
        <v>0.21099999999999999</v>
      </c>
      <c r="BA60" s="45">
        <f t="shared" si="91"/>
        <v>0.48099999999999998</v>
      </c>
      <c r="BB60" s="26">
        <v>0.91200000000000003</v>
      </c>
      <c r="BC60" s="45">
        <f t="shared" si="92"/>
        <v>0.77700000000000002</v>
      </c>
      <c r="BD60" s="26">
        <v>0.72200000000000009</v>
      </c>
      <c r="BE60" s="549">
        <f t="shared" si="93"/>
        <v>0.222</v>
      </c>
      <c r="BF60" s="83">
        <v>1.4925373134328358E-2</v>
      </c>
      <c r="BG60" s="45">
        <f t="shared" si="94"/>
        <v>3.6999999999999998E-2</v>
      </c>
      <c r="BH60" s="163">
        <f t="shared" si="95"/>
        <v>2.0349999999999997</v>
      </c>
      <c r="BI60" s="203">
        <f t="shared" si="96"/>
        <v>3.6999999999999998E-2</v>
      </c>
      <c r="BJ60" s="283">
        <f t="shared" si="97"/>
        <v>0</v>
      </c>
      <c r="BK60" s="284">
        <f t="shared" si="98"/>
        <v>0</v>
      </c>
      <c r="BL60" s="39"/>
      <c r="BM60" s="160">
        <v>2</v>
      </c>
      <c r="BN60" s="45">
        <f t="shared" si="99"/>
        <v>9.1999999999999998E-2</v>
      </c>
      <c r="BO60" s="11">
        <v>2</v>
      </c>
      <c r="BP60" s="45">
        <f t="shared" si="100"/>
        <v>0.33300000000000002</v>
      </c>
      <c r="BQ60" s="26">
        <v>4.2999999999999997E-2</v>
      </c>
      <c r="BR60" s="45">
        <f t="shared" si="101"/>
        <v>0.24</v>
      </c>
      <c r="BS60" s="163">
        <f t="shared" si="102"/>
        <v>0.33199999999999996</v>
      </c>
      <c r="BT60" s="203">
        <f t="shared" si="103"/>
        <v>0.129</v>
      </c>
      <c r="BU60" s="283">
        <f t="shared" si="104"/>
        <v>0</v>
      </c>
      <c r="BV60" s="284">
        <f t="shared" si="105"/>
        <v>0</v>
      </c>
      <c r="BW60" s="39"/>
      <c r="BX60" s="256">
        <v>0</v>
      </c>
      <c r="BY60" s="45">
        <f t="shared" si="106"/>
        <v>0</v>
      </c>
      <c r="BZ60" s="18">
        <v>0</v>
      </c>
      <c r="CA60" s="45">
        <f t="shared" si="107"/>
        <v>0</v>
      </c>
      <c r="CB60" s="18">
        <v>10</v>
      </c>
      <c r="CC60" s="45">
        <f t="shared" si="108"/>
        <v>7.3999999999999996E-2</v>
      </c>
      <c r="CD60" s="18">
        <v>1</v>
      </c>
      <c r="CE60" s="45">
        <f t="shared" si="109"/>
        <v>1.7999999999999999E-2</v>
      </c>
      <c r="CF60" s="163">
        <f t="shared" si="110"/>
        <v>7.3999999999999996E-2</v>
      </c>
      <c r="CG60" s="203">
        <f t="shared" si="111"/>
        <v>1.7999999999999999E-2</v>
      </c>
      <c r="CH60" s="283">
        <f t="shared" si="112"/>
        <v>0</v>
      </c>
      <c r="CI60" s="284">
        <f t="shared" si="113"/>
        <v>0</v>
      </c>
      <c r="CJ60" s="260"/>
      <c r="CK60" s="160">
        <v>15</v>
      </c>
      <c r="CL60" s="45">
        <f t="shared" si="114"/>
        <v>9.1999999999999998E-2</v>
      </c>
      <c r="CM60" s="26">
        <v>3.1982942430703626E-2</v>
      </c>
      <c r="CN60" s="45">
        <f t="shared" si="115"/>
        <v>0.185</v>
      </c>
      <c r="CO60" s="18">
        <v>85</v>
      </c>
      <c r="CP60" s="45">
        <f t="shared" si="116"/>
        <v>0.16600000000000001</v>
      </c>
      <c r="CQ60" s="18">
        <v>21</v>
      </c>
      <c r="CR60" s="45">
        <f t="shared" si="117"/>
        <v>0.16600000000000001</v>
      </c>
      <c r="CS60" s="163">
        <f t="shared" si="118"/>
        <v>0.60899999999999999</v>
      </c>
      <c r="CT60" s="203">
        <f t="shared" si="119"/>
        <v>9.1999999999999998E-2</v>
      </c>
      <c r="CU60" s="283">
        <f t="shared" si="120"/>
        <v>0</v>
      </c>
      <c r="CV60" s="284">
        <f t="shared" si="121"/>
        <v>0</v>
      </c>
      <c r="CW60" s="39"/>
      <c r="CX60" s="227">
        <v>0.21299999999999999</v>
      </c>
      <c r="CY60" s="146">
        <f t="shared" si="122"/>
        <v>0.81399999999999995</v>
      </c>
      <c r="CZ60" s="26">
        <v>4.1000000000000002E-2</v>
      </c>
      <c r="DA60" s="45">
        <f t="shared" si="123"/>
        <v>0.33300000000000002</v>
      </c>
      <c r="DB60" s="26">
        <v>0.75919999999999999</v>
      </c>
      <c r="DC60" s="163">
        <f t="shared" si="124"/>
        <v>1.9062000000000001</v>
      </c>
      <c r="DD60" s="203">
        <f t="shared" si="125"/>
        <v>0.70299999999999996</v>
      </c>
      <c r="DE60" s="283">
        <f t="shared" si="126"/>
        <v>0</v>
      </c>
      <c r="DF60" s="284">
        <f t="shared" si="127"/>
        <v>1</v>
      </c>
      <c r="DJ60" s="163">
        <f t="shared" si="128"/>
        <v>7.4531999999999998</v>
      </c>
      <c r="DK60" s="203">
        <f t="shared" si="129"/>
        <v>7.3999999999999996E-2</v>
      </c>
      <c r="DM60" s="301">
        <f t="shared" si="130"/>
        <v>0</v>
      </c>
      <c r="DN60" s="302">
        <f t="shared" si="131"/>
        <v>1</v>
      </c>
    </row>
    <row r="61" spans="1:118" x14ac:dyDescent="0.3">
      <c r="A61" s="113"/>
      <c r="B61" s="556" t="s">
        <v>383</v>
      </c>
      <c r="C61" s="658">
        <v>54063</v>
      </c>
      <c r="D61" s="11" t="s">
        <v>383</v>
      </c>
      <c r="E61" s="11" t="s">
        <v>22</v>
      </c>
      <c r="F61" s="555">
        <v>1</v>
      </c>
      <c r="G61" s="18">
        <v>302795</v>
      </c>
      <c r="H61" s="18">
        <v>8390</v>
      </c>
      <c r="I61" s="18">
        <v>12492</v>
      </c>
      <c r="J61" s="19">
        <v>26.403606400369888</v>
      </c>
      <c r="K61" s="18">
        <v>4493</v>
      </c>
      <c r="L61" s="253">
        <v>2.77</v>
      </c>
      <c r="N61" s="256">
        <v>7634</v>
      </c>
      <c r="O61" s="45">
        <f t="shared" si="66"/>
        <v>0.46200000000000002</v>
      </c>
      <c r="P61" s="45">
        <v>2.5211776944797631E-2</v>
      </c>
      <c r="Q61" s="45">
        <f t="shared" si="67"/>
        <v>0.27700000000000002</v>
      </c>
      <c r="R61" s="19">
        <v>258.70999999999998</v>
      </c>
      <c r="S61" s="45">
        <f t="shared" si="68"/>
        <v>0.37</v>
      </c>
      <c r="T61" s="69">
        <v>8.5440926834745752E-4</v>
      </c>
      <c r="U61" s="45">
        <f t="shared" si="69"/>
        <v>0.111</v>
      </c>
      <c r="V61" s="11">
        <v>11</v>
      </c>
      <c r="W61" s="45">
        <f t="shared" si="70"/>
        <v>5.5E-2</v>
      </c>
      <c r="X61" s="62">
        <v>1.4</v>
      </c>
      <c r="Y61" s="45">
        <f t="shared" si="71"/>
        <v>0.185</v>
      </c>
      <c r="Z61" s="163">
        <f t="shared" si="72"/>
        <v>1.0720000000000001</v>
      </c>
      <c r="AA61" s="203">
        <f t="shared" si="73"/>
        <v>0.129</v>
      </c>
      <c r="AB61" s="283">
        <f t="shared" si="74"/>
        <v>0</v>
      </c>
      <c r="AC61" s="284">
        <f t="shared" si="75"/>
        <v>0</v>
      </c>
      <c r="AD61" s="39"/>
      <c r="AE61" s="256">
        <v>342</v>
      </c>
      <c r="AF61" s="45">
        <f t="shared" si="76"/>
        <v>1.7999999999999999E-2</v>
      </c>
      <c r="AG61" s="18">
        <v>4</v>
      </c>
      <c r="AH61" s="45">
        <f t="shared" si="77"/>
        <v>0.16600000000000001</v>
      </c>
      <c r="AI61" s="26">
        <f t="shared" si="78"/>
        <v>4.0762812872467226E-2</v>
      </c>
      <c r="AJ61" s="45">
        <f t="shared" si="79"/>
        <v>0.20300000000000001</v>
      </c>
      <c r="AK61" s="61">
        <f t="shared" si="80"/>
        <v>4.4799580822635576E-2</v>
      </c>
      <c r="AL61" s="45">
        <f t="shared" si="81"/>
        <v>9.1999999999999998E-2</v>
      </c>
      <c r="AM61" s="18">
        <v>533</v>
      </c>
      <c r="AN61" s="26">
        <f t="shared" si="82"/>
        <v>6.3528009535160912E-2</v>
      </c>
      <c r="AO61" s="26">
        <f t="shared" si="83"/>
        <v>1.1695906432748537E-2</v>
      </c>
      <c r="AP61" s="45">
        <f t="shared" si="84"/>
        <v>0.222</v>
      </c>
      <c r="AQ61" s="163">
        <f t="shared" si="85"/>
        <v>0.47900000000000009</v>
      </c>
      <c r="AR61" s="203">
        <f t="shared" si="86"/>
        <v>5.5E-2</v>
      </c>
      <c r="AS61" s="283">
        <f t="shared" si="87"/>
        <v>0</v>
      </c>
      <c r="AT61" s="284">
        <f t="shared" si="88"/>
        <v>0</v>
      </c>
      <c r="AU61" s="39"/>
      <c r="AV61" s="258">
        <v>39000</v>
      </c>
      <c r="AW61" s="45">
        <f t="shared" si="89"/>
        <v>0.42499999999999999</v>
      </c>
      <c r="AX61" s="26">
        <v>0.19957081545064381</v>
      </c>
      <c r="AY61" s="45">
        <f t="shared" si="90"/>
        <v>0.27700000000000002</v>
      </c>
      <c r="AZ61" s="26">
        <v>0.17799999999999999</v>
      </c>
      <c r="BA61" s="45">
        <f t="shared" si="91"/>
        <v>0.35099999999999998</v>
      </c>
      <c r="BB61" s="26">
        <v>0.83099999999999996</v>
      </c>
      <c r="BC61" s="45">
        <f t="shared" si="92"/>
        <v>0.46200000000000002</v>
      </c>
      <c r="BD61" s="26">
        <v>0.77900000000000003</v>
      </c>
      <c r="BE61" s="549">
        <f t="shared" si="93"/>
        <v>0.44400000000000001</v>
      </c>
      <c r="BF61" s="83">
        <v>7.0175438596491224E-2</v>
      </c>
      <c r="BG61" s="45">
        <f t="shared" si="94"/>
        <v>0.68500000000000005</v>
      </c>
      <c r="BH61" s="163">
        <f t="shared" si="95"/>
        <v>2.6439999999999997</v>
      </c>
      <c r="BI61" s="203">
        <f t="shared" si="96"/>
        <v>0.20300000000000001</v>
      </c>
      <c r="BJ61" s="283">
        <f t="shared" si="97"/>
        <v>0</v>
      </c>
      <c r="BK61" s="284">
        <f t="shared" si="98"/>
        <v>0</v>
      </c>
      <c r="BL61" s="39"/>
      <c r="BM61" s="160">
        <v>5</v>
      </c>
      <c r="BN61" s="45">
        <f t="shared" si="99"/>
        <v>0.42499999999999999</v>
      </c>
      <c r="BO61" s="11">
        <v>1</v>
      </c>
      <c r="BP61" s="45">
        <f t="shared" si="100"/>
        <v>0.14799999999999999</v>
      </c>
      <c r="BQ61" s="26">
        <v>3.3000000000000002E-2</v>
      </c>
      <c r="BR61" s="45">
        <f t="shared" si="101"/>
        <v>5.5E-2</v>
      </c>
      <c r="BS61" s="163">
        <f t="shared" si="102"/>
        <v>0.48</v>
      </c>
      <c r="BT61" s="203">
        <f t="shared" si="103"/>
        <v>0.222</v>
      </c>
      <c r="BU61" s="283">
        <f t="shared" si="104"/>
        <v>0</v>
      </c>
      <c r="BV61" s="284">
        <f t="shared" si="105"/>
        <v>0</v>
      </c>
      <c r="BW61" s="39"/>
      <c r="BX61" s="256">
        <v>20</v>
      </c>
      <c r="BY61" s="45">
        <f t="shared" si="106"/>
        <v>0.74</v>
      </c>
      <c r="BZ61" s="18">
        <v>7</v>
      </c>
      <c r="CA61" s="45">
        <f t="shared" si="107"/>
        <v>0.79600000000000004</v>
      </c>
      <c r="CB61" s="18">
        <v>21</v>
      </c>
      <c r="CC61" s="45">
        <f t="shared" si="108"/>
        <v>0.314</v>
      </c>
      <c r="CD61" s="18">
        <v>2</v>
      </c>
      <c r="CE61" s="45">
        <f t="shared" si="109"/>
        <v>5.5E-2</v>
      </c>
      <c r="CF61" s="163">
        <f t="shared" si="110"/>
        <v>1.054</v>
      </c>
      <c r="CG61" s="203">
        <f t="shared" si="111"/>
        <v>0.629</v>
      </c>
      <c r="CH61" s="283">
        <f t="shared" si="112"/>
        <v>0</v>
      </c>
      <c r="CI61" s="284">
        <f t="shared" si="113"/>
        <v>0</v>
      </c>
      <c r="CJ61" s="260"/>
      <c r="CK61" s="160">
        <v>15</v>
      </c>
      <c r="CL61" s="45">
        <f t="shared" si="114"/>
        <v>9.1999999999999998E-2</v>
      </c>
      <c r="CM61" s="26">
        <v>4.3859649122807015E-2</v>
      </c>
      <c r="CN61" s="45">
        <f t="shared" si="115"/>
        <v>0.314</v>
      </c>
      <c r="CO61" s="18">
        <v>34</v>
      </c>
      <c r="CP61" s="45">
        <f t="shared" si="116"/>
        <v>0</v>
      </c>
      <c r="CQ61" s="18">
        <v>5</v>
      </c>
      <c r="CR61" s="45">
        <f t="shared" si="117"/>
        <v>0</v>
      </c>
      <c r="CS61" s="163">
        <f t="shared" si="118"/>
        <v>0.40600000000000003</v>
      </c>
      <c r="CT61" s="203">
        <f t="shared" si="119"/>
        <v>1.7999999999999999E-2</v>
      </c>
      <c r="CU61" s="283">
        <f t="shared" si="120"/>
        <v>0</v>
      </c>
      <c r="CV61" s="284">
        <f t="shared" si="121"/>
        <v>0</v>
      </c>
      <c r="CW61" s="39"/>
      <c r="CX61" s="227">
        <v>6.8000000000000005E-2</v>
      </c>
      <c r="CY61" s="45">
        <f t="shared" si="122"/>
        <v>0.24</v>
      </c>
      <c r="CZ61" s="26">
        <v>3.7999999999999999E-2</v>
      </c>
      <c r="DA61" s="45">
        <f t="shared" si="123"/>
        <v>0.27700000000000002</v>
      </c>
      <c r="DB61" s="26">
        <v>0.66659999999999997</v>
      </c>
      <c r="DC61" s="163">
        <f t="shared" si="124"/>
        <v>1.1836</v>
      </c>
      <c r="DD61" s="203">
        <f t="shared" si="125"/>
        <v>0.35099999999999998</v>
      </c>
      <c r="DE61" s="283">
        <f t="shared" si="126"/>
        <v>0</v>
      </c>
      <c r="DF61" s="284">
        <f t="shared" si="127"/>
        <v>0</v>
      </c>
      <c r="DJ61" s="163">
        <f t="shared" si="128"/>
        <v>7.3185999999999991</v>
      </c>
      <c r="DK61" s="203">
        <f t="shared" si="129"/>
        <v>5.5E-2</v>
      </c>
      <c r="DM61" s="301">
        <f t="shared" si="130"/>
        <v>0</v>
      </c>
      <c r="DN61" s="302">
        <f t="shared" si="131"/>
        <v>0</v>
      </c>
    </row>
    <row r="62" spans="1:118" x14ac:dyDescent="0.3">
      <c r="A62" s="113"/>
      <c r="B62" s="556" t="s">
        <v>317</v>
      </c>
      <c r="C62" s="658">
        <v>54017</v>
      </c>
      <c r="D62" s="11" t="s">
        <v>317</v>
      </c>
      <c r="E62" s="11" t="s">
        <v>22</v>
      </c>
      <c r="F62" s="555">
        <v>6</v>
      </c>
      <c r="G62" s="18">
        <v>204919</v>
      </c>
      <c r="H62" s="18">
        <v>9288</v>
      </c>
      <c r="I62" s="18">
        <v>7929</v>
      </c>
      <c r="J62" s="19">
        <v>24.763735915166478</v>
      </c>
      <c r="K62" s="18">
        <v>2309</v>
      </c>
      <c r="L62" s="253">
        <v>3.07</v>
      </c>
      <c r="N62" s="256">
        <v>5672</v>
      </c>
      <c r="O62" s="45">
        <f t="shared" si="66"/>
        <v>0.20300000000000001</v>
      </c>
      <c r="P62" s="45">
        <v>2.7679229354037448E-2</v>
      </c>
      <c r="Q62" s="45">
        <f t="shared" si="67"/>
        <v>0.33300000000000002</v>
      </c>
      <c r="R62" s="19">
        <v>178.06</v>
      </c>
      <c r="S62" s="45">
        <f t="shared" si="68"/>
        <v>0.185</v>
      </c>
      <c r="T62" s="69">
        <v>8.6892445832520014E-4</v>
      </c>
      <c r="U62" s="45">
        <f t="shared" si="69"/>
        <v>0.14799999999999999</v>
      </c>
      <c r="V62" s="11">
        <v>16</v>
      </c>
      <c r="W62" s="45">
        <f t="shared" si="70"/>
        <v>0.44400000000000001</v>
      </c>
      <c r="X62" s="62">
        <v>1.2</v>
      </c>
      <c r="Y62" s="45">
        <f t="shared" si="71"/>
        <v>5.5E-2</v>
      </c>
      <c r="Z62" s="163">
        <f t="shared" si="72"/>
        <v>0.88700000000000001</v>
      </c>
      <c r="AA62" s="203">
        <f t="shared" si="73"/>
        <v>7.3999999999999996E-2</v>
      </c>
      <c r="AB62" s="283">
        <f t="shared" si="74"/>
        <v>0</v>
      </c>
      <c r="AC62" s="284">
        <f t="shared" si="75"/>
        <v>0</v>
      </c>
      <c r="AD62" s="39"/>
      <c r="AE62" s="256">
        <v>384</v>
      </c>
      <c r="AF62" s="45">
        <f t="shared" si="76"/>
        <v>5.5E-2</v>
      </c>
      <c r="AG62" s="18">
        <v>0</v>
      </c>
      <c r="AH62" s="45">
        <f t="shared" si="77"/>
        <v>0</v>
      </c>
      <c r="AI62" s="26">
        <f t="shared" si="78"/>
        <v>4.1343669250645997E-2</v>
      </c>
      <c r="AJ62" s="45">
        <f t="shared" si="79"/>
        <v>0.24</v>
      </c>
      <c r="AK62" s="61">
        <f t="shared" si="80"/>
        <v>6.7700987306064886E-2</v>
      </c>
      <c r="AL62" s="45">
        <f t="shared" si="81"/>
        <v>0.25900000000000001</v>
      </c>
      <c r="AM62" s="18">
        <v>768</v>
      </c>
      <c r="AN62" s="26">
        <f t="shared" si="82"/>
        <v>8.2687338501291993E-2</v>
      </c>
      <c r="AO62" s="26">
        <f t="shared" si="83"/>
        <v>0</v>
      </c>
      <c r="AP62" s="45">
        <f t="shared" si="84"/>
        <v>0</v>
      </c>
      <c r="AQ62" s="163">
        <f t="shared" si="85"/>
        <v>0.55400000000000005</v>
      </c>
      <c r="AR62" s="203">
        <f t="shared" si="86"/>
        <v>9.1999999999999998E-2</v>
      </c>
      <c r="AS62" s="283">
        <f t="shared" si="87"/>
        <v>0</v>
      </c>
      <c r="AT62" s="284">
        <f t="shared" si="88"/>
        <v>0</v>
      </c>
      <c r="AU62" s="39"/>
      <c r="AV62" s="258">
        <v>30850</v>
      </c>
      <c r="AW62" s="45">
        <f t="shared" si="89"/>
        <v>0.25900000000000001</v>
      </c>
      <c r="AX62" s="26">
        <v>0.27808988764044951</v>
      </c>
      <c r="AY62" s="45">
        <f t="shared" si="90"/>
        <v>0.61099999999999999</v>
      </c>
      <c r="AZ62" s="26">
        <v>0.18</v>
      </c>
      <c r="BA62" s="45">
        <f t="shared" si="91"/>
        <v>0.37</v>
      </c>
      <c r="BB62" s="26">
        <v>0.90400000000000003</v>
      </c>
      <c r="BC62" s="45">
        <f t="shared" si="92"/>
        <v>0.74</v>
      </c>
      <c r="BD62" s="26">
        <v>0.81699999999999995</v>
      </c>
      <c r="BE62" s="549">
        <f t="shared" si="93"/>
        <v>0.64800000000000002</v>
      </c>
      <c r="BF62" s="83">
        <v>3.125E-2</v>
      </c>
      <c r="BG62" s="45">
        <f t="shared" si="94"/>
        <v>0.20300000000000001</v>
      </c>
      <c r="BH62" s="163">
        <f t="shared" si="95"/>
        <v>2.831</v>
      </c>
      <c r="BI62" s="203">
        <f t="shared" si="96"/>
        <v>0.35099999999999998</v>
      </c>
      <c r="BJ62" s="283">
        <f t="shared" si="97"/>
        <v>0</v>
      </c>
      <c r="BK62" s="284">
        <f t="shared" si="98"/>
        <v>0</v>
      </c>
      <c r="BL62" s="39"/>
      <c r="BM62" s="160">
        <v>3</v>
      </c>
      <c r="BN62" s="45">
        <f t="shared" si="99"/>
        <v>0.14799999999999999</v>
      </c>
      <c r="BO62" s="11">
        <v>2</v>
      </c>
      <c r="BP62" s="45">
        <f t="shared" si="100"/>
        <v>0.33300000000000002</v>
      </c>
      <c r="BQ62" s="26">
        <v>4.2000000000000003E-2</v>
      </c>
      <c r="BR62" s="45">
        <f t="shared" si="101"/>
        <v>0.20300000000000001</v>
      </c>
      <c r="BS62" s="163">
        <f t="shared" si="102"/>
        <v>0.35099999999999998</v>
      </c>
      <c r="BT62" s="203">
        <f t="shared" si="103"/>
        <v>0.14799999999999999</v>
      </c>
      <c r="BU62" s="283">
        <f t="shared" si="104"/>
        <v>0</v>
      </c>
      <c r="BV62" s="284">
        <f t="shared" si="105"/>
        <v>0</v>
      </c>
      <c r="BW62" s="39"/>
      <c r="BX62" s="256">
        <v>1</v>
      </c>
      <c r="BY62" s="45">
        <f t="shared" si="106"/>
        <v>0.129</v>
      </c>
      <c r="BZ62" s="18">
        <v>0</v>
      </c>
      <c r="CA62" s="45">
        <f t="shared" si="107"/>
        <v>0</v>
      </c>
      <c r="CB62" s="18">
        <v>26</v>
      </c>
      <c r="CC62" s="45">
        <f t="shared" si="108"/>
        <v>0.48099999999999998</v>
      </c>
      <c r="CD62" s="18">
        <v>2</v>
      </c>
      <c r="CE62" s="45">
        <f t="shared" si="109"/>
        <v>5.5E-2</v>
      </c>
      <c r="CF62" s="163">
        <f t="shared" si="110"/>
        <v>0.61</v>
      </c>
      <c r="CG62" s="203">
        <f t="shared" si="111"/>
        <v>0.222</v>
      </c>
      <c r="CH62" s="283">
        <f t="shared" si="112"/>
        <v>0</v>
      </c>
      <c r="CI62" s="284">
        <f t="shared" si="113"/>
        <v>0</v>
      </c>
      <c r="CJ62" s="260"/>
      <c r="CK62" s="160">
        <v>10</v>
      </c>
      <c r="CL62" s="45">
        <f t="shared" si="114"/>
        <v>1.7999999999999999E-2</v>
      </c>
      <c r="CM62" s="26">
        <v>2.6041666666666668E-2</v>
      </c>
      <c r="CN62" s="45">
        <f t="shared" si="115"/>
        <v>7.3999999999999996E-2</v>
      </c>
      <c r="CO62" s="18">
        <v>60</v>
      </c>
      <c r="CP62" s="45">
        <f t="shared" si="116"/>
        <v>5.5E-2</v>
      </c>
      <c r="CQ62" s="18">
        <v>12</v>
      </c>
      <c r="CR62" s="45">
        <f t="shared" si="117"/>
        <v>9.1999999999999998E-2</v>
      </c>
      <c r="CS62" s="163">
        <f t="shared" si="118"/>
        <v>0.23899999999999996</v>
      </c>
      <c r="CT62" s="203">
        <f t="shared" si="119"/>
        <v>0</v>
      </c>
      <c r="CU62" s="283">
        <f t="shared" si="120"/>
        <v>0</v>
      </c>
      <c r="CV62" s="284">
        <f t="shared" si="121"/>
        <v>0</v>
      </c>
      <c r="CW62" s="39"/>
      <c r="CX62" s="227">
        <v>0.13700000000000001</v>
      </c>
      <c r="CY62" s="45">
        <f t="shared" si="122"/>
        <v>0.64800000000000002</v>
      </c>
      <c r="CZ62" s="26">
        <v>7.2999999999999995E-2</v>
      </c>
      <c r="DA62" s="45">
        <f t="shared" si="123"/>
        <v>0.59199999999999997</v>
      </c>
      <c r="DB62" s="26">
        <v>0.20369999999999999</v>
      </c>
      <c r="DC62" s="163">
        <f t="shared" si="124"/>
        <v>1.4437</v>
      </c>
      <c r="DD62" s="203">
        <f t="shared" si="125"/>
        <v>0.5</v>
      </c>
      <c r="DE62" s="283">
        <f t="shared" si="126"/>
        <v>0</v>
      </c>
      <c r="DF62" s="284">
        <f t="shared" si="127"/>
        <v>0</v>
      </c>
      <c r="DJ62" s="163">
        <f t="shared" si="128"/>
        <v>6.9157000000000002</v>
      </c>
      <c r="DK62" s="203">
        <f t="shared" si="129"/>
        <v>3.6999999999999998E-2</v>
      </c>
      <c r="DM62" s="301">
        <f t="shared" si="130"/>
        <v>0</v>
      </c>
      <c r="DN62" s="302">
        <f t="shared" si="131"/>
        <v>0</v>
      </c>
    </row>
    <row r="63" spans="1:118" x14ac:dyDescent="0.3">
      <c r="A63" s="113"/>
      <c r="B63" s="556" t="s">
        <v>389</v>
      </c>
      <c r="C63" s="658">
        <v>54091</v>
      </c>
      <c r="D63" s="11" t="s">
        <v>389</v>
      </c>
      <c r="E63" s="11" t="s">
        <v>22</v>
      </c>
      <c r="F63" s="555">
        <v>6</v>
      </c>
      <c r="G63" s="18">
        <v>112356</v>
      </c>
      <c r="H63" s="18">
        <v>8474</v>
      </c>
      <c r="I63" s="18">
        <v>16727</v>
      </c>
      <c r="J63" s="19">
        <v>95.280002848089993</v>
      </c>
      <c r="K63" s="18">
        <v>6557</v>
      </c>
      <c r="L63" s="253">
        <v>2.5</v>
      </c>
      <c r="N63" s="256">
        <v>3419</v>
      </c>
      <c r="O63" s="45">
        <f t="shared" si="66"/>
        <v>5.5E-2</v>
      </c>
      <c r="P63" s="45">
        <v>3.0430061589946239E-2</v>
      </c>
      <c r="Q63" s="45">
        <f t="shared" si="67"/>
        <v>0.44400000000000001</v>
      </c>
      <c r="R63" s="19">
        <v>133.18</v>
      </c>
      <c r="S63" s="45">
        <f t="shared" si="68"/>
        <v>7.3999999999999996E-2</v>
      </c>
      <c r="T63" s="69">
        <v>1.1853500066752701E-3</v>
      </c>
      <c r="U63" s="45">
        <f t="shared" si="69"/>
        <v>0.55500000000000005</v>
      </c>
      <c r="V63" s="11">
        <v>14</v>
      </c>
      <c r="W63" s="45">
        <f t="shared" si="70"/>
        <v>0.27700000000000002</v>
      </c>
      <c r="X63" s="62">
        <v>1.9</v>
      </c>
      <c r="Y63" s="45">
        <f t="shared" si="71"/>
        <v>0.314</v>
      </c>
      <c r="Z63" s="163">
        <f t="shared" si="72"/>
        <v>0.72</v>
      </c>
      <c r="AA63" s="203">
        <f t="shared" si="73"/>
        <v>3.6999999999999998E-2</v>
      </c>
      <c r="AB63" s="283">
        <f t="shared" si="74"/>
        <v>0</v>
      </c>
      <c r="AC63" s="284">
        <f t="shared" si="75"/>
        <v>0</v>
      </c>
      <c r="AD63" s="39"/>
      <c r="AE63" s="256">
        <v>369</v>
      </c>
      <c r="AF63" s="45">
        <f t="shared" si="76"/>
        <v>3.6999999999999998E-2</v>
      </c>
      <c r="AG63" s="18">
        <v>16</v>
      </c>
      <c r="AH63" s="45">
        <f t="shared" si="77"/>
        <v>0.314</v>
      </c>
      <c r="AI63" s="26">
        <f t="shared" si="78"/>
        <v>4.3544961057351901E-2</v>
      </c>
      <c r="AJ63" s="45">
        <f t="shared" si="79"/>
        <v>0.27700000000000002</v>
      </c>
      <c r="AK63" s="61">
        <f t="shared" si="80"/>
        <v>0.10792629423808131</v>
      </c>
      <c r="AL63" s="45">
        <f t="shared" si="81"/>
        <v>0.53700000000000003</v>
      </c>
      <c r="AM63" s="18">
        <v>427</v>
      </c>
      <c r="AN63" s="26">
        <f t="shared" si="82"/>
        <v>5.0389426481000706E-2</v>
      </c>
      <c r="AO63" s="26">
        <f t="shared" si="83"/>
        <v>4.3360433604336043E-2</v>
      </c>
      <c r="AP63" s="45">
        <f t="shared" si="84"/>
        <v>0.42499999999999999</v>
      </c>
      <c r="AQ63" s="163">
        <f t="shared" si="85"/>
        <v>1.165</v>
      </c>
      <c r="AR63" s="203">
        <f t="shared" si="86"/>
        <v>0.222</v>
      </c>
      <c r="AS63" s="283">
        <f t="shared" si="87"/>
        <v>0</v>
      </c>
      <c r="AT63" s="284">
        <f t="shared" si="88"/>
        <v>0</v>
      </c>
      <c r="AU63" s="39"/>
      <c r="AV63" s="258">
        <v>47900</v>
      </c>
      <c r="AW63" s="45">
        <f t="shared" si="89"/>
        <v>0.70299999999999996</v>
      </c>
      <c r="AX63" s="26">
        <v>0.188034188034188</v>
      </c>
      <c r="AY63" s="45">
        <f t="shared" si="90"/>
        <v>0.20300000000000001</v>
      </c>
      <c r="AZ63" s="26">
        <v>0.36099999999999999</v>
      </c>
      <c r="BA63" s="146">
        <f t="shared" si="91"/>
        <v>0.88800000000000001</v>
      </c>
      <c r="BB63" s="26">
        <v>0.76800000000000002</v>
      </c>
      <c r="BC63" s="45">
        <f t="shared" si="92"/>
        <v>0.20300000000000001</v>
      </c>
      <c r="BD63" s="26">
        <v>0.878</v>
      </c>
      <c r="BE63" s="550">
        <f t="shared" si="93"/>
        <v>0.87</v>
      </c>
      <c r="BF63" s="83">
        <v>4.3360433604336043E-2</v>
      </c>
      <c r="BG63" s="45">
        <f t="shared" si="94"/>
        <v>0.42499999999999999</v>
      </c>
      <c r="BH63" s="163">
        <f t="shared" si="95"/>
        <v>3.2919999999999998</v>
      </c>
      <c r="BI63" s="203">
        <f t="shared" si="96"/>
        <v>0.68500000000000005</v>
      </c>
      <c r="BJ63" s="283">
        <f t="shared" si="97"/>
        <v>0</v>
      </c>
      <c r="BK63" s="284">
        <f t="shared" si="98"/>
        <v>2</v>
      </c>
      <c r="BL63" s="39"/>
      <c r="BM63" s="160">
        <v>2</v>
      </c>
      <c r="BN63" s="45">
        <f t="shared" si="99"/>
        <v>9.1999999999999998E-2</v>
      </c>
      <c r="BO63" s="11">
        <v>1</v>
      </c>
      <c r="BP63" s="45">
        <f t="shared" si="100"/>
        <v>0.14799999999999999</v>
      </c>
      <c r="BQ63" s="26">
        <v>4.1000000000000002E-2</v>
      </c>
      <c r="BR63" s="45">
        <f t="shared" si="101"/>
        <v>0.16600000000000001</v>
      </c>
      <c r="BS63" s="163">
        <f t="shared" si="102"/>
        <v>0.25800000000000001</v>
      </c>
      <c r="BT63" s="203">
        <f t="shared" si="103"/>
        <v>5.5E-2</v>
      </c>
      <c r="BU63" s="283">
        <f t="shared" si="104"/>
        <v>0</v>
      </c>
      <c r="BV63" s="284">
        <f t="shared" si="105"/>
        <v>0</v>
      </c>
      <c r="BW63" s="39"/>
      <c r="BX63" s="256">
        <v>0</v>
      </c>
      <c r="BY63" s="45">
        <f t="shared" si="106"/>
        <v>0</v>
      </c>
      <c r="BZ63" s="18">
        <v>0</v>
      </c>
      <c r="CA63" s="45">
        <f t="shared" si="107"/>
        <v>0</v>
      </c>
      <c r="CB63" s="18">
        <v>13</v>
      </c>
      <c r="CC63" s="45">
        <f t="shared" si="108"/>
        <v>0.16600000000000001</v>
      </c>
      <c r="CD63" s="18">
        <v>7</v>
      </c>
      <c r="CE63" s="45">
        <f t="shared" si="109"/>
        <v>0.48099999999999998</v>
      </c>
      <c r="CF63" s="163">
        <f t="shared" si="110"/>
        <v>0.16600000000000001</v>
      </c>
      <c r="CG63" s="203">
        <f t="shared" si="111"/>
        <v>5.5E-2</v>
      </c>
      <c r="CH63" s="283">
        <f t="shared" si="112"/>
        <v>0</v>
      </c>
      <c r="CI63" s="284">
        <f t="shared" si="113"/>
        <v>0</v>
      </c>
      <c r="CJ63" s="260"/>
      <c r="CK63" s="160">
        <v>18</v>
      </c>
      <c r="CL63" s="45">
        <f t="shared" si="114"/>
        <v>0.129</v>
      </c>
      <c r="CM63" s="26">
        <v>4.878048780487805E-2</v>
      </c>
      <c r="CN63" s="45">
        <f t="shared" si="115"/>
        <v>0.35099999999999998</v>
      </c>
      <c r="CO63" s="18">
        <v>56</v>
      </c>
      <c r="CP63" s="45">
        <f t="shared" si="116"/>
        <v>3.6999999999999998E-2</v>
      </c>
      <c r="CQ63" s="18">
        <v>7</v>
      </c>
      <c r="CR63" s="45">
        <f t="shared" si="117"/>
        <v>1.7999999999999999E-2</v>
      </c>
      <c r="CS63" s="163">
        <f t="shared" si="118"/>
        <v>0.53499999999999992</v>
      </c>
      <c r="CT63" s="203">
        <f t="shared" si="119"/>
        <v>7.3999999999999996E-2</v>
      </c>
      <c r="CU63" s="283">
        <f t="shared" si="120"/>
        <v>0</v>
      </c>
      <c r="CV63" s="284">
        <f t="shared" si="121"/>
        <v>0</v>
      </c>
      <c r="CW63" s="39"/>
      <c r="CX63" s="227">
        <v>5.3999999999999999E-2</v>
      </c>
      <c r="CY63" s="45">
        <f t="shared" si="122"/>
        <v>0.111</v>
      </c>
      <c r="CZ63" s="26">
        <v>3.1E-2</v>
      </c>
      <c r="DA63" s="45">
        <f t="shared" si="123"/>
        <v>0.129</v>
      </c>
      <c r="DB63" s="26">
        <v>0.22220000000000001</v>
      </c>
      <c r="DC63" s="163">
        <f t="shared" si="124"/>
        <v>0.4622</v>
      </c>
      <c r="DD63" s="203">
        <f t="shared" si="125"/>
        <v>9.1999999999999998E-2</v>
      </c>
      <c r="DE63" s="283">
        <f t="shared" si="126"/>
        <v>0</v>
      </c>
      <c r="DF63" s="284">
        <f t="shared" si="127"/>
        <v>0</v>
      </c>
      <c r="DJ63" s="163">
        <f t="shared" si="128"/>
        <v>6.5982000000000003</v>
      </c>
      <c r="DK63" s="203">
        <f t="shared" si="129"/>
        <v>1.7999999999999999E-2</v>
      </c>
      <c r="DM63" s="301">
        <f t="shared" si="130"/>
        <v>0</v>
      </c>
      <c r="DN63" s="302">
        <f t="shared" si="131"/>
        <v>2</v>
      </c>
    </row>
    <row r="64" spans="1:118" ht="15" thickBot="1" x14ac:dyDescent="0.35">
      <c r="A64" s="113"/>
      <c r="B64" s="557" t="s">
        <v>321</v>
      </c>
      <c r="C64" s="659">
        <v>54023</v>
      </c>
      <c r="D64" s="170" t="s">
        <v>321</v>
      </c>
      <c r="E64" s="170" t="s">
        <v>22</v>
      </c>
      <c r="F64" s="558">
        <v>8</v>
      </c>
      <c r="G64" s="171">
        <v>307212</v>
      </c>
      <c r="H64" s="171">
        <v>8331</v>
      </c>
      <c r="I64" s="171">
        <v>11063</v>
      </c>
      <c r="J64" s="172">
        <v>23.04701639258883</v>
      </c>
      <c r="K64" s="171">
        <v>4147</v>
      </c>
      <c r="L64" s="254">
        <v>2.64</v>
      </c>
      <c r="N64" s="257">
        <v>7359</v>
      </c>
      <c r="O64" s="255">
        <f t="shared" si="66"/>
        <v>0.40699999999999997</v>
      </c>
      <c r="P64" s="255">
        <v>2.3954142416311861E-2</v>
      </c>
      <c r="Q64" s="255">
        <f t="shared" si="67"/>
        <v>0.20300000000000001</v>
      </c>
      <c r="R64" s="172">
        <v>143.82</v>
      </c>
      <c r="S64" s="255">
        <f t="shared" si="68"/>
        <v>9.1999999999999998E-2</v>
      </c>
      <c r="T64" s="175">
        <v>4.68153394942173E-4</v>
      </c>
      <c r="U64" s="255">
        <f t="shared" si="69"/>
        <v>0</v>
      </c>
      <c r="V64" s="170">
        <v>12</v>
      </c>
      <c r="W64" s="255">
        <f t="shared" si="70"/>
        <v>0.14799999999999999</v>
      </c>
      <c r="X64" s="176">
        <v>3</v>
      </c>
      <c r="Y64" s="255">
        <f t="shared" si="71"/>
        <v>0.74</v>
      </c>
      <c r="Z64" s="173">
        <f t="shared" si="72"/>
        <v>1.387</v>
      </c>
      <c r="AA64" s="216">
        <f t="shared" si="73"/>
        <v>0.222</v>
      </c>
      <c r="AB64" s="285">
        <f t="shared" si="74"/>
        <v>0</v>
      </c>
      <c r="AC64" s="286">
        <f t="shared" si="75"/>
        <v>0</v>
      </c>
      <c r="AD64" s="39"/>
      <c r="AE64" s="257">
        <v>300</v>
      </c>
      <c r="AF64" s="255">
        <f t="shared" si="76"/>
        <v>0</v>
      </c>
      <c r="AG64" s="171">
        <v>0</v>
      </c>
      <c r="AH64" s="255">
        <f t="shared" si="77"/>
        <v>0</v>
      </c>
      <c r="AI64" s="174">
        <f t="shared" si="78"/>
        <v>3.6010082823190494E-2</v>
      </c>
      <c r="AJ64" s="255">
        <f t="shared" si="79"/>
        <v>0.111</v>
      </c>
      <c r="AK64" s="235">
        <f t="shared" si="80"/>
        <v>4.0766408479412965E-2</v>
      </c>
      <c r="AL64" s="255">
        <f t="shared" si="81"/>
        <v>5.5E-2</v>
      </c>
      <c r="AM64" s="171">
        <v>318</v>
      </c>
      <c r="AN64" s="174">
        <f t="shared" si="82"/>
        <v>3.8170687792581925E-2</v>
      </c>
      <c r="AO64" s="174">
        <f t="shared" si="83"/>
        <v>0</v>
      </c>
      <c r="AP64" s="255">
        <f t="shared" si="84"/>
        <v>0</v>
      </c>
      <c r="AQ64" s="173">
        <f t="shared" si="85"/>
        <v>0.16600000000000001</v>
      </c>
      <c r="AR64" s="216">
        <f t="shared" si="86"/>
        <v>0</v>
      </c>
      <c r="AS64" s="285">
        <f t="shared" si="87"/>
        <v>0</v>
      </c>
      <c r="AT64" s="286">
        <f t="shared" si="88"/>
        <v>0</v>
      </c>
      <c r="AU64" s="39"/>
      <c r="AV64" s="259">
        <v>44300</v>
      </c>
      <c r="AW64" s="255">
        <f t="shared" si="89"/>
        <v>0.57399999999999995</v>
      </c>
      <c r="AX64" s="174">
        <v>0.2109704641350211</v>
      </c>
      <c r="AY64" s="255">
        <f t="shared" si="90"/>
        <v>0.33300000000000002</v>
      </c>
      <c r="AZ64" s="174">
        <v>0.248</v>
      </c>
      <c r="BA64" s="255">
        <f t="shared" si="91"/>
        <v>0.629</v>
      </c>
      <c r="BB64" s="174">
        <v>0.72299999999999998</v>
      </c>
      <c r="BC64" s="255">
        <f t="shared" si="92"/>
        <v>0.111</v>
      </c>
      <c r="BD64" s="174">
        <v>0.59699999999999998</v>
      </c>
      <c r="BE64" s="576">
        <f t="shared" si="93"/>
        <v>3.6999999999999998E-2</v>
      </c>
      <c r="BF64" s="201">
        <v>8.666666666666667E-2</v>
      </c>
      <c r="BG64" s="255">
        <f t="shared" si="94"/>
        <v>0.75900000000000001</v>
      </c>
      <c r="BH64" s="173">
        <f t="shared" si="95"/>
        <v>2.4430000000000001</v>
      </c>
      <c r="BI64" s="216">
        <f t="shared" si="96"/>
        <v>5.5E-2</v>
      </c>
      <c r="BJ64" s="285">
        <f t="shared" si="97"/>
        <v>0</v>
      </c>
      <c r="BK64" s="286">
        <f t="shared" si="98"/>
        <v>0</v>
      </c>
      <c r="BL64" s="39"/>
      <c r="BM64" s="168">
        <v>3</v>
      </c>
      <c r="BN64" s="255">
        <f t="shared" si="99"/>
        <v>0.14799999999999999</v>
      </c>
      <c r="BO64" s="170">
        <v>2</v>
      </c>
      <c r="BP64" s="255">
        <f t="shared" si="100"/>
        <v>0.33300000000000002</v>
      </c>
      <c r="BQ64" s="174">
        <v>2.5999999999999999E-2</v>
      </c>
      <c r="BR64" s="255">
        <f t="shared" si="101"/>
        <v>0</v>
      </c>
      <c r="BS64" s="173">
        <f t="shared" si="102"/>
        <v>0.14799999999999999</v>
      </c>
      <c r="BT64" s="216">
        <f t="shared" si="103"/>
        <v>3.6999999999999998E-2</v>
      </c>
      <c r="BU64" s="285">
        <f t="shared" si="104"/>
        <v>0</v>
      </c>
      <c r="BV64" s="286">
        <f t="shared" si="105"/>
        <v>0</v>
      </c>
      <c r="BW64" s="39"/>
      <c r="BX64" s="257">
        <v>0</v>
      </c>
      <c r="BY64" s="255">
        <f t="shared" si="106"/>
        <v>0</v>
      </c>
      <c r="BZ64" s="171">
        <v>0</v>
      </c>
      <c r="CA64" s="255">
        <f t="shared" si="107"/>
        <v>0</v>
      </c>
      <c r="CB64" s="171">
        <v>8</v>
      </c>
      <c r="CC64" s="255">
        <f t="shared" si="108"/>
        <v>0</v>
      </c>
      <c r="CD64" s="171">
        <v>2</v>
      </c>
      <c r="CE64" s="255">
        <f t="shared" si="109"/>
        <v>5.5E-2</v>
      </c>
      <c r="CF64" s="173">
        <f t="shared" si="110"/>
        <v>0</v>
      </c>
      <c r="CG64" s="216">
        <f t="shared" si="111"/>
        <v>0</v>
      </c>
      <c r="CH64" s="285">
        <f t="shared" si="112"/>
        <v>0</v>
      </c>
      <c r="CI64" s="286">
        <f t="shared" si="113"/>
        <v>0</v>
      </c>
      <c r="CJ64" s="260"/>
      <c r="CK64" s="168">
        <v>4</v>
      </c>
      <c r="CL64" s="255">
        <f t="shared" si="114"/>
        <v>0</v>
      </c>
      <c r="CM64" s="174">
        <v>1.3333333333333334E-2</v>
      </c>
      <c r="CN64" s="255">
        <f t="shared" si="115"/>
        <v>1.7999999999999999E-2</v>
      </c>
      <c r="CO64" s="171">
        <v>158</v>
      </c>
      <c r="CP64" s="255">
        <f t="shared" si="116"/>
        <v>0.20300000000000001</v>
      </c>
      <c r="CQ64" s="171">
        <v>32</v>
      </c>
      <c r="CR64" s="255">
        <f t="shared" si="117"/>
        <v>0.222</v>
      </c>
      <c r="CS64" s="173">
        <f t="shared" si="118"/>
        <v>0.44300000000000006</v>
      </c>
      <c r="CT64" s="216">
        <f t="shared" si="119"/>
        <v>3.6999999999999998E-2</v>
      </c>
      <c r="CU64" s="285">
        <f t="shared" si="120"/>
        <v>0</v>
      </c>
      <c r="CV64" s="286">
        <f t="shared" si="121"/>
        <v>0</v>
      </c>
      <c r="CW64" s="39"/>
      <c r="CX64" s="230">
        <v>6.0999999999999999E-2</v>
      </c>
      <c r="CY64" s="255">
        <f t="shared" si="122"/>
        <v>0.16600000000000001</v>
      </c>
      <c r="CZ64" s="174">
        <v>2.1000000000000001E-2</v>
      </c>
      <c r="DA64" s="255">
        <f t="shared" si="123"/>
        <v>5.5E-2</v>
      </c>
      <c r="DB64" s="174">
        <v>0.37030000000000002</v>
      </c>
      <c r="DC64" s="173">
        <f t="shared" si="124"/>
        <v>0.59130000000000005</v>
      </c>
      <c r="DD64" s="216">
        <f t="shared" si="125"/>
        <v>0.16600000000000001</v>
      </c>
      <c r="DE64" s="285">
        <f t="shared" si="126"/>
        <v>0</v>
      </c>
      <c r="DF64" s="286">
        <f t="shared" si="127"/>
        <v>0</v>
      </c>
      <c r="DJ64" s="163">
        <f t="shared" si="128"/>
        <v>5.1783000000000001</v>
      </c>
      <c r="DK64" s="216">
        <f t="shared" si="129"/>
        <v>0</v>
      </c>
      <c r="DM64" s="303">
        <f t="shared" si="130"/>
        <v>0</v>
      </c>
      <c r="DN64" s="304">
        <f t="shared" si="131"/>
        <v>0</v>
      </c>
    </row>
    <row r="65" spans="13:106" x14ac:dyDescent="0.3">
      <c r="M65" s="40"/>
      <c r="AD65" s="39"/>
      <c r="AU65" s="39"/>
      <c r="BL65" s="39"/>
      <c r="BW65" s="39"/>
      <c r="CJ65" s="260"/>
      <c r="CW65" s="39"/>
    </row>
    <row r="66" spans="13:106" x14ac:dyDescent="0.3">
      <c r="BD66" s="551"/>
      <c r="BQ66" s="551"/>
      <c r="DA66"/>
      <c r="DB66"/>
    </row>
    <row r="67" spans="13:106" x14ac:dyDescent="0.3">
      <c r="DA67"/>
      <c r="DB67"/>
    </row>
    <row r="68" spans="13:106" x14ac:dyDescent="0.3">
      <c r="DA68"/>
      <c r="DB68"/>
    </row>
    <row r="69" spans="13:106" x14ac:dyDescent="0.3">
      <c r="DA69"/>
      <c r="DB69"/>
    </row>
    <row r="70" spans="13:106" x14ac:dyDescent="0.3">
      <c r="DA70"/>
      <c r="DB70"/>
    </row>
    <row r="71" spans="13:106" x14ac:dyDescent="0.3">
      <c r="DA71"/>
      <c r="DB71"/>
    </row>
  </sheetData>
  <autoFilter ref="A9:DN64" xr:uid="{306E24F4-B501-4CD5-A2AA-8E32F235CC22}">
    <sortState xmlns:xlrd2="http://schemas.microsoft.com/office/spreadsheetml/2017/richdata2" ref="A10:DN64">
      <sortCondition descending="1" ref="DK9"/>
    </sortState>
  </autoFilter>
  <mergeCells count="24">
    <mergeCell ref="C7:L7"/>
    <mergeCell ref="CK7:CR7"/>
    <mergeCell ref="BX7:CE7"/>
    <mergeCell ref="DK6:DK8"/>
    <mergeCell ref="DJ7:DJ8"/>
    <mergeCell ref="CG6:CG8"/>
    <mergeCell ref="CF7:CF8"/>
    <mergeCell ref="CT6:CT8"/>
    <mergeCell ref="CS7:CS8"/>
    <mergeCell ref="DD6:DD8"/>
    <mergeCell ref="DC7:DC8"/>
    <mergeCell ref="CX7:DB7"/>
    <mergeCell ref="N7:Y7"/>
    <mergeCell ref="AE7:AP7"/>
    <mergeCell ref="AV7:BG7"/>
    <mergeCell ref="BT6:BT8"/>
    <mergeCell ref="BS7:BS8"/>
    <mergeCell ref="BM7:BQ7"/>
    <mergeCell ref="AA6:AA8"/>
    <mergeCell ref="Z7:Z8"/>
    <mergeCell ref="AR6:AR8"/>
    <mergeCell ref="AQ7:AQ8"/>
    <mergeCell ref="BI6:BI8"/>
    <mergeCell ref="BH7:BH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87CA-6B12-42F8-97A2-CAC8C714A3A9}">
  <sheetPr>
    <tabColor theme="7" tint="0.79998168889431442"/>
  </sheetPr>
  <dimension ref="B1:DN241"/>
  <sheetViews>
    <sheetView zoomScaleNormal="100" workbookViewId="0">
      <pane xSplit="2" ySplit="9" topLeftCell="C10" activePane="bottomRight" state="frozen"/>
      <selection pane="topRight" activeCell="C1" sqref="C1"/>
      <selection pane="bottomLeft" activeCell="A7" sqref="A7"/>
      <selection pane="bottomRight" activeCell="B4" sqref="B4"/>
    </sheetView>
  </sheetViews>
  <sheetFormatPr defaultRowHeight="14.4" x14ac:dyDescent="0.3"/>
  <cols>
    <col min="2" max="3" width="22.6640625" customWidth="1"/>
    <col min="4" max="4" width="16.88671875" bestFit="1" customWidth="1"/>
    <col min="5" max="6" width="13.6640625" customWidth="1"/>
    <col min="7" max="7" width="15" bestFit="1" customWidth="1"/>
    <col min="8" max="8" width="14.88671875" bestFit="1" customWidth="1"/>
    <col min="9" max="9" width="10.33203125" bestFit="1" customWidth="1"/>
    <col min="10" max="10" width="13.88671875" bestFit="1" customWidth="1"/>
    <col min="11" max="11" width="10.6640625" bestFit="1" customWidth="1"/>
    <col min="12" max="12" width="13.6640625" customWidth="1"/>
    <col min="13" max="13" width="16" customWidth="1"/>
    <col min="14" max="14" width="14.33203125" style="264" bestFit="1" customWidth="1"/>
    <col min="15" max="15" width="17" style="2" bestFit="1" customWidth="1"/>
    <col min="16" max="16" width="16.88671875" bestFit="1" customWidth="1"/>
    <col min="17" max="17" width="19.6640625" bestFit="1" customWidth="1"/>
    <col min="18" max="18" width="14.109375" bestFit="1" customWidth="1"/>
    <col min="19" max="19" width="16.6640625" bestFit="1" customWidth="1"/>
    <col min="20" max="20" width="13.88671875" style="14" bestFit="1" customWidth="1"/>
    <col min="21" max="21" width="13.88671875" bestFit="1" customWidth="1"/>
    <col min="22" max="22" width="13.109375" bestFit="1" customWidth="1"/>
    <col min="23" max="23" width="15.6640625" bestFit="1" customWidth="1"/>
    <col min="24" max="24" width="17.44140625" style="17" bestFit="1" customWidth="1"/>
    <col min="25" max="25" width="20.33203125" style="25" bestFit="1" customWidth="1"/>
    <col min="26" max="26" width="18.33203125" style="25" bestFit="1" customWidth="1"/>
    <col min="27" max="27" width="19.6640625" style="177" bestFit="1" customWidth="1"/>
    <col min="28" max="29" width="20" style="177" bestFit="1" customWidth="1"/>
    <col min="30" max="30" width="11.33203125" style="159" customWidth="1"/>
    <col min="31" max="31" width="14.33203125" style="54" bestFit="1" customWidth="1"/>
    <col min="32" max="32" width="16.88671875" bestFit="1" customWidth="1"/>
    <col min="33" max="33" width="17" bestFit="1" customWidth="1"/>
    <col min="34" max="34" width="19.88671875" bestFit="1" customWidth="1"/>
    <col min="35" max="35" width="16.88671875" bestFit="1" customWidth="1"/>
    <col min="36" max="36" width="16.6640625" bestFit="1" customWidth="1"/>
    <col min="37" max="37" width="14.44140625" bestFit="1" customWidth="1"/>
    <col min="38" max="38" width="17.109375" bestFit="1" customWidth="1"/>
    <col min="39" max="39" width="15.33203125" hidden="1" customWidth="1"/>
    <col min="40" max="40" width="17.6640625" style="84" hidden="1" customWidth="1"/>
    <col min="41" max="41" width="14.44140625" hidden="1" customWidth="1"/>
    <col min="42" max="42" width="17.109375" hidden="1" customWidth="1"/>
    <col min="43" max="43" width="18.33203125" bestFit="1" customWidth="1"/>
    <col min="44" max="44" width="19.6640625" bestFit="1" customWidth="1"/>
    <col min="45" max="46" width="20" style="177" bestFit="1" customWidth="1"/>
    <col min="47" max="47" width="11.6640625" customWidth="1"/>
    <col min="48" max="48" width="17.6640625" bestFit="1" customWidth="1"/>
    <col min="49" max="49" width="20.5546875" bestFit="1" customWidth="1"/>
    <col min="50" max="50" width="15.88671875" bestFit="1" customWidth="1"/>
    <col min="51" max="51" width="18.5546875" bestFit="1" customWidth="1"/>
    <col min="52" max="52" width="15.44140625" style="25" bestFit="1" customWidth="1"/>
    <col min="53" max="53" width="18.109375" style="25" bestFit="1" customWidth="1"/>
    <col min="54" max="54" width="14.109375" bestFit="1" customWidth="1"/>
    <col min="55" max="55" width="16.88671875" bestFit="1" customWidth="1"/>
    <col min="56" max="56" width="14.88671875" bestFit="1" customWidth="1"/>
    <col min="57" max="57" width="17.6640625" bestFit="1" customWidth="1"/>
    <col min="58" max="58" width="15.44140625" bestFit="1" customWidth="1"/>
    <col min="59" max="59" width="18.109375" bestFit="1" customWidth="1"/>
    <col min="60" max="60" width="18.33203125" bestFit="1" customWidth="1"/>
    <col min="61" max="61" width="19.6640625" bestFit="1" customWidth="1"/>
    <col min="62" max="63" width="20" style="177" bestFit="1" customWidth="1"/>
    <col min="64" max="64" width="12" customWidth="1"/>
    <col min="65" max="65" width="14.33203125" style="14" bestFit="1" customWidth="1"/>
    <col min="66" max="66" width="16.88671875" style="14" bestFit="1" customWidth="1"/>
    <col min="67" max="67" width="11.109375" style="14" hidden="1" customWidth="1"/>
    <col min="68" max="68" width="13.6640625" style="14" hidden="1" customWidth="1"/>
    <col min="69" max="69" width="15.33203125" style="14" bestFit="1" customWidth="1"/>
    <col min="70" max="70" width="17.88671875" bestFit="1" customWidth="1"/>
    <col min="71" max="71" width="18.33203125" bestFit="1" customWidth="1"/>
    <col min="72" max="72" width="19.6640625" bestFit="1" customWidth="1"/>
    <col min="73" max="73" width="20" bestFit="1" customWidth="1"/>
    <col min="74" max="74" width="20.44140625" bestFit="1" customWidth="1"/>
    <col min="75" max="75" width="12.33203125" customWidth="1"/>
    <col min="76" max="76" width="13.33203125" style="14" bestFit="1" customWidth="1"/>
    <col min="77" max="77" width="16" style="25" bestFit="1" customWidth="1"/>
    <col min="78" max="78" width="14.5546875" style="14" hidden="1" customWidth="1"/>
    <col min="79" max="79" width="17.33203125" style="25" hidden="1" customWidth="1"/>
    <col min="80" max="80" width="15.44140625" style="14" bestFit="1" customWidth="1"/>
    <col min="81" max="81" width="18.109375" style="25" bestFit="1" customWidth="1"/>
    <col min="82" max="82" width="14.44140625" style="14" hidden="1" customWidth="1"/>
    <col min="83" max="83" width="19.88671875" style="25" hidden="1" customWidth="1"/>
    <col min="84" max="84" width="12.33203125" style="25" customWidth="1"/>
    <col min="85" max="85" width="19.6640625" style="25" bestFit="1" customWidth="1"/>
    <col min="86" max="87" width="20" bestFit="1" customWidth="1"/>
    <col min="88" max="88" width="15" style="159" customWidth="1"/>
    <col min="89" max="89" width="14" bestFit="1" customWidth="1"/>
    <col min="90" max="90" width="16.6640625" bestFit="1" customWidth="1"/>
    <col min="91" max="91" width="10.33203125" bestFit="1" customWidth="1"/>
    <col min="92" max="92" width="13.109375" bestFit="1" customWidth="1"/>
    <col min="93" max="93" width="15.33203125" bestFit="1" customWidth="1"/>
    <col min="94" max="94" width="17.88671875" bestFit="1" customWidth="1"/>
    <col min="95" max="95" width="12.6640625" bestFit="1" customWidth="1"/>
    <col min="96" max="96" width="15.44140625" bestFit="1" customWidth="1"/>
    <col min="97" max="97" width="18.33203125" bestFit="1" customWidth="1"/>
    <col min="98" max="98" width="19.6640625" bestFit="1" customWidth="1"/>
    <col min="99" max="100" width="20" bestFit="1" customWidth="1"/>
    <col min="101" max="101" width="10.109375" customWidth="1"/>
    <col min="102" max="102" width="14.88671875" bestFit="1" customWidth="1"/>
    <col min="103" max="103" width="16.5546875" bestFit="1" customWidth="1"/>
    <col min="104" max="104" width="15.6640625" bestFit="1" customWidth="1"/>
    <col min="105" max="105" width="17.109375" bestFit="1" customWidth="1"/>
    <col min="106" max="106" width="14.109375" style="10" bestFit="1" customWidth="1"/>
    <col min="107" max="107" width="18.33203125" bestFit="1" customWidth="1"/>
    <col min="108" max="108" width="19.6640625" bestFit="1" customWidth="1"/>
    <col min="109" max="110" width="20" bestFit="1" customWidth="1"/>
    <col min="113" max="113" width="13.5546875" customWidth="1"/>
    <col min="114" max="114" width="13.5546875" style="10" customWidth="1"/>
    <col min="115" max="115" width="15" customWidth="1"/>
    <col min="117" max="118" width="20.33203125" style="2" bestFit="1" customWidth="1"/>
  </cols>
  <sheetData>
    <row r="1" spans="2:118" x14ac:dyDescent="0.3">
      <c r="B1" s="1" t="s">
        <v>414</v>
      </c>
      <c r="C1" s="1"/>
      <c r="D1" s="1"/>
      <c r="E1" s="1"/>
      <c r="K1" s="267" t="s">
        <v>400</v>
      </c>
      <c r="L1" s="267"/>
      <c r="M1" s="268" t="s">
        <v>415</v>
      </c>
      <c r="T1" s="2"/>
      <c r="Y1" s="240"/>
      <c r="Z1" s="240"/>
      <c r="AA1" s="240"/>
      <c r="AB1" s="240"/>
      <c r="AC1" s="240"/>
      <c r="AD1" s="269"/>
      <c r="AS1" s="240"/>
      <c r="AT1" s="240"/>
      <c r="AZ1" s="240"/>
      <c r="BA1" s="240"/>
      <c r="BJ1" s="240"/>
      <c r="BK1" s="240"/>
      <c r="BM1" s="2"/>
      <c r="BN1" s="2"/>
      <c r="BO1" s="2"/>
      <c r="BP1" s="2"/>
      <c r="BQ1" s="2"/>
      <c r="BX1" s="2"/>
      <c r="BY1" s="240"/>
      <c r="BZ1" s="2"/>
      <c r="CA1" s="240"/>
      <c r="CB1" s="2"/>
      <c r="CC1" s="240"/>
      <c r="CD1" s="2"/>
      <c r="CE1" s="240"/>
      <c r="CF1" s="240"/>
      <c r="CG1" s="240"/>
      <c r="CJ1" s="269"/>
      <c r="DB1"/>
      <c r="DJ1"/>
    </row>
    <row r="2" spans="2:118" ht="15.6" x14ac:dyDescent="0.3">
      <c r="B2" s="660" t="s">
        <v>1439</v>
      </c>
      <c r="C2" s="1"/>
      <c r="D2" s="1"/>
      <c r="E2" s="1"/>
      <c r="T2" s="2"/>
      <c r="Y2" s="240"/>
      <c r="Z2" s="240"/>
      <c r="AA2" s="240"/>
      <c r="AB2" s="240"/>
      <c r="AC2" s="240"/>
      <c r="AD2" s="269"/>
      <c r="AS2" s="240"/>
      <c r="AT2" s="240"/>
      <c r="AZ2" s="240"/>
      <c r="BA2" s="240"/>
      <c r="BJ2" s="240"/>
      <c r="BK2" s="240"/>
      <c r="BM2" s="2"/>
      <c r="BN2" s="2"/>
      <c r="BO2" s="2"/>
      <c r="BP2" s="2"/>
      <c r="BQ2" s="2"/>
      <c r="BX2" s="2"/>
      <c r="BY2" s="240"/>
      <c r="BZ2" s="2"/>
      <c r="CA2" s="240"/>
      <c r="CB2" s="2"/>
      <c r="CC2" s="240"/>
      <c r="CD2" s="2"/>
      <c r="CE2" s="240"/>
      <c r="CF2" s="240"/>
      <c r="CG2" s="240"/>
      <c r="CJ2" s="269"/>
      <c r="DB2"/>
      <c r="DJ2"/>
    </row>
    <row r="3" spans="2:118" ht="15.6" x14ac:dyDescent="0.3">
      <c r="B3" s="661" t="s">
        <v>1440</v>
      </c>
      <c r="C3" s="448" t="s">
        <v>1285</v>
      </c>
      <c r="D3" s="448"/>
      <c r="E3" s="1"/>
      <c r="F3" s="3"/>
      <c r="AL3" s="158"/>
    </row>
    <row r="4" spans="2:118" x14ac:dyDescent="0.3">
      <c r="C4" s="3"/>
      <c r="D4" s="3"/>
      <c r="E4" s="3"/>
      <c r="F4" s="3"/>
      <c r="Y4" s="159"/>
      <c r="Z4" s="159"/>
      <c r="AA4" s="651"/>
      <c r="AB4" s="651"/>
      <c r="AC4" s="651"/>
      <c r="AL4" s="158"/>
      <c r="AS4" s="651"/>
      <c r="AT4" s="651"/>
      <c r="AZ4" s="159"/>
      <c r="BA4" s="159"/>
      <c r="BJ4" s="651"/>
      <c r="BK4" s="651"/>
      <c r="BY4" s="159"/>
      <c r="CA4" s="159"/>
      <c r="CC4" s="159"/>
      <c r="CE4" s="159"/>
      <c r="CF4" s="159"/>
      <c r="CG4" s="159"/>
    </row>
    <row r="5" spans="2:118" ht="15" thickBot="1" x14ac:dyDescent="0.35">
      <c r="B5" s="118"/>
      <c r="C5" s="3"/>
      <c r="D5" s="3"/>
      <c r="E5" s="3"/>
      <c r="F5" s="3"/>
      <c r="AL5" s="158"/>
    </row>
    <row r="6" spans="2:118" s="96" customFormat="1" ht="15" customHeight="1" thickBot="1" x14ac:dyDescent="0.35">
      <c r="M6"/>
      <c r="N6" s="436" t="s">
        <v>1213</v>
      </c>
      <c r="P6" s="540" t="s">
        <v>1214</v>
      </c>
      <c r="R6" s="111" t="s">
        <v>1215</v>
      </c>
      <c r="T6" s="540" t="s">
        <v>1216</v>
      </c>
      <c r="V6" s="112" t="s">
        <v>1217</v>
      </c>
      <c r="X6" s="112" t="s">
        <v>1218</v>
      </c>
      <c r="Y6" s="97"/>
      <c r="Z6" s="25"/>
      <c r="AA6" s="706" t="s">
        <v>1320</v>
      </c>
      <c r="AB6" s="273"/>
      <c r="AC6" s="273"/>
      <c r="AD6" s="159"/>
      <c r="AE6" s="440" t="s">
        <v>1220</v>
      </c>
      <c r="AG6" s="117" t="s">
        <v>1221</v>
      </c>
      <c r="AI6" s="117" t="s">
        <v>1222</v>
      </c>
      <c r="AK6" s="117" t="s">
        <v>1224</v>
      </c>
      <c r="AN6" s="98"/>
      <c r="AQ6" s="25"/>
      <c r="AR6" s="706" t="s">
        <v>1316</v>
      </c>
      <c r="AS6" s="273"/>
      <c r="AT6" s="273"/>
      <c r="AU6"/>
      <c r="AV6" s="109" t="s">
        <v>1226</v>
      </c>
      <c r="AX6" s="109" t="s">
        <v>1228</v>
      </c>
      <c r="AZ6" s="109" t="s">
        <v>1230</v>
      </c>
      <c r="BA6" s="97"/>
      <c r="BB6" s="109" t="s">
        <v>1232</v>
      </c>
      <c r="BD6" s="109" t="s">
        <v>1234</v>
      </c>
      <c r="BF6" s="109" t="s">
        <v>1236</v>
      </c>
      <c r="BH6" s="25"/>
      <c r="BI6" s="706" t="s">
        <v>1308</v>
      </c>
      <c r="BJ6" s="273"/>
      <c r="BK6" s="273"/>
      <c r="BL6"/>
      <c r="BM6" s="110" t="s">
        <v>1239</v>
      </c>
      <c r="BQ6" s="110" t="s">
        <v>1240</v>
      </c>
      <c r="BS6" s="25"/>
      <c r="BT6" s="706" t="s">
        <v>1304</v>
      </c>
      <c r="BU6"/>
      <c r="BV6"/>
      <c r="BW6"/>
      <c r="BX6" s="123" t="s">
        <v>1242</v>
      </c>
      <c r="BY6" s="97"/>
      <c r="CA6" s="97"/>
      <c r="CB6" s="123" t="s">
        <v>1243</v>
      </c>
      <c r="CC6" s="97"/>
      <c r="CE6" s="97"/>
      <c r="CF6" s="25"/>
      <c r="CG6" s="706" t="s">
        <v>1300</v>
      </c>
      <c r="CH6"/>
      <c r="CI6"/>
      <c r="CJ6" s="159"/>
      <c r="CK6" s="124" t="s">
        <v>1245</v>
      </c>
      <c r="CM6" s="124" t="s">
        <v>1246</v>
      </c>
      <c r="CO6" s="124" t="s">
        <v>1248</v>
      </c>
      <c r="CQ6" s="124" t="s">
        <v>1249</v>
      </c>
      <c r="CS6" s="25"/>
      <c r="CT6" s="706" t="s">
        <v>1296</v>
      </c>
      <c r="CU6"/>
      <c r="CV6"/>
      <c r="CW6"/>
      <c r="CX6" s="142" t="s">
        <v>1251</v>
      </c>
      <c r="CZ6" s="142" t="s">
        <v>1252</v>
      </c>
      <c r="DB6" s="142" t="s">
        <v>1253</v>
      </c>
      <c r="DC6" s="25"/>
      <c r="DD6" s="706" t="s">
        <v>1292</v>
      </c>
      <c r="DE6"/>
      <c r="DF6"/>
      <c r="DI6"/>
      <c r="DJ6" s="10"/>
      <c r="DK6" s="719" t="s">
        <v>1212</v>
      </c>
    </row>
    <row r="7" spans="2:118" ht="14.4" customHeight="1" thickBot="1" x14ac:dyDescent="0.35">
      <c r="B7" s="730" t="s">
        <v>1202</v>
      </c>
      <c r="C7" s="732" t="s">
        <v>1</v>
      </c>
      <c r="D7" s="733"/>
      <c r="E7" s="733"/>
      <c r="F7" s="733"/>
      <c r="G7" s="733"/>
      <c r="H7" s="733"/>
      <c r="I7" s="733"/>
      <c r="J7" s="733"/>
      <c r="K7" s="733"/>
      <c r="L7" s="734"/>
      <c r="N7" s="735" t="s">
        <v>1254</v>
      </c>
      <c r="O7" s="736"/>
      <c r="P7" s="736"/>
      <c r="Q7" s="736"/>
      <c r="R7" s="736"/>
      <c r="S7" s="736"/>
      <c r="T7" s="736"/>
      <c r="U7" s="736"/>
      <c r="V7" s="736"/>
      <c r="W7" s="736"/>
      <c r="X7" s="736"/>
      <c r="Y7" s="737"/>
      <c r="Z7" s="709" t="s">
        <v>1321</v>
      </c>
      <c r="AA7" s="707"/>
      <c r="AB7" s="273"/>
      <c r="AC7" s="273"/>
      <c r="AE7" s="700" t="s">
        <v>1219</v>
      </c>
      <c r="AF7" s="701"/>
      <c r="AG7" s="701"/>
      <c r="AH7" s="701"/>
      <c r="AI7" s="701"/>
      <c r="AJ7" s="701"/>
      <c r="AK7" s="701"/>
      <c r="AL7" s="701"/>
      <c r="AM7" s="701"/>
      <c r="AN7" s="701"/>
      <c r="AO7" s="701"/>
      <c r="AP7" s="701"/>
      <c r="AQ7" s="709" t="s">
        <v>1317</v>
      </c>
      <c r="AR7" s="707"/>
      <c r="AS7" s="273"/>
      <c r="AT7" s="273"/>
      <c r="AV7" s="702" t="s">
        <v>1225</v>
      </c>
      <c r="AW7" s="703"/>
      <c r="AX7" s="703"/>
      <c r="AY7" s="703"/>
      <c r="AZ7" s="703"/>
      <c r="BA7" s="703"/>
      <c r="BB7" s="703"/>
      <c r="BC7" s="703"/>
      <c r="BD7" s="703"/>
      <c r="BE7" s="703"/>
      <c r="BF7" s="703"/>
      <c r="BG7" s="703"/>
      <c r="BH7" s="709" t="s">
        <v>1309</v>
      </c>
      <c r="BI7" s="707"/>
      <c r="BJ7" s="273"/>
      <c r="BK7" s="273"/>
      <c r="BM7" s="727" t="s">
        <v>1238</v>
      </c>
      <c r="BN7" s="728"/>
      <c r="BO7" s="728"/>
      <c r="BP7" s="728"/>
      <c r="BQ7" s="728"/>
      <c r="BR7" s="728"/>
      <c r="BS7" s="709" t="s">
        <v>1305</v>
      </c>
      <c r="BT7" s="707"/>
      <c r="BX7" s="714" t="s">
        <v>1241</v>
      </c>
      <c r="BY7" s="715"/>
      <c r="BZ7" s="715"/>
      <c r="CA7" s="715"/>
      <c r="CB7" s="715"/>
      <c r="CC7" s="715"/>
      <c r="CD7" s="715"/>
      <c r="CE7" s="716"/>
      <c r="CF7" s="709" t="s">
        <v>1301</v>
      </c>
      <c r="CG7" s="707"/>
      <c r="CK7" s="717" t="s">
        <v>1244</v>
      </c>
      <c r="CL7" s="718"/>
      <c r="CM7" s="718"/>
      <c r="CN7" s="718"/>
      <c r="CO7" s="718"/>
      <c r="CP7" s="718"/>
      <c r="CQ7" s="718"/>
      <c r="CR7" s="718"/>
      <c r="CS7" s="709" t="s">
        <v>1297</v>
      </c>
      <c r="CT7" s="707"/>
      <c r="CX7" s="724" t="s">
        <v>1250</v>
      </c>
      <c r="CY7" s="725"/>
      <c r="CZ7" s="725"/>
      <c r="DA7" s="725"/>
      <c r="DB7" s="725"/>
      <c r="DC7" s="709" t="s">
        <v>1293</v>
      </c>
      <c r="DD7" s="707"/>
      <c r="DJ7" s="722" t="s">
        <v>416</v>
      </c>
      <c r="DK7" s="720"/>
    </row>
    <row r="8" spans="2:118" s="10" customFormat="1" ht="48" x14ac:dyDescent="0.3">
      <c r="B8" s="731"/>
      <c r="C8" s="82" t="s">
        <v>731</v>
      </c>
      <c r="D8" s="93" t="s">
        <v>22</v>
      </c>
      <c r="E8" s="93" t="s">
        <v>1199</v>
      </c>
      <c r="F8" s="93" t="s">
        <v>1203</v>
      </c>
      <c r="G8" s="93" t="s">
        <v>377</v>
      </c>
      <c r="H8" s="93" t="s">
        <v>378</v>
      </c>
      <c r="I8" s="93" t="s">
        <v>4</v>
      </c>
      <c r="J8" s="93" t="s">
        <v>1322</v>
      </c>
      <c r="K8" s="93" t="s">
        <v>371</v>
      </c>
      <c r="L8" s="94" t="s">
        <v>5</v>
      </c>
      <c r="M8"/>
      <c r="N8" s="100" t="s">
        <v>8</v>
      </c>
      <c r="O8" s="37" t="s">
        <v>1169</v>
      </c>
      <c r="P8" s="92" t="s">
        <v>7</v>
      </c>
      <c r="Q8" s="92" t="s">
        <v>1170</v>
      </c>
      <c r="R8" s="76" t="s">
        <v>10</v>
      </c>
      <c r="S8" s="37" t="s">
        <v>1186</v>
      </c>
      <c r="T8" s="92" t="s">
        <v>9</v>
      </c>
      <c r="U8" s="92" t="s">
        <v>1187</v>
      </c>
      <c r="V8" s="76" t="s">
        <v>1255</v>
      </c>
      <c r="W8" s="37" t="s">
        <v>372</v>
      </c>
      <c r="X8" s="77" t="s">
        <v>1256</v>
      </c>
      <c r="Y8" s="78" t="s">
        <v>1171</v>
      </c>
      <c r="Z8" s="710"/>
      <c r="AA8" s="729"/>
      <c r="AB8" s="281" t="s">
        <v>1319</v>
      </c>
      <c r="AC8" s="282" t="s">
        <v>1318</v>
      </c>
      <c r="AD8" s="159"/>
      <c r="AE8" s="441" t="s">
        <v>1205</v>
      </c>
      <c r="AF8" s="37" t="s">
        <v>397</v>
      </c>
      <c r="AG8" s="88" t="s">
        <v>1206</v>
      </c>
      <c r="AH8" s="37" t="s">
        <v>1173</v>
      </c>
      <c r="AI8" s="88" t="s">
        <v>1207</v>
      </c>
      <c r="AJ8" s="37" t="s">
        <v>399</v>
      </c>
      <c r="AK8" s="131" t="s">
        <v>1208</v>
      </c>
      <c r="AL8" s="132" t="s">
        <v>395</v>
      </c>
      <c r="AM8" s="89" t="s">
        <v>1209</v>
      </c>
      <c r="AN8" s="89" t="s">
        <v>1210</v>
      </c>
      <c r="AO8" s="89" t="s">
        <v>1211</v>
      </c>
      <c r="AP8" s="133" t="s">
        <v>394</v>
      </c>
      <c r="AQ8" s="710"/>
      <c r="AR8" s="708"/>
      <c r="AS8" s="281" t="s">
        <v>1315</v>
      </c>
      <c r="AT8" s="282" t="s">
        <v>1314</v>
      </c>
      <c r="AU8"/>
      <c r="AV8" s="136" t="s">
        <v>1257</v>
      </c>
      <c r="AW8" s="37" t="s">
        <v>1174</v>
      </c>
      <c r="AX8" s="119" t="s">
        <v>1258</v>
      </c>
      <c r="AY8" s="37" t="s">
        <v>1324</v>
      </c>
      <c r="AZ8" s="120" t="s">
        <v>1259</v>
      </c>
      <c r="BA8" s="37" t="s">
        <v>1175</v>
      </c>
      <c r="BB8" s="119" t="s">
        <v>1260</v>
      </c>
      <c r="BC8" s="37" t="s">
        <v>1311</v>
      </c>
      <c r="BD8" s="119" t="s">
        <v>1261</v>
      </c>
      <c r="BE8" s="37" t="s">
        <v>1310</v>
      </c>
      <c r="BF8" s="119" t="s">
        <v>1262</v>
      </c>
      <c r="BG8" s="37" t="s">
        <v>407</v>
      </c>
      <c r="BH8" s="710"/>
      <c r="BI8" s="708"/>
      <c r="BJ8" s="281" t="s">
        <v>1307</v>
      </c>
      <c r="BK8" s="282" t="s">
        <v>1306</v>
      </c>
      <c r="BL8"/>
      <c r="BM8" s="140" t="s">
        <v>1263</v>
      </c>
      <c r="BN8" s="37" t="s">
        <v>1192</v>
      </c>
      <c r="BO8" s="91" t="s">
        <v>14</v>
      </c>
      <c r="BP8" s="92" t="s">
        <v>373</v>
      </c>
      <c r="BQ8" s="38" t="s">
        <v>1264</v>
      </c>
      <c r="BR8" s="37" t="s">
        <v>1193</v>
      </c>
      <c r="BS8" s="710"/>
      <c r="BT8" s="708"/>
      <c r="BU8" s="281" t="s">
        <v>1303</v>
      </c>
      <c r="BV8" s="282" t="s">
        <v>1302</v>
      </c>
      <c r="BW8"/>
      <c r="BX8" s="7" t="s">
        <v>1265</v>
      </c>
      <c r="BY8" s="37" t="s">
        <v>1176</v>
      </c>
      <c r="BZ8" s="91" t="s">
        <v>16</v>
      </c>
      <c r="CA8" s="92" t="s">
        <v>375</v>
      </c>
      <c r="CB8" s="8" t="s">
        <v>1266</v>
      </c>
      <c r="CC8" s="37" t="s">
        <v>1177</v>
      </c>
      <c r="CD8" s="91" t="s">
        <v>17</v>
      </c>
      <c r="CE8" s="95" t="s">
        <v>374</v>
      </c>
      <c r="CF8" s="710"/>
      <c r="CG8" s="708"/>
      <c r="CH8" s="281" t="s">
        <v>1299</v>
      </c>
      <c r="CI8" s="282" t="s">
        <v>1298</v>
      </c>
      <c r="CJ8" s="159"/>
      <c r="CK8" s="125" t="s">
        <v>1267</v>
      </c>
      <c r="CL8" s="37" t="s">
        <v>1178</v>
      </c>
      <c r="CM8" s="121" t="s">
        <v>1268</v>
      </c>
      <c r="CN8" s="37" t="s">
        <v>403</v>
      </c>
      <c r="CO8" s="121" t="s">
        <v>1269</v>
      </c>
      <c r="CP8" s="37" t="s">
        <v>1179</v>
      </c>
      <c r="CQ8" s="121" t="s">
        <v>1270</v>
      </c>
      <c r="CR8" s="37" t="s">
        <v>404</v>
      </c>
      <c r="CS8" s="710"/>
      <c r="CT8" s="708"/>
      <c r="CU8" s="281" t="s">
        <v>1295</v>
      </c>
      <c r="CV8" s="282" t="s">
        <v>1294</v>
      </c>
      <c r="CW8"/>
      <c r="CX8" s="9" t="s">
        <v>1271</v>
      </c>
      <c r="CY8" s="37" t="s">
        <v>1181</v>
      </c>
      <c r="CZ8" s="122" t="s">
        <v>1273</v>
      </c>
      <c r="DA8" s="37" t="s">
        <v>1184</v>
      </c>
      <c r="DB8" s="488" t="s">
        <v>2</v>
      </c>
      <c r="DC8" s="710"/>
      <c r="DD8" s="729"/>
      <c r="DE8" s="280" t="s">
        <v>1291</v>
      </c>
      <c r="DF8" s="280" t="s">
        <v>1290</v>
      </c>
      <c r="DI8"/>
      <c r="DJ8" s="723"/>
      <c r="DK8" s="721"/>
      <c r="DM8" s="281" t="s">
        <v>417</v>
      </c>
      <c r="DN8" s="282" t="s">
        <v>418</v>
      </c>
    </row>
    <row r="9" spans="2:118" s="10" customFormat="1" ht="12.6" customHeight="1" thickBot="1" x14ac:dyDescent="0.35">
      <c r="B9" s="305" t="s">
        <v>1197</v>
      </c>
      <c r="C9" s="306" t="s">
        <v>1196</v>
      </c>
      <c r="D9" s="307" t="s">
        <v>422</v>
      </c>
      <c r="E9" s="307" t="s">
        <v>1198</v>
      </c>
      <c r="F9" s="307" t="s">
        <v>421</v>
      </c>
      <c r="G9" s="307" t="s">
        <v>423</v>
      </c>
      <c r="H9" s="307" t="s">
        <v>424</v>
      </c>
      <c r="I9" s="307" t="s">
        <v>19</v>
      </c>
      <c r="J9" s="307" t="s">
        <v>1195</v>
      </c>
      <c r="K9" s="307" t="s">
        <v>20</v>
      </c>
      <c r="L9" s="308" t="s">
        <v>1194</v>
      </c>
      <c r="M9"/>
      <c r="N9" s="437" t="s">
        <v>1143</v>
      </c>
      <c r="O9" s="289" t="s">
        <v>1144</v>
      </c>
      <c r="P9" s="309" t="s">
        <v>1145</v>
      </c>
      <c r="Q9" s="309" t="s">
        <v>1146</v>
      </c>
      <c r="R9" s="310" t="s">
        <v>419</v>
      </c>
      <c r="S9" s="289" t="s">
        <v>420</v>
      </c>
      <c r="T9" s="309" t="s">
        <v>425</v>
      </c>
      <c r="U9" s="309" t="s">
        <v>1188</v>
      </c>
      <c r="V9" s="310" t="s">
        <v>11</v>
      </c>
      <c r="W9" s="289" t="s">
        <v>426</v>
      </c>
      <c r="X9" s="311" t="s">
        <v>1147</v>
      </c>
      <c r="Y9" s="312" t="s">
        <v>1148</v>
      </c>
      <c r="Z9" s="313" t="s">
        <v>427</v>
      </c>
      <c r="AA9" s="314" t="s">
        <v>471</v>
      </c>
      <c r="AB9" s="340" t="s">
        <v>430</v>
      </c>
      <c r="AC9" s="341" t="s">
        <v>429</v>
      </c>
      <c r="AD9" s="159"/>
      <c r="AE9" s="442" t="s">
        <v>396</v>
      </c>
      <c r="AF9" s="318" t="s">
        <v>431</v>
      </c>
      <c r="AG9" s="322" t="s">
        <v>1149</v>
      </c>
      <c r="AH9" s="318" t="s">
        <v>1172</v>
      </c>
      <c r="AI9" s="322" t="s">
        <v>398</v>
      </c>
      <c r="AJ9" s="318" t="s">
        <v>1189</v>
      </c>
      <c r="AK9" s="322" t="s">
        <v>12</v>
      </c>
      <c r="AL9" s="318" t="s">
        <v>432</v>
      </c>
      <c r="AM9" s="325" t="s">
        <v>433</v>
      </c>
      <c r="AN9" s="325" t="s">
        <v>478</v>
      </c>
      <c r="AO9" s="325" t="s">
        <v>1190</v>
      </c>
      <c r="AP9" s="323" t="s">
        <v>1191</v>
      </c>
      <c r="AQ9" s="313" t="s">
        <v>435</v>
      </c>
      <c r="AR9" s="314" t="s">
        <v>428</v>
      </c>
      <c r="AS9" s="340" t="s">
        <v>436</v>
      </c>
      <c r="AT9" s="341" t="s">
        <v>437</v>
      </c>
      <c r="AU9"/>
      <c r="AV9" s="317" t="s">
        <v>1151</v>
      </c>
      <c r="AW9" s="318" t="s">
        <v>1152</v>
      </c>
      <c r="AX9" s="319" t="s">
        <v>1313</v>
      </c>
      <c r="AY9" s="318" t="s">
        <v>1312</v>
      </c>
      <c r="AZ9" s="320" t="s">
        <v>1154</v>
      </c>
      <c r="BA9" s="318" t="s">
        <v>1155</v>
      </c>
      <c r="BB9" s="319" t="s">
        <v>1287</v>
      </c>
      <c r="BC9" s="318" t="s">
        <v>1288</v>
      </c>
      <c r="BD9" s="319" t="s">
        <v>450</v>
      </c>
      <c r="BE9" s="318" t="s">
        <v>449</v>
      </c>
      <c r="BF9" s="319" t="s">
        <v>13</v>
      </c>
      <c r="BG9" s="318" t="s">
        <v>451</v>
      </c>
      <c r="BH9" s="489" t="s">
        <v>452</v>
      </c>
      <c r="BI9" s="314" t="s">
        <v>453</v>
      </c>
      <c r="BJ9" s="340" t="s">
        <v>443</v>
      </c>
      <c r="BK9" s="341" t="s">
        <v>444</v>
      </c>
      <c r="BL9"/>
      <c r="BM9" s="324" t="s">
        <v>438</v>
      </c>
      <c r="BN9" s="318" t="s">
        <v>439</v>
      </c>
      <c r="BO9" s="325" t="s">
        <v>15</v>
      </c>
      <c r="BP9" s="323" t="s">
        <v>440</v>
      </c>
      <c r="BQ9" s="326" t="s">
        <v>441</v>
      </c>
      <c r="BR9" s="318" t="s">
        <v>442</v>
      </c>
      <c r="BS9" s="313" t="s">
        <v>445</v>
      </c>
      <c r="BT9" s="314" t="s">
        <v>446</v>
      </c>
      <c r="BU9" s="340" t="s">
        <v>447</v>
      </c>
      <c r="BV9" s="341" t="s">
        <v>448</v>
      </c>
      <c r="BW9"/>
      <c r="BX9" s="345" t="s">
        <v>1156</v>
      </c>
      <c r="BY9" s="289" t="s">
        <v>1157</v>
      </c>
      <c r="BZ9" s="307" t="s">
        <v>1159</v>
      </c>
      <c r="CA9" s="309" t="s">
        <v>1162</v>
      </c>
      <c r="CB9" s="346" t="s">
        <v>1158</v>
      </c>
      <c r="CC9" s="289" t="s">
        <v>1161</v>
      </c>
      <c r="CD9" s="307" t="s">
        <v>1160</v>
      </c>
      <c r="CE9" s="347" t="s">
        <v>1163</v>
      </c>
      <c r="CF9" s="313" t="s">
        <v>454</v>
      </c>
      <c r="CG9" s="314" t="s">
        <v>455</v>
      </c>
      <c r="CH9" s="340" t="s">
        <v>456</v>
      </c>
      <c r="CI9" s="341" t="s">
        <v>457</v>
      </c>
      <c r="CJ9" s="159"/>
      <c r="CK9" s="348" t="s">
        <v>1164</v>
      </c>
      <c r="CL9" s="289" t="s">
        <v>1165</v>
      </c>
      <c r="CM9" s="349" t="s">
        <v>18</v>
      </c>
      <c r="CN9" s="289" t="s">
        <v>458</v>
      </c>
      <c r="CO9" s="349" t="s">
        <v>1166</v>
      </c>
      <c r="CP9" s="289" t="s">
        <v>1167</v>
      </c>
      <c r="CQ9" s="349" t="s">
        <v>3</v>
      </c>
      <c r="CR9" s="289" t="s">
        <v>459</v>
      </c>
      <c r="CS9" s="489" t="s">
        <v>460</v>
      </c>
      <c r="CT9" s="314" t="s">
        <v>461</v>
      </c>
      <c r="CU9" s="340" t="s">
        <v>462</v>
      </c>
      <c r="CV9" s="341" t="s">
        <v>463</v>
      </c>
      <c r="CW9"/>
      <c r="CX9" s="350" t="s">
        <v>1180</v>
      </c>
      <c r="CY9" s="289" t="s">
        <v>1182</v>
      </c>
      <c r="CZ9" s="490" t="s">
        <v>1183</v>
      </c>
      <c r="DA9" s="289" t="s">
        <v>1185</v>
      </c>
      <c r="DB9" s="491" t="s">
        <v>464</v>
      </c>
      <c r="DC9" s="489" t="s">
        <v>465</v>
      </c>
      <c r="DD9" s="314" t="s">
        <v>466</v>
      </c>
      <c r="DE9" s="340" t="s">
        <v>467</v>
      </c>
      <c r="DF9" s="341" t="s">
        <v>468</v>
      </c>
      <c r="DI9"/>
      <c r="DJ9" s="232" t="s">
        <v>412</v>
      </c>
      <c r="DK9" s="233" t="s">
        <v>1289</v>
      </c>
      <c r="DM9" s="315" t="s">
        <v>469</v>
      </c>
      <c r="DN9" s="315" t="s">
        <v>470</v>
      </c>
    </row>
    <row r="10" spans="2:118" x14ac:dyDescent="0.3">
      <c r="B10" s="48" t="s">
        <v>125</v>
      </c>
      <c r="C10" s="162">
        <v>540070</v>
      </c>
      <c r="D10" s="5" t="s">
        <v>330</v>
      </c>
      <c r="E10" s="5" t="s">
        <v>370</v>
      </c>
      <c r="F10" s="12">
        <v>3</v>
      </c>
      <c r="G10" s="20">
        <v>542777</v>
      </c>
      <c r="H10" s="20">
        <v>47446</v>
      </c>
      <c r="I10" s="20">
        <v>86137</v>
      </c>
      <c r="J10" s="21">
        <v>101.56598382024293</v>
      </c>
      <c r="K10" s="20">
        <v>35194</v>
      </c>
      <c r="L10" s="165">
        <v>2.4366653406830712</v>
      </c>
      <c r="N10" s="438">
        <v>20983</v>
      </c>
      <c r="O10" s="143">
        <f t="shared" ref="O10:O41" si="0">IFERROR(_xlfn.PERCENTRANK.INC(N$10:N$64,N10),"-9999")</f>
        <v>0.96199999999999997</v>
      </c>
      <c r="P10" s="27">
        <v>3.8658601967290443E-2</v>
      </c>
      <c r="Q10" s="27">
        <f t="shared" ref="Q10:Q41" si="1">IFERROR(_xlfn.PERCENTRANK.INC(P$10:P$64,P10),"-9999")</f>
        <v>0.68500000000000005</v>
      </c>
      <c r="R10" s="12">
        <v>823.86</v>
      </c>
      <c r="S10" s="143">
        <f t="shared" ref="S10:S41" si="2">IFERROR(_xlfn.PERCENTRANK.INC(R$10:R$64,R10),"-9999")</f>
        <v>1</v>
      </c>
      <c r="T10" s="71">
        <v>1.517860926310437E-3</v>
      </c>
      <c r="U10" s="143">
        <f t="shared" ref="U10:U41" si="3">IFERROR(_xlfn.PERCENTRANK.INC(T$10:T$64,T10),"-9999")</f>
        <v>0.96199999999999997</v>
      </c>
      <c r="V10" s="12">
        <v>24</v>
      </c>
      <c r="W10" s="143">
        <f t="shared" ref="W10:W41" si="4">IFERROR(_xlfn.PERCENTRANK.INC(V$10:V$64,V10),"-9999")</f>
        <v>0.94399999999999995</v>
      </c>
      <c r="X10" s="66">
        <v>2.5</v>
      </c>
      <c r="Y10" s="27">
        <f t="shared" ref="Y10:Y41" si="5">IFERROR(_xlfn.PERCENTRANK.INC(X$10:X$64,X10),"-9999")</f>
        <v>0.68500000000000005</v>
      </c>
      <c r="Z10" s="165">
        <f t="shared" ref="Z10:Z41" si="6">SUM(Y10,W10,S10,O10)</f>
        <v>3.5910000000000002</v>
      </c>
      <c r="AA10" s="356">
        <f t="shared" ref="AA10:AA41" si="7">IFERROR(_xlfn.PERCENTRANK.INC(Z$10:Z$64,Z10),"-9999")</f>
        <v>1</v>
      </c>
      <c r="AB10" s="365">
        <f t="shared" ref="AB10:AB41" si="8">COUNTIF(O10,"&gt;=90%")+COUNTIF(S10,"&gt;=90%")+COUNTIF(W10,"&gt;=90%")+COUNTIF(Y10,"&gt;=90%")</f>
        <v>3</v>
      </c>
      <c r="AC10" s="366">
        <f t="shared" ref="AC10:AC41" si="9">COUNTIF(O10,"&gt;=80%")+COUNTIF(S10,"&gt;=80%")+COUNTIF(W10,"&gt;=80%")+COUNTIF(Y10,"&gt;=80%")</f>
        <v>3</v>
      </c>
      <c r="AE10" s="438">
        <v>7950</v>
      </c>
      <c r="AF10" s="143">
        <f t="shared" ref="AF10:AF41" si="10">IFERROR(_xlfn.PERCENTRANK.INC(AE$10:AE$64,AE10),"-9999")</f>
        <v>1</v>
      </c>
      <c r="AG10" s="80">
        <v>1391</v>
      </c>
      <c r="AH10" s="143">
        <f t="shared" ref="AH10:AH41" si="11">IFERROR(_xlfn.PERCENTRANK.INC(AG$10:AG$64,AG10),"-9999")</f>
        <v>1</v>
      </c>
      <c r="AI10" s="27">
        <f t="shared" ref="AI10:AI41" si="12">AE10/H10</f>
        <v>0.16755890907558066</v>
      </c>
      <c r="AJ10" s="143">
        <f t="shared" ref="AJ10:AJ41" si="13">IFERROR(_xlfn.PERCENTRANK.INC(AI$10:AI$64,AI10),"-9999")</f>
        <v>0.90700000000000003</v>
      </c>
      <c r="AK10" s="74">
        <f t="shared" ref="AK10:AK41" si="14">AE10/N10</f>
        <v>0.37887813944621834</v>
      </c>
      <c r="AL10" s="143">
        <f t="shared" ref="AL10:AL41" si="15">IFERROR(_xlfn.PERCENTRANK.INC(AK$10:AK$64,AK10),"-9999")</f>
        <v>0.92500000000000004</v>
      </c>
      <c r="AM10" s="12">
        <v>8576</v>
      </c>
      <c r="AN10" s="85">
        <f t="shared" ref="AN10:AN41" si="16">AM10/H10</f>
        <v>0.18075285587826159</v>
      </c>
      <c r="AO10" s="27">
        <f t="shared" ref="AO10:AO41" si="17">AG10/AE10</f>
        <v>0.17496855345911949</v>
      </c>
      <c r="AP10" s="29">
        <f t="shared" ref="AP10:AP41" si="18">IFERROR(_xlfn.PERCENTRANK.INC(AO$10:AO$64,AO10),"-9999")</f>
        <v>0.88800000000000001</v>
      </c>
      <c r="AQ10" s="199">
        <f t="shared" ref="AQ10:AQ41" si="19">SUM(AL10,AJ10,AH10,AF10)</f>
        <v>3.8319999999999999</v>
      </c>
      <c r="AR10" s="188">
        <f t="shared" ref="AR10:AR41" si="20">IFERROR(_xlfn.PERCENTRANK.INC(AQ$10:AQ$64,AQ10),"-9999")</f>
        <v>0.98099999999999998</v>
      </c>
      <c r="AS10" s="365">
        <f t="shared" ref="AS10:AS41" si="21">COUNTIF(AF10,"&gt;=90%")+COUNTIF(AH10,"&gt;=90%")+COUNTIF(AJ10,"&gt;=90%")+COUNTIF(AL10,"&gt;=90%")</f>
        <v>4</v>
      </c>
      <c r="AT10" s="366">
        <f t="shared" ref="AT10:AT41" si="22">COUNTIF(AF10,"&gt;=80%")+COUNTIF(AH10,"&gt;=80%")+COUNTIF(AJ10,"&gt;=80%")+COUNTIF(AL10,"&gt;=80%")</f>
        <v>4</v>
      </c>
      <c r="AV10" s="209">
        <v>49400</v>
      </c>
      <c r="AW10" s="27">
        <f t="shared" ref="AW10:AW41" si="23">IFERROR(_xlfn.PERCENTRANK.INC(AV$10:AV$64,AV10),"-9999")</f>
        <v>0.74</v>
      </c>
      <c r="AX10" s="27">
        <v>0.31717222997842359</v>
      </c>
      <c r="AY10" s="27">
        <f t="shared" ref="AY10:AY41" si="24">IFERROR(_xlfn.PERCENTRANK.INC(AX$10:AX$64,AX10),"-9999")</f>
        <v>0.70299999999999996</v>
      </c>
      <c r="AZ10" s="27">
        <v>0.24299999999999999</v>
      </c>
      <c r="BA10" s="27">
        <f t="shared" ref="BA10:BA41" si="25">IFERROR(_xlfn.PERCENTRANK.INC(AZ$10:AZ$64,AZ10),"-9999")</f>
        <v>0.66600000000000004</v>
      </c>
      <c r="BB10" s="27">
        <v>0.91600000000000004</v>
      </c>
      <c r="BC10" s="27">
        <f t="shared" ref="BC10:BC41" si="26">IFERROR(_xlfn.PERCENTRANK.INC(BB$10:BB$64,BB10),"-9999")</f>
        <v>0.64800000000000002</v>
      </c>
      <c r="BD10" s="27">
        <v>0.73399999999999999</v>
      </c>
      <c r="BE10" s="85">
        <f t="shared" ref="BE10:BE41" si="27">IFERROR(_xlfn.PERCENTRANK.INC(BD$10:BD$64,BD10),"-9999")</f>
        <v>0.42499999999999999</v>
      </c>
      <c r="BF10" s="27">
        <v>6.2138364779874215E-2</v>
      </c>
      <c r="BG10" s="27">
        <f t="shared" ref="BG10:BG41" si="28">IFERROR(_xlfn.PERCENTRANK.INC(BF$10:BF$64,BF10),"-9999")</f>
        <v>0.59199999999999997</v>
      </c>
      <c r="BH10" s="165">
        <f t="shared" ref="BH10:BH41" si="29">SUM(BG10,BE10,BC10,BA10,AY10,AW10)</f>
        <v>3.774</v>
      </c>
      <c r="BI10" s="355">
        <f t="shared" ref="BI10:BI41" si="30">IFERROR(_xlfn.PERCENTRANK.INC(BH$10:BH$64,BH10),"-9999")</f>
        <v>0.98099999999999998</v>
      </c>
      <c r="BJ10" s="365">
        <f t="shared" ref="BJ10:BJ41" si="31">COUNTIF(AW10,"&gt;=90%")+COUNTIF(AY10,"&gt;=90%")+COUNTIF(BA10,"&gt;=90%")+COUNTIF(BC10,"&gt;=90%")+COUNTIF(BE10,"&gt;=90%")+COUNTIF(BG10,"&gt;=90%")</f>
        <v>0</v>
      </c>
      <c r="BK10" s="366">
        <f t="shared" ref="BK10:BK41" si="32">COUNTIF(AW10,"&gt;=80%")+COUNTIF(AY10,"&gt;=80%")+COUNTIF(BA10,"&gt;=80%")+COUNTIF(BC10,"&gt;=80%")+COUNTIF(BE10,"&gt;=80%")+COUNTIF(BG10,"&gt;=80%")</f>
        <v>0</v>
      </c>
      <c r="BM10" s="162">
        <v>23</v>
      </c>
      <c r="BN10" s="143">
        <f t="shared" ref="BN10:BN41" si="33">IFERROR(_xlfn.PERCENTRANK.INC(BM$10:BM$64,BM10),"-9999")</f>
        <v>1</v>
      </c>
      <c r="BO10" s="12">
        <v>17</v>
      </c>
      <c r="BP10" s="143">
        <f t="shared" ref="BP10:BP41" si="34">IFERROR(_xlfn.PERCENTRANK.INC(BO$10:BO$64,BO10),"-9999")</f>
        <v>1</v>
      </c>
      <c r="BQ10" s="27">
        <v>0.126</v>
      </c>
      <c r="BR10" s="143">
        <f t="shared" ref="BR10:BR41" si="35">IFERROR(_xlfn.PERCENTRANK.INC(BQ$10:BQ$64,BQ10),"-9999")</f>
        <v>0.94399999999999995</v>
      </c>
      <c r="BS10" s="165">
        <f t="shared" ref="BS10:BS41" si="36">SUM(BR10,BN10)</f>
        <v>1.944</v>
      </c>
      <c r="BT10" s="355">
        <f t="shared" ref="BT10:BT41" si="37">IFERROR(_xlfn.PERCENTRANK.INC(BS$10:BS$64,BS10),"-9999")</f>
        <v>0.98099999999999998</v>
      </c>
      <c r="BU10" s="365">
        <f t="shared" ref="BU10:BU41" si="38">COUNTIF(BN10,"&gt;=90%")+COUNTIF(BR10,"&gt;=90%")</f>
        <v>2</v>
      </c>
      <c r="BV10" s="366">
        <f t="shared" ref="BV10:BV41" si="39">COUNTIF(BN10,"&gt;=80%")+COUNTIF(BR10,"&gt;=80%")</f>
        <v>2</v>
      </c>
      <c r="BX10" s="162">
        <v>0</v>
      </c>
      <c r="BY10" s="27">
        <f t="shared" ref="BY10:BY41" si="40">IFERROR(_xlfn.PERCENTRANK.INC(BX$10:BX$64,BX10),"-9999")</f>
        <v>0</v>
      </c>
      <c r="BZ10" s="12">
        <v>0</v>
      </c>
      <c r="CA10" s="27">
        <f t="shared" ref="CA10:CA41" si="41">IFERROR(_xlfn.PERCENTRANK.INC(BZ$10:BZ$64,BZ10),"-9999")</f>
        <v>0</v>
      </c>
      <c r="CB10" s="12">
        <v>149</v>
      </c>
      <c r="CC10" s="143">
        <f t="shared" ref="CC10:CC41" si="42">IFERROR(_xlfn.PERCENTRANK.INC(CB$10:CB$64,CB10),"-9999")</f>
        <v>1</v>
      </c>
      <c r="CD10" s="12">
        <v>54</v>
      </c>
      <c r="CE10" s="143">
        <f t="shared" ref="CE10:CE41" si="43">IFERROR(_xlfn.PERCENTRANK.INC(CD$10:CD$64,CD10),"-9999")</f>
        <v>1</v>
      </c>
      <c r="CF10" s="165">
        <f t="shared" ref="CF10:CF41" si="44">SUM(CC10,BY10)</f>
        <v>1</v>
      </c>
      <c r="CG10" s="239">
        <f t="shared" ref="CG10:CG41" si="45">IFERROR(_xlfn.PERCENTRANK.INC(CF$10:CF$64,CF10),"-9999")</f>
        <v>0.57399999999999995</v>
      </c>
      <c r="CH10" s="365">
        <f t="shared" ref="CH10:CH41" si="46">COUNTIF(BY10,"&gt;=90%")+COUNTIF(CC10,"&gt;=90%")</f>
        <v>1</v>
      </c>
      <c r="CI10" s="366">
        <f t="shared" ref="CI10:CI41" si="47">COUNTIF(BY10,"&gt;=80%")+COUNTIF(CC10,"&gt;=80%")</f>
        <v>1</v>
      </c>
      <c r="CK10" s="162">
        <v>811</v>
      </c>
      <c r="CL10" s="143">
        <f t="shared" ref="CL10:CL41" si="48">IFERROR(_xlfn.PERCENTRANK.INC(CK$10:CK$64,CK10),"-9999")</f>
        <v>1</v>
      </c>
      <c r="CM10" s="27">
        <v>0.1020125786163522</v>
      </c>
      <c r="CN10" s="85">
        <f t="shared" ref="CN10:CN41" si="49">IFERROR(_xlfn.PERCENTRANK.INC(CM$10:CM$64,CM10),"-9999")</f>
        <v>0.68500000000000005</v>
      </c>
      <c r="CO10" s="12">
        <v>1636</v>
      </c>
      <c r="CP10" s="143">
        <f t="shared" ref="CP10:CP41" si="50">IFERROR(_xlfn.PERCENTRANK.INC(CO$10:CO$64,CO10),"-9999")</f>
        <v>0.98099999999999998</v>
      </c>
      <c r="CQ10" s="12">
        <v>562</v>
      </c>
      <c r="CR10" s="143">
        <f t="shared" ref="CR10:CR41" si="51">IFERROR(_xlfn.PERCENTRANK.INC(CQ$10:CQ$64,CQ10),"-9999")</f>
        <v>0.98099999999999998</v>
      </c>
      <c r="CS10" s="165">
        <f t="shared" ref="CS10:CS41" si="52">SUM(CR10,CP10,CN10,CL10)</f>
        <v>3.6470000000000002</v>
      </c>
      <c r="CT10" s="355">
        <f t="shared" ref="CT10:CT41" si="53">IFERROR(_xlfn.PERCENTRANK.INC(CS$10:CS$64,CS10),"-9999")</f>
        <v>1</v>
      </c>
      <c r="CU10" s="365">
        <f t="shared" ref="CU10:CU41" si="54">COUNTIF(CL10,"&gt;=90%")+COUNTIF(CN10,"&gt;=90%")+COUNTIF(CP10,"&gt;=90%")+COUNTIF(CR10,"&gt;=90%")</f>
        <v>3</v>
      </c>
      <c r="CV10" s="366">
        <f t="shared" ref="CV10:CV41" si="55">COUNTIF(CL10,"&gt;=80%")+COUNTIF(CN10,"&gt;=80%")+COUNTIF(CP10,"&gt;=80%")+COUNTIF(CR10,"&gt;=80%")</f>
        <v>3</v>
      </c>
      <c r="CX10" s="228">
        <v>0.223</v>
      </c>
      <c r="CY10" s="29">
        <f t="shared" ref="CY10:CY41" si="56">IFERROR(_xlfn.PERCENTRANK.INC(CX$10:CX$64,CX10),"-9999")</f>
        <v>0.81399999999999995</v>
      </c>
      <c r="CZ10" s="27">
        <v>0.14299999999999999</v>
      </c>
      <c r="DA10" s="29">
        <f t="shared" ref="DA10:DA41" si="57">IFERROR(_xlfn.PERCENTRANK.INC(CZ$10:CZ$64,CZ10),"-9999")</f>
        <v>0.85099999999999998</v>
      </c>
      <c r="DB10" s="27">
        <v>0.4259</v>
      </c>
      <c r="DC10" s="165">
        <f t="shared" ref="DC10:DC41" si="58">SUM(DA10,CY10,DB10)</f>
        <v>2.0909</v>
      </c>
      <c r="DD10" s="575">
        <f t="shared" ref="DD10:DD24" si="59">IFERROR(_xlfn.PERCENTRANK.INC(DC$10:DC$64,DC10),"-9999")</f>
        <v>0.72199999999999998</v>
      </c>
      <c r="DE10" s="365">
        <f t="shared" ref="DE10:DE41" si="60">COUNTIF(CY10,"&gt;=90%")+COUNTIF(DA10,"&gt;=90%")+COUNTIF(DB10,"&gt;=90%")</f>
        <v>0</v>
      </c>
      <c r="DF10" s="366">
        <f t="shared" ref="DF10:DF41" si="61">COUNTIF(CY10,"&gt;=80%")+COUNTIF(DA10,"&gt;=80%")+COUNTIF(DB10,"&gt;=80%")</f>
        <v>2</v>
      </c>
      <c r="DI10" s="231"/>
      <c r="DJ10" s="165">
        <f t="shared" ref="DJ10:DJ41" si="62">SUM(DB10,DA10,CY10,CR10,CP10,CN10,CL10,CC10,BY10,BR10,BN10,BG10,BE10,BC10,BA10,AY10,AW10,AL10,AJ10,AH10,AF10,Y10,W10,S10,O10)</f>
        <v>19.878899999999998</v>
      </c>
      <c r="DK10" s="355">
        <f t="shared" ref="DK10:DK41" si="63">IFERROR(_xlfn.PERCENTRANK.INC(DJ$10:DJ$64,DJ10),"-9999")</f>
        <v>1</v>
      </c>
      <c r="DM10" s="370">
        <f t="shared" ref="DM10:DM41" si="64">SUM(AB10,AS10,BJ10,BU10,CH10,CU10,DE10)</f>
        <v>13</v>
      </c>
      <c r="DN10" s="371">
        <f t="shared" ref="DN10:DN41" si="65">SUM(AC10,AT10,BK10,BV10,CI10,CV10,DF10)</f>
        <v>15</v>
      </c>
    </row>
    <row r="11" spans="2:118" x14ac:dyDescent="0.3">
      <c r="B11" s="48" t="s">
        <v>34</v>
      </c>
      <c r="C11" s="162">
        <v>540007</v>
      </c>
      <c r="D11" s="5" t="s">
        <v>309</v>
      </c>
      <c r="E11" s="5" t="s">
        <v>370</v>
      </c>
      <c r="F11" s="12">
        <v>3</v>
      </c>
      <c r="G11" s="20">
        <v>316637</v>
      </c>
      <c r="H11" s="20">
        <v>10545</v>
      </c>
      <c r="I11" s="20">
        <v>17984</v>
      </c>
      <c r="J11" s="21">
        <v>36.350015948862577</v>
      </c>
      <c r="K11" s="20">
        <v>6363</v>
      </c>
      <c r="L11" s="165">
        <v>2.8211535439258211</v>
      </c>
      <c r="N11" s="438">
        <v>7596</v>
      </c>
      <c r="O11" s="85">
        <f t="shared" si="0"/>
        <v>0.5</v>
      </c>
      <c r="P11" s="27">
        <v>2.3989615869276171E-2</v>
      </c>
      <c r="Q11" s="27">
        <f t="shared" si="1"/>
        <v>0.27700000000000002</v>
      </c>
      <c r="R11" s="12">
        <v>285.16000000000003</v>
      </c>
      <c r="S11" s="85">
        <f t="shared" si="2"/>
        <v>0.5</v>
      </c>
      <c r="T11" s="71">
        <v>9.0058963418678157E-4</v>
      </c>
      <c r="U11" s="27">
        <f t="shared" si="3"/>
        <v>0.222</v>
      </c>
      <c r="V11" s="12">
        <v>20</v>
      </c>
      <c r="W11" s="29">
        <f t="shared" si="4"/>
        <v>0.85099999999999998</v>
      </c>
      <c r="X11" s="66">
        <v>2.2999999999999998</v>
      </c>
      <c r="Y11" s="27">
        <f t="shared" si="5"/>
        <v>0.629</v>
      </c>
      <c r="Z11" s="165">
        <f t="shared" si="6"/>
        <v>2.48</v>
      </c>
      <c r="AA11" s="327">
        <f t="shared" si="7"/>
        <v>0.74</v>
      </c>
      <c r="AB11" s="358">
        <f t="shared" si="8"/>
        <v>0</v>
      </c>
      <c r="AC11" s="359">
        <f t="shared" si="9"/>
        <v>1</v>
      </c>
      <c r="AE11" s="438">
        <v>2572</v>
      </c>
      <c r="AF11" s="143">
        <f t="shared" si="10"/>
        <v>0.94399999999999995</v>
      </c>
      <c r="AG11" s="80">
        <v>417</v>
      </c>
      <c r="AH11" s="143">
        <f t="shared" si="11"/>
        <v>0.94399999999999995</v>
      </c>
      <c r="AI11" s="27">
        <f t="shared" si="12"/>
        <v>0.24390706495969655</v>
      </c>
      <c r="AJ11" s="143">
        <f t="shared" si="13"/>
        <v>1</v>
      </c>
      <c r="AK11" s="74">
        <f t="shared" si="14"/>
        <v>0.33859926276987889</v>
      </c>
      <c r="AL11" s="143">
        <f t="shared" si="15"/>
        <v>0.90700000000000003</v>
      </c>
      <c r="AM11" s="12">
        <v>3295</v>
      </c>
      <c r="AN11" s="85">
        <f t="shared" si="16"/>
        <v>0.31247036510194404</v>
      </c>
      <c r="AO11" s="27">
        <f t="shared" si="17"/>
        <v>0.16213063763608088</v>
      </c>
      <c r="AP11" s="29">
        <f t="shared" si="18"/>
        <v>0.87</v>
      </c>
      <c r="AQ11" s="199">
        <f t="shared" si="19"/>
        <v>3.7949999999999999</v>
      </c>
      <c r="AR11" s="188">
        <f t="shared" si="20"/>
        <v>0.94399999999999995</v>
      </c>
      <c r="AS11" s="358">
        <f t="shared" si="21"/>
        <v>4</v>
      </c>
      <c r="AT11" s="359">
        <f t="shared" si="22"/>
        <v>4</v>
      </c>
      <c r="AV11" s="209">
        <v>30900</v>
      </c>
      <c r="AW11" s="27">
        <f t="shared" si="23"/>
        <v>0.314</v>
      </c>
      <c r="AX11" s="27">
        <v>0.3801948051948052</v>
      </c>
      <c r="AY11" s="29">
        <f t="shared" si="24"/>
        <v>0.87</v>
      </c>
      <c r="AZ11" s="27">
        <v>0.14099999999999999</v>
      </c>
      <c r="BA11" s="27">
        <f t="shared" si="25"/>
        <v>0.14799999999999999</v>
      </c>
      <c r="BB11" s="27">
        <v>0.95</v>
      </c>
      <c r="BC11" s="143">
        <f t="shared" si="26"/>
        <v>0.90700000000000003</v>
      </c>
      <c r="BD11" s="27">
        <v>0.81500000000000006</v>
      </c>
      <c r="BE11" s="85">
        <f t="shared" si="27"/>
        <v>0.77700000000000002</v>
      </c>
      <c r="BF11" s="27">
        <v>6.0264385692068427E-2</v>
      </c>
      <c r="BG11" s="27">
        <f t="shared" si="28"/>
        <v>0.57399999999999995</v>
      </c>
      <c r="BH11" s="165">
        <f t="shared" si="29"/>
        <v>3.5900000000000003</v>
      </c>
      <c r="BI11" s="192">
        <f t="shared" si="30"/>
        <v>0.87</v>
      </c>
      <c r="BJ11" s="358">
        <f t="shared" si="31"/>
        <v>1</v>
      </c>
      <c r="BK11" s="359">
        <f t="shared" si="32"/>
        <v>2</v>
      </c>
      <c r="BM11" s="162">
        <v>11</v>
      </c>
      <c r="BN11" s="143">
        <f t="shared" si="33"/>
        <v>0.96199999999999997</v>
      </c>
      <c r="BO11" s="12">
        <v>7</v>
      </c>
      <c r="BP11" s="143">
        <f t="shared" si="34"/>
        <v>0.92500000000000004</v>
      </c>
      <c r="BQ11" s="27">
        <v>0.189</v>
      </c>
      <c r="BR11" s="143">
        <f t="shared" si="35"/>
        <v>1</v>
      </c>
      <c r="BS11" s="165">
        <f t="shared" si="36"/>
        <v>1.962</v>
      </c>
      <c r="BT11" s="188">
        <f t="shared" si="37"/>
        <v>1</v>
      </c>
      <c r="BU11" s="358">
        <f t="shared" si="38"/>
        <v>2</v>
      </c>
      <c r="BV11" s="359">
        <f t="shared" si="39"/>
        <v>2</v>
      </c>
      <c r="BX11" s="162">
        <v>1</v>
      </c>
      <c r="BY11" s="27">
        <f t="shared" si="40"/>
        <v>0.46200000000000002</v>
      </c>
      <c r="BZ11" s="12">
        <v>0</v>
      </c>
      <c r="CA11" s="27">
        <f t="shared" si="41"/>
        <v>0</v>
      </c>
      <c r="CB11" s="12">
        <v>76</v>
      </c>
      <c r="CC11" s="143">
        <f t="shared" si="42"/>
        <v>0.96199999999999997</v>
      </c>
      <c r="CD11" s="12">
        <v>29</v>
      </c>
      <c r="CE11" s="143">
        <f t="shared" si="43"/>
        <v>0.96199999999999997</v>
      </c>
      <c r="CF11" s="165">
        <f t="shared" si="44"/>
        <v>1.4239999999999999</v>
      </c>
      <c r="CG11" s="188">
        <f t="shared" si="45"/>
        <v>0.94399999999999995</v>
      </c>
      <c r="CH11" s="358">
        <f t="shared" si="46"/>
        <v>1</v>
      </c>
      <c r="CI11" s="359">
        <f t="shared" si="47"/>
        <v>1</v>
      </c>
      <c r="CK11" s="162">
        <v>348</v>
      </c>
      <c r="CL11" s="143">
        <f t="shared" si="48"/>
        <v>0.98099999999999998</v>
      </c>
      <c r="CM11" s="27">
        <v>0.13530326594090203</v>
      </c>
      <c r="CN11" s="180">
        <f t="shared" si="49"/>
        <v>0.81399999999999995</v>
      </c>
      <c r="CO11" s="12">
        <v>296</v>
      </c>
      <c r="CP11" s="85">
        <f t="shared" si="50"/>
        <v>0.74</v>
      </c>
      <c r="CQ11" s="12">
        <v>69</v>
      </c>
      <c r="CR11" s="85">
        <f t="shared" si="51"/>
        <v>0.66600000000000004</v>
      </c>
      <c r="CS11" s="165">
        <f t="shared" si="52"/>
        <v>3.2010000000000001</v>
      </c>
      <c r="CT11" s="192">
        <f t="shared" si="53"/>
        <v>0.85099999999999998</v>
      </c>
      <c r="CU11" s="358">
        <f t="shared" si="54"/>
        <v>1</v>
      </c>
      <c r="CV11" s="359">
        <f t="shared" si="55"/>
        <v>2</v>
      </c>
      <c r="CX11" s="228">
        <v>0.39300000000000002</v>
      </c>
      <c r="CY11" s="143">
        <f t="shared" si="56"/>
        <v>0.98099999999999998</v>
      </c>
      <c r="CZ11" s="27">
        <v>0.27500000000000002</v>
      </c>
      <c r="DA11" s="143">
        <f t="shared" si="57"/>
        <v>0.98099999999999998</v>
      </c>
      <c r="DB11" s="180">
        <v>0.8518</v>
      </c>
      <c r="DC11" s="165">
        <f t="shared" si="58"/>
        <v>2.8138000000000001</v>
      </c>
      <c r="DD11" s="328">
        <f t="shared" si="59"/>
        <v>0.96199999999999997</v>
      </c>
      <c r="DE11" s="358">
        <f t="shared" si="60"/>
        <v>2</v>
      </c>
      <c r="DF11" s="359">
        <f t="shared" si="61"/>
        <v>3</v>
      </c>
      <c r="DI11" s="231"/>
      <c r="DJ11" s="165">
        <f t="shared" si="62"/>
        <v>19.265799999999999</v>
      </c>
      <c r="DK11" s="188">
        <f t="shared" si="63"/>
        <v>0.98099999999999998</v>
      </c>
      <c r="DM11" s="370">
        <f t="shared" si="64"/>
        <v>11</v>
      </c>
      <c r="DN11" s="371">
        <f t="shared" si="65"/>
        <v>15</v>
      </c>
    </row>
    <row r="12" spans="2:118" x14ac:dyDescent="0.3">
      <c r="B12" s="48" t="s">
        <v>286</v>
      </c>
      <c r="C12" s="162">
        <v>540200</v>
      </c>
      <c r="D12" s="5" t="s">
        <v>363</v>
      </c>
      <c r="E12" s="5" t="s">
        <v>370</v>
      </c>
      <c r="F12" s="12">
        <v>2</v>
      </c>
      <c r="G12" s="20">
        <v>323225</v>
      </c>
      <c r="H12" s="20">
        <v>26092</v>
      </c>
      <c r="I12" s="20">
        <v>29770</v>
      </c>
      <c r="J12" s="21">
        <v>58.945935493851032</v>
      </c>
      <c r="K12" s="20">
        <v>10341</v>
      </c>
      <c r="L12" s="165">
        <v>2.8887921864423172</v>
      </c>
      <c r="N12" s="438">
        <v>13472</v>
      </c>
      <c r="O12" s="180">
        <f t="shared" si="0"/>
        <v>0.81399999999999995</v>
      </c>
      <c r="P12" s="27">
        <v>4.1679944311238303E-2</v>
      </c>
      <c r="Q12" s="27">
        <f t="shared" si="1"/>
        <v>0.72199999999999998</v>
      </c>
      <c r="R12" s="12">
        <v>479.17</v>
      </c>
      <c r="S12" s="143">
        <f t="shared" si="2"/>
        <v>0.90700000000000003</v>
      </c>
      <c r="T12" s="71">
        <v>1.482465774615206E-3</v>
      </c>
      <c r="U12" s="143">
        <f t="shared" si="3"/>
        <v>0.94399999999999995</v>
      </c>
      <c r="V12" s="12">
        <v>23</v>
      </c>
      <c r="W12" s="143">
        <f t="shared" si="4"/>
        <v>0.92500000000000004</v>
      </c>
      <c r="X12" s="66">
        <v>2.2999999999999998</v>
      </c>
      <c r="Y12" s="27">
        <f t="shared" si="5"/>
        <v>0.629</v>
      </c>
      <c r="Z12" s="165">
        <f t="shared" si="6"/>
        <v>3.2750000000000004</v>
      </c>
      <c r="AA12" s="328">
        <f t="shared" si="7"/>
        <v>0.94399999999999995</v>
      </c>
      <c r="AB12" s="358">
        <f t="shared" si="8"/>
        <v>2</v>
      </c>
      <c r="AC12" s="359">
        <f t="shared" si="9"/>
        <v>3</v>
      </c>
      <c r="AE12" s="438">
        <v>1944</v>
      </c>
      <c r="AF12" s="180">
        <f t="shared" si="10"/>
        <v>0.87</v>
      </c>
      <c r="AG12" s="80">
        <v>228</v>
      </c>
      <c r="AH12" s="143">
        <f t="shared" si="11"/>
        <v>0.90700000000000003</v>
      </c>
      <c r="AI12" s="27">
        <f t="shared" si="12"/>
        <v>7.450559558485359E-2</v>
      </c>
      <c r="AJ12" s="27">
        <f t="shared" si="13"/>
        <v>0.72199999999999998</v>
      </c>
      <c r="AK12" s="74">
        <f t="shared" si="14"/>
        <v>0.14429928741092637</v>
      </c>
      <c r="AL12" s="27">
        <f t="shared" si="15"/>
        <v>0.70299999999999996</v>
      </c>
      <c r="AM12" s="12">
        <v>2184</v>
      </c>
      <c r="AN12" s="85">
        <f t="shared" si="16"/>
        <v>8.3703817261996008E-2</v>
      </c>
      <c r="AO12" s="27">
        <f t="shared" si="17"/>
        <v>0.11728395061728394</v>
      </c>
      <c r="AP12" s="27">
        <f t="shared" si="18"/>
        <v>0.77700000000000002</v>
      </c>
      <c r="AQ12" s="199">
        <f t="shared" si="19"/>
        <v>3.202</v>
      </c>
      <c r="AR12" s="192">
        <f t="shared" si="20"/>
        <v>0.87</v>
      </c>
      <c r="AS12" s="358">
        <f t="shared" si="21"/>
        <v>1</v>
      </c>
      <c r="AT12" s="359">
        <f t="shared" si="22"/>
        <v>2</v>
      </c>
      <c r="AV12" s="209">
        <v>32350</v>
      </c>
      <c r="AW12" s="27">
        <f t="shared" si="23"/>
        <v>0.35099999999999998</v>
      </c>
      <c r="AX12" s="27">
        <v>0.36743002544529257</v>
      </c>
      <c r="AY12" s="29">
        <f t="shared" si="24"/>
        <v>0.81399999999999995</v>
      </c>
      <c r="AZ12" s="27">
        <v>0.159</v>
      </c>
      <c r="BA12" s="27">
        <f t="shared" si="25"/>
        <v>0.27700000000000002</v>
      </c>
      <c r="BB12" s="27">
        <v>0.93300000000000005</v>
      </c>
      <c r="BC12" s="27">
        <f t="shared" si="26"/>
        <v>0.79600000000000004</v>
      </c>
      <c r="BD12" s="27">
        <v>0.70600000000000007</v>
      </c>
      <c r="BE12" s="85">
        <f t="shared" si="27"/>
        <v>0.27700000000000002</v>
      </c>
      <c r="BF12" s="27">
        <v>9.8251028806584359E-2</v>
      </c>
      <c r="BG12" s="27">
        <f t="shared" si="28"/>
        <v>0.75900000000000001</v>
      </c>
      <c r="BH12" s="165">
        <f t="shared" si="29"/>
        <v>3.274</v>
      </c>
      <c r="BI12" s="194">
        <f t="shared" si="30"/>
        <v>0.72199999999999998</v>
      </c>
      <c r="BJ12" s="358">
        <f t="shared" si="31"/>
        <v>0</v>
      </c>
      <c r="BK12" s="359">
        <f t="shared" si="32"/>
        <v>1</v>
      </c>
      <c r="BM12" s="162">
        <v>9</v>
      </c>
      <c r="BN12" s="143">
        <f t="shared" si="33"/>
        <v>0.92500000000000004</v>
      </c>
      <c r="BO12" s="12">
        <v>8</v>
      </c>
      <c r="BP12" s="143">
        <f t="shared" si="34"/>
        <v>0.96199999999999997</v>
      </c>
      <c r="BQ12" s="27">
        <v>0.11700000000000001</v>
      </c>
      <c r="BR12" s="143">
        <f t="shared" si="35"/>
        <v>0.90700000000000003</v>
      </c>
      <c r="BS12" s="165">
        <f t="shared" si="36"/>
        <v>1.8320000000000001</v>
      </c>
      <c r="BT12" s="188">
        <f t="shared" si="37"/>
        <v>0.92500000000000004</v>
      </c>
      <c r="BU12" s="358">
        <f t="shared" si="38"/>
        <v>2</v>
      </c>
      <c r="BV12" s="359">
        <f t="shared" si="39"/>
        <v>2</v>
      </c>
      <c r="BX12" s="162">
        <v>1</v>
      </c>
      <c r="BY12" s="27">
        <f t="shared" si="40"/>
        <v>0.46200000000000002</v>
      </c>
      <c r="BZ12" s="12">
        <v>1</v>
      </c>
      <c r="CA12" s="27">
        <f t="shared" si="41"/>
        <v>0.74</v>
      </c>
      <c r="CB12" s="12">
        <v>51</v>
      </c>
      <c r="CC12" s="180">
        <f t="shared" si="42"/>
        <v>0.85099999999999998</v>
      </c>
      <c r="CD12" s="12">
        <v>23</v>
      </c>
      <c r="CE12" s="143">
        <f t="shared" si="43"/>
        <v>0.94399999999999995</v>
      </c>
      <c r="CF12" s="165">
        <f t="shared" si="44"/>
        <v>1.3129999999999999</v>
      </c>
      <c r="CG12" s="194">
        <f t="shared" si="45"/>
        <v>0.77700000000000002</v>
      </c>
      <c r="CH12" s="358">
        <f t="shared" si="46"/>
        <v>0</v>
      </c>
      <c r="CI12" s="359">
        <f t="shared" si="47"/>
        <v>1</v>
      </c>
      <c r="CK12" s="162">
        <v>268</v>
      </c>
      <c r="CL12" s="143">
        <f t="shared" si="48"/>
        <v>0.92500000000000004</v>
      </c>
      <c r="CM12" s="27">
        <v>0.13786008230452676</v>
      </c>
      <c r="CN12" s="180">
        <f t="shared" si="49"/>
        <v>0.83299999999999996</v>
      </c>
      <c r="CO12" s="12">
        <v>373</v>
      </c>
      <c r="CP12" s="180">
        <f t="shared" si="50"/>
        <v>0.83299999999999996</v>
      </c>
      <c r="CQ12" s="12">
        <v>96</v>
      </c>
      <c r="CR12" s="85">
        <f t="shared" si="51"/>
        <v>0.75900000000000001</v>
      </c>
      <c r="CS12" s="165">
        <f t="shared" si="52"/>
        <v>3.3499999999999996</v>
      </c>
      <c r="CT12" s="192">
        <f t="shared" si="53"/>
        <v>0.88800000000000001</v>
      </c>
      <c r="CU12" s="358">
        <f t="shared" si="54"/>
        <v>1</v>
      </c>
      <c r="CV12" s="359">
        <f t="shared" si="55"/>
        <v>3</v>
      </c>
      <c r="CX12" s="228">
        <v>0.17699999999999999</v>
      </c>
      <c r="CY12" s="27">
        <f t="shared" si="56"/>
        <v>0.70299999999999996</v>
      </c>
      <c r="CZ12" s="27">
        <v>0.121</v>
      </c>
      <c r="DA12" s="29">
        <f t="shared" si="57"/>
        <v>0.83299999999999996</v>
      </c>
      <c r="DB12" s="27">
        <v>0.79620000000000002</v>
      </c>
      <c r="DC12" s="165">
        <f t="shared" si="58"/>
        <v>2.3322000000000003</v>
      </c>
      <c r="DD12" s="329">
        <f t="shared" si="59"/>
        <v>0.83299999999999996</v>
      </c>
      <c r="DE12" s="358">
        <f t="shared" si="60"/>
        <v>0</v>
      </c>
      <c r="DF12" s="359">
        <f t="shared" si="61"/>
        <v>1</v>
      </c>
      <c r="DI12" s="231"/>
      <c r="DJ12" s="165">
        <f t="shared" si="62"/>
        <v>18.578199999999995</v>
      </c>
      <c r="DK12" s="188">
        <f t="shared" si="63"/>
        <v>0.96199999999999997</v>
      </c>
      <c r="DM12" s="370">
        <f t="shared" si="64"/>
        <v>6</v>
      </c>
      <c r="DN12" s="371">
        <f t="shared" si="65"/>
        <v>13</v>
      </c>
    </row>
    <row r="13" spans="2:118" x14ac:dyDescent="0.3">
      <c r="B13" s="48" t="s">
        <v>174</v>
      </c>
      <c r="C13" s="162">
        <v>540114</v>
      </c>
      <c r="D13" s="5" t="s">
        <v>339</v>
      </c>
      <c r="E13" s="5" t="s">
        <v>370</v>
      </c>
      <c r="F13" s="12">
        <v>1</v>
      </c>
      <c r="G13" s="20">
        <v>332511</v>
      </c>
      <c r="H13" s="20">
        <v>15005</v>
      </c>
      <c r="I13" s="20">
        <v>13177</v>
      </c>
      <c r="J13" s="21">
        <v>25.362409063158815</v>
      </c>
      <c r="K13" s="20">
        <v>4525</v>
      </c>
      <c r="L13" s="165">
        <v>2.9049723756906078</v>
      </c>
      <c r="N13" s="438">
        <v>3447</v>
      </c>
      <c r="O13" s="85">
        <f t="shared" si="0"/>
        <v>7.3999999999999996E-2</v>
      </c>
      <c r="P13" s="27">
        <v>1.036657433889405E-2</v>
      </c>
      <c r="Q13" s="27">
        <f t="shared" si="1"/>
        <v>0</v>
      </c>
      <c r="R13" s="12">
        <v>303.77</v>
      </c>
      <c r="S13" s="85">
        <f t="shared" si="2"/>
        <v>0.57399999999999995</v>
      </c>
      <c r="T13" s="71">
        <v>9.1356376180036145E-4</v>
      </c>
      <c r="U13" s="27">
        <f t="shared" si="3"/>
        <v>0.27700000000000002</v>
      </c>
      <c r="V13" s="12">
        <v>19</v>
      </c>
      <c r="W13" s="27">
        <f t="shared" si="4"/>
        <v>0.79600000000000004</v>
      </c>
      <c r="X13" s="64">
        <v>1.9</v>
      </c>
      <c r="Y13" s="27">
        <f t="shared" si="5"/>
        <v>0.42499999999999999</v>
      </c>
      <c r="Z13" s="165">
        <f t="shared" si="6"/>
        <v>1.869</v>
      </c>
      <c r="AA13" s="327">
        <f t="shared" si="7"/>
        <v>0.53700000000000003</v>
      </c>
      <c r="AB13" s="358">
        <f t="shared" si="8"/>
        <v>0</v>
      </c>
      <c r="AC13" s="359">
        <f t="shared" si="9"/>
        <v>0</v>
      </c>
      <c r="AE13" s="438">
        <v>2223</v>
      </c>
      <c r="AF13" s="143">
        <f t="shared" si="10"/>
        <v>0.90700000000000003</v>
      </c>
      <c r="AG13" s="80">
        <v>240</v>
      </c>
      <c r="AH13" s="143">
        <f t="shared" si="11"/>
        <v>0.92500000000000004</v>
      </c>
      <c r="AI13" s="27">
        <f t="shared" si="12"/>
        <v>0.14815061646117961</v>
      </c>
      <c r="AJ13" s="29">
        <f t="shared" si="13"/>
        <v>0.85099999999999998</v>
      </c>
      <c r="AK13" s="74">
        <f t="shared" si="14"/>
        <v>0.64490861618798956</v>
      </c>
      <c r="AL13" s="143">
        <f t="shared" si="15"/>
        <v>0.98099999999999998</v>
      </c>
      <c r="AM13" s="12">
        <v>2331</v>
      </c>
      <c r="AN13" s="85">
        <f t="shared" si="16"/>
        <v>0.15534821726091302</v>
      </c>
      <c r="AO13" s="27">
        <f t="shared" si="17"/>
        <v>0.10796221322537113</v>
      </c>
      <c r="AP13" s="27">
        <f t="shared" si="18"/>
        <v>0.72199999999999998</v>
      </c>
      <c r="AQ13" s="199">
        <f t="shared" si="19"/>
        <v>3.6639999999999997</v>
      </c>
      <c r="AR13" s="188">
        <f t="shared" si="20"/>
        <v>0.92500000000000004</v>
      </c>
      <c r="AS13" s="358">
        <f t="shared" si="21"/>
        <v>3</v>
      </c>
      <c r="AT13" s="359">
        <f t="shared" si="22"/>
        <v>4</v>
      </c>
      <c r="AV13" s="209">
        <v>13200</v>
      </c>
      <c r="AW13" s="27">
        <f t="shared" si="23"/>
        <v>0</v>
      </c>
      <c r="AX13" s="27">
        <v>0.38454461821527142</v>
      </c>
      <c r="AY13" s="29">
        <f t="shared" si="24"/>
        <v>0.88800000000000001</v>
      </c>
      <c r="AZ13" s="27">
        <v>0.23400000000000001</v>
      </c>
      <c r="BA13" s="27">
        <f t="shared" si="25"/>
        <v>0.629</v>
      </c>
      <c r="BB13" s="27">
        <v>0.88</v>
      </c>
      <c r="BC13" s="27">
        <f t="shared" si="26"/>
        <v>0.38800000000000001</v>
      </c>
      <c r="BD13" s="27">
        <v>0.92000000000000015</v>
      </c>
      <c r="BE13" s="143">
        <f t="shared" si="27"/>
        <v>0.98099999999999998</v>
      </c>
      <c r="BF13" s="27">
        <v>2.4291497975708502E-2</v>
      </c>
      <c r="BG13" s="27">
        <f t="shared" si="28"/>
        <v>0.16600000000000001</v>
      </c>
      <c r="BH13" s="165">
        <f t="shared" si="29"/>
        <v>3.052</v>
      </c>
      <c r="BI13" s="194">
        <f t="shared" si="30"/>
        <v>0.55500000000000005</v>
      </c>
      <c r="BJ13" s="358">
        <f t="shared" si="31"/>
        <v>1</v>
      </c>
      <c r="BK13" s="359">
        <f t="shared" si="32"/>
        <v>2</v>
      </c>
      <c r="BM13" s="162">
        <v>6</v>
      </c>
      <c r="BN13" s="180">
        <f t="shared" si="33"/>
        <v>0.88800000000000001</v>
      </c>
      <c r="BO13" s="12">
        <v>5</v>
      </c>
      <c r="BP13" s="180">
        <f t="shared" si="34"/>
        <v>0.88800000000000001</v>
      </c>
      <c r="BQ13" s="27">
        <v>0.108</v>
      </c>
      <c r="BR13" s="180">
        <f t="shared" si="35"/>
        <v>0.88800000000000001</v>
      </c>
      <c r="BS13" s="165">
        <f t="shared" si="36"/>
        <v>1.776</v>
      </c>
      <c r="BT13" s="188">
        <f t="shared" si="37"/>
        <v>0.90700000000000003</v>
      </c>
      <c r="BU13" s="358">
        <f t="shared" si="38"/>
        <v>0</v>
      </c>
      <c r="BV13" s="359">
        <f t="shared" si="39"/>
        <v>2</v>
      </c>
      <c r="BX13" s="162">
        <v>3</v>
      </c>
      <c r="BY13" s="29">
        <f t="shared" si="40"/>
        <v>0.81399999999999995</v>
      </c>
      <c r="BZ13" s="12">
        <v>1</v>
      </c>
      <c r="CA13" s="27">
        <f t="shared" si="41"/>
        <v>0.74</v>
      </c>
      <c r="CB13" s="12">
        <v>54</v>
      </c>
      <c r="CC13" s="180">
        <f t="shared" si="42"/>
        <v>0.87</v>
      </c>
      <c r="CD13" s="12">
        <v>21</v>
      </c>
      <c r="CE13" s="143">
        <f t="shared" si="43"/>
        <v>0.92500000000000004</v>
      </c>
      <c r="CF13" s="165">
        <f t="shared" si="44"/>
        <v>1.6839999999999999</v>
      </c>
      <c r="CG13" s="188">
        <f t="shared" si="45"/>
        <v>0.98099999999999998</v>
      </c>
      <c r="CH13" s="358">
        <f t="shared" si="46"/>
        <v>0</v>
      </c>
      <c r="CI13" s="359">
        <f t="shared" si="47"/>
        <v>2</v>
      </c>
      <c r="CK13" s="162">
        <v>140</v>
      </c>
      <c r="CL13" s="180">
        <f t="shared" si="48"/>
        <v>0.81399999999999995</v>
      </c>
      <c r="CM13" s="27">
        <v>6.2977957714799818E-2</v>
      </c>
      <c r="CN13" s="85">
        <f t="shared" si="49"/>
        <v>0.46200000000000002</v>
      </c>
      <c r="CO13" s="12">
        <v>567</v>
      </c>
      <c r="CP13" s="143">
        <f t="shared" si="50"/>
        <v>0.90700000000000003</v>
      </c>
      <c r="CQ13" s="12">
        <v>51</v>
      </c>
      <c r="CR13" s="85">
        <f t="shared" si="51"/>
        <v>0.57399999999999995</v>
      </c>
      <c r="CS13" s="165">
        <f t="shared" si="52"/>
        <v>2.7569999999999997</v>
      </c>
      <c r="CT13" s="194">
        <f t="shared" si="53"/>
        <v>0.74</v>
      </c>
      <c r="CU13" s="358">
        <f t="shared" si="54"/>
        <v>1</v>
      </c>
      <c r="CV13" s="359">
        <f t="shared" si="55"/>
        <v>2</v>
      </c>
      <c r="CX13" s="228">
        <v>0.46200000000000002</v>
      </c>
      <c r="CY13" s="143">
        <f t="shared" si="56"/>
        <v>1</v>
      </c>
      <c r="CZ13" s="27">
        <v>0.30099999999999999</v>
      </c>
      <c r="DA13" s="143">
        <f t="shared" si="57"/>
        <v>1</v>
      </c>
      <c r="DB13" s="143">
        <v>1</v>
      </c>
      <c r="DC13" s="165">
        <f t="shared" si="58"/>
        <v>3</v>
      </c>
      <c r="DD13" s="328">
        <f t="shared" si="59"/>
        <v>1</v>
      </c>
      <c r="DE13" s="358">
        <f t="shared" si="60"/>
        <v>3</v>
      </c>
      <c r="DF13" s="359">
        <f t="shared" si="61"/>
        <v>3</v>
      </c>
      <c r="DI13" s="231"/>
      <c r="DJ13" s="165">
        <f t="shared" si="62"/>
        <v>17.802000000000003</v>
      </c>
      <c r="DK13" s="188">
        <f t="shared" si="63"/>
        <v>0.94399999999999995</v>
      </c>
      <c r="DM13" s="370">
        <f t="shared" si="64"/>
        <v>8</v>
      </c>
      <c r="DN13" s="371">
        <f t="shared" si="65"/>
        <v>15</v>
      </c>
    </row>
    <row r="14" spans="2:118" x14ac:dyDescent="0.3">
      <c r="B14" s="48" t="s">
        <v>192</v>
      </c>
      <c r="C14" s="162">
        <v>540133</v>
      </c>
      <c r="D14" s="5" t="s">
        <v>342</v>
      </c>
      <c r="E14" s="5" t="s">
        <v>370</v>
      </c>
      <c r="F14" s="12">
        <v>2</v>
      </c>
      <c r="G14" s="20">
        <v>266571</v>
      </c>
      <c r="H14" s="20">
        <v>16562</v>
      </c>
      <c r="I14" s="20">
        <v>19183</v>
      </c>
      <c r="J14" s="21">
        <v>46.055722490443443</v>
      </c>
      <c r="K14" s="20">
        <v>7025</v>
      </c>
      <c r="L14" s="165">
        <v>2.7306761565836299</v>
      </c>
      <c r="N14" s="438">
        <v>5424</v>
      </c>
      <c r="O14" s="85">
        <f t="shared" si="0"/>
        <v>0.24</v>
      </c>
      <c r="P14" s="27">
        <v>2.0347299593729249E-2</v>
      </c>
      <c r="Q14" s="27">
        <f t="shared" si="1"/>
        <v>0.129</v>
      </c>
      <c r="R14" s="12">
        <v>301.81000000000012</v>
      </c>
      <c r="S14" s="85">
        <f t="shared" si="2"/>
        <v>0.53700000000000003</v>
      </c>
      <c r="T14" s="71">
        <v>1.1321936744807201E-3</v>
      </c>
      <c r="U14" s="27">
        <f t="shared" si="3"/>
        <v>0.51800000000000002</v>
      </c>
      <c r="V14" s="12">
        <v>28</v>
      </c>
      <c r="W14" s="143">
        <f t="shared" si="4"/>
        <v>1</v>
      </c>
      <c r="X14" s="66">
        <v>1.3</v>
      </c>
      <c r="Y14" s="27">
        <f t="shared" si="5"/>
        <v>0.185</v>
      </c>
      <c r="Z14" s="165">
        <f t="shared" si="6"/>
        <v>1.962</v>
      </c>
      <c r="AA14" s="327">
        <f t="shared" si="7"/>
        <v>0.57399999999999995</v>
      </c>
      <c r="AB14" s="358">
        <f t="shared" si="8"/>
        <v>1</v>
      </c>
      <c r="AC14" s="359">
        <f t="shared" si="9"/>
        <v>1</v>
      </c>
      <c r="AE14" s="438">
        <v>2899</v>
      </c>
      <c r="AF14" s="143">
        <f t="shared" si="10"/>
        <v>0.96199999999999997</v>
      </c>
      <c r="AG14" s="80">
        <v>442</v>
      </c>
      <c r="AH14" s="143">
        <f t="shared" si="11"/>
        <v>0.96199999999999997</v>
      </c>
      <c r="AI14" s="27">
        <f t="shared" si="12"/>
        <v>0.1750392464678179</v>
      </c>
      <c r="AJ14" s="143">
        <f t="shared" si="13"/>
        <v>0.94399999999999995</v>
      </c>
      <c r="AK14" s="74">
        <f t="shared" si="14"/>
        <v>0.534476401179941</v>
      </c>
      <c r="AL14" s="143">
        <f t="shared" si="15"/>
        <v>0.96199999999999997</v>
      </c>
      <c r="AM14" s="12">
        <v>3237</v>
      </c>
      <c r="AN14" s="85">
        <f t="shared" si="16"/>
        <v>0.19544740973312402</v>
      </c>
      <c r="AO14" s="27">
        <f t="shared" si="17"/>
        <v>0.15246636771300448</v>
      </c>
      <c r="AP14" s="29">
        <f t="shared" si="18"/>
        <v>0.85099999999999998</v>
      </c>
      <c r="AQ14" s="199">
        <f t="shared" si="19"/>
        <v>3.83</v>
      </c>
      <c r="AR14" s="188">
        <f t="shared" si="20"/>
        <v>0.96199999999999997</v>
      </c>
      <c r="AS14" s="358">
        <f t="shared" si="21"/>
        <v>4</v>
      </c>
      <c r="AT14" s="359">
        <f t="shared" si="22"/>
        <v>4</v>
      </c>
      <c r="AV14" s="209">
        <v>27560</v>
      </c>
      <c r="AW14" s="27">
        <f t="shared" si="23"/>
        <v>0.185</v>
      </c>
      <c r="AX14" s="27">
        <v>0.51364846870838876</v>
      </c>
      <c r="AY14" s="143">
        <f t="shared" si="24"/>
        <v>0.98099999999999998</v>
      </c>
      <c r="AZ14" s="27">
        <v>9.7000000000000003E-2</v>
      </c>
      <c r="BA14" s="27">
        <f t="shared" si="25"/>
        <v>1.7999999999999999E-2</v>
      </c>
      <c r="BB14" s="27">
        <v>0.95299999999999996</v>
      </c>
      <c r="BC14" s="143">
        <f t="shared" si="26"/>
        <v>0.96199999999999997</v>
      </c>
      <c r="BD14" s="27">
        <v>0.56999999999999995</v>
      </c>
      <c r="BE14" s="27">
        <f t="shared" si="27"/>
        <v>0</v>
      </c>
      <c r="BF14" s="27">
        <v>8.0027595722662992E-2</v>
      </c>
      <c r="BG14" s="27">
        <f t="shared" si="28"/>
        <v>0.66600000000000004</v>
      </c>
      <c r="BH14" s="165">
        <f t="shared" si="29"/>
        <v>2.8120000000000003</v>
      </c>
      <c r="BI14" s="194">
        <f t="shared" si="30"/>
        <v>0.35099999999999998</v>
      </c>
      <c r="BJ14" s="358">
        <f t="shared" si="31"/>
        <v>2</v>
      </c>
      <c r="BK14" s="359">
        <f t="shared" si="32"/>
        <v>2</v>
      </c>
      <c r="BM14" s="162">
        <v>10</v>
      </c>
      <c r="BN14" s="143">
        <f t="shared" si="33"/>
        <v>0.94399999999999995</v>
      </c>
      <c r="BO14" s="12">
        <v>9</v>
      </c>
      <c r="BP14" s="143">
        <f t="shared" si="34"/>
        <v>0.98099999999999998</v>
      </c>
      <c r="BQ14" s="27">
        <v>0.159</v>
      </c>
      <c r="BR14" s="143">
        <f t="shared" si="35"/>
        <v>0.98099999999999998</v>
      </c>
      <c r="BS14" s="165">
        <f t="shared" si="36"/>
        <v>1.9249999999999998</v>
      </c>
      <c r="BT14" s="188">
        <f t="shared" si="37"/>
        <v>0.96199999999999997</v>
      </c>
      <c r="BU14" s="358">
        <f t="shared" si="38"/>
        <v>2</v>
      </c>
      <c r="BV14" s="359">
        <f t="shared" si="39"/>
        <v>2</v>
      </c>
      <c r="BX14" s="162">
        <v>0</v>
      </c>
      <c r="BY14" s="27">
        <f t="shared" si="40"/>
        <v>0</v>
      </c>
      <c r="BZ14" s="12">
        <v>0</v>
      </c>
      <c r="CA14" s="27">
        <f t="shared" si="41"/>
        <v>0</v>
      </c>
      <c r="CB14" s="12">
        <v>63</v>
      </c>
      <c r="CC14" s="143">
        <f t="shared" si="42"/>
        <v>0.92500000000000004</v>
      </c>
      <c r="CD14" s="12">
        <v>14</v>
      </c>
      <c r="CE14" s="143">
        <f t="shared" si="43"/>
        <v>0.90700000000000003</v>
      </c>
      <c r="CF14" s="165">
        <f t="shared" si="44"/>
        <v>0.92500000000000004</v>
      </c>
      <c r="CG14" s="194">
        <f t="shared" si="45"/>
        <v>0.5</v>
      </c>
      <c r="CH14" s="358">
        <f t="shared" si="46"/>
        <v>1</v>
      </c>
      <c r="CI14" s="359">
        <f t="shared" si="47"/>
        <v>1</v>
      </c>
      <c r="CK14" s="162">
        <v>188</v>
      </c>
      <c r="CL14" s="180">
        <f t="shared" si="48"/>
        <v>0.87</v>
      </c>
      <c r="CM14" s="27">
        <v>6.4849948258020013E-2</v>
      </c>
      <c r="CN14" s="85">
        <f t="shared" si="49"/>
        <v>0.48099999999999998</v>
      </c>
      <c r="CO14" s="12">
        <v>955</v>
      </c>
      <c r="CP14" s="143">
        <f t="shared" si="50"/>
        <v>0.96199999999999997</v>
      </c>
      <c r="CQ14" s="12">
        <v>207</v>
      </c>
      <c r="CR14" s="143">
        <f t="shared" si="51"/>
        <v>0.94399999999999995</v>
      </c>
      <c r="CS14" s="165">
        <f t="shared" si="52"/>
        <v>3.2570000000000001</v>
      </c>
      <c r="CT14" s="192">
        <f t="shared" si="53"/>
        <v>0.87</v>
      </c>
      <c r="CU14" s="358">
        <f t="shared" si="54"/>
        <v>2</v>
      </c>
      <c r="CV14" s="359">
        <f t="shared" si="55"/>
        <v>3</v>
      </c>
      <c r="CX14" s="228">
        <v>0.39200000000000002</v>
      </c>
      <c r="CY14" s="143">
        <f t="shared" si="56"/>
        <v>0.96199999999999997</v>
      </c>
      <c r="CZ14" s="27">
        <v>0.23599999999999999</v>
      </c>
      <c r="DA14" s="143">
        <f t="shared" si="57"/>
        <v>0.94399999999999995</v>
      </c>
      <c r="DB14" s="143">
        <v>0.96289999999999998</v>
      </c>
      <c r="DC14" s="165">
        <f t="shared" si="58"/>
        <v>2.8689</v>
      </c>
      <c r="DD14" s="328">
        <f t="shared" si="59"/>
        <v>0.98099999999999998</v>
      </c>
      <c r="DE14" s="358">
        <f t="shared" si="60"/>
        <v>3</v>
      </c>
      <c r="DF14" s="359">
        <f t="shared" si="61"/>
        <v>3</v>
      </c>
      <c r="DI14" s="231"/>
      <c r="DJ14" s="165">
        <f t="shared" si="62"/>
        <v>17.579899999999999</v>
      </c>
      <c r="DK14" s="188">
        <f t="shared" si="63"/>
        <v>0.92500000000000004</v>
      </c>
      <c r="DM14" s="370">
        <f t="shared" si="64"/>
        <v>15</v>
      </c>
      <c r="DN14" s="371">
        <f t="shared" si="65"/>
        <v>16</v>
      </c>
    </row>
    <row r="15" spans="2:118" x14ac:dyDescent="0.3">
      <c r="B15" s="48" t="s">
        <v>138</v>
      </c>
      <c r="C15" s="162">
        <v>545536</v>
      </c>
      <c r="D15" s="5" t="s">
        <v>334</v>
      </c>
      <c r="E15" s="5" t="s">
        <v>370</v>
      </c>
      <c r="F15" s="12">
        <v>2</v>
      </c>
      <c r="G15" s="20">
        <v>288985</v>
      </c>
      <c r="H15" s="20">
        <v>22651</v>
      </c>
      <c r="I15" s="20">
        <v>28215</v>
      </c>
      <c r="J15" s="21">
        <v>62.486288215651328</v>
      </c>
      <c r="K15" s="20">
        <v>10693</v>
      </c>
      <c r="L15" s="165">
        <v>2.5859908351257834</v>
      </c>
      <c r="N15" s="438">
        <v>5248</v>
      </c>
      <c r="O15" s="85">
        <f t="shared" si="0"/>
        <v>0.20300000000000001</v>
      </c>
      <c r="P15" s="27">
        <v>1.8160112116545842E-2</v>
      </c>
      <c r="Q15" s="27">
        <f t="shared" si="1"/>
        <v>9.1999999999999998E-2</v>
      </c>
      <c r="R15" s="12">
        <v>234.39</v>
      </c>
      <c r="S15" s="85">
        <f t="shared" si="2"/>
        <v>0.33300000000000002</v>
      </c>
      <c r="T15" s="71">
        <v>8.110801598698894E-4</v>
      </c>
      <c r="U15" s="27">
        <f t="shared" si="3"/>
        <v>9.1999999999999998E-2</v>
      </c>
      <c r="V15" s="12">
        <v>27</v>
      </c>
      <c r="W15" s="143">
        <f t="shared" si="4"/>
        <v>0.96199999999999997</v>
      </c>
      <c r="X15" s="66">
        <v>2.1</v>
      </c>
      <c r="Y15" s="27">
        <f t="shared" si="5"/>
        <v>0.51800000000000002</v>
      </c>
      <c r="Z15" s="165">
        <f t="shared" si="6"/>
        <v>2.016</v>
      </c>
      <c r="AA15" s="327">
        <f t="shared" si="7"/>
        <v>0.61099999999999999</v>
      </c>
      <c r="AB15" s="358">
        <f t="shared" si="8"/>
        <v>1</v>
      </c>
      <c r="AC15" s="359">
        <f t="shared" si="9"/>
        <v>1</v>
      </c>
      <c r="AE15" s="438">
        <v>4279</v>
      </c>
      <c r="AF15" s="143">
        <f t="shared" si="10"/>
        <v>0.98099999999999998</v>
      </c>
      <c r="AG15" s="80">
        <v>954</v>
      </c>
      <c r="AH15" s="143">
        <f t="shared" si="11"/>
        <v>0.98099999999999998</v>
      </c>
      <c r="AI15" s="27">
        <f t="shared" si="12"/>
        <v>0.1889099818992539</v>
      </c>
      <c r="AJ15" s="143">
        <f t="shared" si="13"/>
        <v>0.96199999999999997</v>
      </c>
      <c r="AK15" s="74">
        <f t="shared" si="14"/>
        <v>0.81535823170731703</v>
      </c>
      <c r="AL15" s="143">
        <f t="shared" si="15"/>
        <v>1</v>
      </c>
      <c r="AM15" s="12">
        <v>5219</v>
      </c>
      <c r="AN15" s="85">
        <f t="shared" si="16"/>
        <v>0.23040925345459362</v>
      </c>
      <c r="AO15" s="27">
        <f t="shared" si="17"/>
        <v>0.2229492872166394</v>
      </c>
      <c r="AP15" s="143">
        <f t="shared" si="18"/>
        <v>0.92500000000000004</v>
      </c>
      <c r="AQ15" s="199">
        <f t="shared" si="19"/>
        <v>3.9239999999999999</v>
      </c>
      <c r="AR15" s="188">
        <f t="shared" si="20"/>
        <v>1</v>
      </c>
      <c r="AS15" s="358">
        <f t="shared" si="21"/>
        <v>4</v>
      </c>
      <c r="AT15" s="359">
        <f t="shared" si="22"/>
        <v>4</v>
      </c>
      <c r="AV15" s="209">
        <v>29200</v>
      </c>
      <c r="AW15" s="27">
        <f t="shared" si="23"/>
        <v>0.24</v>
      </c>
      <c r="AX15" s="27">
        <v>0.36022193768672639</v>
      </c>
      <c r="AY15" s="27">
        <f t="shared" si="24"/>
        <v>0.77700000000000002</v>
      </c>
      <c r="AZ15" s="27">
        <v>0.10199999999999999</v>
      </c>
      <c r="BA15" s="27">
        <f t="shared" si="25"/>
        <v>3.6999999999999998E-2</v>
      </c>
      <c r="BB15" s="27">
        <v>0.89</v>
      </c>
      <c r="BC15" s="27">
        <f t="shared" si="26"/>
        <v>0.46200000000000002</v>
      </c>
      <c r="BD15" s="27">
        <v>0.61499999999999988</v>
      </c>
      <c r="BE15" s="27">
        <f t="shared" si="27"/>
        <v>7.3999999999999996E-2</v>
      </c>
      <c r="BF15" s="27">
        <v>8.3197008646880108E-2</v>
      </c>
      <c r="BG15" s="27">
        <f t="shared" si="28"/>
        <v>0.70299999999999996</v>
      </c>
      <c r="BH15" s="165">
        <f t="shared" si="29"/>
        <v>2.2930000000000001</v>
      </c>
      <c r="BI15" s="369">
        <f t="shared" si="30"/>
        <v>3.6999999999999998E-2</v>
      </c>
      <c r="BJ15" s="358">
        <f t="shared" si="31"/>
        <v>0</v>
      </c>
      <c r="BK15" s="359">
        <f t="shared" si="32"/>
        <v>0</v>
      </c>
      <c r="BM15" s="162">
        <v>11</v>
      </c>
      <c r="BN15" s="143">
        <f t="shared" si="33"/>
        <v>0.96199999999999997</v>
      </c>
      <c r="BO15" s="12">
        <v>7</v>
      </c>
      <c r="BP15" s="143">
        <f t="shared" si="34"/>
        <v>0.92500000000000004</v>
      </c>
      <c r="BQ15" s="27">
        <v>0.14899999999999999</v>
      </c>
      <c r="BR15" s="143">
        <f t="shared" si="35"/>
        <v>0.96199999999999997</v>
      </c>
      <c r="BS15" s="165">
        <f t="shared" si="36"/>
        <v>1.9239999999999999</v>
      </c>
      <c r="BT15" s="188">
        <f t="shared" si="37"/>
        <v>0.94399999999999995</v>
      </c>
      <c r="BU15" s="358">
        <f t="shared" si="38"/>
        <v>2</v>
      </c>
      <c r="BV15" s="359">
        <f t="shared" si="39"/>
        <v>2</v>
      </c>
      <c r="BX15" s="162">
        <v>0</v>
      </c>
      <c r="BY15" s="27">
        <f t="shared" si="40"/>
        <v>0</v>
      </c>
      <c r="BZ15" s="12">
        <v>0</v>
      </c>
      <c r="CA15" s="27">
        <f t="shared" si="41"/>
        <v>0</v>
      </c>
      <c r="CB15" s="12">
        <v>109</v>
      </c>
      <c r="CC15" s="143">
        <f t="shared" si="42"/>
        <v>0.98099999999999998</v>
      </c>
      <c r="CD15" s="12">
        <v>39</v>
      </c>
      <c r="CE15" s="143">
        <f t="shared" si="43"/>
        <v>0.98099999999999998</v>
      </c>
      <c r="CF15" s="165">
        <f t="shared" si="44"/>
        <v>0.98099999999999998</v>
      </c>
      <c r="CG15" s="194">
        <f t="shared" si="45"/>
        <v>0.51800000000000002</v>
      </c>
      <c r="CH15" s="358">
        <f t="shared" si="46"/>
        <v>1</v>
      </c>
      <c r="CI15" s="359">
        <f t="shared" si="47"/>
        <v>1</v>
      </c>
      <c r="CK15" s="162">
        <v>297</v>
      </c>
      <c r="CL15" s="143">
        <f t="shared" si="48"/>
        <v>0.94399999999999995</v>
      </c>
      <c r="CM15" s="27">
        <v>6.9408740359897178E-2</v>
      </c>
      <c r="CN15" s="85">
        <f t="shared" si="49"/>
        <v>0.5</v>
      </c>
      <c r="CO15" s="12">
        <v>2298</v>
      </c>
      <c r="CP15" s="143">
        <f t="shared" si="50"/>
        <v>1</v>
      </c>
      <c r="CQ15" s="12">
        <v>1091</v>
      </c>
      <c r="CR15" s="143">
        <f t="shared" si="51"/>
        <v>1</v>
      </c>
      <c r="CS15" s="165">
        <f t="shared" si="52"/>
        <v>3.444</v>
      </c>
      <c r="CT15" s="188">
        <f t="shared" si="53"/>
        <v>0.92500000000000004</v>
      </c>
      <c r="CU15" s="358">
        <f t="shared" si="54"/>
        <v>3</v>
      </c>
      <c r="CV15" s="359">
        <f t="shared" si="55"/>
        <v>3</v>
      </c>
      <c r="CX15" s="228">
        <v>0.36799999999999999</v>
      </c>
      <c r="CY15" s="143">
        <f t="shared" si="56"/>
        <v>0.94399999999999995</v>
      </c>
      <c r="CZ15" s="27">
        <v>0.254</v>
      </c>
      <c r="DA15" s="143">
        <f t="shared" si="57"/>
        <v>0.96199999999999997</v>
      </c>
      <c r="DB15" s="180">
        <v>0.88880000000000003</v>
      </c>
      <c r="DC15" s="165">
        <f t="shared" si="58"/>
        <v>2.7948</v>
      </c>
      <c r="DD15" s="328">
        <f t="shared" si="59"/>
        <v>0.94399999999999995</v>
      </c>
      <c r="DE15" s="358">
        <f t="shared" si="60"/>
        <v>2</v>
      </c>
      <c r="DF15" s="359">
        <f t="shared" si="61"/>
        <v>3</v>
      </c>
      <c r="DI15" s="231"/>
      <c r="DJ15" s="165">
        <f t="shared" si="62"/>
        <v>17.376799999999999</v>
      </c>
      <c r="DK15" s="188">
        <f t="shared" si="63"/>
        <v>0.90700000000000003</v>
      </c>
      <c r="DM15" s="370">
        <f t="shared" si="64"/>
        <v>13</v>
      </c>
      <c r="DN15" s="371">
        <f t="shared" si="65"/>
        <v>14</v>
      </c>
    </row>
    <row r="16" spans="2:118" x14ac:dyDescent="0.3">
      <c r="B16" s="48" t="s">
        <v>132</v>
      </c>
      <c r="C16" s="162">
        <v>540088</v>
      </c>
      <c r="D16" s="5" t="s">
        <v>333</v>
      </c>
      <c r="E16" s="5" t="s">
        <v>370</v>
      </c>
      <c r="F16" s="12">
        <v>2</v>
      </c>
      <c r="G16" s="20">
        <v>280064</v>
      </c>
      <c r="H16" s="20">
        <v>11123</v>
      </c>
      <c r="I16" s="20">
        <v>18555</v>
      </c>
      <c r="J16" s="21">
        <v>42.401736745886652</v>
      </c>
      <c r="K16" s="20">
        <v>6980</v>
      </c>
      <c r="L16" s="165">
        <v>2.6507163323782237</v>
      </c>
      <c r="N16" s="438">
        <v>11145</v>
      </c>
      <c r="O16" s="85">
        <f t="shared" si="0"/>
        <v>0.79600000000000004</v>
      </c>
      <c r="P16" s="27">
        <v>3.9794475548446069E-2</v>
      </c>
      <c r="Q16" s="27">
        <f t="shared" si="1"/>
        <v>0.70299999999999996</v>
      </c>
      <c r="R16" s="12">
        <v>392.02</v>
      </c>
      <c r="S16" s="180">
        <f t="shared" si="2"/>
        <v>0.83299999999999996</v>
      </c>
      <c r="T16" s="71">
        <v>1.3997514853747719E-3</v>
      </c>
      <c r="U16" s="29">
        <f t="shared" si="3"/>
        <v>0.88800000000000001</v>
      </c>
      <c r="V16" s="12">
        <v>27</v>
      </c>
      <c r="W16" s="143">
        <f t="shared" si="4"/>
        <v>0.96199999999999997</v>
      </c>
      <c r="X16" s="66">
        <v>3</v>
      </c>
      <c r="Y16" s="27">
        <f t="shared" si="5"/>
        <v>0.72199999999999998</v>
      </c>
      <c r="Z16" s="165">
        <f t="shared" si="6"/>
        <v>3.3129999999999997</v>
      </c>
      <c r="AA16" s="328">
        <f t="shared" si="7"/>
        <v>0.96199999999999997</v>
      </c>
      <c r="AB16" s="358">
        <f t="shared" si="8"/>
        <v>1</v>
      </c>
      <c r="AC16" s="359">
        <f t="shared" si="9"/>
        <v>2</v>
      </c>
      <c r="AE16" s="438">
        <v>2407</v>
      </c>
      <c r="AF16" s="143">
        <f t="shared" si="10"/>
        <v>0.92500000000000004</v>
      </c>
      <c r="AG16" s="80">
        <v>68</v>
      </c>
      <c r="AH16" s="85">
        <f t="shared" si="11"/>
        <v>0.68500000000000005</v>
      </c>
      <c r="AI16" s="27">
        <f t="shared" si="12"/>
        <v>0.2163984536545896</v>
      </c>
      <c r="AJ16" s="143">
        <f t="shared" si="13"/>
        <v>0.98099999999999998</v>
      </c>
      <c r="AK16" s="74">
        <f t="shared" si="14"/>
        <v>0.21597128757290265</v>
      </c>
      <c r="AL16" s="29">
        <f t="shared" si="15"/>
        <v>0.81399999999999995</v>
      </c>
      <c r="AM16" s="12">
        <v>2543</v>
      </c>
      <c r="AN16" s="85">
        <f t="shared" si="16"/>
        <v>0.2286253708531871</v>
      </c>
      <c r="AO16" s="27">
        <f t="shared" si="17"/>
        <v>2.8250934773577065E-2</v>
      </c>
      <c r="AP16" s="27">
        <f t="shared" si="18"/>
        <v>0.46200000000000002</v>
      </c>
      <c r="AQ16" s="199">
        <f t="shared" si="19"/>
        <v>3.4050000000000002</v>
      </c>
      <c r="AR16" s="192">
        <f t="shared" si="20"/>
        <v>0.88800000000000001</v>
      </c>
      <c r="AS16" s="358">
        <f t="shared" si="21"/>
        <v>2</v>
      </c>
      <c r="AT16" s="359">
        <f t="shared" si="22"/>
        <v>3</v>
      </c>
      <c r="AV16" s="209">
        <v>25500</v>
      </c>
      <c r="AW16" s="27">
        <f t="shared" si="23"/>
        <v>5.5E-2</v>
      </c>
      <c r="AX16" s="27">
        <v>0.41183879093198988</v>
      </c>
      <c r="AY16" s="143">
        <f t="shared" si="24"/>
        <v>0.92500000000000004</v>
      </c>
      <c r="AZ16" s="27">
        <v>0.10199999999999999</v>
      </c>
      <c r="BA16" s="27">
        <f t="shared" si="25"/>
        <v>3.6999999999999998E-2</v>
      </c>
      <c r="BB16" s="27">
        <v>0.94799999999999995</v>
      </c>
      <c r="BC16" s="29">
        <f t="shared" si="26"/>
        <v>0.88800000000000001</v>
      </c>
      <c r="BD16" s="27">
        <v>0.65399999999999991</v>
      </c>
      <c r="BE16" s="85">
        <f t="shared" si="27"/>
        <v>0.129</v>
      </c>
      <c r="BF16" s="27">
        <v>4.3622766929788115E-2</v>
      </c>
      <c r="BG16" s="27">
        <f t="shared" si="28"/>
        <v>0.42499999999999999</v>
      </c>
      <c r="BH16" s="165">
        <f t="shared" si="29"/>
        <v>2.4590000000000001</v>
      </c>
      <c r="BI16" s="369">
        <f t="shared" si="30"/>
        <v>9.1999999999999998E-2</v>
      </c>
      <c r="BJ16" s="358">
        <f t="shared" si="31"/>
        <v>1</v>
      </c>
      <c r="BK16" s="359">
        <f t="shared" si="32"/>
        <v>2</v>
      </c>
      <c r="BM16" s="162">
        <v>5</v>
      </c>
      <c r="BN16" s="180">
        <f t="shared" si="33"/>
        <v>0.81399999999999995</v>
      </c>
      <c r="BO16" s="12">
        <v>3</v>
      </c>
      <c r="BP16" s="180">
        <f t="shared" si="34"/>
        <v>0.85099999999999998</v>
      </c>
      <c r="BQ16" s="27">
        <v>8.1000000000000003E-2</v>
      </c>
      <c r="BR16" s="85">
        <f t="shared" si="35"/>
        <v>0.79600000000000004</v>
      </c>
      <c r="BS16" s="165">
        <f t="shared" si="36"/>
        <v>1.6099999999999999</v>
      </c>
      <c r="BT16" s="192">
        <f t="shared" si="37"/>
        <v>0.87</v>
      </c>
      <c r="BU16" s="358">
        <f t="shared" si="38"/>
        <v>0</v>
      </c>
      <c r="BV16" s="359">
        <f t="shared" si="39"/>
        <v>1</v>
      </c>
      <c r="BX16" s="162">
        <v>1</v>
      </c>
      <c r="BY16" s="27">
        <f t="shared" si="40"/>
        <v>0.46200000000000002</v>
      </c>
      <c r="BZ16" s="12">
        <v>0</v>
      </c>
      <c r="CA16" s="27">
        <f t="shared" si="41"/>
        <v>0</v>
      </c>
      <c r="CB16" s="12">
        <v>55</v>
      </c>
      <c r="CC16" s="180">
        <f t="shared" si="42"/>
        <v>0.88800000000000001</v>
      </c>
      <c r="CD16" s="12">
        <v>7</v>
      </c>
      <c r="CE16" s="85">
        <f t="shared" si="43"/>
        <v>0.72199999999999998</v>
      </c>
      <c r="CF16" s="165">
        <f t="shared" si="44"/>
        <v>1.35</v>
      </c>
      <c r="CG16" s="192">
        <f t="shared" si="45"/>
        <v>0.81399999999999995</v>
      </c>
      <c r="CH16" s="358">
        <f t="shared" si="46"/>
        <v>0</v>
      </c>
      <c r="CI16" s="359">
        <f t="shared" si="47"/>
        <v>1</v>
      </c>
      <c r="CK16" s="162">
        <v>119</v>
      </c>
      <c r="CL16" s="85">
        <f t="shared" si="48"/>
        <v>0.77700000000000002</v>
      </c>
      <c r="CM16" s="27">
        <v>4.943913585375987E-2</v>
      </c>
      <c r="CN16" s="85">
        <f t="shared" si="49"/>
        <v>0.314</v>
      </c>
      <c r="CO16" s="12">
        <v>294</v>
      </c>
      <c r="CP16" s="85">
        <f t="shared" si="50"/>
        <v>0.72199999999999998</v>
      </c>
      <c r="CQ16" s="12">
        <v>114</v>
      </c>
      <c r="CR16" s="180">
        <f t="shared" si="51"/>
        <v>0.83299999999999996</v>
      </c>
      <c r="CS16" s="165">
        <f t="shared" si="52"/>
        <v>2.6459999999999999</v>
      </c>
      <c r="CT16" s="194">
        <f t="shared" si="53"/>
        <v>0.68500000000000005</v>
      </c>
      <c r="CU16" s="358">
        <f t="shared" si="54"/>
        <v>0</v>
      </c>
      <c r="CV16" s="359">
        <f t="shared" si="55"/>
        <v>1</v>
      </c>
      <c r="CX16" s="228">
        <v>0.33</v>
      </c>
      <c r="CY16" s="143">
        <f t="shared" si="56"/>
        <v>0.92500000000000004</v>
      </c>
      <c r="CZ16" s="27">
        <v>8.3000000000000004E-2</v>
      </c>
      <c r="DA16" s="27">
        <f t="shared" si="57"/>
        <v>0.70299999999999996</v>
      </c>
      <c r="DB16" s="180">
        <v>0.83330000000000004</v>
      </c>
      <c r="DC16" s="165">
        <f t="shared" si="58"/>
        <v>2.4613</v>
      </c>
      <c r="DD16" s="329">
        <f t="shared" si="59"/>
        <v>0.87</v>
      </c>
      <c r="DE16" s="358">
        <f t="shared" si="60"/>
        <v>1</v>
      </c>
      <c r="DF16" s="359">
        <f t="shared" si="61"/>
        <v>2</v>
      </c>
      <c r="DI16" s="231"/>
      <c r="DJ16" s="165">
        <f t="shared" si="62"/>
        <v>17.244299999999999</v>
      </c>
      <c r="DK16" s="192">
        <f t="shared" si="63"/>
        <v>0.88800000000000001</v>
      </c>
      <c r="DM16" s="370">
        <f t="shared" si="64"/>
        <v>5</v>
      </c>
      <c r="DN16" s="371">
        <f t="shared" si="65"/>
        <v>12</v>
      </c>
    </row>
    <row r="17" spans="2:118" x14ac:dyDescent="0.3">
      <c r="B17" s="48" t="s">
        <v>306</v>
      </c>
      <c r="C17" s="162">
        <v>540217</v>
      </c>
      <c r="D17" s="5" t="s">
        <v>368</v>
      </c>
      <c r="E17" s="5" t="s">
        <v>370</v>
      </c>
      <c r="F17" s="12">
        <v>1</v>
      </c>
      <c r="G17" s="20">
        <v>318424</v>
      </c>
      <c r="H17" s="20">
        <v>11995</v>
      </c>
      <c r="I17" s="20">
        <v>17522</v>
      </c>
      <c r="J17" s="21">
        <v>35.217445921161719</v>
      </c>
      <c r="K17" s="20">
        <v>6409</v>
      </c>
      <c r="L17" s="165">
        <v>2.7261663286004056</v>
      </c>
      <c r="N17" s="438">
        <v>5032</v>
      </c>
      <c r="O17" s="85">
        <f t="shared" si="0"/>
        <v>0.16600000000000001</v>
      </c>
      <c r="P17" s="27">
        <v>1.5802828932492529E-2</v>
      </c>
      <c r="Q17" s="27">
        <f t="shared" si="1"/>
        <v>3.6999999999999998E-2</v>
      </c>
      <c r="R17" s="12">
        <v>316.26</v>
      </c>
      <c r="S17" s="85">
        <f t="shared" si="2"/>
        <v>0.629</v>
      </c>
      <c r="T17" s="71">
        <v>9.9320402984699632E-4</v>
      </c>
      <c r="U17" s="27">
        <f t="shared" si="3"/>
        <v>0.37</v>
      </c>
      <c r="V17" s="12">
        <v>21</v>
      </c>
      <c r="W17" s="29">
        <f t="shared" si="4"/>
        <v>0.88800000000000001</v>
      </c>
      <c r="X17" s="66">
        <v>1.3</v>
      </c>
      <c r="Y17" s="27">
        <f t="shared" si="5"/>
        <v>0.185</v>
      </c>
      <c r="Z17" s="165">
        <f t="shared" si="6"/>
        <v>1.8679999999999999</v>
      </c>
      <c r="AA17" s="327">
        <f t="shared" si="7"/>
        <v>0.48099999999999998</v>
      </c>
      <c r="AB17" s="358">
        <f t="shared" si="8"/>
        <v>0</v>
      </c>
      <c r="AC17" s="359">
        <f t="shared" si="9"/>
        <v>1</v>
      </c>
      <c r="AE17" s="438">
        <v>2059</v>
      </c>
      <c r="AF17" s="180">
        <f t="shared" si="10"/>
        <v>0.88800000000000001</v>
      </c>
      <c r="AG17" s="80">
        <v>203</v>
      </c>
      <c r="AH17" s="180">
        <f t="shared" si="11"/>
        <v>0.88800000000000001</v>
      </c>
      <c r="AI17" s="27">
        <f t="shared" si="12"/>
        <v>0.1716548561900792</v>
      </c>
      <c r="AJ17" s="143">
        <f t="shared" si="13"/>
        <v>0.92500000000000004</v>
      </c>
      <c r="AK17" s="74">
        <f t="shared" si="14"/>
        <v>0.40918124006359302</v>
      </c>
      <c r="AL17" s="143">
        <f t="shared" si="15"/>
        <v>0.94399999999999995</v>
      </c>
      <c r="AM17" s="12">
        <v>2153</v>
      </c>
      <c r="AN17" s="85">
        <f t="shared" si="16"/>
        <v>0.179491454772822</v>
      </c>
      <c r="AO17" s="27">
        <f t="shared" si="17"/>
        <v>9.8591549295774641E-2</v>
      </c>
      <c r="AP17" s="27">
        <f t="shared" si="18"/>
        <v>0.70299999999999996</v>
      </c>
      <c r="AQ17" s="199">
        <f t="shared" si="19"/>
        <v>3.645</v>
      </c>
      <c r="AR17" s="188">
        <f t="shared" si="20"/>
        <v>0.90700000000000003</v>
      </c>
      <c r="AS17" s="358">
        <f t="shared" si="21"/>
        <v>2</v>
      </c>
      <c r="AT17" s="359">
        <f t="shared" si="22"/>
        <v>4</v>
      </c>
      <c r="AV17" s="209">
        <v>25830</v>
      </c>
      <c r="AW17" s="27">
        <f t="shared" si="23"/>
        <v>7.3999999999999996E-2</v>
      </c>
      <c r="AX17" s="27">
        <v>0.37699203187251001</v>
      </c>
      <c r="AY17" s="29">
        <f t="shared" si="24"/>
        <v>0.85099999999999998</v>
      </c>
      <c r="AZ17" s="27">
        <v>0.186</v>
      </c>
      <c r="BA17" s="27">
        <f t="shared" si="25"/>
        <v>0.44400000000000001</v>
      </c>
      <c r="BB17" s="27">
        <v>0.95399999999999996</v>
      </c>
      <c r="BC17" s="143">
        <f t="shared" si="26"/>
        <v>0.98099999999999998</v>
      </c>
      <c r="BD17" s="27">
        <v>0.81299999999999994</v>
      </c>
      <c r="BE17" s="85">
        <f t="shared" si="27"/>
        <v>0.74</v>
      </c>
      <c r="BF17" s="27">
        <v>2.7197668771248178E-2</v>
      </c>
      <c r="BG17" s="27">
        <f t="shared" si="28"/>
        <v>0.20300000000000001</v>
      </c>
      <c r="BH17" s="165">
        <f t="shared" si="29"/>
        <v>3.2929999999999997</v>
      </c>
      <c r="BI17" s="194">
        <f t="shared" si="30"/>
        <v>0.77700000000000002</v>
      </c>
      <c r="BJ17" s="358">
        <f t="shared" si="31"/>
        <v>1</v>
      </c>
      <c r="BK17" s="359">
        <f t="shared" si="32"/>
        <v>2</v>
      </c>
      <c r="BM17" s="162">
        <v>3</v>
      </c>
      <c r="BN17" s="27">
        <f t="shared" si="33"/>
        <v>0.59199999999999997</v>
      </c>
      <c r="BO17" s="12">
        <v>1</v>
      </c>
      <c r="BP17" s="27">
        <f t="shared" si="34"/>
        <v>0.42499999999999999</v>
      </c>
      <c r="BQ17" s="27">
        <v>0.124</v>
      </c>
      <c r="BR17" s="143">
        <f t="shared" si="35"/>
        <v>0.92500000000000004</v>
      </c>
      <c r="BS17" s="165">
        <f t="shared" si="36"/>
        <v>1.5169999999999999</v>
      </c>
      <c r="BT17" s="192">
        <f t="shared" si="37"/>
        <v>0.85099999999999998</v>
      </c>
      <c r="BU17" s="358">
        <f t="shared" si="38"/>
        <v>1</v>
      </c>
      <c r="BV17" s="359">
        <f t="shared" si="39"/>
        <v>1</v>
      </c>
      <c r="BX17" s="162">
        <v>0</v>
      </c>
      <c r="BY17" s="27">
        <f t="shared" si="40"/>
        <v>0</v>
      </c>
      <c r="BZ17" s="12">
        <v>0</v>
      </c>
      <c r="CA17" s="27">
        <f t="shared" si="41"/>
        <v>0</v>
      </c>
      <c r="CB17" s="12">
        <v>57</v>
      </c>
      <c r="CC17" s="143">
        <f t="shared" si="42"/>
        <v>0.90700000000000003</v>
      </c>
      <c r="CD17" s="12">
        <v>10</v>
      </c>
      <c r="CE17" s="180">
        <f t="shared" si="43"/>
        <v>0.83299999999999996</v>
      </c>
      <c r="CF17" s="165">
        <f t="shared" si="44"/>
        <v>0.90700000000000003</v>
      </c>
      <c r="CG17" s="194">
        <f t="shared" si="45"/>
        <v>0.48099999999999998</v>
      </c>
      <c r="CH17" s="358">
        <f t="shared" si="46"/>
        <v>1</v>
      </c>
      <c r="CI17" s="359">
        <f t="shared" si="47"/>
        <v>1</v>
      </c>
      <c r="CK17" s="162">
        <v>59</v>
      </c>
      <c r="CL17" s="85">
        <f t="shared" si="48"/>
        <v>0.61099999999999999</v>
      </c>
      <c r="CM17" s="27">
        <v>2.8654686741136474E-2</v>
      </c>
      <c r="CN17" s="85">
        <f t="shared" si="49"/>
        <v>0.16600000000000001</v>
      </c>
      <c r="CO17" s="12">
        <v>680</v>
      </c>
      <c r="CP17" s="143">
        <f t="shared" si="50"/>
        <v>0.94399999999999995</v>
      </c>
      <c r="CQ17" s="12">
        <v>191</v>
      </c>
      <c r="CR17" s="143">
        <f t="shared" si="51"/>
        <v>0.92500000000000004</v>
      </c>
      <c r="CS17" s="165">
        <f t="shared" si="52"/>
        <v>2.6459999999999999</v>
      </c>
      <c r="CT17" s="194">
        <f t="shared" si="53"/>
        <v>0.68500000000000005</v>
      </c>
      <c r="CU17" s="358">
        <f t="shared" si="54"/>
        <v>2</v>
      </c>
      <c r="CV17" s="359">
        <f t="shared" si="55"/>
        <v>2</v>
      </c>
      <c r="CX17" s="228">
        <v>0.30299999999999999</v>
      </c>
      <c r="CY17" s="29">
        <f t="shared" si="56"/>
        <v>0.88800000000000001</v>
      </c>
      <c r="CZ17" s="27">
        <v>0.17100000000000001</v>
      </c>
      <c r="DA17" s="143">
        <f t="shared" si="57"/>
        <v>0.90700000000000003</v>
      </c>
      <c r="DB17" s="143">
        <v>0.98140000000000005</v>
      </c>
      <c r="DC17" s="165">
        <f t="shared" si="58"/>
        <v>2.7763999999999998</v>
      </c>
      <c r="DD17" s="328">
        <f t="shared" si="59"/>
        <v>0.90700000000000003</v>
      </c>
      <c r="DE17" s="358">
        <f t="shared" si="60"/>
        <v>2</v>
      </c>
      <c r="DF17" s="359">
        <f t="shared" si="61"/>
        <v>3</v>
      </c>
      <c r="DI17" s="231"/>
      <c r="DJ17" s="165">
        <f t="shared" si="62"/>
        <v>16.652400000000004</v>
      </c>
      <c r="DK17" s="192">
        <f t="shared" si="63"/>
        <v>0.87</v>
      </c>
      <c r="DM17" s="370">
        <f t="shared" si="64"/>
        <v>9</v>
      </c>
      <c r="DN17" s="371">
        <f t="shared" si="65"/>
        <v>14</v>
      </c>
    </row>
    <row r="18" spans="2:118" x14ac:dyDescent="0.3">
      <c r="B18" s="48" t="s">
        <v>245</v>
      </c>
      <c r="C18" s="162">
        <v>540169</v>
      </c>
      <c r="D18" s="5" t="s">
        <v>353</v>
      </c>
      <c r="E18" s="5" t="s">
        <v>370</v>
      </c>
      <c r="F18" s="12">
        <v>1</v>
      </c>
      <c r="G18" s="20">
        <v>382010</v>
      </c>
      <c r="H18" s="20">
        <v>34702</v>
      </c>
      <c r="I18" s="20">
        <v>54241</v>
      </c>
      <c r="J18" s="21">
        <v>90.872594958247163</v>
      </c>
      <c r="K18" s="20">
        <v>21439</v>
      </c>
      <c r="L18" s="165">
        <v>2.4322496385092589</v>
      </c>
      <c r="N18" s="438">
        <v>8779</v>
      </c>
      <c r="O18" s="85">
        <f t="shared" si="0"/>
        <v>0.64800000000000002</v>
      </c>
      <c r="P18" s="27">
        <v>2.2981073793879741E-2</v>
      </c>
      <c r="Q18" s="27">
        <f t="shared" si="1"/>
        <v>0.222</v>
      </c>
      <c r="R18" s="12">
        <v>390.67</v>
      </c>
      <c r="S18" s="180">
        <f t="shared" si="2"/>
        <v>0.81399999999999995</v>
      </c>
      <c r="T18" s="71">
        <v>1.022669563623989E-3</v>
      </c>
      <c r="U18" s="27">
        <f t="shared" si="3"/>
        <v>0.40699999999999997</v>
      </c>
      <c r="V18" s="12">
        <v>20</v>
      </c>
      <c r="W18" s="29">
        <f t="shared" si="4"/>
        <v>0.85099999999999998</v>
      </c>
      <c r="X18" s="66">
        <v>1.8</v>
      </c>
      <c r="Y18" s="27">
        <f t="shared" si="5"/>
        <v>0.40699999999999997</v>
      </c>
      <c r="Z18" s="165">
        <f t="shared" si="6"/>
        <v>2.72</v>
      </c>
      <c r="AA18" s="329">
        <f t="shared" si="7"/>
        <v>0.85099999999999998</v>
      </c>
      <c r="AB18" s="358">
        <f t="shared" si="8"/>
        <v>0</v>
      </c>
      <c r="AC18" s="359">
        <f t="shared" si="9"/>
        <v>2</v>
      </c>
      <c r="AE18" s="438">
        <v>1818</v>
      </c>
      <c r="AF18" s="180">
        <f t="shared" si="10"/>
        <v>0.85099999999999998</v>
      </c>
      <c r="AG18" s="80">
        <v>11</v>
      </c>
      <c r="AH18" s="85">
        <f t="shared" si="11"/>
        <v>0.40699999999999997</v>
      </c>
      <c r="AI18" s="27">
        <f t="shared" si="12"/>
        <v>5.2388911301942252E-2</v>
      </c>
      <c r="AJ18" s="27">
        <f t="shared" si="13"/>
        <v>0.48099999999999998</v>
      </c>
      <c r="AK18" s="74">
        <f t="shared" si="14"/>
        <v>0.20708508941792914</v>
      </c>
      <c r="AL18" s="27">
        <f t="shared" si="15"/>
        <v>0.79600000000000004</v>
      </c>
      <c r="AM18" s="12">
        <v>2320</v>
      </c>
      <c r="AN18" s="85">
        <f t="shared" si="16"/>
        <v>6.685493631490981E-2</v>
      </c>
      <c r="AO18" s="27">
        <f t="shared" si="17"/>
        <v>6.0506050605060504E-3</v>
      </c>
      <c r="AP18" s="27">
        <f t="shared" si="18"/>
        <v>0.29599999999999999</v>
      </c>
      <c r="AQ18" s="199">
        <f t="shared" si="19"/>
        <v>2.5350000000000001</v>
      </c>
      <c r="AR18" s="194">
        <f t="shared" si="20"/>
        <v>0.75900000000000001</v>
      </c>
      <c r="AS18" s="358">
        <f t="shared" si="21"/>
        <v>0</v>
      </c>
      <c r="AT18" s="359">
        <f t="shared" si="22"/>
        <v>1</v>
      </c>
      <c r="AV18" s="209">
        <v>26000</v>
      </c>
      <c r="AW18" s="27">
        <f t="shared" si="23"/>
        <v>9.1999999999999998E-2</v>
      </c>
      <c r="AX18" s="27">
        <v>0.3029439696106363</v>
      </c>
      <c r="AY18" s="27">
        <f t="shared" si="24"/>
        <v>0.61099999999999999</v>
      </c>
      <c r="AZ18" s="27">
        <v>0.153</v>
      </c>
      <c r="BA18" s="27">
        <f t="shared" si="25"/>
        <v>0.25900000000000001</v>
      </c>
      <c r="BB18" s="27">
        <v>0.93600000000000005</v>
      </c>
      <c r="BC18" s="29">
        <f t="shared" si="26"/>
        <v>0.85099999999999998</v>
      </c>
      <c r="BD18" s="27">
        <v>0.79700000000000004</v>
      </c>
      <c r="BE18" s="85">
        <f t="shared" si="27"/>
        <v>0.70299999999999996</v>
      </c>
      <c r="BF18" s="27">
        <v>4.5654565456545657E-2</v>
      </c>
      <c r="BG18" s="27">
        <f t="shared" si="28"/>
        <v>0.48099999999999998</v>
      </c>
      <c r="BH18" s="165">
        <f t="shared" si="29"/>
        <v>2.9970000000000003</v>
      </c>
      <c r="BI18" s="194">
        <f t="shared" si="30"/>
        <v>0.46200000000000002</v>
      </c>
      <c r="BJ18" s="358">
        <f t="shared" si="31"/>
        <v>0</v>
      </c>
      <c r="BK18" s="359">
        <f t="shared" si="32"/>
        <v>1</v>
      </c>
      <c r="BM18" s="162">
        <v>8</v>
      </c>
      <c r="BN18" s="143">
        <f t="shared" si="33"/>
        <v>0.90700000000000003</v>
      </c>
      <c r="BO18" s="12">
        <v>4</v>
      </c>
      <c r="BP18" s="180">
        <f t="shared" si="34"/>
        <v>0.87</v>
      </c>
      <c r="BQ18" s="27">
        <v>5.8999999999999997E-2</v>
      </c>
      <c r="BR18" s="85">
        <f t="shared" si="35"/>
        <v>0.53700000000000003</v>
      </c>
      <c r="BS18" s="165">
        <f t="shared" si="36"/>
        <v>1.444</v>
      </c>
      <c r="BT18" s="192">
        <f t="shared" si="37"/>
        <v>0.81399999999999995</v>
      </c>
      <c r="BU18" s="358">
        <f t="shared" si="38"/>
        <v>1</v>
      </c>
      <c r="BV18" s="359">
        <f t="shared" si="39"/>
        <v>1</v>
      </c>
      <c r="BX18" s="162">
        <v>1</v>
      </c>
      <c r="BY18" s="27">
        <f t="shared" si="40"/>
        <v>0.46200000000000002</v>
      </c>
      <c r="BZ18" s="12">
        <v>0</v>
      </c>
      <c r="CA18" s="27">
        <f t="shared" si="41"/>
        <v>0</v>
      </c>
      <c r="CB18" s="12">
        <v>67</v>
      </c>
      <c r="CC18" s="143">
        <f t="shared" si="42"/>
        <v>0.94399999999999995</v>
      </c>
      <c r="CD18" s="12">
        <v>13</v>
      </c>
      <c r="CE18" s="180">
        <f t="shared" si="43"/>
        <v>0.88800000000000001</v>
      </c>
      <c r="CF18" s="165">
        <f t="shared" si="44"/>
        <v>1.4059999999999999</v>
      </c>
      <c r="CG18" s="188">
        <f t="shared" si="45"/>
        <v>0.90700000000000003</v>
      </c>
      <c r="CH18" s="358">
        <f t="shared" si="46"/>
        <v>1</v>
      </c>
      <c r="CI18" s="359">
        <f t="shared" si="47"/>
        <v>1</v>
      </c>
      <c r="CK18" s="162">
        <v>165</v>
      </c>
      <c r="CL18" s="180">
        <f t="shared" si="48"/>
        <v>0.85099999999999998</v>
      </c>
      <c r="CM18" s="27">
        <v>9.0759075907590761E-2</v>
      </c>
      <c r="CN18" s="85">
        <f t="shared" si="49"/>
        <v>0.629</v>
      </c>
      <c r="CO18" s="12">
        <v>343</v>
      </c>
      <c r="CP18" s="180">
        <f t="shared" si="50"/>
        <v>0.81399999999999995</v>
      </c>
      <c r="CQ18" s="12">
        <v>92</v>
      </c>
      <c r="CR18" s="85">
        <f t="shared" si="51"/>
        <v>0.72199999999999998</v>
      </c>
      <c r="CS18" s="165">
        <f t="shared" si="52"/>
        <v>3.016</v>
      </c>
      <c r="CT18" s="192">
        <f t="shared" si="53"/>
        <v>0.81399999999999995</v>
      </c>
      <c r="CU18" s="358">
        <f t="shared" si="54"/>
        <v>0</v>
      </c>
      <c r="CV18" s="359">
        <f t="shared" si="55"/>
        <v>2</v>
      </c>
      <c r="CX18" s="228">
        <v>7.3999999999999996E-2</v>
      </c>
      <c r="CY18" s="27">
        <f t="shared" si="56"/>
        <v>0.25900000000000001</v>
      </c>
      <c r="CZ18" s="27">
        <v>4.9000000000000002E-2</v>
      </c>
      <c r="DA18" s="27">
        <f t="shared" si="57"/>
        <v>0.42499999999999999</v>
      </c>
      <c r="DB18" s="27">
        <v>0.64810000000000001</v>
      </c>
      <c r="DC18" s="165">
        <f t="shared" si="58"/>
        <v>1.3321000000000001</v>
      </c>
      <c r="DD18" s="327">
        <f t="shared" si="59"/>
        <v>0.44400000000000001</v>
      </c>
      <c r="DE18" s="358">
        <f t="shared" si="60"/>
        <v>0</v>
      </c>
      <c r="DF18" s="359">
        <f t="shared" si="61"/>
        <v>0</v>
      </c>
      <c r="DI18" s="231"/>
      <c r="DJ18" s="165">
        <f t="shared" si="62"/>
        <v>15.450099999999999</v>
      </c>
      <c r="DK18" s="192">
        <f t="shared" si="63"/>
        <v>0.85099999999999998</v>
      </c>
      <c r="DM18" s="370">
        <f t="shared" si="64"/>
        <v>2</v>
      </c>
      <c r="DN18" s="371">
        <f t="shared" si="65"/>
        <v>8</v>
      </c>
    </row>
    <row r="19" spans="2:118" x14ac:dyDescent="0.3">
      <c r="B19" s="48" t="s">
        <v>265</v>
      </c>
      <c r="C19" s="162">
        <v>540186</v>
      </c>
      <c r="D19" s="5" t="s">
        <v>357</v>
      </c>
      <c r="E19" s="5" t="s">
        <v>370</v>
      </c>
      <c r="F19" s="12">
        <v>1</v>
      </c>
      <c r="G19" s="20">
        <v>233224</v>
      </c>
      <c r="H19" s="20">
        <v>9169</v>
      </c>
      <c r="I19" s="20">
        <v>9774</v>
      </c>
      <c r="J19" s="21">
        <v>26.821253387301478</v>
      </c>
      <c r="K19" s="20">
        <v>3994</v>
      </c>
      <c r="L19" s="165">
        <v>2.2653980971457184</v>
      </c>
      <c r="N19" s="438">
        <v>3953</v>
      </c>
      <c r="O19" s="85">
        <f t="shared" si="0"/>
        <v>0.111</v>
      </c>
      <c r="P19" s="27">
        <v>1.694937056220629E-2</v>
      </c>
      <c r="Q19" s="27">
        <f t="shared" si="1"/>
        <v>7.3999999999999996E-2</v>
      </c>
      <c r="R19" s="12">
        <v>251.96</v>
      </c>
      <c r="S19" s="85">
        <f t="shared" si="2"/>
        <v>0.37</v>
      </c>
      <c r="T19" s="71">
        <v>1.0803347854423211E-3</v>
      </c>
      <c r="U19" s="27">
        <f t="shared" si="3"/>
        <v>0.48099999999999998</v>
      </c>
      <c r="V19" s="12">
        <v>16</v>
      </c>
      <c r="W19" s="27">
        <f t="shared" si="4"/>
        <v>0.44400000000000001</v>
      </c>
      <c r="X19" s="64">
        <v>4.5</v>
      </c>
      <c r="Y19" s="143">
        <f t="shared" si="5"/>
        <v>0.92500000000000004</v>
      </c>
      <c r="Z19" s="165">
        <f t="shared" si="6"/>
        <v>1.8499999999999999</v>
      </c>
      <c r="AA19" s="327">
        <f t="shared" si="7"/>
        <v>0.46200000000000002</v>
      </c>
      <c r="AB19" s="358">
        <f t="shared" si="8"/>
        <v>1</v>
      </c>
      <c r="AC19" s="359">
        <f t="shared" si="9"/>
        <v>1</v>
      </c>
      <c r="AE19" s="438">
        <v>818</v>
      </c>
      <c r="AF19" s="85">
        <f t="shared" si="10"/>
        <v>0.629</v>
      </c>
      <c r="AG19" s="80">
        <v>158</v>
      </c>
      <c r="AH19" s="180">
        <f t="shared" si="11"/>
        <v>0.81399999999999995</v>
      </c>
      <c r="AI19" s="27">
        <f t="shared" si="12"/>
        <v>8.9213654706074813E-2</v>
      </c>
      <c r="AJ19" s="27">
        <f t="shared" si="13"/>
        <v>0.77700000000000002</v>
      </c>
      <c r="AK19" s="74">
        <f t="shared" si="14"/>
        <v>0.20693144447255249</v>
      </c>
      <c r="AL19" s="27">
        <f t="shared" si="15"/>
        <v>0.77700000000000002</v>
      </c>
      <c r="AM19" s="12">
        <v>924</v>
      </c>
      <c r="AN19" s="85">
        <f t="shared" si="16"/>
        <v>0.10077434834769332</v>
      </c>
      <c r="AO19" s="27">
        <f t="shared" si="17"/>
        <v>0.19315403422982885</v>
      </c>
      <c r="AP19" s="143">
        <f t="shared" si="18"/>
        <v>0.90700000000000003</v>
      </c>
      <c r="AQ19" s="199">
        <f t="shared" si="19"/>
        <v>2.9969999999999999</v>
      </c>
      <c r="AR19" s="192">
        <f t="shared" si="20"/>
        <v>0.83299999999999996</v>
      </c>
      <c r="AS19" s="358">
        <f t="shared" si="21"/>
        <v>0</v>
      </c>
      <c r="AT19" s="359">
        <f t="shared" si="22"/>
        <v>1</v>
      </c>
      <c r="AV19" s="209">
        <v>36650</v>
      </c>
      <c r="AW19" s="27">
        <f t="shared" si="23"/>
        <v>0.46200000000000002</v>
      </c>
      <c r="AX19" s="27">
        <v>0.25197740112994349</v>
      </c>
      <c r="AY19" s="27">
        <f t="shared" si="24"/>
        <v>0.24</v>
      </c>
      <c r="AZ19" s="27">
        <v>0.13700000000000001</v>
      </c>
      <c r="BA19" s="27">
        <f t="shared" si="25"/>
        <v>0.111</v>
      </c>
      <c r="BB19" s="27">
        <v>0.94499999999999995</v>
      </c>
      <c r="BC19" s="29">
        <f t="shared" si="26"/>
        <v>0.87</v>
      </c>
      <c r="BD19" s="27">
        <v>0.63400000000000001</v>
      </c>
      <c r="BE19" s="85">
        <f t="shared" si="27"/>
        <v>0.111</v>
      </c>
      <c r="BF19" s="27">
        <v>0.20293398533007334</v>
      </c>
      <c r="BG19" s="143">
        <f t="shared" si="28"/>
        <v>0.96199999999999997</v>
      </c>
      <c r="BH19" s="165">
        <f t="shared" si="29"/>
        <v>2.7560000000000007</v>
      </c>
      <c r="BI19" s="369">
        <f t="shared" si="30"/>
        <v>0.314</v>
      </c>
      <c r="BJ19" s="358">
        <f t="shared" si="31"/>
        <v>1</v>
      </c>
      <c r="BK19" s="359">
        <f t="shared" si="32"/>
        <v>2</v>
      </c>
      <c r="BM19" s="162">
        <v>3</v>
      </c>
      <c r="BN19" s="27">
        <f t="shared" si="33"/>
        <v>0.59199999999999997</v>
      </c>
      <c r="BO19" s="12">
        <v>1</v>
      </c>
      <c r="BP19" s="27">
        <f t="shared" si="34"/>
        <v>0.42499999999999999</v>
      </c>
      <c r="BQ19" s="27">
        <v>6.3E-2</v>
      </c>
      <c r="BR19" s="85">
        <f t="shared" si="35"/>
        <v>0.59199999999999997</v>
      </c>
      <c r="BS19" s="165">
        <f t="shared" si="36"/>
        <v>1.1839999999999999</v>
      </c>
      <c r="BT19" s="194">
        <f t="shared" si="37"/>
        <v>0.70299999999999996</v>
      </c>
      <c r="BU19" s="358">
        <f t="shared" si="38"/>
        <v>0</v>
      </c>
      <c r="BV19" s="359">
        <f t="shared" si="39"/>
        <v>0</v>
      </c>
      <c r="BX19" s="162">
        <v>1</v>
      </c>
      <c r="BY19" s="27">
        <f t="shared" si="40"/>
        <v>0.46200000000000002</v>
      </c>
      <c r="BZ19" s="12">
        <v>0</v>
      </c>
      <c r="CA19" s="27">
        <f t="shared" si="41"/>
        <v>0</v>
      </c>
      <c r="CB19" s="12">
        <v>7</v>
      </c>
      <c r="CC19" s="85">
        <f t="shared" si="42"/>
        <v>0.185</v>
      </c>
      <c r="CD19" s="12">
        <v>1</v>
      </c>
      <c r="CE19" s="27">
        <f t="shared" si="43"/>
        <v>0.129</v>
      </c>
      <c r="CF19" s="165">
        <f t="shared" si="44"/>
        <v>0.64700000000000002</v>
      </c>
      <c r="CG19" s="194">
        <f t="shared" si="45"/>
        <v>0.33300000000000002</v>
      </c>
      <c r="CH19" s="358">
        <f t="shared" si="46"/>
        <v>0</v>
      </c>
      <c r="CI19" s="359">
        <f t="shared" si="47"/>
        <v>0</v>
      </c>
      <c r="CK19" s="162">
        <v>207</v>
      </c>
      <c r="CL19" s="180">
        <f t="shared" si="48"/>
        <v>0.88800000000000001</v>
      </c>
      <c r="CM19" s="27">
        <v>0.25305623471882638</v>
      </c>
      <c r="CN19" s="180">
        <f t="shared" si="49"/>
        <v>0.87</v>
      </c>
      <c r="CO19" s="12">
        <v>444</v>
      </c>
      <c r="CP19" s="180">
        <f t="shared" si="50"/>
        <v>0.87</v>
      </c>
      <c r="CQ19" s="12">
        <v>145</v>
      </c>
      <c r="CR19" s="143">
        <f t="shared" si="51"/>
        <v>0.90700000000000003</v>
      </c>
      <c r="CS19" s="165">
        <f t="shared" si="52"/>
        <v>3.5350000000000001</v>
      </c>
      <c r="CT19" s="188">
        <f t="shared" si="53"/>
        <v>0.98099999999999998</v>
      </c>
      <c r="CU19" s="358">
        <f t="shared" si="54"/>
        <v>1</v>
      </c>
      <c r="CV19" s="359">
        <f t="shared" si="55"/>
        <v>4</v>
      </c>
      <c r="CX19" s="228">
        <v>0.182</v>
      </c>
      <c r="CY19" s="27">
        <f t="shared" si="56"/>
        <v>0.75900000000000001</v>
      </c>
      <c r="CZ19" s="27">
        <v>0.151</v>
      </c>
      <c r="DA19" s="29">
        <f t="shared" si="57"/>
        <v>0.88800000000000001</v>
      </c>
      <c r="DB19" s="27">
        <v>0.75919999999999999</v>
      </c>
      <c r="DC19" s="165">
        <f t="shared" si="58"/>
        <v>2.4062000000000001</v>
      </c>
      <c r="DD19" s="329">
        <f t="shared" si="59"/>
        <v>0.85099999999999998</v>
      </c>
      <c r="DE19" s="358">
        <f t="shared" si="60"/>
        <v>0</v>
      </c>
      <c r="DF19" s="359">
        <f t="shared" si="61"/>
        <v>1</v>
      </c>
      <c r="DI19" s="231"/>
      <c r="DJ19" s="165">
        <f t="shared" si="62"/>
        <v>15.3752</v>
      </c>
      <c r="DK19" s="192">
        <f t="shared" si="63"/>
        <v>0.83299999999999996</v>
      </c>
      <c r="DM19" s="370">
        <f t="shared" si="64"/>
        <v>3</v>
      </c>
      <c r="DN19" s="371">
        <f t="shared" si="65"/>
        <v>9</v>
      </c>
    </row>
    <row r="20" spans="2:118" x14ac:dyDescent="0.3">
      <c r="B20" s="48" t="s">
        <v>163</v>
      </c>
      <c r="C20" s="162">
        <v>540112</v>
      </c>
      <c r="D20" s="5" t="s">
        <v>338</v>
      </c>
      <c r="E20" s="5" t="s">
        <v>370</v>
      </c>
      <c r="F20" s="12">
        <v>2</v>
      </c>
      <c r="G20" s="20">
        <v>280807</v>
      </c>
      <c r="H20" s="20">
        <v>11477</v>
      </c>
      <c r="I20" s="20">
        <v>18316</v>
      </c>
      <c r="J20" s="21">
        <v>41.744828298439856</v>
      </c>
      <c r="K20" s="20">
        <v>6944</v>
      </c>
      <c r="L20" s="165">
        <v>2.5427707373271891</v>
      </c>
      <c r="N20" s="438">
        <v>21989</v>
      </c>
      <c r="O20" s="143">
        <f t="shared" si="0"/>
        <v>0.98099999999999998</v>
      </c>
      <c r="P20" s="27">
        <v>7.8306452474475305E-2</v>
      </c>
      <c r="Q20" s="143">
        <f t="shared" si="1"/>
        <v>1</v>
      </c>
      <c r="R20" s="12">
        <v>323.39999999999998</v>
      </c>
      <c r="S20" s="85">
        <f t="shared" si="2"/>
        <v>0.66600000000000004</v>
      </c>
      <c r="T20" s="71">
        <v>1.1529041848924631E-3</v>
      </c>
      <c r="U20" s="27">
        <f t="shared" si="3"/>
        <v>0.57399999999999995</v>
      </c>
      <c r="V20" s="12">
        <v>14</v>
      </c>
      <c r="W20" s="27">
        <f t="shared" si="4"/>
        <v>0.27700000000000002</v>
      </c>
      <c r="X20" s="64">
        <v>5.9</v>
      </c>
      <c r="Y20" s="143">
        <f t="shared" si="5"/>
        <v>0.98099999999999998</v>
      </c>
      <c r="Z20" s="165">
        <f t="shared" si="6"/>
        <v>2.9049999999999998</v>
      </c>
      <c r="AA20" s="329">
        <f t="shared" si="7"/>
        <v>0.87</v>
      </c>
      <c r="AB20" s="358">
        <f t="shared" si="8"/>
        <v>2</v>
      </c>
      <c r="AC20" s="359">
        <f t="shared" si="9"/>
        <v>2</v>
      </c>
      <c r="AE20" s="438">
        <v>951</v>
      </c>
      <c r="AF20" s="85">
        <f t="shared" si="10"/>
        <v>0.70299999999999996</v>
      </c>
      <c r="AG20" s="80">
        <v>89</v>
      </c>
      <c r="AH20" s="85">
        <f t="shared" si="11"/>
        <v>0.72199999999999998</v>
      </c>
      <c r="AI20" s="27">
        <f t="shared" si="12"/>
        <v>8.286137492376057E-2</v>
      </c>
      <c r="AJ20" s="27">
        <f t="shared" si="13"/>
        <v>0.75900000000000001</v>
      </c>
      <c r="AK20" s="74">
        <f t="shared" si="14"/>
        <v>4.3248897175860661E-2</v>
      </c>
      <c r="AL20" s="27">
        <f t="shared" si="15"/>
        <v>0.20300000000000001</v>
      </c>
      <c r="AM20" s="12">
        <v>1055</v>
      </c>
      <c r="AN20" s="85">
        <f t="shared" si="16"/>
        <v>9.1922976387557725E-2</v>
      </c>
      <c r="AO20" s="27">
        <f t="shared" si="17"/>
        <v>9.3585699263932703E-2</v>
      </c>
      <c r="AP20" s="27">
        <f t="shared" si="18"/>
        <v>0.68500000000000005</v>
      </c>
      <c r="AQ20" s="199">
        <f t="shared" si="19"/>
        <v>2.387</v>
      </c>
      <c r="AR20" s="192">
        <f t="shared" si="20"/>
        <v>0.629</v>
      </c>
      <c r="AS20" s="358">
        <f t="shared" si="21"/>
        <v>0</v>
      </c>
      <c r="AT20" s="359">
        <f t="shared" si="22"/>
        <v>0</v>
      </c>
      <c r="AV20" s="209">
        <v>27200</v>
      </c>
      <c r="AW20" s="27">
        <f t="shared" si="23"/>
        <v>0.14799999999999999</v>
      </c>
      <c r="AX20" s="27">
        <v>0.45879959308240081</v>
      </c>
      <c r="AY20" s="143">
        <f t="shared" si="24"/>
        <v>0.96199999999999997</v>
      </c>
      <c r="AZ20" s="27">
        <v>0.16800000000000001</v>
      </c>
      <c r="BA20" s="27">
        <f t="shared" si="25"/>
        <v>0.314</v>
      </c>
      <c r="BB20" s="27">
        <v>0.92600000000000005</v>
      </c>
      <c r="BC20" s="27">
        <f t="shared" si="26"/>
        <v>0.75900000000000001</v>
      </c>
      <c r="BD20" s="27">
        <v>0.57799999999999996</v>
      </c>
      <c r="BE20" s="27">
        <f t="shared" si="27"/>
        <v>3.6999999999999998E-2</v>
      </c>
      <c r="BF20" s="27">
        <v>0.23974763406940064</v>
      </c>
      <c r="BG20" s="143">
        <f t="shared" si="28"/>
        <v>1</v>
      </c>
      <c r="BH20" s="165">
        <f t="shared" si="29"/>
        <v>3.22</v>
      </c>
      <c r="BI20" s="194">
        <f t="shared" si="30"/>
        <v>0.70299999999999996</v>
      </c>
      <c r="BJ20" s="358">
        <f t="shared" si="31"/>
        <v>2</v>
      </c>
      <c r="BK20" s="359">
        <f t="shared" si="32"/>
        <v>2</v>
      </c>
      <c r="BM20" s="162">
        <v>0</v>
      </c>
      <c r="BN20" s="27">
        <f t="shared" si="33"/>
        <v>0</v>
      </c>
      <c r="BO20" s="12">
        <v>0</v>
      </c>
      <c r="BP20" s="27">
        <f t="shared" si="34"/>
        <v>0</v>
      </c>
      <c r="BQ20" s="27">
        <v>0.1</v>
      </c>
      <c r="BR20" s="180">
        <f t="shared" si="35"/>
        <v>0.87</v>
      </c>
      <c r="BS20" s="165">
        <f t="shared" si="36"/>
        <v>0.87</v>
      </c>
      <c r="BT20" s="194">
        <f t="shared" si="37"/>
        <v>0.48099999999999998</v>
      </c>
      <c r="BU20" s="358">
        <f t="shared" si="38"/>
        <v>0</v>
      </c>
      <c r="BV20" s="359">
        <f t="shared" si="39"/>
        <v>1</v>
      </c>
      <c r="BX20" s="162">
        <v>5</v>
      </c>
      <c r="BY20" s="29">
        <f t="shared" si="40"/>
        <v>0.87</v>
      </c>
      <c r="BZ20" s="12">
        <v>0</v>
      </c>
      <c r="CA20" s="27">
        <f t="shared" si="41"/>
        <v>0</v>
      </c>
      <c r="CB20" s="12">
        <v>18</v>
      </c>
      <c r="CC20" s="85">
        <f t="shared" si="42"/>
        <v>0.53700000000000003</v>
      </c>
      <c r="CD20" s="12">
        <v>6</v>
      </c>
      <c r="CE20" s="85">
        <f t="shared" si="43"/>
        <v>0.66600000000000004</v>
      </c>
      <c r="CF20" s="165">
        <f t="shared" si="44"/>
        <v>1.407</v>
      </c>
      <c r="CG20" s="188">
        <f t="shared" si="45"/>
        <v>0.92500000000000004</v>
      </c>
      <c r="CH20" s="358">
        <f t="shared" si="46"/>
        <v>0</v>
      </c>
      <c r="CI20" s="359">
        <f t="shared" si="47"/>
        <v>1</v>
      </c>
      <c r="CK20" s="162">
        <v>310</v>
      </c>
      <c r="CL20" s="143">
        <f t="shared" si="48"/>
        <v>0.96199999999999997</v>
      </c>
      <c r="CM20" s="27">
        <v>0.32597266035751843</v>
      </c>
      <c r="CN20" s="143">
        <f t="shared" si="49"/>
        <v>0.92500000000000004</v>
      </c>
      <c r="CO20" s="12">
        <v>132</v>
      </c>
      <c r="CP20" s="85">
        <f t="shared" si="50"/>
        <v>0.42499999999999999</v>
      </c>
      <c r="CQ20" s="12">
        <v>44</v>
      </c>
      <c r="CR20" s="85">
        <f t="shared" si="51"/>
        <v>0.51800000000000002</v>
      </c>
      <c r="CS20" s="165">
        <f t="shared" si="52"/>
        <v>2.83</v>
      </c>
      <c r="CT20" s="194">
        <f t="shared" si="53"/>
        <v>0.77700000000000002</v>
      </c>
      <c r="CU20" s="358">
        <f t="shared" si="54"/>
        <v>2</v>
      </c>
      <c r="CV20" s="359">
        <f t="shared" si="55"/>
        <v>2</v>
      </c>
      <c r="CX20" s="228">
        <v>0.108</v>
      </c>
      <c r="CY20" s="27">
        <f t="shared" si="56"/>
        <v>0.51800000000000002</v>
      </c>
      <c r="CZ20" s="27">
        <v>7.2999999999999995E-2</v>
      </c>
      <c r="DA20" s="27">
        <f t="shared" si="57"/>
        <v>0.61099999999999999</v>
      </c>
      <c r="DB20" s="27">
        <v>0.53700000000000003</v>
      </c>
      <c r="DC20" s="165">
        <f t="shared" si="58"/>
        <v>1.6659999999999999</v>
      </c>
      <c r="DD20" s="327">
        <f t="shared" si="59"/>
        <v>0.59199999999999997</v>
      </c>
      <c r="DE20" s="358">
        <f t="shared" si="60"/>
        <v>0</v>
      </c>
      <c r="DF20" s="359">
        <f t="shared" si="61"/>
        <v>0</v>
      </c>
      <c r="DI20" s="231"/>
      <c r="DJ20" s="165">
        <f t="shared" si="62"/>
        <v>15.284999999999997</v>
      </c>
      <c r="DK20" s="192">
        <f t="shared" si="63"/>
        <v>0.81399999999999995</v>
      </c>
      <c r="DM20" s="370">
        <f t="shared" si="64"/>
        <v>6</v>
      </c>
      <c r="DN20" s="371">
        <f t="shared" si="65"/>
        <v>8</v>
      </c>
    </row>
    <row r="21" spans="2:118" x14ac:dyDescent="0.3">
      <c r="B21" s="48" t="s">
        <v>85</v>
      </c>
      <c r="C21" s="162">
        <v>540226</v>
      </c>
      <c r="D21" s="5" t="s">
        <v>324</v>
      </c>
      <c r="E21" s="5" t="s">
        <v>370</v>
      </c>
      <c r="F21" s="12">
        <v>8</v>
      </c>
      <c r="G21" s="20">
        <v>411510</v>
      </c>
      <c r="H21" s="20">
        <v>14884</v>
      </c>
      <c r="I21" s="20">
        <v>20657</v>
      </c>
      <c r="J21" s="21">
        <v>32.126752691307622</v>
      </c>
      <c r="K21" s="20">
        <v>7105</v>
      </c>
      <c r="L21" s="165">
        <v>2.8574243490499649</v>
      </c>
      <c r="N21" s="438">
        <v>26373</v>
      </c>
      <c r="O21" s="143">
        <f t="shared" si="0"/>
        <v>1</v>
      </c>
      <c r="P21" s="27">
        <v>6.4088357512575633E-2</v>
      </c>
      <c r="Q21" s="143">
        <f t="shared" si="1"/>
        <v>0.94399999999999995</v>
      </c>
      <c r="R21" s="12">
        <v>546.99</v>
      </c>
      <c r="S21" s="143">
        <f t="shared" si="2"/>
        <v>0.94399999999999995</v>
      </c>
      <c r="T21" s="71">
        <v>1.329226507253773E-3</v>
      </c>
      <c r="U21" s="27">
        <f t="shared" si="3"/>
        <v>0.77700000000000002</v>
      </c>
      <c r="V21" s="12">
        <v>11</v>
      </c>
      <c r="W21" s="27">
        <f t="shared" si="4"/>
        <v>5.5E-2</v>
      </c>
      <c r="X21" s="64">
        <v>5.0999999999999996</v>
      </c>
      <c r="Y21" s="143">
        <f t="shared" si="5"/>
        <v>0.96199999999999997</v>
      </c>
      <c r="Z21" s="165">
        <f t="shared" si="6"/>
        <v>2.9609999999999999</v>
      </c>
      <c r="AA21" s="328">
        <f t="shared" si="7"/>
        <v>0.90700000000000003</v>
      </c>
      <c r="AB21" s="358">
        <f t="shared" si="8"/>
        <v>3</v>
      </c>
      <c r="AC21" s="359">
        <f t="shared" si="9"/>
        <v>3</v>
      </c>
      <c r="AE21" s="438">
        <v>727</v>
      </c>
      <c r="AF21" s="85">
        <f t="shared" si="10"/>
        <v>0.55500000000000005</v>
      </c>
      <c r="AG21" s="80">
        <v>166</v>
      </c>
      <c r="AH21" s="180">
        <f t="shared" si="11"/>
        <v>0.85099999999999998</v>
      </c>
      <c r="AI21" s="27">
        <f t="shared" si="12"/>
        <v>4.8844396667562483E-2</v>
      </c>
      <c r="AJ21" s="27">
        <f t="shared" si="13"/>
        <v>0.44400000000000001</v>
      </c>
      <c r="AK21" s="74">
        <f t="shared" si="14"/>
        <v>2.7566071360861488E-2</v>
      </c>
      <c r="AL21" s="27">
        <f t="shared" si="15"/>
        <v>1.7999999999999999E-2</v>
      </c>
      <c r="AM21" s="12">
        <v>1111</v>
      </c>
      <c r="AN21" s="85">
        <f t="shared" si="16"/>
        <v>7.4643912926632625E-2</v>
      </c>
      <c r="AO21" s="27">
        <f t="shared" si="17"/>
        <v>0.22833562585969738</v>
      </c>
      <c r="AP21" s="143">
        <f t="shared" si="18"/>
        <v>0.94399999999999995</v>
      </c>
      <c r="AQ21" s="199">
        <f t="shared" si="19"/>
        <v>1.8679999999999999</v>
      </c>
      <c r="AR21" s="194">
        <f t="shared" si="20"/>
        <v>0.5</v>
      </c>
      <c r="AS21" s="358">
        <f t="shared" si="21"/>
        <v>0</v>
      </c>
      <c r="AT21" s="359">
        <f t="shared" si="22"/>
        <v>1</v>
      </c>
      <c r="AV21" s="209">
        <v>43300</v>
      </c>
      <c r="AW21" s="27">
        <f t="shared" si="23"/>
        <v>0.629</v>
      </c>
      <c r="AX21" s="27">
        <v>0.2517140058765916</v>
      </c>
      <c r="AY21" s="27">
        <f t="shared" si="24"/>
        <v>0.222</v>
      </c>
      <c r="AZ21" s="27">
        <v>0.246</v>
      </c>
      <c r="BA21" s="27">
        <f t="shared" si="25"/>
        <v>0.70299999999999996</v>
      </c>
      <c r="BB21" s="27">
        <v>0.79400000000000004</v>
      </c>
      <c r="BC21" s="27">
        <f t="shared" si="26"/>
        <v>7.3999999999999996E-2</v>
      </c>
      <c r="BD21" s="27">
        <v>0.73599999999999999</v>
      </c>
      <c r="BE21" s="85">
        <f t="shared" si="27"/>
        <v>0.44400000000000001</v>
      </c>
      <c r="BF21" s="27">
        <v>0.1485557083906465</v>
      </c>
      <c r="BG21" s="143">
        <f t="shared" si="28"/>
        <v>0.92500000000000004</v>
      </c>
      <c r="BH21" s="165">
        <f t="shared" si="29"/>
        <v>2.9969999999999999</v>
      </c>
      <c r="BI21" s="194">
        <f t="shared" si="30"/>
        <v>0.44400000000000001</v>
      </c>
      <c r="BJ21" s="358">
        <f t="shared" si="31"/>
        <v>1</v>
      </c>
      <c r="BK21" s="359">
        <f t="shared" si="32"/>
        <v>1</v>
      </c>
      <c r="BM21" s="162">
        <v>2</v>
      </c>
      <c r="BN21" s="27">
        <f t="shared" si="33"/>
        <v>0.42499999999999999</v>
      </c>
      <c r="BO21" s="12">
        <v>0</v>
      </c>
      <c r="BP21" s="27">
        <f t="shared" si="34"/>
        <v>0</v>
      </c>
      <c r="BQ21" s="27">
        <v>6.7000000000000004E-2</v>
      </c>
      <c r="BR21" s="85">
        <f t="shared" si="35"/>
        <v>0.68500000000000005</v>
      </c>
      <c r="BS21" s="165">
        <f t="shared" si="36"/>
        <v>1.1100000000000001</v>
      </c>
      <c r="BT21" s="194">
        <f t="shared" si="37"/>
        <v>0.64800000000000002</v>
      </c>
      <c r="BU21" s="358">
        <f t="shared" si="38"/>
        <v>0</v>
      </c>
      <c r="BV21" s="359">
        <f t="shared" si="39"/>
        <v>0</v>
      </c>
      <c r="BX21" s="162">
        <v>7</v>
      </c>
      <c r="BY21" s="143">
        <f t="shared" si="40"/>
        <v>0.92500000000000004</v>
      </c>
      <c r="BZ21" s="12">
        <v>2</v>
      </c>
      <c r="CA21" s="29">
        <f t="shared" si="41"/>
        <v>0.87</v>
      </c>
      <c r="CB21" s="12">
        <v>16</v>
      </c>
      <c r="CC21" s="85">
        <f t="shared" si="42"/>
        <v>0.46200000000000002</v>
      </c>
      <c r="CD21" s="12">
        <v>7</v>
      </c>
      <c r="CE21" s="85">
        <f t="shared" si="43"/>
        <v>0.72199999999999998</v>
      </c>
      <c r="CF21" s="165">
        <f t="shared" si="44"/>
        <v>1.387</v>
      </c>
      <c r="CG21" s="192">
        <f t="shared" si="45"/>
        <v>0.88800000000000001</v>
      </c>
      <c r="CH21" s="358">
        <f t="shared" si="46"/>
        <v>1</v>
      </c>
      <c r="CI21" s="359">
        <f t="shared" si="47"/>
        <v>1</v>
      </c>
      <c r="CK21" s="162">
        <v>251</v>
      </c>
      <c r="CL21" s="143">
        <f t="shared" si="48"/>
        <v>0.90700000000000003</v>
      </c>
      <c r="CM21" s="27">
        <v>0.34525447042640989</v>
      </c>
      <c r="CN21" s="143">
        <f t="shared" si="49"/>
        <v>0.98099999999999998</v>
      </c>
      <c r="CO21" s="12">
        <v>319</v>
      </c>
      <c r="CP21" s="85">
        <f t="shared" si="50"/>
        <v>0.77700000000000002</v>
      </c>
      <c r="CQ21" s="12">
        <v>109</v>
      </c>
      <c r="CR21" s="180">
        <f t="shared" si="51"/>
        <v>0.81399999999999995</v>
      </c>
      <c r="CS21" s="165">
        <f t="shared" si="52"/>
        <v>3.4790000000000001</v>
      </c>
      <c r="CT21" s="188">
        <f t="shared" si="53"/>
        <v>0.94399999999999995</v>
      </c>
      <c r="CU21" s="358">
        <f t="shared" si="54"/>
        <v>2</v>
      </c>
      <c r="CV21" s="359">
        <f t="shared" si="55"/>
        <v>3</v>
      </c>
      <c r="CX21" s="228">
        <v>9.5000000000000001E-2</v>
      </c>
      <c r="CY21" s="27">
        <f t="shared" si="56"/>
        <v>0.40699999999999997</v>
      </c>
      <c r="CZ21" s="27">
        <v>7.6999999999999999E-2</v>
      </c>
      <c r="DA21" s="27">
        <f t="shared" si="57"/>
        <v>0.64800000000000002</v>
      </c>
      <c r="DB21" s="27">
        <v>0.37030000000000002</v>
      </c>
      <c r="DC21" s="165">
        <f t="shared" si="58"/>
        <v>1.4253</v>
      </c>
      <c r="DD21" s="327">
        <f t="shared" si="59"/>
        <v>0.5</v>
      </c>
      <c r="DE21" s="358">
        <f t="shared" si="60"/>
        <v>0</v>
      </c>
      <c r="DF21" s="359">
        <f t="shared" si="61"/>
        <v>0</v>
      </c>
      <c r="DI21" s="231"/>
      <c r="DJ21" s="165">
        <f t="shared" si="62"/>
        <v>15.2273</v>
      </c>
      <c r="DK21" s="194">
        <f t="shared" si="63"/>
        <v>0.79600000000000004</v>
      </c>
      <c r="DM21" s="370">
        <f t="shared" si="64"/>
        <v>7</v>
      </c>
      <c r="DN21" s="371">
        <f t="shared" si="65"/>
        <v>9</v>
      </c>
    </row>
    <row r="22" spans="2:118" x14ac:dyDescent="0.3">
      <c r="B22" s="48" t="s">
        <v>302</v>
      </c>
      <c r="C22" s="162">
        <v>540213</v>
      </c>
      <c r="D22" s="5" t="s">
        <v>367</v>
      </c>
      <c r="E22" s="5" t="s">
        <v>370</v>
      </c>
      <c r="F22" s="12">
        <v>5</v>
      </c>
      <c r="G22" s="20">
        <v>228962</v>
      </c>
      <c r="H22" s="20">
        <v>21443</v>
      </c>
      <c r="I22" s="20">
        <v>40107</v>
      </c>
      <c r="J22" s="21">
        <v>112.10803539451962</v>
      </c>
      <c r="K22" s="20">
        <v>15700</v>
      </c>
      <c r="L22" s="165">
        <v>2.5251592356687897</v>
      </c>
      <c r="N22" s="438">
        <v>17367</v>
      </c>
      <c r="O22" s="180">
        <f t="shared" si="0"/>
        <v>0.88800000000000001</v>
      </c>
      <c r="P22" s="27">
        <v>7.5851014578838416E-2</v>
      </c>
      <c r="Q22" s="143">
        <f t="shared" si="1"/>
        <v>0.98099999999999998</v>
      </c>
      <c r="R22" s="12">
        <v>419.35</v>
      </c>
      <c r="S22" s="180">
        <f t="shared" si="2"/>
        <v>0.88800000000000001</v>
      </c>
      <c r="T22" s="71">
        <v>1.8315266288729099E-3</v>
      </c>
      <c r="U22" s="143">
        <f t="shared" si="3"/>
        <v>1</v>
      </c>
      <c r="V22" s="12">
        <v>11</v>
      </c>
      <c r="W22" s="27">
        <f t="shared" si="4"/>
        <v>5.5E-2</v>
      </c>
      <c r="X22" s="64">
        <v>3.3</v>
      </c>
      <c r="Y22" s="29">
        <f t="shared" si="5"/>
        <v>0.83299999999999996</v>
      </c>
      <c r="Z22" s="165">
        <f t="shared" si="6"/>
        <v>2.6640000000000001</v>
      </c>
      <c r="AA22" s="329">
        <f t="shared" si="7"/>
        <v>0.83299999999999996</v>
      </c>
      <c r="AB22" s="358">
        <f t="shared" si="8"/>
        <v>0</v>
      </c>
      <c r="AC22" s="359">
        <f t="shared" si="9"/>
        <v>3</v>
      </c>
      <c r="AE22" s="438">
        <v>1316</v>
      </c>
      <c r="AF22" s="85">
        <f t="shared" si="10"/>
        <v>0.79600000000000004</v>
      </c>
      <c r="AG22" s="80">
        <v>48</v>
      </c>
      <c r="AH22" s="85">
        <f t="shared" si="11"/>
        <v>0.64800000000000002</v>
      </c>
      <c r="AI22" s="27">
        <f t="shared" si="12"/>
        <v>6.1372009513594179E-2</v>
      </c>
      <c r="AJ22" s="27">
        <f t="shared" si="13"/>
        <v>0.5</v>
      </c>
      <c r="AK22" s="74">
        <f t="shared" si="14"/>
        <v>7.5775896815800076E-2</v>
      </c>
      <c r="AL22" s="27">
        <f t="shared" si="15"/>
        <v>0.51800000000000002</v>
      </c>
      <c r="AM22" s="12">
        <v>1559</v>
      </c>
      <c r="AN22" s="85">
        <f t="shared" si="16"/>
        <v>7.27043790514387E-2</v>
      </c>
      <c r="AO22" s="27">
        <f t="shared" si="17"/>
        <v>3.64741641337386E-2</v>
      </c>
      <c r="AP22" s="27">
        <f t="shared" si="18"/>
        <v>0.51800000000000002</v>
      </c>
      <c r="AQ22" s="199">
        <f t="shared" si="19"/>
        <v>2.4619999999999997</v>
      </c>
      <c r="AR22" s="194">
        <f t="shared" si="20"/>
        <v>0.74</v>
      </c>
      <c r="AS22" s="358">
        <f t="shared" si="21"/>
        <v>0</v>
      </c>
      <c r="AT22" s="359">
        <f t="shared" si="22"/>
        <v>0</v>
      </c>
      <c r="AV22" s="209">
        <v>59200</v>
      </c>
      <c r="AW22" s="143">
        <f t="shared" si="23"/>
        <v>0.94399999999999995</v>
      </c>
      <c r="AX22" s="27">
        <v>0.32350773765659541</v>
      </c>
      <c r="AY22" s="27">
        <f t="shared" si="24"/>
        <v>0.72199999999999998</v>
      </c>
      <c r="AZ22" s="27">
        <v>0.29099999999999998</v>
      </c>
      <c r="BA22" s="29">
        <f t="shared" si="25"/>
        <v>0.81399999999999995</v>
      </c>
      <c r="BB22" s="27">
        <v>0.86699999999999999</v>
      </c>
      <c r="BC22" s="27">
        <f t="shared" si="26"/>
        <v>0.25900000000000001</v>
      </c>
      <c r="BD22" s="27">
        <v>0.61699999999999999</v>
      </c>
      <c r="BE22" s="27">
        <f t="shared" si="27"/>
        <v>9.1999999999999998E-2</v>
      </c>
      <c r="BF22" s="27">
        <v>0.11398176291793313</v>
      </c>
      <c r="BG22" s="29">
        <f t="shared" si="28"/>
        <v>0.85099999999999998</v>
      </c>
      <c r="BH22" s="165">
        <f t="shared" si="29"/>
        <v>3.6819999999999999</v>
      </c>
      <c r="BI22" s="188">
        <f t="shared" si="30"/>
        <v>0.94399999999999995</v>
      </c>
      <c r="BJ22" s="358">
        <f t="shared" si="31"/>
        <v>1</v>
      </c>
      <c r="BK22" s="359">
        <f t="shared" si="32"/>
        <v>3</v>
      </c>
      <c r="BM22" s="162">
        <v>4</v>
      </c>
      <c r="BN22" s="27">
        <f t="shared" si="33"/>
        <v>0.74</v>
      </c>
      <c r="BO22" s="12">
        <v>1</v>
      </c>
      <c r="BP22" s="27">
        <f t="shared" si="34"/>
        <v>0.42499999999999999</v>
      </c>
      <c r="BQ22" s="27">
        <v>5.6000000000000001E-2</v>
      </c>
      <c r="BR22" s="85">
        <f t="shared" si="35"/>
        <v>0.46200000000000002</v>
      </c>
      <c r="BS22" s="165">
        <f t="shared" si="36"/>
        <v>1.202</v>
      </c>
      <c r="BT22" s="194">
        <f t="shared" si="37"/>
        <v>0.72199999999999998</v>
      </c>
      <c r="BU22" s="358">
        <f t="shared" si="38"/>
        <v>0</v>
      </c>
      <c r="BV22" s="359">
        <f t="shared" si="39"/>
        <v>0</v>
      </c>
      <c r="BX22" s="162">
        <v>0</v>
      </c>
      <c r="BY22" s="27">
        <f t="shared" si="40"/>
        <v>0</v>
      </c>
      <c r="BZ22" s="12">
        <v>0</v>
      </c>
      <c r="CA22" s="27">
        <f t="shared" si="41"/>
        <v>0</v>
      </c>
      <c r="CB22" s="12">
        <v>19</v>
      </c>
      <c r="CC22" s="85">
        <f t="shared" si="42"/>
        <v>0.57399999999999995</v>
      </c>
      <c r="CD22" s="12">
        <v>2</v>
      </c>
      <c r="CE22" s="85">
        <f t="shared" si="43"/>
        <v>0.29599999999999999</v>
      </c>
      <c r="CF22" s="165">
        <f t="shared" si="44"/>
        <v>0.57399999999999995</v>
      </c>
      <c r="CG22" s="194">
        <f t="shared" si="45"/>
        <v>0.29599999999999999</v>
      </c>
      <c r="CH22" s="358">
        <f t="shared" si="46"/>
        <v>0</v>
      </c>
      <c r="CI22" s="359">
        <f t="shared" si="47"/>
        <v>0</v>
      </c>
      <c r="CK22" s="162">
        <v>141</v>
      </c>
      <c r="CL22" s="180">
        <f t="shared" si="48"/>
        <v>0.83299999999999996</v>
      </c>
      <c r="CM22" s="27">
        <v>0.10714285714285714</v>
      </c>
      <c r="CN22" s="85">
        <f t="shared" si="49"/>
        <v>0.72199999999999998</v>
      </c>
      <c r="CO22" s="12">
        <v>646</v>
      </c>
      <c r="CP22" s="143">
        <f t="shared" si="50"/>
        <v>0.92500000000000004</v>
      </c>
      <c r="CQ22" s="12">
        <v>306</v>
      </c>
      <c r="CR22" s="143">
        <f t="shared" si="51"/>
        <v>0.96199999999999997</v>
      </c>
      <c r="CS22" s="165">
        <f t="shared" si="52"/>
        <v>3.4420000000000002</v>
      </c>
      <c r="CT22" s="188">
        <f t="shared" si="53"/>
        <v>0.90700000000000003</v>
      </c>
      <c r="CU22" s="358">
        <f t="shared" si="54"/>
        <v>2</v>
      </c>
      <c r="CV22" s="359">
        <f t="shared" si="55"/>
        <v>3</v>
      </c>
      <c r="CX22" s="228">
        <v>8.2000000000000003E-2</v>
      </c>
      <c r="CY22" s="27">
        <f t="shared" si="56"/>
        <v>0.37</v>
      </c>
      <c r="CZ22" s="27">
        <v>3.2000000000000001E-2</v>
      </c>
      <c r="DA22" s="27">
        <f t="shared" si="57"/>
        <v>0.24</v>
      </c>
      <c r="DB22" s="27">
        <v>0.12959999999999999</v>
      </c>
      <c r="DC22" s="165">
        <f t="shared" si="58"/>
        <v>0.73960000000000004</v>
      </c>
      <c r="DD22" s="327">
        <f t="shared" si="59"/>
        <v>0.20300000000000001</v>
      </c>
      <c r="DE22" s="358">
        <f t="shared" si="60"/>
        <v>0</v>
      </c>
      <c r="DF22" s="359">
        <f t="shared" si="61"/>
        <v>0</v>
      </c>
      <c r="DI22" s="231"/>
      <c r="DJ22" s="165">
        <f t="shared" si="62"/>
        <v>14.765599999999997</v>
      </c>
      <c r="DK22" s="194">
        <f t="shared" si="63"/>
        <v>0.77700000000000002</v>
      </c>
      <c r="DM22" s="370">
        <f t="shared" si="64"/>
        <v>3</v>
      </c>
      <c r="DN22" s="371">
        <f t="shared" si="65"/>
        <v>9</v>
      </c>
    </row>
    <row r="23" spans="2:118" x14ac:dyDescent="0.3">
      <c r="B23" s="48" t="s">
        <v>105</v>
      </c>
      <c r="C23" s="162">
        <v>540063</v>
      </c>
      <c r="D23" s="5" t="s">
        <v>328</v>
      </c>
      <c r="E23" s="5" t="s">
        <v>370</v>
      </c>
      <c r="F23" s="12">
        <v>5</v>
      </c>
      <c r="G23" s="20">
        <v>298274</v>
      </c>
      <c r="H23" s="20">
        <v>12969</v>
      </c>
      <c r="I23" s="20">
        <v>21045</v>
      </c>
      <c r="J23" s="21">
        <v>45.155796348324024</v>
      </c>
      <c r="K23" s="20">
        <v>8182</v>
      </c>
      <c r="L23" s="165">
        <v>2.5721095086775851</v>
      </c>
      <c r="N23" s="438">
        <v>15042</v>
      </c>
      <c r="O23" s="180">
        <f t="shared" si="0"/>
        <v>0.85099999999999998</v>
      </c>
      <c r="P23" s="27">
        <v>5.0430141413599583E-2</v>
      </c>
      <c r="Q23" s="29">
        <f t="shared" si="1"/>
        <v>0.85099999999999998</v>
      </c>
      <c r="R23" s="12">
        <v>405.2</v>
      </c>
      <c r="S23" s="180">
        <f t="shared" si="2"/>
        <v>0.85099999999999998</v>
      </c>
      <c r="T23" s="71">
        <v>1.3584824691391141E-3</v>
      </c>
      <c r="U23" s="29">
        <f t="shared" si="3"/>
        <v>0.81399999999999995</v>
      </c>
      <c r="V23" s="12">
        <v>19</v>
      </c>
      <c r="W23" s="27">
        <f t="shared" si="4"/>
        <v>0.79600000000000004</v>
      </c>
      <c r="X23" s="64">
        <v>4.0999999999999996</v>
      </c>
      <c r="Y23" s="143">
        <f t="shared" si="5"/>
        <v>0.90700000000000003</v>
      </c>
      <c r="Z23" s="165">
        <f t="shared" si="6"/>
        <v>3.4050000000000002</v>
      </c>
      <c r="AA23" s="328">
        <f t="shared" si="7"/>
        <v>0.98099999999999998</v>
      </c>
      <c r="AB23" s="358">
        <f t="shared" si="8"/>
        <v>1</v>
      </c>
      <c r="AC23" s="359">
        <f t="shared" si="9"/>
        <v>3</v>
      </c>
      <c r="AE23" s="438">
        <v>822</v>
      </c>
      <c r="AF23" s="85">
        <f t="shared" si="10"/>
        <v>0.64800000000000002</v>
      </c>
      <c r="AG23" s="80">
        <v>6</v>
      </c>
      <c r="AH23" s="85">
        <f t="shared" si="11"/>
        <v>0.33300000000000002</v>
      </c>
      <c r="AI23" s="27">
        <f t="shared" si="12"/>
        <v>6.338191071015499E-2</v>
      </c>
      <c r="AJ23" s="27">
        <f t="shared" si="13"/>
        <v>0.57399999999999995</v>
      </c>
      <c r="AK23" s="74">
        <f t="shared" si="14"/>
        <v>5.4646988432389312E-2</v>
      </c>
      <c r="AL23" s="27">
        <f t="shared" si="15"/>
        <v>0.37</v>
      </c>
      <c r="AM23" s="12">
        <v>891</v>
      </c>
      <c r="AN23" s="85">
        <f t="shared" si="16"/>
        <v>6.8702290076335881E-2</v>
      </c>
      <c r="AO23" s="27">
        <f t="shared" si="17"/>
        <v>7.2992700729927005E-3</v>
      </c>
      <c r="AP23" s="27">
        <f t="shared" si="18"/>
        <v>0.314</v>
      </c>
      <c r="AQ23" s="199">
        <f t="shared" si="19"/>
        <v>1.9249999999999998</v>
      </c>
      <c r="AR23" s="194">
        <f t="shared" si="20"/>
        <v>0.51800000000000002</v>
      </c>
      <c r="AS23" s="358">
        <f t="shared" si="21"/>
        <v>0</v>
      </c>
      <c r="AT23" s="359">
        <f t="shared" si="22"/>
        <v>0</v>
      </c>
      <c r="AV23" s="209">
        <v>46550</v>
      </c>
      <c r="AW23" s="27">
        <f t="shared" si="23"/>
        <v>0.66600000000000004</v>
      </c>
      <c r="AX23" s="27">
        <v>0.38555691554467558</v>
      </c>
      <c r="AY23" s="143">
        <f t="shared" si="24"/>
        <v>0.90700000000000003</v>
      </c>
      <c r="AZ23" s="27">
        <v>0.22900000000000001</v>
      </c>
      <c r="BA23" s="27">
        <f t="shared" si="25"/>
        <v>0.59199999999999997</v>
      </c>
      <c r="BB23" s="27">
        <v>0.89900000000000002</v>
      </c>
      <c r="BC23" s="27">
        <f t="shared" si="26"/>
        <v>0.53700000000000003</v>
      </c>
      <c r="BD23" s="27">
        <v>0.72400000000000009</v>
      </c>
      <c r="BE23" s="85">
        <f t="shared" si="27"/>
        <v>0.35099999999999998</v>
      </c>
      <c r="BF23" s="27">
        <v>7.2992700729927001E-2</v>
      </c>
      <c r="BG23" s="27">
        <f t="shared" si="28"/>
        <v>0.629</v>
      </c>
      <c r="BH23" s="165">
        <f t="shared" si="29"/>
        <v>3.6819999999999999</v>
      </c>
      <c r="BI23" s="188">
        <f t="shared" si="30"/>
        <v>0.94399999999999995</v>
      </c>
      <c r="BJ23" s="358">
        <f t="shared" si="31"/>
        <v>1</v>
      </c>
      <c r="BK23" s="359">
        <f t="shared" si="32"/>
        <v>1</v>
      </c>
      <c r="BM23" s="162">
        <v>1</v>
      </c>
      <c r="BN23" s="27">
        <f t="shared" si="33"/>
        <v>0.25900000000000001</v>
      </c>
      <c r="BO23" s="12">
        <v>1</v>
      </c>
      <c r="BP23" s="27">
        <f t="shared" si="34"/>
        <v>0.42499999999999999</v>
      </c>
      <c r="BQ23" s="27">
        <v>4.2000000000000003E-2</v>
      </c>
      <c r="BR23" s="85">
        <f t="shared" si="35"/>
        <v>0.222</v>
      </c>
      <c r="BS23" s="165">
        <f t="shared" si="36"/>
        <v>0.48099999999999998</v>
      </c>
      <c r="BT23" s="194">
        <f t="shared" si="37"/>
        <v>0.25900000000000001</v>
      </c>
      <c r="BU23" s="358">
        <f t="shared" si="38"/>
        <v>0</v>
      </c>
      <c r="BV23" s="359">
        <f t="shared" si="39"/>
        <v>0</v>
      </c>
      <c r="BX23" s="162">
        <v>1</v>
      </c>
      <c r="BY23" s="27">
        <f t="shared" si="40"/>
        <v>0.46200000000000002</v>
      </c>
      <c r="BZ23" s="12">
        <v>0</v>
      </c>
      <c r="CA23" s="27">
        <f t="shared" si="41"/>
        <v>0</v>
      </c>
      <c r="CB23" s="12">
        <v>18</v>
      </c>
      <c r="CC23" s="85">
        <f t="shared" si="42"/>
        <v>0.53700000000000003</v>
      </c>
      <c r="CD23" s="12">
        <v>6</v>
      </c>
      <c r="CE23" s="85">
        <f t="shared" si="43"/>
        <v>0.66600000000000004</v>
      </c>
      <c r="CF23" s="165">
        <f t="shared" si="44"/>
        <v>0.99900000000000011</v>
      </c>
      <c r="CG23" s="194">
        <f t="shared" si="45"/>
        <v>0.55500000000000005</v>
      </c>
      <c r="CH23" s="358">
        <f t="shared" si="46"/>
        <v>0</v>
      </c>
      <c r="CI23" s="359">
        <f t="shared" si="47"/>
        <v>0</v>
      </c>
      <c r="CK23" s="162">
        <v>92</v>
      </c>
      <c r="CL23" s="85">
        <f t="shared" si="48"/>
        <v>0.68500000000000005</v>
      </c>
      <c r="CM23" s="27">
        <v>0.11192214111922141</v>
      </c>
      <c r="CN23" s="85">
        <f t="shared" si="49"/>
        <v>0.75900000000000001</v>
      </c>
      <c r="CO23" s="12">
        <v>203</v>
      </c>
      <c r="CP23" s="85">
        <f t="shared" si="50"/>
        <v>0.629</v>
      </c>
      <c r="CQ23" s="12">
        <v>78</v>
      </c>
      <c r="CR23" s="85">
        <f t="shared" si="51"/>
        <v>0.68500000000000005</v>
      </c>
      <c r="CS23" s="165">
        <f t="shared" si="52"/>
        <v>2.758</v>
      </c>
      <c r="CT23" s="194">
        <f t="shared" si="53"/>
        <v>0.75900000000000001</v>
      </c>
      <c r="CU23" s="358">
        <f t="shared" si="54"/>
        <v>0</v>
      </c>
      <c r="CV23" s="359">
        <f t="shared" si="55"/>
        <v>0</v>
      </c>
      <c r="CX23" s="228">
        <v>9.5000000000000001E-2</v>
      </c>
      <c r="CY23" s="27">
        <f t="shared" si="56"/>
        <v>0.40699999999999997</v>
      </c>
      <c r="CZ23" s="27">
        <v>3.3000000000000002E-2</v>
      </c>
      <c r="DA23" s="27">
        <f t="shared" si="57"/>
        <v>0.27700000000000002</v>
      </c>
      <c r="DB23" s="27">
        <v>0.44440000000000002</v>
      </c>
      <c r="DC23" s="165">
        <f t="shared" si="58"/>
        <v>1.1284000000000001</v>
      </c>
      <c r="DD23" s="327">
        <f t="shared" si="59"/>
        <v>0.38800000000000001</v>
      </c>
      <c r="DE23" s="358">
        <f t="shared" si="60"/>
        <v>0</v>
      </c>
      <c r="DF23" s="359">
        <f t="shared" si="61"/>
        <v>0</v>
      </c>
      <c r="DI23" s="231"/>
      <c r="DJ23" s="165">
        <f t="shared" si="62"/>
        <v>14.378399999999999</v>
      </c>
      <c r="DK23" s="194">
        <f t="shared" si="63"/>
        <v>0.75900000000000001</v>
      </c>
      <c r="DM23" s="370">
        <f t="shared" si="64"/>
        <v>2</v>
      </c>
      <c r="DN23" s="371">
        <f t="shared" si="65"/>
        <v>4</v>
      </c>
    </row>
    <row r="24" spans="2:118" x14ac:dyDescent="0.3">
      <c r="B24" s="48" t="s">
        <v>49</v>
      </c>
      <c r="C24" s="162">
        <v>540016</v>
      </c>
      <c r="D24" s="5" t="s">
        <v>313</v>
      </c>
      <c r="E24" s="5" t="s">
        <v>370</v>
      </c>
      <c r="F24" s="12">
        <v>2</v>
      </c>
      <c r="G24" s="20">
        <v>169257</v>
      </c>
      <c r="H24" s="20">
        <v>20782</v>
      </c>
      <c r="I24" s="20">
        <v>44057</v>
      </c>
      <c r="J24" s="21">
        <v>166.58974222631855</v>
      </c>
      <c r="K24" s="20">
        <v>18133</v>
      </c>
      <c r="L24" s="165">
        <v>2.4112391771907573</v>
      </c>
      <c r="N24" s="438">
        <v>10116</v>
      </c>
      <c r="O24" s="85">
        <f t="shared" si="0"/>
        <v>0.75900000000000001</v>
      </c>
      <c r="P24" s="27">
        <v>5.9767099735904571E-2</v>
      </c>
      <c r="Q24" s="143">
        <f t="shared" si="1"/>
        <v>0.92500000000000004</v>
      </c>
      <c r="R24" s="12">
        <v>274.52999999999997</v>
      </c>
      <c r="S24" s="85">
        <f t="shared" si="2"/>
        <v>0.42499999999999999</v>
      </c>
      <c r="T24" s="71">
        <v>1.6219713217178609E-3</v>
      </c>
      <c r="U24" s="143">
        <f t="shared" si="3"/>
        <v>0.98099999999999998</v>
      </c>
      <c r="V24" s="12">
        <v>21</v>
      </c>
      <c r="W24" s="29">
        <f t="shared" si="4"/>
        <v>0.88800000000000001</v>
      </c>
      <c r="X24" s="66">
        <v>1.7</v>
      </c>
      <c r="Y24" s="27">
        <f t="shared" si="5"/>
        <v>0.35099999999999998</v>
      </c>
      <c r="Z24" s="165">
        <f t="shared" si="6"/>
        <v>2.423</v>
      </c>
      <c r="AA24" s="327">
        <f t="shared" si="7"/>
        <v>0.70299999999999996</v>
      </c>
      <c r="AB24" s="358">
        <f t="shared" si="8"/>
        <v>0</v>
      </c>
      <c r="AC24" s="359">
        <f t="shared" si="9"/>
        <v>1</v>
      </c>
      <c r="AE24" s="438">
        <v>1489</v>
      </c>
      <c r="AF24" s="180">
        <f t="shared" si="10"/>
        <v>0.81399999999999995</v>
      </c>
      <c r="AG24" s="80">
        <v>87</v>
      </c>
      <c r="AH24" s="85">
        <f t="shared" si="11"/>
        <v>0.70299999999999996</v>
      </c>
      <c r="AI24" s="27">
        <f t="shared" si="12"/>
        <v>7.1648542007506491E-2</v>
      </c>
      <c r="AJ24" s="27">
        <f t="shared" si="13"/>
        <v>0.66600000000000004</v>
      </c>
      <c r="AK24" s="74">
        <f t="shared" si="14"/>
        <v>0.14719256623171215</v>
      </c>
      <c r="AL24" s="27">
        <f t="shared" si="15"/>
        <v>0.74</v>
      </c>
      <c r="AM24" s="12">
        <v>1905</v>
      </c>
      <c r="AN24" s="85">
        <f t="shared" si="16"/>
        <v>9.1665864690597634E-2</v>
      </c>
      <c r="AO24" s="27">
        <f t="shared" si="17"/>
        <v>5.8428475486903962E-2</v>
      </c>
      <c r="AP24" s="27">
        <f t="shared" si="18"/>
        <v>0.55500000000000005</v>
      </c>
      <c r="AQ24" s="199">
        <f t="shared" si="19"/>
        <v>2.923</v>
      </c>
      <c r="AR24" s="194">
        <f t="shared" si="20"/>
        <v>0.79600000000000004</v>
      </c>
      <c r="AS24" s="358">
        <f t="shared" si="21"/>
        <v>0</v>
      </c>
      <c r="AT24" s="359">
        <f t="shared" si="22"/>
        <v>1</v>
      </c>
      <c r="AV24" s="209">
        <v>46400</v>
      </c>
      <c r="AW24" s="27">
        <f t="shared" si="23"/>
        <v>0.64800000000000002</v>
      </c>
      <c r="AX24" s="27">
        <v>0.36363636363636359</v>
      </c>
      <c r="AY24" s="27">
        <f t="shared" si="24"/>
        <v>0.79600000000000004</v>
      </c>
      <c r="AZ24" s="27">
        <v>0.17199999999999999</v>
      </c>
      <c r="BA24" s="27">
        <f t="shared" si="25"/>
        <v>0.33300000000000002</v>
      </c>
      <c r="BB24" s="27">
        <v>0.90800000000000003</v>
      </c>
      <c r="BC24" s="27">
        <f t="shared" si="26"/>
        <v>0.61099999999999999</v>
      </c>
      <c r="BD24" s="27">
        <v>0.65800000000000003</v>
      </c>
      <c r="BE24" s="85">
        <f t="shared" si="27"/>
        <v>0.14799999999999999</v>
      </c>
      <c r="BF24" s="27">
        <v>5.3055742108797849E-2</v>
      </c>
      <c r="BG24" s="27">
        <f t="shared" si="28"/>
        <v>0.51800000000000002</v>
      </c>
      <c r="BH24" s="165">
        <f t="shared" si="29"/>
        <v>3.0540000000000003</v>
      </c>
      <c r="BI24" s="194">
        <f t="shared" si="30"/>
        <v>0.57399999999999995</v>
      </c>
      <c r="BJ24" s="358">
        <f t="shared" si="31"/>
        <v>0</v>
      </c>
      <c r="BK24" s="359">
        <f t="shared" si="32"/>
        <v>0</v>
      </c>
      <c r="BM24" s="162">
        <v>5</v>
      </c>
      <c r="BN24" s="180">
        <f t="shared" si="33"/>
        <v>0.81399999999999995</v>
      </c>
      <c r="BO24" s="12">
        <v>5</v>
      </c>
      <c r="BP24" s="180">
        <f t="shared" si="34"/>
        <v>0.88800000000000001</v>
      </c>
      <c r="BQ24" s="27">
        <v>9.0999999999999998E-2</v>
      </c>
      <c r="BR24" s="180">
        <f t="shared" si="35"/>
        <v>0.85099999999999998</v>
      </c>
      <c r="BS24" s="165">
        <f t="shared" si="36"/>
        <v>1.665</v>
      </c>
      <c r="BT24" s="192">
        <f t="shared" si="37"/>
        <v>0.88800000000000001</v>
      </c>
      <c r="BU24" s="358">
        <f t="shared" si="38"/>
        <v>0</v>
      </c>
      <c r="BV24" s="359">
        <f t="shared" si="39"/>
        <v>2</v>
      </c>
      <c r="BX24" s="162">
        <v>1</v>
      </c>
      <c r="BY24" s="27">
        <f t="shared" si="40"/>
        <v>0.46200000000000002</v>
      </c>
      <c r="BZ24" s="12">
        <v>1</v>
      </c>
      <c r="CA24" s="27">
        <f t="shared" si="41"/>
        <v>0.74</v>
      </c>
      <c r="CB24" s="12">
        <v>27</v>
      </c>
      <c r="CC24" s="85">
        <f t="shared" si="42"/>
        <v>0.75900000000000001</v>
      </c>
      <c r="CD24" s="12">
        <v>3</v>
      </c>
      <c r="CE24" s="85">
        <f t="shared" si="43"/>
        <v>0.46200000000000002</v>
      </c>
      <c r="CF24" s="165">
        <f t="shared" si="44"/>
        <v>1.2210000000000001</v>
      </c>
      <c r="CG24" s="194">
        <f t="shared" si="45"/>
        <v>0.74</v>
      </c>
      <c r="CH24" s="358">
        <f t="shared" si="46"/>
        <v>0</v>
      </c>
      <c r="CI24" s="359">
        <f t="shared" si="47"/>
        <v>0</v>
      </c>
      <c r="CK24" s="162">
        <v>52</v>
      </c>
      <c r="CL24" s="85">
        <f t="shared" si="48"/>
        <v>0.53700000000000003</v>
      </c>
      <c r="CM24" s="27">
        <v>3.4922766957689727E-2</v>
      </c>
      <c r="CN24" s="85">
        <f t="shared" si="49"/>
        <v>0.24</v>
      </c>
      <c r="CO24" s="12">
        <v>287</v>
      </c>
      <c r="CP24" s="85">
        <f t="shared" si="50"/>
        <v>0.70299999999999996</v>
      </c>
      <c r="CQ24" s="12">
        <v>92</v>
      </c>
      <c r="CR24" s="85">
        <f t="shared" si="51"/>
        <v>0.72199999999999998</v>
      </c>
      <c r="CS24" s="165">
        <f t="shared" si="52"/>
        <v>2.202</v>
      </c>
      <c r="CT24" s="194">
        <f t="shared" si="53"/>
        <v>0.57399999999999995</v>
      </c>
      <c r="CU24" s="358">
        <f t="shared" si="54"/>
        <v>0</v>
      </c>
      <c r="CV24" s="359">
        <f t="shared" si="55"/>
        <v>0</v>
      </c>
      <c r="CX24" s="228">
        <v>7.6999999999999999E-2</v>
      </c>
      <c r="CY24" s="27">
        <f t="shared" si="56"/>
        <v>0.314</v>
      </c>
      <c r="CZ24" s="27">
        <v>3.5999999999999997E-2</v>
      </c>
      <c r="DA24" s="27">
        <f t="shared" si="57"/>
        <v>0.314</v>
      </c>
      <c r="DB24" s="27">
        <v>0.22220000000000001</v>
      </c>
      <c r="DC24" s="165">
        <f t="shared" si="58"/>
        <v>0.85020000000000007</v>
      </c>
      <c r="DD24" s="327">
        <f t="shared" si="59"/>
        <v>0.24</v>
      </c>
      <c r="DE24" s="358">
        <f t="shared" si="60"/>
        <v>0</v>
      </c>
      <c r="DF24" s="359">
        <f t="shared" si="61"/>
        <v>0</v>
      </c>
      <c r="DI24" s="231"/>
      <c r="DJ24" s="165">
        <f t="shared" si="62"/>
        <v>14.338199999999999</v>
      </c>
      <c r="DK24" s="194">
        <f t="shared" si="63"/>
        <v>0.74</v>
      </c>
      <c r="DM24" s="370">
        <f t="shared" si="64"/>
        <v>0</v>
      </c>
      <c r="DN24" s="371">
        <f t="shared" si="65"/>
        <v>4</v>
      </c>
    </row>
    <row r="25" spans="2:118" x14ac:dyDescent="0.3">
      <c r="B25" s="48" t="s">
        <v>290</v>
      </c>
      <c r="C25" s="162">
        <v>540203</v>
      </c>
      <c r="D25" s="5" t="s">
        <v>364</v>
      </c>
      <c r="E25" s="5" t="s">
        <v>370</v>
      </c>
      <c r="F25" s="12">
        <v>4</v>
      </c>
      <c r="G25" s="20">
        <v>354799</v>
      </c>
      <c r="H25" s="20">
        <v>5168</v>
      </c>
      <c r="I25" s="20">
        <v>6131</v>
      </c>
      <c r="J25" s="21">
        <v>11.059332185265459</v>
      </c>
      <c r="K25" s="20">
        <v>2232</v>
      </c>
      <c r="L25" s="165">
        <v>2.724462365591398</v>
      </c>
      <c r="N25" s="438">
        <v>17555</v>
      </c>
      <c r="O25" s="143">
        <f t="shared" si="0"/>
        <v>0.90700000000000003</v>
      </c>
      <c r="P25" s="27">
        <v>4.9478718936637363E-2</v>
      </c>
      <c r="Q25" s="29">
        <f t="shared" si="1"/>
        <v>0.83299999999999996</v>
      </c>
      <c r="R25" s="12">
        <v>323.5</v>
      </c>
      <c r="S25" s="85">
        <f t="shared" si="2"/>
        <v>0.68500000000000005</v>
      </c>
      <c r="T25" s="71">
        <v>9.1178385508414628E-4</v>
      </c>
      <c r="U25" s="27">
        <f t="shared" si="3"/>
        <v>0.25900000000000001</v>
      </c>
      <c r="V25" s="12">
        <v>17</v>
      </c>
      <c r="W25" s="27">
        <f t="shared" si="4"/>
        <v>0.55500000000000005</v>
      </c>
      <c r="X25" s="64">
        <v>1.9</v>
      </c>
      <c r="Y25" s="27">
        <f t="shared" si="5"/>
        <v>0.42499999999999999</v>
      </c>
      <c r="Z25" s="165">
        <f t="shared" si="6"/>
        <v>2.5720000000000001</v>
      </c>
      <c r="AA25" s="329">
        <f t="shared" si="7"/>
        <v>0.81399999999999995</v>
      </c>
      <c r="AB25" s="358">
        <f t="shared" si="8"/>
        <v>1</v>
      </c>
      <c r="AC25" s="359">
        <f t="shared" si="9"/>
        <v>1</v>
      </c>
      <c r="AE25" s="438">
        <v>780</v>
      </c>
      <c r="AF25" s="85">
        <f t="shared" si="10"/>
        <v>0.59199999999999997</v>
      </c>
      <c r="AG25" s="80">
        <v>110</v>
      </c>
      <c r="AH25" s="85">
        <f t="shared" si="11"/>
        <v>0.77700000000000002</v>
      </c>
      <c r="AI25" s="27">
        <f t="shared" si="12"/>
        <v>0.15092879256965944</v>
      </c>
      <c r="AJ25" s="29">
        <f t="shared" si="13"/>
        <v>0.87</v>
      </c>
      <c r="AK25" s="74">
        <f t="shared" si="14"/>
        <v>4.4431785816006833E-2</v>
      </c>
      <c r="AL25" s="27">
        <f t="shared" si="15"/>
        <v>0.222</v>
      </c>
      <c r="AM25" s="12">
        <v>935</v>
      </c>
      <c r="AN25" s="85">
        <f t="shared" si="16"/>
        <v>0.18092105263157895</v>
      </c>
      <c r="AO25" s="27">
        <f t="shared" si="17"/>
        <v>0.14102564102564102</v>
      </c>
      <c r="AP25" s="29">
        <f t="shared" si="18"/>
        <v>0.83299999999999996</v>
      </c>
      <c r="AQ25" s="199">
        <f t="shared" si="19"/>
        <v>2.4610000000000003</v>
      </c>
      <c r="AR25" s="194">
        <f t="shared" si="20"/>
        <v>0.72199999999999998</v>
      </c>
      <c r="AS25" s="358">
        <f t="shared" si="21"/>
        <v>0</v>
      </c>
      <c r="AT25" s="359">
        <f t="shared" si="22"/>
        <v>1</v>
      </c>
      <c r="AV25" s="209">
        <v>26000</v>
      </c>
      <c r="AW25" s="27">
        <f t="shared" si="23"/>
        <v>9.1999999999999998E-2</v>
      </c>
      <c r="AX25" s="27">
        <v>0.28947368421052633</v>
      </c>
      <c r="AY25" s="27">
        <f t="shared" si="24"/>
        <v>0.5</v>
      </c>
      <c r="AZ25" s="27">
        <v>0.128</v>
      </c>
      <c r="BA25" s="27">
        <f t="shared" si="25"/>
        <v>9.1999999999999998E-2</v>
      </c>
      <c r="BB25" s="27">
        <v>0.95199999999999996</v>
      </c>
      <c r="BC25" s="143">
        <f t="shared" si="26"/>
        <v>0.94399999999999995</v>
      </c>
      <c r="BD25" s="27">
        <v>0.79300000000000004</v>
      </c>
      <c r="BE25" s="85">
        <f t="shared" si="27"/>
        <v>0.629</v>
      </c>
      <c r="BF25" s="27">
        <v>3.8461538461538464E-2</v>
      </c>
      <c r="BG25" s="27">
        <f t="shared" si="28"/>
        <v>0.314</v>
      </c>
      <c r="BH25" s="165">
        <f t="shared" si="29"/>
        <v>2.5710000000000002</v>
      </c>
      <c r="BI25" s="369">
        <f t="shared" si="30"/>
        <v>0.16600000000000001</v>
      </c>
      <c r="BJ25" s="358">
        <f t="shared" si="31"/>
        <v>1</v>
      </c>
      <c r="BK25" s="359">
        <f t="shared" si="32"/>
        <v>1</v>
      </c>
      <c r="BM25" s="162">
        <v>3</v>
      </c>
      <c r="BN25" s="27">
        <f t="shared" si="33"/>
        <v>0.59199999999999997</v>
      </c>
      <c r="BO25" s="12">
        <v>1</v>
      </c>
      <c r="BP25" s="27">
        <f t="shared" si="34"/>
        <v>0.42499999999999999</v>
      </c>
      <c r="BQ25" s="27">
        <v>7.2999999999999995E-2</v>
      </c>
      <c r="BR25" s="85">
        <f t="shared" si="35"/>
        <v>0.72199999999999998</v>
      </c>
      <c r="BS25" s="165">
        <f t="shared" si="36"/>
        <v>1.3140000000000001</v>
      </c>
      <c r="BT25" s="194">
        <f t="shared" si="37"/>
        <v>0.79600000000000004</v>
      </c>
      <c r="BU25" s="358">
        <f t="shared" si="38"/>
        <v>0</v>
      </c>
      <c r="BV25" s="359">
        <f t="shared" si="39"/>
        <v>0</v>
      </c>
      <c r="BX25" s="162">
        <v>1</v>
      </c>
      <c r="BY25" s="27">
        <f t="shared" si="40"/>
        <v>0.46200000000000002</v>
      </c>
      <c r="BZ25" s="12">
        <v>0</v>
      </c>
      <c r="CA25" s="27">
        <f t="shared" si="41"/>
        <v>0</v>
      </c>
      <c r="CB25" s="12">
        <v>24</v>
      </c>
      <c r="CC25" s="85">
        <f t="shared" si="42"/>
        <v>0.64800000000000002</v>
      </c>
      <c r="CD25" s="12">
        <v>10</v>
      </c>
      <c r="CE25" s="180">
        <f t="shared" si="43"/>
        <v>0.83299999999999996</v>
      </c>
      <c r="CF25" s="165">
        <f t="shared" si="44"/>
        <v>1.1100000000000001</v>
      </c>
      <c r="CG25" s="194">
        <f t="shared" si="45"/>
        <v>0.64800000000000002</v>
      </c>
      <c r="CH25" s="358">
        <f t="shared" si="46"/>
        <v>0</v>
      </c>
      <c r="CI25" s="359">
        <f t="shared" si="47"/>
        <v>0</v>
      </c>
      <c r="CK25" s="162">
        <v>33</v>
      </c>
      <c r="CL25" s="85">
        <f t="shared" si="48"/>
        <v>0.314</v>
      </c>
      <c r="CM25" s="27">
        <v>4.230769230769231E-2</v>
      </c>
      <c r="CN25" s="85">
        <f t="shared" si="49"/>
        <v>0.27700000000000002</v>
      </c>
      <c r="CO25" s="12">
        <v>140</v>
      </c>
      <c r="CP25" s="85">
        <f t="shared" si="50"/>
        <v>0.46200000000000002</v>
      </c>
      <c r="CQ25" s="12">
        <v>27</v>
      </c>
      <c r="CR25" s="85">
        <f t="shared" si="51"/>
        <v>0.37</v>
      </c>
      <c r="CS25" s="165">
        <f t="shared" si="52"/>
        <v>1.423</v>
      </c>
      <c r="CT25" s="194">
        <f t="shared" si="53"/>
        <v>0.33300000000000002</v>
      </c>
      <c r="CU25" s="358">
        <f t="shared" si="54"/>
        <v>0</v>
      </c>
      <c r="CV25" s="359">
        <f t="shared" si="55"/>
        <v>0</v>
      </c>
      <c r="CX25" s="228">
        <v>0.32500000000000001</v>
      </c>
      <c r="CY25" s="143">
        <f t="shared" si="56"/>
        <v>0.90700000000000003</v>
      </c>
      <c r="CZ25" s="27">
        <v>0.17699999999999999</v>
      </c>
      <c r="DA25" s="143">
        <f t="shared" si="57"/>
        <v>0.92500000000000004</v>
      </c>
      <c r="DB25" s="143">
        <v>0.94440000000000002</v>
      </c>
      <c r="DC25" s="165">
        <f t="shared" si="58"/>
        <v>2.7764000000000002</v>
      </c>
      <c r="DD25" s="328">
        <v>0.90700000000000003</v>
      </c>
      <c r="DE25" s="358">
        <f t="shared" si="60"/>
        <v>3</v>
      </c>
      <c r="DF25" s="359">
        <f t="shared" si="61"/>
        <v>3</v>
      </c>
      <c r="DI25" s="231"/>
      <c r="DJ25" s="165">
        <f t="shared" si="62"/>
        <v>14.227400000000001</v>
      </c>
      <c r="DK25" s="194">
        <f t="shared" si="63"/>
        <v>0.72199999999999998</v>
      </c>
      <c r="DM25" s="370">
        <f t="shared" si="64"/>
        <v>5</v>
      </c>
      <c r="DN25" s="371">
        <f t="shared" si="65"/>
        <v>6</v>
      </c>
    </row>
    <row r="26" spans="2:118" x14ac:dyDescent="0.3">
      <c r="B26" s="48" t="s">
        <v>81</v>
      </c>
      <c r="C26" s="162">
        <v>540040</v>
      </c>
      <c r="D26" s="5" t="s">
        <v>322</v>
      </c>
      <c r="E26" s="5" t="s">
        <v>370</v>
      </c>
      <c r="F26" s="12">
        <v>4</v>
      </c>
      <c r="G26" s="20">
        <v>648250</v>
      </c>
      <c r="H26" s="20">
        <v>15556</v>
      </c>
      <c r="I26" s="20">
        <v>21972</v>
      </c>
      <c r="J26" s="21">
        <v>21.692371770150405</v>
      </c>
      <c r="K26" s="20">
        <v>9525</v>
      </c>
      <c r="L26" s="165">
        <v>2.2637270341207349</v>
      </c>
      <c r="N26" s="438">
        <v>20700</v>
      </c>
      <c r="O26" s="143">
        <f t="shared" si="0"/>
        <v>0.94399999999999995</v>
      </c>
      <c r="P26" s="27">
        <v>3.1932124951793289E-2</v>
      </c>
      <c r="Q26" s="27">
        <f t="shared" si="1"/>
        <v>0.61099999999999999</v>
      </c>
      <c r="R26" s="12">
        <v>579.41999999999996</v>
      </c>
      <c r="S26" s="143">
        <f t="shared" si="2"/>
        <v>0.96199999999999997</v>
      </c>
      <c r="T26" s="71">
        <v>8.9382182799845728E-4</v>
      </c>
      <c r="U26" s="27">
        <f t="shared" si="3"/>
        <v>0.20300000000000001</v>
      </c>
      <c r="V26" s="12">
        <v>18</v>
      </c>
      <c r="W26" s="27">
        <f t="shared" si="4"/>
        <v>0.64800000000000002</v>
      </c>
      <c r="X26" s="64">
        <v>2.2000000000000002</v>
      </c>
      <c r="Y26" s="27">
        <f t="shared" si="5"/>
        <v>0.61099999999999999</v>
      </c>
      <c r="Z26" s="165">
        <f t="shared" si="6"/>
        <v>3.165</v>
      </c>
      <c r="AA26" s="328">
        <f t="shared" si="7"/>
        <v>0.92500000000000004</v>
      </c>
      <c r="AB26" s="358">
        <f t="shared" si="8"/>
        <v>2</v>
      </c>
      <c r="AC26" s="359">
        <f t="shared" si="9"/>
        <v>2</v>
      </c>
      <c r="AE26" s="438">
        <v>997</v>
      </c>
      <c r="AF26" s="85">
        <f t="shared" si="10"/>
        <v>0.72199999999999998</v>
      </c>
      <c r="AG26" s="80">
        <v>111</v>
      </c>
      <c r="AH26" s="85">
        <f t="shared" si="11"/>
        <v>0.79600000000000004</v>
      </c>
      <c r="AI26" s="27">
        <f t="shared" si="12"/>
        <v>6.4091025970686555E-2</v>
      </c>
      <c r="AJ26" s="27">
        <f t="shared" si="13"/>
        <v>0.59199999999999997</v>
      </c>
      <c r="AK26" s="74">
        <f t="shared" si="14"/>
        <v>4.8164251207729471E-2</v>
      </c>
      <c r="AL26" s="27">
        <f t="shared" si="15"/>
        <v>0.29599999999999999</v>
      </c>
      <c r="AM26" s="12">
        <v>1000</v>
      </c>
      <c r="AN26" s="85">
        <f t="shared" si="16"/>
        <v>6.4283877603497047E-2</v>
      </c>
      <c r="AO26" s="27">
        <f t="shared" si="17"/>
        <v>0.11133400200601805</v>
      </c>
      <c r="AP26" s="27">
        <f t="shared" si="18"/>
        <v>0.75900000000000001</v>
      </c>
      <c r="AQ26" s="199">
        <f t="shared" si="19"/>
        <v>2.4059999999999997</v>
      </c>
      <c r="AR26" s="194">
        <f t="shared" si="20"/>
        <v>0.64800000000000002</v>
      </c>
      <c r="AS26" s="358">
        <f t="shared" si="21"/>
        <v>0</v>
      </c>
      <c r="AT26" s="359">
        <f t="shared" si="22"/>
        <v>0</v>
      </c>
      <c r="AV26" s="209">
        <v>37125</v>
      </c>
      <c r="AW26" s="27">
        <f t="shared" si="23"/>
        <v>0.48099999999999998</v>
      </c>
      <c r="AX26" s="27">
        <v>0.2418300653594771</v>
      </c>
      <c r="AY26" s="27">
        <f t="shared" si="24"/>
        <v>0.185</v>
      </c>
      <c r="AZ26" s="27">
        <v>0.14199999999999999</v>
      </c>
      <c r="BA26" s="27">
        <f t="shared" si="25"/>
        <v>0.16600000000000001</v>
      </c>
      <c r="BB26" s="27">
        <v>0.92100000000000004</v>
      </c>
      <c r="BC26" s="27">
        <f t="shared" si="26"/>
        <v>0.72199999999999998</v>
      </c>
      <c r="BD26" s="27">
        <v>0.72</v>
      </c>
      <c r="BE26" s="85">
        <f t="shared" si="27"/>
        <v>0.29599999999999999</v>
      </c>
      <c r="BF26" s="27">
        <v>0.11133400200601805</v>
      </c>
      <c r="BG26" s="29">
        <f t="shared" si="28"/>
        <v>0.83299999999999996</v>
      </c>
      <c r="BH26" s="165">
        <f t="shared" si="29"/>
        <v>2.6829999999999998</v>
      </c>
      <c r="BI26" s="369">
        <f t="shared" si="30"/>
        <v>0.24</v>
      </c>
      <c r="BJ26" s="358">
        <f t="shared" si="31"/>
        <v>0</v>
      </c>
      <c r="BK26" s="359">
        <f t="shared" si="32"/>
        <v>1</v>
      </c>
      <c r="BM26" s="162">
        <v>0</v>
      </c>
      <c r="BN26" s="27">
        <f t="shared" si="33"/>
        <v>0</v>
      </c>
      <c r="BO26" s="12">
        <v>0</v>
      </c>
      <c r="BP26" s="27">
        <f t="shared" si="34"/>
        <v>0</v>
      </c>
      <c r="BQ26" s="27">
        <v>4.8000000000000001E-2</v>
      </c>
      <c r="BR26" s="85">
        <f t="shared" si="35"/>
        <v>0.40699999999999997</v>
      </c>
      <c r="BS26" s="165">
        <f t="shared" si="36"/>
        <v>0.40699999999999997</v>
      </c>
      <c r="BT26" s="194">
        <f t="shared" si="37"/>
        <v>0.20300000000000001</v>
      </c>
      <c r="BU26" s="358">
        <f t="shared" si="38"/>
        <v>0</v>
      </c>
      <c r="BV26" s="359">
        <f t="shared" si="39"/>
        <v>0</v>
      </c>
      <c r="BX26" s="162">
        <v>3</v>
      </c>
      <c r="BY26" s="29">
        <f t="shared" si="40"/>
        <v>0.81399999999999995</v>
      </c>
      <c r="BZ26" s="12">
        <v>0</v>
      </c>
      <c r="CA26" s="27">
        <f t="shared" si="41"/>
        <v>0</v>
      </c>
      <c r="CB26" s="12">
        <v>8</v>
      </c>
      <c r="CC26" s="85">
        <f t="shared" si="42"/>
        <v>0.24</v>
      </c>
      <c r="CD26" s="12">
        <v>4</v>
      </c>
      <c r="CE26" s="85">
        <f t="shared" si="43"/>
        <v>0.57399999999999995</v>
      </c>
      <c r="CF26" s="165">
        <f t="shared" si="44"/>
        <v>1.0539999999999998</v>
      </c>
      <c r="CG26" s="194">
        <f t="shared" si="45"/>
        <v>0.59199999999999997</v>
      </c>
      <c r="CH26" s="358">
        <f t="shared" si="46"/>
        <v>0</v>
      </c>
      <c r="CI26" s="359">
        <f t="shared" si="47"/>
        <v>1</v>
      </c>
      <c r="CK26" s="162">
        <v>106</v>
      </c>
      <c r="CL26" s="85">
        <f t="shared" si="48"/>
        <v>0.75900000000000001</v>
      </c>
      <c r="CM26" s="27">
        <v>0.10631895687061184</v>
      </c>
      <c r="CN26" s="85">
        <f t="shared" si="49"/>
        <v>0.70299999999999996</v>
      </c>
      <c r="CO26" s="12">
        <v>475</v>
      </c>
      <c r="CP26" s="180">
        <f t="shared" si="50"/>
        <v>0.88800000000000001</v>
      </c>
      <c r="CQ26" s="12">
        <v>87</v>
      </c>
      <c r="CR26" s="85">
        <f t="shared" si="51"/>
        <v>0.70299999999999996</v>
      </c>
      <c r="CS26" s="165">
        <f t="shared" si="52"/>
        <v>3.0529999999999999</v>
      </c>
      <c r="CT26" s="192">
        <f t="shared" si="53"/>
        <v>0.83299999999999996</v>
      </c>
      <c r="CU26" s="358">
        <f t="shared" si="54"/>
        <v>0</v>
      </c>
      <c r="CV26" s="359">
        <f t="shared" si="55"/>
        <v>1</v>
      </c>
      <c r="CX26" s="228">
        <v>9.6000000000000002E-2</v>
      </c>
      <c r="CY26" s="27">
        <f t="shared" si="56"/>
        <v>0.46200000000000002</v>
      </c>
      <c r="CZ26" s="27">
        <v>6.8000000000000005E-2</v>
      </c>
      <c r="DA26" s="27">
        <f t="shared" si="57"/>
        <v>0.57399999999999995</v>
      </c>
      <c r="DB26" s="27">
        <v>0.3518</v>
      </c>
      <c r="DC26" s="165">
        <f t="shared" si="58"/>
        <v>1.3877999999999999</v>
      </c>
      <c r="DD26" s="327">
        <f t="shared" ref="DD26:DD64" si="66">IFERROR(_xlfn.PERCENTRANK.INC(DC$10:DC$64,DC26),"-9999")</f>
        <v>0.46200000000000002</v>
      </c>
      <c r="DE26" s="358">
        <f t="shared" si="60"/>
        <v>0</v>
      </c>
      <c r="DF26" s="359">
        <f t="shared" si="61"/>
        <v>0</v>
      </c>
      <c r="DI26" s="231"/>
      <c r="DJ26" s="165">
        <f t="shared" si="62"/>
        <v>14.155799999999999</v>
      </c>
      <c r="DK26" s="194">
        <f t="shared" si="63"/>
        <v>0.70299999999999996</v>
      </c>
      <c r="DM26" s="370">
        <f t="shared" si="64"/>
        <v>2</v>
      </c>
      <c r="DN26" s="371">
        <f t="shared" si="65"/>
        <v>5</v>
      </c>
    </row>
    <row r="27" spans="2:118" x14ac:dyDescent="0.3">
      <c r="B27" s="48" t="s">
        <v>65</v>
      </c>
      <c r="C27" s="162">
        <v>540026</v>
      </c>
      <c r="D27" s="5" t="s">
        <v>318</v>
      </c>
      <c r="E27" s="5" t="s">
        <v>370</v>
      </c>
      <c r="F27" s="12">
        <v>4</v>
      </c>
      <c r="G27" s="20">
        <v>412137</v>
      </c>
      <c r="H27" s="20">
        <v>15469</v>
      </c>
      <c r="I27" s="20">
        <v>24213</v>
      </c>
      <c r="J27" s="21">
        <v>37.599924297017736</v>
      </c>
      <c r="K27" s="20">
        <v>8861</v>
      </c>
      <c r="L27" s="165">
        <v>2.611894819997743</v>
      </c>
      <c r="N27" s="438">
        <v>4456</v>
      </c>
      <c r="O27" s="85">
        <f t="shared" si="0"/>
        <v>0.129</v>
      </c>
      <c r="P27" s="27">
        <v>1.081193874852294E-2</v>
      </c>
      <c r="Q27" s="27">
        <f t="shared" si="1"/>
        <v>1.7999999999999999E-2</v>
      </c>
      <c r="R27" s="12">
        <v>372.45</v>
      </c>
      <c r="S27" s="85">
        <f t="shared" si="2"/>
        <v>0.74</v>
      </c>
      <c r="T27" s="71">
        <v>9.0370435073774014E-4</v>
      </c>
      <c r="U27" s="27">
        <f t="shared" si="3"/>
        <v>0.24</v>
      </c>
      <c r="V27" s="12">
        <v>17</v>
      </c>
      <c r="W27" s="27">
        <f t="shared" si="4"/>
        <v>0.55500000000000005</v>
      </c>
      <c r="X27" s="64">
        <v>1.2</v>
      </c>
      <c r="Y27" s="27">
        <f t="shared" si="5"/>
        <v>7.3999999999999996E-2</v>
      </c>
      <c r="Z27" s="165">
        <f t="shared" si="6"/>
        <v>1.498</v>
      </c>
      <c r="AA27" s="327">
        <f t="shared" si="7"/>
        <v>0.24</v>
      </c>
      <c r="AB27" s="358">
        <f t="shared" si="8"/>
        <v>0</v>
      </c>
      <c r="AC27" s="359">
        <f t="shared" si="9"/>
        <v>0</v>
      </c>
      <c r="AE27" s="438">
        <v>1157</v>
      </c>
      <c r="AF27" s="85">
        <f t="shared" si="10"/>
        <v>0.75900000000000001</v>
      </c>
      <c r="AG27" s="80">
        <v>34</v>
      </c>
      <c r="AH27" s="85">
        <f t="shared" si="11"/>
        <v>0.57399999999999995</v>
      </c>
      <c r="AI27" s="27">
        <f t="shared" si="12"/>
        <v>7.4794750791906395E-2</v>
      </c>
      <c r="AJ27" s="27">
        <f t="shared" si="13"/>
        <v>0.74</v>
      </c>
      <c r="AK27" s="74">
        <f t="shared" si="14"/>
        <v>0.25964991023339318</v>
      </c>
      <c r="AL27" s="29">
        <f t="shared" si="15"/>
        <v>0.88800000000000001</v>
      </c>
      <c r="AM27" s="12">
        <v>1498</v>
      </c>
      <c r="AN27" s="85">
        <f t="shared" si="16"/>
        <v>9.6838838968259094E-2</v>
      </c>
      <c r="AO27" s="27">
        <f t="shared" si="17"/>
        <v>2.9386343993085567E-2</v>
      </c>
      <c r="AP27" s="27">
        <f t="shared" si="18"/>
        <v>0.48099999999999998</v>
      </c>
      <c r="AQ27" s="199">
        <f t="shared" si="19"/>
        <v>2.9609999999999999</v>
      </c>
      <c r="AR27" s="192">
        <f t="shared" si="20"/>
        <v>0.81399999999999995</v>
      </c>
      <c r="AS27" s="358">
        <f t="shared" si="21"/>
        <v>0</v>
      </c>
      <c r="AT27" s="359">
        <f t="shared" si="22"/>
        <v>1</v>
      </c>
      <c r="AV27" s="209">
        <v>28600</v>
      </c>
      <c r="AW27" s="27">
        <f t="shared" si="23"/>
        <v>0.222</v>
      </c>
      <c r="AX27" s="27">
        <v>0.1693313953488372</v>
      </c>
      <c r="AY27" s="27">
        <f t="shared" si="24"/>
        <v>3.6999999999999998E-2</v>
      </c>
      <c r="AZ27" s="27">
        <v>0.20200000000000001</v>
      </c>
      <c r="BA27" s="27">
        <f t="shared" si="25"/>
        <v>0.53700000000000003</v>
      </c>
      <c r="BB27" s="27">
        <v>0.93500000000000005</v>
      </c>
      <c r="BC27" s="29">
        <f t="shared" si="26"/>
        <v>0.83299999999999996</v>
      </c>
      <c r="BD27" s="27">
        <v>0.87199999999999989</v>
      </c>
      <c r="BE27" s="143">
        <f t="shared" si="27"/>
        <v>0.92500000000000004</v>
      </c>
      <c r="BF27" s="27">
        <v>2.6793431287813311E-2</v>
      </c>
      <c r="BG27" s="27">
        <f t="shared" si="28"/>
        <v>0.185</v>
      </c>
      <c r="BH27" s="165">
        <f t="shared" si="29"/>
        <v>2.7389999999999999</v>
      </c>
      <c r="BI27" s="369">
        <f t="shared" si="30"/>
        <v>0.29599999999999999</v>
      </c>
      <c r="BJ27" s="358">
        <f t="shared" si="31"/>
        <v>1</v>
      </c>
      <c r="BK27" s="359">
        <f t="shared" si="32"/>
        <v>2</v>
      </c>
      <c r="BM27" s="162">
        <v>5</v>
      </c>
      <c r="BN27" s="180">
        <f t="shared" si="33"/>
        <v>0.81399999999999995</v>
      </c>
      <c r="BO27" s="12">
        <v>2</v>
      </c>
      <c r="BP27" s="85">
        <f t="shared" si="34"/>
        <v>0.74</v>
      </c>
      <c r="BQ27" s="27">
        <v>4.2000000000000003E-2</v>
      </c>
      <c r="BR27" s="85">
        <f t="shared" si="35"/>
        <v>0.222</v>
      </c>
      <c r="BS27" s="165">
        <f t="shared" si="36"/>
        <v>1.036</v>
      </c>
      <c r="BT27" s="194">
        <f t="shared" si="37"/>
        <v>0.59199999999999997</v>
      </c>
      <c r="BU27" s="358">
        <f t="shared" si="38"/>
        <v>0</v>
      </c>
      <c r="BV27" s="359">
        <f t="shared" si="39"/>
        <v>1</v>
      </c>
      <c r="BX27" s="162">
        <v>1</v>
      </c>
      <c r="BY27" s="27">
        <f t="shared" si="40"/>
        <v>0.46200000000000002</v>
      </c>
      <c r="BZ27" s="12">
        <v>1</v>
      </c>
      <c r="CA27" s="27">
        <f t="shared" si="41"/>
        <v>0.74</v>
      </c>
      <c r="CB27" s="12">
        <v>43</v>
      </c>
      <c r="CC27" s="180">
        <f t="shared" si="42"/>
        <v>0.81399999999999995</v>
      </c>
      <c r="CD27" s="12">
        <v>12</v>
      </c>
      <c r="CE27" s="180">
        <f t="shared" si="43"/>
        <v>0.87</v>
      </c>
      <c r="CF27" s="165">
        <f t="shared" si="44"/>
        <v>1.276</v>
      </c>
      <c r="CG27" s="194">
        <f t="shared" si="45"/>
        <v>0.75900000000000001</v>
      </c>
      <c r="CH27" s="358">
        <f t="shared" si="46"/>
        <v>0</v>
      </c>
      <c r="CI27" s="359">
        <f t="shared" si="47"/>
        <v>1</v>
      </c>
      <c r="CK27" s="162">
        <v>72</v>
      </c>
      <c r="CL27" s="85">
        <f t="shared" si="48"/>
        <v>0.629</v>
      </c>
      <c r="CM27" s="27">
        <v>6.2229904926534137E-2</v>
      </c>
      <c r="CN27" s="85">
        <f t="shared" si="49"/>
        <v>0.44400000000000001</v>
      </c>
      <c r="CO27" s="12">
        <v>206</v>
      </c>
      <c r="CP27" s="85">
        <f t="shared" si="50"/>
        <v>0.64800000000000002</v>
      </c>
      <c r="CQ27" s="12">
        <v>45</v>
      </c>
      <c r="CR27" s="85">
        <f t="shared" si="51"/>
        <v>0.53700000000000003</v>
      </c>
      <c r="CS27" s="165">
        <f t="shared" si="52"/>
        <v>2.258</v>
      </c>
      <c r="CT27" s="194">
        <f t="shared" si="53"/>
        <v>0.61099999999999999</v>
      </c>
      <c r="CU27" s="358">
        <f t="shared" si="54"/>
        <v>0</v>
      </c>
      <c r="CV27" s="359">
        <f t="shared" si="55"/>
        <v>0</v>
      </c>
      <c r="CX27" s="228">
        <v>0.11799999999999999</v>
      </c>
      <c r="CY27" s="27">
        <f t="shared" si="56"/>
        <v>0.59199999999999997</v>
      </c>
      <c r="CZ27" s="27">
        <v>6.4000000000000001E-2</v>
      </c>
      <c r="DA27" s="27">
        <f t="shared" si="57"/>
        <v>0.53700000000000003</v>
      </c>
      <c r="DB27" s="27">
        <v>0.66659999999999997</v>
      </c>
      <c r="DC27" s="165">
        <f t="shared" si="58"/>
        <v>1.7955999999999999</v>
      </c>
      <c r="DD27" s="327">
        <f t="shared" si="66"/>
        <v>0.61099999999999999</v>
      </c>
      <c r="DE27" s="358">
        <f t="shared" si="60"/>
        <v>0</v>
      </c>
      <c r="DF27" s="359">
        <f t="shared" si="61"/>
        <v>0</v>
      </c>
      <c r="DI27" s="231"/>
      <c r="DJ27" s="165">
        <f t="shared" si="62"/>
        <v>13.563599999999999</v>
      </c>
      <c r="DK27" s="194">
        <f t="shared" si="63"/>
        <v>0.68500000000000005</v>
      </c>
      <c r="DM27" s="370">
        <f t="shared" si="64"/>
        <v>1</v>
      </c>
      <c r="DN27" s="371">
        <f t="shared" si="65"/>
        <v>5</v>
      </c>
    </row>
    <row r="28" spans="2:118" x14ac:dyDescent="0.3">
      <c r="B28" s="48" t="s">
        <v>102</v>
      </c>
      <c r="C28" s="162">
        <v>540053</v>
      </c>
      <c r="D28" s="5" t="s">
        <v>327</v>
      </c>
      <c r="E28" s="5" t="s">
        <v>370</v>
      </c>
      <c r="F28" s="12">
        <v>6</v>
      </c>
      <c r="G28" s="20">
        <v>248562</v>
      </c>
      <c r="H28" s="20">
        <v>19329</v>
      </c>
      <c r="I28" s="20">
        <v>30591</v>
      </c>
      <c r="J28" s="21">
        <v>78.766022159461215</v>
      </c>
      <c r="K28" s="20">
        <v>11914</v>
      </c>
      <c r="L28" s="165">
        <v>2.535840188014101</v>
      </c>
      <c r="N28" s="438">
        <v>8198</v>
      </c>
      <c r="O28" s="85">
        <f t="shared" si="0"/>
        <v>0.59199999999999997</v>
      </c>
      <c r="P28" s="27">
        <v>3.2981710800524623E-2</v>
      </c>
      <c r="Q28" s="27">
        <f t="shared" si="1"/>
        <v>0.64800000000000002</v>
      </c>
      <c r="R28" s="12">
        <v>356.33</v>
      </c>
      <c r="S28" s="85">
        <f t="shared" si="2"/>
        <v>0.72199999999999998</v>
      </c>
      <c r="T28" s="71">
        <v>1.433565870889356E-3</v>
      </c>
      <c r="U28" s="143">
        <f t="shared" si="3"/>
        <v>0.90700000000000003</v>
      </c>
      <c r="V28" s="12">
        <v>18</v>
      </c>
      <c r="W28" s="27">
        <f t="shared" si="4"/>
        <v>0.64800000000000002</v>
      </c>
      <c r="X28" s="64">
        <v>1.7</v>
      </c>
      <c r="Y28" s="27">
        <f t="shared" si="5"/>
        <v>0.35099999999999998</v>
      </c>
      <c r="Z28" s="165">
        <f t="shared" si="6"/>
        <v>2.3130000000000002</v>
      </c>
      <c r="AA28" s="327">
        <f t="shared" si="7"/>
        <v>0.64800000000000002</v>
      </c>
      <c r="AB28" s="358">
        <f t="shared" si="8"/>
        <v>0</v>
      </c>
      <c r="AC28" s="359">
        <f t="shared" si="9"/>
        <v>0</v>
      </c>
      <c r="AE28" s="438">
        <v>943</v>
      </c>
      <c r="AF28" s="85">
        <f t="shared" si="10"/>
        <v>0.68500000000000005</v>
      </c>
      <c r="AG28" s="80">
        <v>56</v>
      </c>
      <c r="AH28" s="85">
        <f t="shared" si="11"/>
        <v>0.66600000000000004</v>
      </c>
      <c r="AI28" s="27">
        <f t="shared" si="12"/>
        <v>4.8786797040716021E-2</v>
      </c>
      <c r="AJ28" s="27">
        <f t="shared" si="13"/>
        <v>0.42499999999999999</v>
      </c>
      <c r="AK28" s="74">
        <f t="shared" si="14"/>
        <v>0.11502805562332276</v>
      </c>
      <c r="AL28" s="27">
        <f t="shared" si="15"/>
        <v>0.64800000000000002</v>
      </c>
      <c r="AM28" s="12">
        <v>1014</v>
      </c>
      <c r="AN28" s="85">
        <f t="shared" si="16"/>
        <v>5.2460034145584353E-2</v>
      </c>
      <c r="AO28" s="27">
        <f t="shared" si="17"/>
        <v>5.9384941675503712E-2</v>
      </c>
      <c r="AP28" s="27">
        <f t="shared" si="18"/>
        <v>0.57399999999999995</v>
      </c>
      <c r="AQ28" s="199">
        <f t="shared" si="19"/>
        <v>2.4239999999999999</v>
      </c>
      <c r="AR28" s="194">
        <f t="shared" si="20"/>
        <v>0.68500000000000005</v>
      </c>
      <c r="AS28" s="358">
        <f t="shared" si="21"/>
        <v>0</v>
      </c>
      <c r="AT28" s="359">
        <f t="shared" si="22"/>
        <v>0</v>
      </c>
      <c r="AV28" s="209">
        <v>37350</v>
      </c>
      <c r="AW28" s="27">
        <f t="shared" si="23"/>
        <v>0.5</v>
      </c>
      <c r="AX28" s="27">
        <v>0.27816091954022992</v>
      </c>
      <c r="AY28" s="27">
        <f t="shared" si="24"/>
        <v>0.44400000000000001</v>
      </c>
      <c r="AZ28" s="27">
        <v>0.192</v>
      </c>
      <c r="BA28" s="27">
        <f t="shared" si="25"/>
        <v>0.48099999999999998</v>
      </c>
      <c r="BB28" s="27">
        <v>0.879</v>
      </c>
      <c r="BC28" s="27">
        <f t="shared" si="26"/>
        <v>0.35099999999999998</v>
      </c>
      <c r="BD28" s="27">
        <v>0.82700000000000007</v>
      </c>
      <c r="BE28" s="85">
        <f t="shared" si="27"/>
        <v>0.79600000000000004</v>
      </c>
      <c r="BF28" s="27">
        <v>4.2417815482502653E-2</v>
      </c>
      <c r="BG28" s="27">
        <f t="shared" si="28"/>
        <v>0.40699999999999997</v>
      </c>
      <c r="BH28" s="165">
        <f t="shared" si="29"/>
        <v>2.9790000000000001</v>
      </c>
      <c r="BI28" s="194">
        <f t="shared" si="30"/>
        <v>0.42499999999999999</v>
      </c>
      <c r="BJ28" s="358">
        <f t="shared" si="31"/>
        <v>0</v>
      </c>
      <c r="BK28" s="359">
        <f t="shared" si="32"/>
        <v>0</v>
      </c>
      <c r="BM28" s="162">
        <v>2</v>
      </c>
      <c r="BN28" s="27">
        <f t="shared" si="33"/>
        <v>0.42499999999999999</v>
      </c>
      <c r="BO28" s="12">
        <v>1</v>
      </c>
      <c r="BP28" s="27">
        <f t="shared" si="34"/>
        <v>0.42499999999999999</v>
      </c>
      <c r="BQ28" s="27">
        <v>0.06</v>
      </c>
      <c r="BR28" s="85">
        <f t="shared" si="35"/>
        <v>0.55500000000000005</v>
      </c>
      <c r="BS28" s="165">
        <f t="shared" si="36"/>
        <v>0.98</v>
      </c>
      <c r="BT28" s="194">
        <f t="shared" si="37"/>
        <v>0.55500000000000005</v>
      </c>
      <c r="BU28" s="358">
        <f t="shared" si="38"/>
        <v>0</v>
      </c>
      <c r="BV28" s="359">
        <f t="shared" si="39"/>
        <v>0</v>
      </c>
      <c r="BX28" s="162">
        <v>2</v>
      </c>
      <c r="BY28" s="27">
        <f t="shared" si="40"/>
        <v>0.74</v>
      </c>
      <c r="BZ28" s="12">
        <v>2</v>
      </c>
      <c r="CA28" s="29">
        <f t="shared" si="41"/>
        <v>0.87</v>
      </c>
      <c r="CB28" s="12">
        <v>30</v>
      </c>
      <c r="CC28" s="85">
        <f t="shared" si="42"/>
        <v>0.77700000000000002</v>
      </c>
      <c r="CD28" s="12">
        <v>8</v>
      </c>
      <c r="CE28" s="85">
        <f t="shared" si="43"/>
        <v>0.75900000000000001</v>
      </c>
      <c r="CF28" s="165">
        <f t="shared" si="44"/>
        <v>1.5169999999999999</v>
      </c>
      <c r="CG28" s="188">
        <f t="shared" si="45"/>
        <v>0.96199999999999997</v>
      </c>
      <c r="CH28" s="358">
        <f t="shared" si="46"/>
        <v>0</v>
      </c>
      <c r="CI28" s="359">
        <f t="shared" si="47"/>
        <v>0</v>
      </c>
      <c r="CK28" s="162">
        <v>55</v>
      </c>
      <c r="CL28" s="85">
        <f t="shared" si="48"/>
        <v>0.55500000000000005</v>
      </c>
      <c r="CM28" s="27">
        <v>5.8324496288441142E-2</v>
      </c>
      <c r="CN28" s="85">
        <f t="shared" si="49"/>
        <v>0.40699999999999997</v>
      </c>
      <c r="CO28" s="12">
        <v>176</v>
      </c>
      <c r="CP28" s="85">
        <f t="shared" si="50"/>
        <v>0.57399999999999995</v>
      </c>
      <c r="CQ28" s="12">
        <v>36</v>
      </c>
      <c r="CR28" s="85">
        <f t="shared" si="51"/>
        <v>0.44400000000000001</v>
      </c>
      <c r="CS28" s="165">
        <f t="shared" si="52"/>
        <v>1.98</v>
      </c>
      <c r="CT28" s="194">
        <f t="shared" si="53"/>
        <v>0.53700000000000003</v>
      </c>
      <c r="CU28" s="358">
        <f t="shared" si="54"/>
        <v>0</v>
      </c>
      <c r="CV28" s="359">
        <f t="shared" si="55"/>
        <v>0</v>
      </c>
      <c r="CX28" s="228">
        <v>7.0000000000000007E-2</v>
      </c>
      <c r="CY28" s="27">
        <f t="shared" si="56"/>
        <v>0.20300000000000001</v>
      </c>
      <c r="CZ28" s="27">
        <v>4.2999999999999997E-2</v>
      </c>
      <c r="DA28" s="27">
        <f t="shared" si="57"/>
        <v>0.38800000000000001</v>
      </c>
      <c r="DB28" s="27">
        <v>0.33329999999999999</v>
      </c>
      <c r="DC28" s="165">
        <f t="shared" si="58"/>
        <v>0.9242999999999999</v>
      </c>
      <c r="DD28" s="327">
        <f t="shared" si="66"/>
        <v>0.29599999999999999</v>
      </c>
      <c r="DE28" s="358">
        <f t="shared" si="60"/>
        <v>0</v>
      </c>
      <c r="DF28" s="359">
        <f t="shared" si="61"/>
        <v>0</v>
      </c>
      <c r="DI28" s="231"/>
      <c r="DJ28" s="165">
        <f t="shared" si="62"/>
        <v>13.1173</v>
      </c>
      <c r="DK28" s="194">
        <f t="shared" si="63"/>
        <v>0.66600000000000004</v>
      </c>
      <c r="DM28" s="370">
        <f t="shared" si="64"/>
        <v>0</v>
      </c>
      <c r="DN28" s="371">
        <f t="shared" si="65"/>
        <v>0</v>
      </c>
    </row>
    <row r="29" spans="2:118" x14ac:dyDescent="0.3">
      <c r="B29" s="48" t="s">
        <v>180</v>
      </c>
      <c r="C29" s="162">
        <v>540124</v>
      </c>
      <c r="D29" s="5" t="s">
        <v>340</v>
      </c>
      <c r="E29" s="5" t="s">
        <v>370</v>
      </c>
      <c r="F29" s="12">
        <v>1</v>
      </c>
      <c r="G29" s="20">
        <v>260456</v>
      </c>
      <c r="H29" s="20">
        <v>25198</v>
      </c>
      <c r="I29" s="20">
        <v>42647</v>
      </c>
      <c r="J29" s="21">
        <v>104.79343919894339</v>
      </c>
      <c r="K29" s="20">
        <v>17468</v>
      </c>
      <c r="L29" s="165">
        <v>2.4027936798717655</v>
      </c>
      <c r="N29" s="438">
        <v>7195</v>
      </c>
      <c r="O29" s="85">
        <f t="shared" si="0"/>
        <v>0.44400000000000001</v>
      </c>
      <c r="P29" s="27">
        <v>2.7624627576250879E-2</v>
      </c>
      <c r="Q29" s="27">
        <f t="shared" si="1"/>
        <v>0.42499999999999999</v>
      </c>
      <c r="R29" s="12">
        <v>320.73</v>
      </c>
      <c r="S29" s="85">
        <f t="shared" si="2"/>
        <v>0.64800000000000002</v>
      </c>
      <c r="T29" s="71">
        <v>1.2314172067450929E-3</v>
      </c>
      <c r="U29" s="27">
        <f t="shared" si="3"/>
        <v>0.72199999999999998</v>
      </c>
      <c r="V29" s="12">
        <v>17</v>
      </c>
      <c r="W29" s="27">
        <f t="shared" si="4"/>
        <v>0.55500000000000005</v>
      </c>
      <c r="X29" s="64">
        <v>1.3</v>
      </c>
      <c r="Y29" s="27">
        <f t="shared" si="5"/>
        <v>0.185</v>
      </c>
      <c r="Z29" s="165">
        <f t="shared" si="6"/>
        <v>1.8319999999999999</v>
      </c>
      <c r="AA29" s="327">
        <f t="shared" si="7"/>
        <v>0.42499999999999999</v>
      </c>
      <c r="AB29" s="358">
        <f t="shared" si="8"/>
        <v>0</v>
      </c>
      <c r="AC29" s="359">
        <f t="shared" si="9"/>
        <v>0</v>
      </c>
      <c r="AE29" s="438">
        <v>1792</v>
      </c>
      <c r="AF29" s="180">
        <f t="shared" si="10"/>
        <v>0.83299999999999996</v>
      </c>
      <c r="AG29" s="80">
        <v>163</v>
      </c>
      <c r="AH29" s="180">
        <f t="shared" si="11"/>
        <v>0.83299999999999996</v>
      </c>
      <c r="AI29" s="27">
        <f t="shared" si="12"/>
        <v>7.1116755298039527E-2</v>
      </c>
      <c r="AJ29" s="27">
        <f t="shared" si="13"/>
        <v>0.64800000000000002</v>
      </c>
      <c r="AK29" s="74">
        <f t="shared" si="14"/>
        <v>0.24906184850590687</v>
      </c>
      <c r="AL29" s="29">
        <f t="shared" si="15"/>
        <v>0.87</v>
      </c>
      <c r="AM29" s="12">
        <v>2236</v>
      </c>
      <c r="AN29" s="85">
        <f t="shared" si="16"/>
        <v>8.8737201365187715E-2</v>
      </c>
      <c r="AO29" s="27">
        <f t="shared" si="17"/>
        <v>9.0959821428571425E-2</v>
      </c>
      <c r="AP29" s="27">
        <f t="shared" si="18"/>
        <v>0.66600000000000004</v>
      </c>
      <c r="AQ29" s="199">
        <f t="shared" si="19"/>
        <v>3.1840000000000002</v>
      </c>
      <c r="AR29" s="192">
        <f t="shared" si="20"/>
        <v>0.85099999999999998</v>
      </c>
      <c r="AS29" s="358">
        <f t="shared" si="21"/>
        <v>0</v>
      </c>
      <c r="AT29" s="359">
        <f t="shared" si="22"/>
        <v>3</v>
      </c>
      <c r="AV29" s="209">
        <v>27000</v>
      </c>
      <c r="AW29" s="27">
        <f t="shared" si="23"/>
        <v>0.129</v>
      </c>
      <c r="AX29" s="27">
        <v>0.56574307304785898</v>
      </c>
      <c r="AY29" s="143">
        <f t="shared" si="24"/>
        <v>1</v>
      </c>
      <c r="AZ29" s="27">
        <v>0.18</v>
      </c>
      <c r="BA29" s="27">
        <f t="shared" si="25"/>
        <v>0.40699999999999997</v>
      </c>
      <c r="BB29" s="27">
        <v>0.93300000000000005</v>
      </c>
      <c r="BC29" s="27">
        <f t="shared" si="26"/>
        <v>0.79600000000000004</v>
      </c>
      <c r="BD29" s="27">
        <v>0.73899999999999999</v>
      </c>
      <c r="BE29" s="85">
        <f t="shared" si="27"/>
        <v>0.46200000000000002</v>
      </c>
      <c r="BF29" s="27">
        <v>3.0691964285714284E-2</v>
      </c>
      <c r="BG29" s="27">
        <f t="shared" si="28"/>
        <v>0.222</v>
      </c>
      <c r="BH29" s="165">
        <f t="shared" si="29"/>
        <v>3.016</v>
      </c>
      <c r="BI29" s="194">
        <f t="shared" si="30"/>
        <v>0.5</v>
      </c>
      <c r="BJ29" s="358">
        <f t="shared" si="31"/>
        <v>1</v>
      </c>
      <c r="BK29" s="359">
        <f t="shared" si="32"/>
        <v>1</v>
      </c>
      <c r="BM29" s="162">
        <v>4</v>
      </c>
      <c r="BN29" s="27">
        <f t="shared" si="33"/>
        <v>0.74</v>
      </c>
      <c r="BO29" s="12">
        <v>1</v>
      </c>
      <c r="BP29" s="27">
        <f t="shared" si="34"/>
        <v>0.42499999999999999</v>
      </c>
      <c r="BQ29" s="27">
        <v>3.3000000000000002E-2</v>
      </c>
      <c r="BR29" s="85">
        <f t="shared" si="35"/>
        <v>9.1999999999999998E-2</v>
      </c>
      <c r="BS29" s="165">
        <f t="shared" si="36"/>
        <v>0.83199999999999996</v>
      </c>
      <c r="BT29" s="194">
        <f t="shared" si="37"/>
        <v>0.40699999999999997</v>
      </c>
      <c r="BU29" s="358">
        <f t="shared" si="38"/>
        <v>0</v>
      </c>
      <c r="BV29" s="359">
        <f t="shared" si="39"/>
        <v>0</v>
      </c>
      <c r="BX29" s="162">
        <v>0</v>
      </c>
      <c r="BY29" s="27">
        <f t="shared" si="40"/>
        <v>0</v>
      </c>
      <c r="BZ29" s="12">
        <v>0</v>
      </c>
      <c r="CA29" s="27">
        <f t="shared" si="41"/>
        <v>0</v>
      </c>
      <c r="CB29" s="12">
        <v>44</v>
      </c>
      <c r="CC29" s="180">
        <f t="shared" si="42"/>
        <v>0.83299999999999996</v>
      </c>
      <c r="CD29" s="12">
        <v>9</v>
      </c>
      <c r="CE29" s="85">
        <f t="shared" si="43"/>
        <v>0.79600000000000004</v>
      </c>
      <c r="CF29" s="165">
        <f t="shared" si="44"/>
        <v>0.83299999999999996</v>
      </c>
      <c r="CG29" s="194">
        <f t="shared" si="45"/>
        <v>0.44400000000000001</v>
      </c>
      <c r="CH29" s="358">
        <f t="shared" si="46"/>
        <v>0</v>
      </c>
      <c r="CI29" s="359">
        <f t="shared" si="47"/>
        <v>1</v>
      </c>
      <c r="CK29" s="162">
        <v>32</v>
      </c>
      <c r="CL29" s="85">
        <f t="shared" si="48"/>
        <v>0.29599999999999999</v>
      </c>
      <c r="CM29" s="27">
        <v>1.7857142857142856E-2</v>
      </c>
      <c r="CN29" s="85">
        <f t="shared" si="49"/>
        <v>7.3999999999999996E-2</v>
      </c>
      <c r="CO29" s="12">
        <v>332</v>
      </c>
      <c r="CP29" s="85">
        <f t="shared" si="50"/>
        <v>0.79600000000000004</v>
      </c>
      <c r="CQ29" s="12">
        <v>104</v>
      </c>
      <c r="CR29" s="85">
        <f t="shared" si="51"/>
        <v>0.79600000000000004</v>
      </c>
      <c r="CS29" s="165">
        <f t="shared" si="52"/>
        <v>1.9620000000000002</v>
      </c>
      <c r="CT29" s="194">
        <f t="shared" si="53"/>
        <v>0.51800000000000002</v>
      </c>
      <c r="CU29" s="358">
        <f t="shared" si="54"/>
        <v>0</v>
      </c>
      <c r="CV29" s="359">
        <f t="shared" si="55"/>
        <v>0</v>
      </c>
      <c r="CX29" s="228">
        <v>9.5000000000000001E-2</v>
      </c>
      <c r="CY29" s="27">
        <f t="shared" si="56"/>
        <v>0.40699999999999997</v>
      </c>
      <c r="CZ29" s="27">
        <v>3.7999999999999999E-2</v>
      </c>
      <c r="DA29" s="27">
        <f t="shared" si="57"/>
        <v>0.33300000000000002</v>
      </c>
      <c r="DB29" s="27">
        <v>0.68510000000000004</v>
      </c>
      <c r="DC29" s="165">
        <f t="shared" si="58"/>
        <v>1.4251</v>
      </c>
      <c r="DD29" s="327">
        <f t="shared" si="66"/>
        <v>0.48099999999999998</v>
      </c>
      <c r="DE29" s="358">
        <f t="shared" si="60"/>
        <v>0</v>
      </c>
      <c r="DF29" s="359">
        <f t="shared" si="61"/>
        <v>0</v>
      </c>
      <c r="DI29" s="231"/>
      <c r="DJ29" s="165">
        <f t="shared" si="62"/>
        <v>13.084099999999999</v>
      </c>
      <c r="DK29" s="194">
        <f t="shared" si="63"/>
        <v>0.64800000000000002</v>
      </c>
      <c r="DM29" s="370">
        <f t="shared" si="64"/>
        <v>1</v>
      </c>
      <c r="DN29" s="371">
        <f t="shared" si="65"/>
        <v>5</v>
      </c>
    </row>
    <row r="30" spans="2:118" x14ac:dyDescent="0.3">
      <c r="B30" s="48" t="s">
        <v>253</v>
      </c>
      <c r="C30" s="162">
        <v>540175</v>
      </c>
      <c r="D30" s="5" t="s">
        <v>354</v>
      </c>
      <c r="E30" s="5" t="s">
        <v>370</v>
      </c>
      <c r="F30" s="12">
        <v>7</v>
      </c>
      <c r="G30" s="20">
        <v>661204</v>
      </c>
      <c r="H30" s="20">
        <v>12360</v>
      </c>
      <c r="I30" s="20">
        <v>18839</v>
      </c>
      <c r="J30" s="21">
        <v>18.234856413451823</v>
      </c>
      <c r="K30" s="20">
        <v>6682</v>
      </c>
      <c r="L30" s="165">
        <v>2.5805148159233764</v>
      </c>
      <c r="N30" s="438">
        <v>19838</v>
      </c>
      <c r="O30" s="143">
        <f t="shared" si="0"/>
        <v>0.92500000000000004</v>
      </c>
      <c r="P30" s="27">
        <v>3.0002843297983681E-2</v>
      </c>
      <c r="Q30" s="27">
        <f t="shared" si="1"/>
        <v>0.55500000000000005</v>
      </c>
      <c r="R30" s="12">
        <v>804.02</v>
      </c>
      <c r="S30" s="143">
        <f t="shared" si="2"/>
        <v>0.98099999999999998</v>
      </c>
      <c r="T30" s="71">
        <v>1.2159938536366989E-3</v>
      </c>
      <c r="U30" s="27">
        <f t="shared" si="3"/>
        <v>0.68500000000000005</v>
      </c>
      <c r="V30" s="12">
        <v>15</v>
      </c>
      <c r="W30" s="27">
        <f t="shared" si="4"/>
        <v>0.33300000000000002</v>
      </c>
      <c r="X30" s="64">
        <v>1.4</v>
      </c>
      <c r="Y30" s="27">
        <f t="shared" si="5"/>
        <v>0.29599999999999999</v>
      </c>
      <c r="Z30" s="165">
        <f t="shared" si="6"/>
        <v>2.5350000000000001</v>
      </c>
      <c r="AA30" s="327">
        <f t="shared" si="7"/>
        <v>0.77700000000000002</v>
      </c>
      <c r="AB30" s="358">
        <f t="shared" si="8"/>
        <v>2</v>
      </c>
      <c r="AC30" s="359">
        <f t="shared" si="9"/>
        <v>2</v>
      </c>
      <c r="AE30" s="438">
        <v>903</v>
      </c>
      <c r="AF30" s="85">
        <f t="shared" si="10"/>
        <v>0.66600000000000004</v>
      </c>
      <c r="AG30" s="80">
        <v>0</v>
      </c>
      <c r="AH30" s="85">
        <f t="shared" si="11"/>
        <v>0</v>
      </c>
      <c r="AI30" s="27">
        <f t="shared" si="12"/>
        <v>7.3058252427184472E-2</v>
      </c>
      <c r="AJ30" s="27">
        <f t="shared" si="13"/>
        <v>0.70299999999999996</v>
      </c>
      <c r="AK30" s="74">
        <f t="shared" si="14"/>
        <v>4.5518701482004237E-2</v>
      </c>
      <c r="AL30" s="27">
        <f t="shared" si="15"/>
        <v>0.24</v>
      </c>
      <c r="AM30" s="12">
        <v>1553</v>
      </c>
      <c r="AN30" s="85">
        <f t="shared" si="16"/>
        <v>0.1256472491909385</v>
      </c>
      <c r="AO30" s="27">
        <f t="shared" si="17"/>
        <v>0</v>
      </c>
      <c r="AP30" s="27">
        <f t="shared" si="18"/>
        <v>0</v>
      </c>
      <c r="AQ30" s="199">
        <f t="shared" si="19"/>
        <v>1.609</v>
      </c>
      <c r="AR30" s="194">
        <f t="shared" si="20"/>
        <v>0.40699999999999997</v>
      </c>
      <c r="AS30" s="358">
        <f t="shared" si="21"/>
        <v>0</v>
      </c>
      <c r="AT30" s="359">
        <f t="shared" si="22"/>
        <v>0</v>
      </c>
      <c r="AV30" s="209">
        <v>42500</v>
      </c>
      <c r="AW30" s="27">
        <f t="shared" si="23"/>
        <v>0.59199999999999997</v>
      </c>
      <c r="AX30" s="27">
        <v>0.30227596017069702</v>
      </c>
      <c r="AY30" s="27">
        <f t="shared" si="24"/>
        <v>0.59199999999999997</v>
      </c>
      <c r="AZ30" s="27">
        <v>0.14699999999999999</v>
      </c>
      <c r="BA30" s="27">
        <f t="shared" si="25"/>
        <v>0.222</v>
      </c>
      <c r="BB30" s="27">
        <v>0.876</v>
      </c>
      <c r="BC30" s="27">
        <f t="shared" si="26"/>
        <v>0.33300000000000002</v>
      </c>
      <c r="BD30" s="27">
        <v>0.80899999999999994</v>
      </c>
      <c r="BE30" s="85">
        <f t="shared" si="27"/>
        <v>0.72199999999999998</v>
      </c>
      <c r="BF30" s="27">
        <v>3.4330011074197121E-2</v>
      </c>
      <c r="BG30" s="27">
        <f t="shared" si="28"/>
        <v>0.25900000000000001</v>
      </c>
      <c r="BH30" s="165">
        <f t="shared" si="29"/>
        <v>2.72</v>
      </c>
      <c r="BI30" s="369">
        <f t="shared" si="30"/>
        <v>0.25900000000000001</v>
      </c>
      <c r="BJ30" s="358">
        <f t="shared" si="31"/>
        <v>0</v>
      </c>
      <c r="BK30" s="359">
        <f t="shared" si="32"/>
        <v>0</v>
      </c>
      <c r="BM30" s="162">
        <v>1</v>
      </c>
      <c r="BN30" s="27">
        <f t="shared" si="33"/>
        <v>0.25900000000000001</v>
      </c>
      <c r="BO30" s="12">
        <v>0</v>
      </c>
      <c r="BP30" s="27">
        <f t="shared" si="34"/>
        <v>0</v>
      </c>
      <c r="BQ30" s="27">
        <v>0.04</v>
      </c>
      <c r="BR30" s="85">
        <f t="shared" si="35"/>
        <v>0.16600000000000001</v>
      </c>
      <c r="BS30" s="165">
        <f t="shared" si="36"/>
        <v>0.42500000000000004</v>
      </c>
      <c r="BT30" s="194">
        <f t="shared" si="37"/>
        <v>0.222</v>
      </c>
      <c r="BU30" s="358">
        <f t="shared" si="38"/>
        <v>0</v>
      </c>
      <c r="BV30" s="359">
        <f t="shared" si="39"/>
        <v>0</v>
      </c>
      <c r="BX30" s="162">
        <v>10</v>
      </c>
      <c r="BY30" s="143">
        <f t="shared" si="40"/>
        <v>0.94399999999999995</v>
      </c>
      <c r="BZ30" s="12">
        <v>2</v>
      </c>
      <c r="CA30" s="29">
        <f t="shared" si="41"/>
        <v>0.87</v>
      </c>
      <c r="CB30" s="12">
        <v>30</v>
      </c>
      <c r="CC30" s="85">
        <f t="shared" si="42"/>
        <v>0.77700000000000002</v>
      </c>
      <c r="CD30" s="12">
        <v>3</v>
      </c>
      <c r="CE30" s="85">
        <f t="shared" si="43"/>
        <v>0.46200000000000002</v>
      </c>
      <c r="CF30" s="165">
        <f t="shared" si="44"/>
        <v>1.7210000000000001</v>
      </c>
      <c r="CG30" s="188">
        <f t="shared" si="45"/>
        <v>1</v>
      </c>
      <c r="CH30" s="358">
        <f t="shared" si="46"/>
        <v>1</v>
      </c>
      <c r="CI30" s="359">
        <f t="shared" si="47"/>
        <v>1</v>
      </c>
      <c r="CK30" s="162">
        <v>34</v>
      </c>
      <c r="CL30" s="85">
        <f t="shared" si="48"/>
        <v>0.33300000000000002</v>
      </c>
      <c r="CM30" s="27">
        <v>3.7652270210409747E-2</v>
      </c>
      <c r="CN30" s="85">
        <f t="shared" si="49"/>
        <v>0.25900000000000001</v>
      </c>
      <c r="CO30" s="12">
        <v>302</v>
      </c>
      <c r="CP30" s="85">
        <f t="shared" si="50"/>
        <v>0.75900000000000001</v>
      </c>
      <c r="CQ30" s="12">
        <v>131</v>
      </c>
      <c r="CR30" s="180">
        <f t="shared" si="51"/>
        <v>0.87</v>
      </c>
      <c r="CS30" s="165">
        <f t="shared" si="52"/>
        <v>2.2210000000000001</v>
      </c>
      <c r="CT30" s="194">
        <f t="shared" si="53"/>
        <v>0.59199999999999997</v>
      </c>
      <c r="CU30" s="358">
        <f t="shared" si="54"/>
        <v>0</v>
      </c>
      <c r="CV30" s="359">
        <f t="shared" si="55"/>
        <v>1</v>
      </c>
      <c r="CX30" s="228">
        <v>0.115</v>
      </c>
      <c r="CY30" s="27">
        <f t="shared" si="56"/>
        <v>0.55500000000000005</v>
      </c>
      <c r="CZ30" s="27">
        <v>6.6000000000000003E-2</v>
      </c>
      <c r="DA30" s="27">
        <f t="shared" si="57"/>
        <v>0.55500000000000005</v>
      </c>
      <c r="DB30" s="27">
        <v>0.51849999999999996</v>
      </c>
      <c r="DC30" s="165">
        <f t="shared" si="58"/>
        <v>1.6285000000000001</v>
      </c>
      <c r="DD30" s="327">
        <f t="shared" si="66"/>
        <v>0.57399999999999995</v>
      </c>
      <c r="DE30" s="358">
        <f t="shared" si="60"/>
        <v>0</v>
      </c>
      <c r="DF30" s="359">
        <f t="shared" si="61"/>
        <v>0</v>
      </c>
      <c r="DI30" s="231"/>
      <c r="DJ30" s="165">
        <f t="shared" si="62"/>
        <v>12.859500000000002</v>
      </c>
      <c r="DK30" s="194">
        <f t="shared" si="63"/>
        <v>0.629</v>
      </c>
      <c r="DM30" s="370">
        <f t="shared" si="64"/>
        <v>3</v>
      </c>
      <c r="DN30" s="371">
        <f t="shared" si="65"/>
        <v>4</v>
      </c>
    </row>
    <row r="31" spans="2:118" x14ac:dyDescent="0.3">
      <c r="B31" s="48" t="s">
        <v>295</v>
      </c>
      <c r="C31" s="162">
        <v>540207</v>
      </c>
      <c r="D31" s="5" t="s">
        <v>365</v>
      </c>
      <c r="E31" s="5" t="s">
        <v>370</v>
      </c>
      <c r="F31" s="12">
        <v>10</v>
      </c>
      <c r="G31" s="20">
        <v>228225</v>
      </c>
      <c r="H31" s="20">
        <v>5209</v>
      </c>
      <c r="I31" s="20">
        <v>7140</v>
      </c>
      <c r="J31" s="21">
        <v>20.022346368715084</v>
      </c>
      <c r="K31" s="20">
        <v>2771</v>
      </c>
      <c r="L31" s="165">
        <v>2.5597257307831107</v>
      </c>
      <c r="N31" s="438">
        <v>6396</v>
      </c>
      <c r="O31" s="85">
        <f t="shared" si="0"/>
        <v>0.35099999999999998</v>
      </c>
      <c r="P31" s="27">
        <v>2.8024975353269799E-2</v>
      </c>
      <c r="Q31" s="27">
        <f t="shared" si="1"/>
        <v>0.46200000000000002</v>
      </c>
      <c r="R31" s="12">
        <v>282.36</v>
      </c>
      <c r="S31" s="85">
        <f t="shared" si="2"/>
        <v>0.46200000000000002</v>
      </c>
      <c r="T31" s="71">
        <v>1.237200131449228E-3</v>
      </c>
      <c r="U31" s="27">
        <f t="shared" si="3"/>
        <v>0.74</v>
      </c>
      <c r="V31" s="12">
        <v>18</v>
      </c>
      <c r="W31" s="27">
        <f t="shared" si="4"/>
        <v>0.64800000000000002</v>
      </c>
      <c r="X31" s="64">
        <v>1</v>
      </c>
      <c r="Y31" s="27">
        <f t="shared" si="5"/>
        <v>3.6999999999999998E-2</v>
      </c>
      <c r="Z31" s="165">
        <f t="shared" si="6"/>
        <v>1.498</v>
      </c>
      <c r="AA31" s="327">
        <f t="shared" si="7"/>
        <v>0.24</v>
      </c>
      <c r="AB31" s="358">
        <f t="shared" si="8"/>
        <v>0</v>
      </c>
      <c r="AC31" s="359">
        <f t="shared" si="9"/>
        <v>0</v>
      </c>
      <c r="AE31" s="438">
        <v>650</v>
      </c>
      <c r="AF31" s="85">
        <f t="shared" si="10"/>
        <v>0.53700000000000003</v>
      </c>
      <c r="AG31" s="80">
        <v>3</v>
      </c>
      <c r="AH31" s="85">
        <f t="shared" si="11"/>
        <v>0.25900000000000001</v>
      </c>
      <c r="AI31" s="27">
        <f t="shared" si="12"/>
        <v>0.1247840276444615</v>
      </c>
      <c r="AJ31" s="29">
        <f t="shared" si="13"/>
        <v>0.83299999999999996</v>
      </c>
      <c r="AK31" s="74">
        <f t="shared" si="14"/>
        <v>0.1016260162601626</v>
      </c>
      <c r="AL31" s="27">
        <f t="shared" si="15"/>
        <v>0.61099999999999999</v>
      </c>
      <c r="AM31" s="12">
        <v>1103</v>
      </c>
      <c r="AN31" s="85">
        <f t="shared" si="16"/>
        <v>0.21174889614129391</v>
      </c>
      <c r="AO31" s="27">
        <f t="shared" si="17"/>
        <v>4.6153846153846158E-3</v>
      </c>
      <c r="AP31" s="27">
        <f t="shared" si="18"/>
        <v>0.25900000000000001</v>
      </c>
      <c r="AQ31" s="199">
        <f t="shared" si="19"/>
        <v>2.2399999999999998</v>
      </c>
      <c r="AR31" s="194">
        <f t="shared" si="20"/>
        <v>0.61099999999999999</v>
      </c>
      <c r="AS31" s="358">
        <f t="shared" si="21"/>
        <v>0</v>
      </c>
      <c r="AT31" s="359">
        <f t="shared" si="22"/>
        <v>1</v>
      </c>
      <c r="AV31" s="209">
        <v>49600</v>
      </c>
      <c r="AW31" s="27">
        <f t="shared" si="23"/>
        <v>0.75900000000000001</v>
      </c>
      <c r="AX31" s="27">
        <v>0.2291242362525458</v>
      </c>
      <c r="AY31" s="27">
        <f t="shared" si="24"/>
        <v>0.14799999999999999</v>
      </c>
      <c r="AZ31" s="27">
        <v>0.28100000000000003</v>
      </c>
      <c r="BA31" s="27">
        <f t="shared" si="25"/>
        <v>0.79600000000000004</v>
      </c>
      <c r="BB31" s="27">
        <v>0.88</v>
      </c>
      <c r="BC31" s="27">
        <f t="shared" si="26"/>
        <v>0.38800000000000001</v>
      </c>
      <c r="BD31" s="27">
        <v>0.79500000000000004</v>
      </c>
      <c r="BE31" s="85">
        <f t="shared" si="27"/>
        <v>0.66600000000000004</v>
      </c>
      <c r="BF31" s="27">
        <v>1.8461538461538463E-2</v>
      </c>
      <c r="BG31" s="27">
        <f t="shared" si="28"/>
        <v>7.3999999999999996E-2</v>
      </c>
      <c r="BH31" s="165">
        <f t="shared" si="29"/>
        <v>2.831</v>
      </c>
      <c r="BI31" s="369">
        <f t="shared" si="30"/>
        <v>0.37</v>
      </c>
      <c r="BJ31" s="358">
        <f t="shared" si="31"/>
        <v>0</v>
      </c>
      <c r="BK31" s="359">
        <f t="shared" si="32"/>
        <v>0</v>
      </c>
      <c r="BM31" s="162">
        <v>2</v>
      </c>
      <c r="BN31" s="27">
        <f t="shared" si="33"/>
        <v>0.42499999999999999</v>
      </c>
      <c r="BO31" s="12">
        <v>1</v>
      </c>
      <c r="BP31" s="27">
        <f t="shared" si="34"/>
        <v>0.42499999999999999</v>
      </c>
      <c r="BQ31" s="27">
        <v>7.2999999999999995E-2</v>
      </c>
      <c r="BR31" s="85">
        <f t="shared" si="35"/>
        <v>0.72199999999999998</v>
      </c>
      <c r="BS31" s="165">
        <f t="shared" si="36"/>
        <v>1.147</v>
      </c>
      <c r="BT31" s="194">
        <f t="shared" si="37"/>
        <v>0.68500000000000005</v>
      </c>
      <c r="BU31" s="358">
        <f t="shared" si="38"/>
        <v>0</v>
      </c>
      <c r="BV31" s="359">
        <f t="shared" si="39"/>
        <v>0</v>
      </c>
      <c r="BX31" s="162">
        <v>1</v>
      </c>
      <c r="BY31" s="27">
        <f t="shared" si="40"/>
        <v>0.46200000000000002</v>
      </c>
      <c r="BZ31" s="12">
        <v>0</v>
      </c>
      <c r="CA31" s="27">
        <f t="shared" si="41"/>
        <v>0</v>
      </c>
      <c r="CB31" s="12">
        <v>25</v>
      </c>
      <c r="CC31" s="85">
        <f t="shared" si="42"/>
        <v>0.66600000000000004</v>
      </c>
      <c r="CD31" s="12">
        <v>8</v>
      </c>
      <c r="CE31" s="85">
        <f t="shared" si="43"/>
        <v>0.75900000000000001</v>
      </c>
      <c r="CF31" s="165">
        <f t="shared" si="44"/>
        <v>1.1280000000000001</v>
      </c>
      <c r="CG31" s="194">
        <f t="shared" si="45"/>
        <v>0.66600000000000004</v>
      </c>
      <c r="CH31" s="358">
        <f t="shared" si="46"/>
        <v>0</v>
      </c>
      <c r="CI31" s="359">
        <f t="shared" si="47"/>
        <v>0</v>
      </c>
      <c r="CK31" s="162">
        <v>11</v>
      </c>
      <c r="CL31" s="85">
        <f t="shared" si="48"/>
        <v>0.111</v>
      </c>
      <c r="CM31" s="27">
        <v>1.6923076923076923E-2</v>
      </c>
      <c r="CN31" s="85">
        <f t="shared" si="49"/>
        <v>1.7999999999999999E-2</v>
      </c>
      <c r="CO31" s="12">
        <v>157</v>
      </c>
      <c r="CP31" s="85">
        <f t="shared" si="50"/>
        <v>0.51800000000000002</v>
      </c>
      <c r="CQ31" s="12">
        <v>54</v>
      </c>
      <c r="CR31" s="85">
        <f t="shared" si="51"/>
        <v>0.59199999999999997</v>
      </c>
      <c r="CS31" s="165">
        <f t="shared" si="52"/>
        <v>1.2389999999999999</v>
      </c>
      <c r="CT31" s="194">
        <f t="shared" si="53"/>
        <v>0.25900000000000001</v>
      </c>
      <c r="CU31" s="358">
        <f t="shared" si="54"/>
        <v>0</v>
      </c>
      <c r="CV31" s="359">
        <f t="shared" si="55"/>
        <v>0</v>
      </c>
      <c r="CX31" s="228">
        <v>0.215</v>
      </c>
      <c r="CY31" s="27">
        <f t="shared" si="56"/>
        <v>0.79600000000000004</v>
      </c>
      <c r="CZ31" s="27">
        <v>8.5999999999999993E-2</v>
      </c>
      <c r="DA31" s="27">
        <f t="shared" si="57"/>
        <v>0.74</v>
      </c>
      <c r="DB31" s="27">
        <v>0.72219999999999995</v>
      </c>
      <c r="DC31" s="165">
        <f t="shared" si="58"/>
        <v>2.2582</v>
      </c>
      <c r="DD31" s="327">
        <f t="shared" si="66"/>
        <v>0.79600000000000004</v>
      </c>
      <c r="DE31" s="358">
        <f t="shared" si="60"/>
        <v>0</v>
      </c>
      <c r="DF31" s="359">
        <f t="shared" si="61"/>
        <v>0</v>
      </c>
      <c r="DI31" s="231"/>
      <c r="DJ31" s="165">
        <f t="shared" si="62"/>
        <v>12.341200000000001</v>
      </c>
      <c r="DK31" s="194">
        <f t="shared" si="63"/>
        <v>0.61099999999999999</v>
      </c>
      <c r="DM31" s="370">
        <f t="shared" si="64"/>
        <v>0</v>
      </c>
      <c r="DN31" s="371">
        <f t="shared" si="65"/>
        <v>1</v>
      </c>
    </row>
    <row r="32" spans="2:118" x14ac:dyDescent="0.3">
      <c r="B32" s="48" t="s">
        <v>150</v>
      </c>
      <c r="C32" s="162">
        <v>540097</v>
      </c>
      <c r="D32" s="5" t="s">
        <v>335</v>
      </c>
      <c r="E32" s="5" t="s">
        <v>370</v>
      </c>
      <c r="F32" s="12">
        <v>6</v>
      </c>
      <c r="G32" s="20">
        <v>187227</v>
      </c>
      <c r="H32" s="20">
        <v>17872</v>
      </c>
      <c r="I32" s="20">
        <v>27309</v>
      </c>
      <c r="J32" s="21">
        <v>93.350638529699239</v>
      </c>
      <c r="K32" s="20">
        <v>10999</v>
      </c>
      <c r="L32" s="165">
        <v>2.4660423674879532</v>
      </c>
      <c r="N32" s="438">
        <v>5079</v>
      </c>
      <c r="O32" s="85">
        <f t="shared" si="0"/>
        <v>0.185</v>
      </c>
      <c r="P32" s="27">
        <v>2.712749763655883E-2</v>
      </c>
      <c r="Q32" s="27">
        <f t="shared" si="1"/>
        <v>0.35099999999999998</v>
      </c>
      <c r="R32" s="12">
        <v>256.66000000000003</v>
      </c>
      <c r="S32" s="85">
        <f t="shared" si="2"/>
        <v>0.40699999999999997</v>
      </c>
      <c r="T32" s="71">
        <v>1.3708492898994271E-3</v>
      </c>
      <c r="U32" s="29">
        <f t="shared" si="3"/>
        <v>0.87</v>
      </c>
      <c r="V32" s="12">
        <v>15</v>
      </c>
      <c r="W32" s="27">
        <f t="shared" si="4"/>
        <v>0.33300000000000002</v>
      </c>
      <c r="X32" s="64">
        <v>1.2</v>
      </c>
      <c r="Y32" s="27">
        <f t="shared" si="5"/>
        <v>7.3999999999999996E-2</v>
      </c>
      <c r="Z32" s="165">
        <f t="shared" si="6"/>
        <v>0.99900000000000011</v>
      </c>
      <c r="AA32" s="327">
        <f t="shared" si="7"/>
        <v>0.129</v>
      </c>
      <c r="AB32" s="358">
        <f t="shared" si="8"/>
        <v>0</v>
      </c>
      <c r="AC32" s="359">
        <f t="shared" si="9"/>
        <v>0</v>
      </c>
      <c r="AE32" s="438">
        <v>1112</v>
      </c>
      <c r="AF32" s="85">
        <f t="shared" si="10"/>
        <v>0.74</v>
      </c>
      <c r="AG32" s="80">
        <v>25</v>
      </c>
      <c r="AH32" s="85">
        <f t="shared" si="11"/>
        <v>0.53700000000000003</v>
      </c>
      <c r="AI32" s="27">
        <f t="shared" si="12"/>
        <v>6.222023276633841E-2</v>
      </c>
      <c r="AJ32" s="27">
        <f t="shared" si="13"/>
        <v>0.53700000000000003</v>
      </c>
      <c r="AK32" s="74">
        <f t="shared" si="14"/>
        <v>0.21894073636542627</v>
      </c>
      <c r="AL32" s="29">
        <f t="shared" si="15"/>
        <v>0.83299999999999996</v>
      </c>
      <c r="AM32" s="12">
        <v>1152</v>
      </c>
      <c r="AN32" s="85">
        <f t="shared" si="16"/>
        <v>6.445837063563116E-2</v>
      </c>
      <c r="AO32" s="27">
        <f t="shared" si="17"/>
        <v>2.2482014388489208E-2</v>
      </c>
      <c r="AP32" s="27">
        <f t="shared" si="18"/>
        <v>0.40699999999999997</v>
      </c>
      <c r="AQ32" s="199">
        <f t="shared" si="19"/>
        <v>2.6470000000000002</v>
      </c>
      <c r="AR32" s="194">
        <f t="shared" si="20"/>
        <v>0.77700000000000002</v>
      </c>
      <c r="AS32" s="358">
        <f t="shared" si="21"/>
        <v>0</v>
      </c>
      <c r="AT32" s="359">
        <f t="shared" si="22"/>
        <v>1</v>
      </c>
      <c r="AV32" s="209">
        <v>52200</v>
      </c>
      <c r="AW32" s="29">
        <f t="shared" si="23"/>
        <v>0.85099999999999998</v>
      </c>
      <c r="AX32" s="27">
        <v>0.27192982456140352</v>
      </c>
      <c r="AY32" s="27">
        <f t="shared" si="24"/>
        <v>0.38800000000000001</v>
      </c>
      <c r="AZ32" s="27">
        <v>0.314</v>
      </c>
      <c r="BA32" s="29">
        <f t="shared" si="25"/>
        <v>0.88800000000000001</v>
      </c>
      <c r="BB32" s="27">
        <v>0.89300000000000002</v>
      </c>
      <c r="BC32" s="27">
        <f t="shared" si="26"/>
        <v>0.5</v>
      </c>
      <c r="BD32" s="27">
        <v>0.79400000000000004</v>
      </c>
      <c r="BE32" s="85">
        <f t="shared" si="27"/>
        <v>0.64800000000000002</v>
      </c>
      <c r="BF32" s="27">
        <v>3.9568345323741004E-2</v>
      </c>
      <c r="BG32" s="27">
        <f t="shared" si="28"/>
        <v>0.35099999999999998</v>
      </c>
      <c r="BH32" s="165">
        <f t="shared" si="29"/>
        <v>3.6259999999999999</v>
      </c>
      <c r="BI32" s="192">
        <f t="shared" si="30"/>
        <v>0.88800000000000001</v>
      </c>
      <c r="BJ32" s="358">
        <f t="shared" si="31"/>
        <v>0</v>
      </c>
      <c r="BK32" s="359">
        <f t="shared" si="32"/>
        <v>2</v>
      </c>
      <c r="BM32" s="162">
        <v>3</v>
      </c>
      <c r="BN32" s="27">
        <f t="shared" si="33"/>
        <v>0.59199999999999997</v>
      </c>
      <c r="BO32" s="12">
        <v>1</v>
      </c>
      <c r="BP32" s="27">
        <f t="shared" si="34"/>
        <v>0.42499999999999999</v>
      </c>
      <c r="BQ32" s="27">
        <v>5.7000000000000002E-2</v>
      </c>
      <c r="BR32" s="85">
        <f t="shared" si="35"/>
        <v>0.48099999999999998</v>
      </c>
      <c r="BS32" s="165">
        <f t="shared" si="36"/>
        <v>1.073</v>
      </c>
      <c r="BT32" s="194">
        <f t="shared" si="37"/>
        <v>0.61099999999999999</v>
      </c>
      <c r="BU32" s="358">
        <f t="shared" si="38"/>
        <v>0</v>
      </c>
      <c r="BV32" s="359">
        <f t="shared" si="39"/>
        <v>0</v>
      </c>
      <c r="BX32" s="162">
        <v>0</v>
      </c>
      <c r="BY32" s="27">
        <f t="shared" si="40"/>
        <v>0</v>
      </c>
      <c r="BZ32" s="12">
        <v>0</v>
      </c>
      <c r="CA32" s="27">
        <f t="shared" si="41"/>
        <v>0</v>
      </c>
      <c r="CB32" s="12">
        <v>20</v>
      </c>
      <c r="CC32" s="85">
        <f t="shared" si="42"/>
        <v>0.59199999999999997</v>
      </c>
      <c r="CD32" s="12">
        <v>4</v>
      </c>
      <c r="CE32" s="85">
        <f t="shared" si="43"/>
        <v>0.57399999999999995</v>
      </c>
      <c r="CF32" s="165">
        <f t="shared" si="44"/>
        <v>0.59199999999999997</v>
      </c>
      <c r="CG32" s="194">
        <f t="shared" si="45"/>
        <v>0.314</v>
      </c>
      <c r="CH32" s="358">
        <f t="shared" si="46"/>
        <v>0</v>
      </c>
      <c r="CI32" s="359">
        <f t="shared" si="47"/>
        <v>0</v>
      </c>
      <c r="CK32" s="162">
        <v>79</v>
      </c>
      <c r="CL32" s="85">
        <f t="shared" si="48"/>
        <v>0.64800000000000002</v>
      </c>
      <c r="CM32" s="27">
        <v>7.1043165467625902E-2</v>
      </c>
      <c r="CN32" s="85">
        <f t="shared" si="49"/>
        <v>0.51800000000000002</v>
      </c>
      <c r="CO32" s="12">
        <v>190</v>
      </c>
      <c r="CP32" s="85">
        <f t="shared" si="50"/>
        <v>0.59199999999999997</v>
      </c>
      <c r="CQ32" s="12">
        <v>43</v>
      </c>
      <c r="CR32" s="85">
        <f t="shared" si="51"/>
        <v>0.5</v>
      </c>
      <c r="CS32" s="165">
        <f t="shared" si="52"/>
        <v>2.258</v>
      </c>
      <c r="CT32" s="194">
        <f t="shared" si="53"/>
        <v>0.61099999999999999</v>
      </c>
      <c r="CU32" s="358">
        <f t="shared" si="54"/>
        <v>0</v>
      </c>
      <c r="CV32" s="359">
        <f t="shared" si="55"/>
        <v>0</v>
      </c>
      <c r="CX32" s="228">
        <v>9.4E-2</v>
      </c>
      <c r="CY32" s="27">
        <f t="shared" si="56"/>
        <v>0.38800000000000001</v>
      </c>
      <c r="CZ32" s="27">
        <v>0.05</v>
      </c>
      <c r="DA32" s="27">
        <f t="shared" si="57"/>
        <v>0.44400000000000001</v>
      </c>
      <c r="DB32" s="27">
        <v>0.18509999999999999</v>
      </c>
      <c r="DC32" s="165">
        <f t="shared" si="58"/>
        <v>1.0171000000000001</v>
      </c>
      <c r="DD32" s="327">
        <f t="shared" si="66"/>
        <v>0.33300000000000002</v>
      </c>
      <c r="DE32" s="358">
        <f t="shared" si="60"/>
        <v>0</v>
      </c>
      <c r="DF32" s="359">
        <f t="shared" si="61"/>
        <v>0</v>
      </c>
      <c r="DI32" s="231"/>
      <c r="DJ32" s="165">
        <f t="shared" si="62"/>
        <v>12.212100000000001</v>
      </c>
      <c r="DK32" s="194">
        <f t="shared" si="63"/>
        <v>0.59199999999999997</v>
      </c>
      <c r="DM32" s="370">
        <f t="shared" si="64"/>
        <v>0</v>
      </c>
      <c r="DN32" s="371">
        <f t="shared" si="65"/>
        <v>3</v>
      </c>
    </row>
    <row r="33" spans="2:118" x14ac:dyDescent="0.3">
      <c r="B33" s="48" t="s">
        <v>70</v>
      </c>
      <c r="C33" s="162">
        <v>540035</v>
      </c>
      <c r="D33" s="5" t="s">
        <v>320</v>
      </c>
      <c r="E33" s="5" t="s">
        <v>370</v>
      </c>
      <c r="F33" s="12">
        <v>7</v>
      </c>
      <c r="G33" s="20">
        <v>216313</v>
      </c>
      <c r="H33" s="20">
        <v>8209</v>
      </c>
      <c r="I33" s="20">
        <v>6137</v>
      </c>
      <c r="J33" s="21">
        <v>18.157392297272931</v>
      </c>
      <c r="K33" s="20">
        <v>1666</v>
      </c>
      <c r="L33" s="165">
        <v>2.8775510204081631</v>
      </c>
      <c r="N33" s="438">
        <v>6894</v>
      </c>
      <c r="O33" s="85">
        <f t="shared" si="0"/>
        <v>0.37</v>
      </c>
      <c r="P33" s="27">
        <v>3.1870483974610862E-2</v>
      </c>
      <c r="Q33" s="27">
        <f t="shared" si="1"/>
        <v>0.59199999999999997</v>
      </c>
      <c r="R33" s="12">
        <v>213.61</v>
      </c>
      <c r="S33" s="85">
        <f t="shared" si="2"/>
        <v>0.27700000000000002</v>
      </c>
      <c r="T33" s="71">
        <v>9.8750421842422787E-4</v>
      </c>
      <c r="U33" s="27">
        <f t="shared" si="3"/>
        <v>0.35099999999999998</v>
      </c>
      <c r="V33" s="12">
        <v>18</v>
      </c>
      <c r="W33" s="27">
        <f t="shared" si="4"/>
        <v>0.64800000000000002</v>
      </c>
      <c r="X33" s="64">
        <v>2.1</v>
      </c>
      <c r="Y33" s="27">
        <f t="shared" si="5"/>
        <v>0.51800000000000002</v>
      </c>
      <c r="Z33" s="165">
        <f t="shared" si="6"/>
        <v>1.8130000000000002</v>
      </c>
      <c r="AA33" s="327">
        <f t="shared" si="7"/>
        <v>0.40699999999999997</v>
      </c>
      <c r="AB33" s="358">
        <f t="shared" si="8"/>
        <v>0</v>
      </c>
      <c r="AC33" s="359">
        <f t="shared" si="9"/>
        <v>0</v>
      </c>
      <c r="AE33" s="438">
        <v>342</v>
      </c>
      <c r="AF33" s="85">
        <f t="shared" si="10"/>
        <v>0.20300000000000001</v>
      </c>
      <c r="AG33" s="80">
        <v>0</v>
      </c>
      <c r="AH33" s="85">
        <f t="shared" si="11"/>
        <v>0</v>
      </c>
      <c r="AI33" s="27">
        <f t="shared" si="12"/>
        <v>4.166159093677671E-2</v>
      </c>
      <c r="AJ33" s="27">
        <f t="shared" si="13"/>
        <v>0.314</v>
      </c>
      <c r="AK33" s="74">
        <f t="shared" si="14"/>
        <v>4.960835509138381E-2</v>
      </c>
      <c r="AL33" s="27">
        <f t="shared" si="15"/>
        <v>0.314</v>
      </c>
      <c r="AM33" s="12">
        <v>359</v>
      </c>
      <c r="AN33" s="85">
        <f t="shared" si="16"/>
        <v>4.3732488731879647E-2</v>
      </c>
      <c r="AO33" s="27">
        <f t="shared" si="17"/>
        <v>0</v>
      </c>
      <c r="AP33" s="27">
        <f t="shared" si="18"/>
        <v>0</v>
      </c>
      <c r="AQ33" s="199">
        <f t="shared" si="19"/>
        <v>0.83099999999999996</v>
      </c>
      <c r="AR33" s="194">
        <f t="shared" si="20"/>
        <v>0.111</v>
      </c>
      <c r="AS33" s="358">
        <f t="shared" si="21"/>
        <v>0</v>
      </c>
      <c r="AT33" s="359">
        <f t="shared" si="22"/>
        <v>0</v>
      </c>
      <c r="AV33" s="209">
        <v>34400</v>
      </c>
      <c r="AW33" s="27">
        <f t="shared" si="23"/>
        <v>0.40699999999999997</v>
      </c>
      <c r="AX33" s="27">
        <v>0.31076923076923069</v>
      </c>
      <c r="AY33" s="27">
        <f t="shared" si="24"/>
        <v>0.66600000000000004</v>
      </c>
      <c r="AZ33" s="27">
        <v>0.245</v>
      </c>
      <c r="BA33" s="27">
        <f t="shared" si="25"/>
        <v>0.68500000000000005</v>
      </c>
      <c r="BB33" s="27">
        <v>0.91600000000000004</v>
      </c>
      <c r="BC33" s="27">
        <f t="shared" si="26"/>
        <v>0.64800000000000002</v>
      </c>
      <c r="BD33" s="27">
        <v>0.78300000000000003</v>
      </c>
      <c r="BE33" s="85">
        <f t="shared" si="27"/>
        <v>0.59199999999999997</v>
      </c>
      <c r="BF33" s="27">
        <v>4.3859649122807015E-2</v>
      </c>
      <c r="BG33" s="27">
        <f t="shared" si="28"/>
        <v>0.44400000000000001</v>
      </c>
      <c r="BH33" s="165">
        <f t="shared" si="29"/>
        <v>3.4420000000000002</v>
      </c>
      <c r="BI33" s="192">
        <f t="shared" si="30"/>
        <v>0.83299999999999996</v>
      </c>
      <c r="BJ33" s="358">
        <f t="shared" si="31"/>
        <v>0</v>
      </c>
      <c r="BK33" s="359">
        <f t="shared" si="32"/>
        <v>0</v>
      </c>
      <c r="BM33" s="162">
        <v>4</v>
      </c>
      <c r="BN33" s="27">
        <f t="shared" si="33"/>
        <v>0.74</v>
      </c>
      <c r="BO33" s="12">
        <v>0</v>
      </c>
      <c r="BP33" s="27">
        <f t="shared" si="34"/>
        <v>0</v>
      </c>
      <c r="BQ33" s="27">
        <v>7.2999999999999995E-2</v>
      </c>
      <c r="BR33" s="85">
        <f t="shared" si="35"/>
        <v>0.72199999999999998</v>
      </c>
      <c r="BS33" s="165">
        <f t="shared" si="36"/>
        <v>1.462</v>
      </c>
      <c r="BT33" s="192">
        <f t="shared" si="37"/>
        <v>0.83299999999999996</v>
      </c>
      <c r="BU33" s="358">
        <f t="shared" si="38"/>
        <v>0</v>
      </c>
      <c r="BV33" s="359">
        <f t="shared" si="39"/>
        <v>0</v>
      </c>
      <c r="BX33" s="162">
        <v>1</v>
      </c>
      <c r="BY33" s="27">
        <f t="shared" si="40"/>
        <v>0.46200000000000002</v>
      </c>
      <c r="BZ33" s="12">
        <v>0</v>
      </c>
      <c r="CA33" s="27">
        <f t="shared" si="41"/>
        <v>0</v>
      </c>
      <c r="CB33" s="12">
        <v>13</v>
      </c>
      <c r="CC33" s="85">
        <f t="shared" si="42"/>
        <v>0.40699999999999997</v>
      </c>
      <c r="CD33" s="12">
        <v>3</v>
      </c>
      <c r="CE33" s="85">
        <f t="shared" si="43"/>
        <v>0.46200000000000002</v>
      </c>
      <c r="CF33" s="165">
        <f t="shared" si="44"/>
        <v>0.86899999999999999</v>
      </c>
      <c r="CG33" s="194">
        <f t="shared" si="45"/>
        <v>0.46200000000000002</v>
      </c>
      <c r="CH33" s="358">
        <f t="shared" si="46"/>
        <v>0</v>
      </c>
      <c r="CI33" s="359">
        <f t="shared" si="47"/>
        <v>0</v>
      </c>
      <c r="CK33" s="162">
        <v>21</v>
      </c>
      <c r="CL33" s="85">
        <f t="shared" si="48"/>
        <v>0.222</v>
      </c>
      <c r="CM33" s="27">
        <v>6.1403508771929821E-2</v>
      </c>
      <c r="CN33" s="85">
        <f t="shared" si="49"/>
        <v>0.42499999999999999</v>
      </c>
      <c r="CO33" s="12">
        <v>153</v>
      </c>
      <c r="CP33" s="85">
        <f t="shared" si="50"/>
        <v>0.5</v>
      </c>
      <c r="CQ33" s="12">
        <v>57</v>
      </c>
      <c r="CR33" s="85">
        <f t="shared" si="51"/>
        <v>0.61099999999999999</v>
      </c>
      <c r="CS33" s="165">
        <f t="shared" si="52"/>
        <v>1.758</v>
      </c>
      <c r="CT33" s="194">
        <f t="shared" si="53"/>
        <v>0.42499999999999999</v>
      </c>
      <c r="CU33" s="358">
        <f t="shared" si="54"/>
        <v>0</v>
      </c>
      <c r="CV33" s="359">
        <f t="shared" si="55"/>
        <v>0</v>
      </c>
      <c r="CX33" s="228">
        <v>0.14699999999999999</v>
      </c>
      <c r="CY33" s="27">
        <f t="shared" si="56"/>
        <v>0.61099999999999999</v>
      </c>
      <c r="CZ33" s="27">
        <v>7.5999999999999998E-2</v>
      </c>
      <c r="DA33" s="27">
        <f t="shared" si="57"/>
        <v>0.629</v>
      </c>
      <c r="DB33" s="27">
        <v>0.61109999999999998</v>
      </c>
      <c r="DC33" s="165">
        <f t="shared" si="58"/>
        <v>1.8511</v>
      </c>
      <c r="DD33" s="327">
        <f t="shared" si="66"/>
        <v>0.629</v>
      </c>
      <c r="DE33" s="358">
        <f t="shared" si="60"/>
        <v>0</v>
      </c>
      <c r="DF33" s="359">
        <f t="shared" si="61"/>
        <v>0</v>
      </c>
      <c r="DI33" s="231"/>
      <c r="DJ33" s="165">
        <f t="shared" si="62"/>
        <v>12.026099999999998</v>
      </c>
      <c r="DK33" s="194">
        <f t="shared" si="63"/>
        <v>0.57399999999999995</v>
      </c>
      <c r="DM33" s="370">
        <f t="shared" si="64"/>
        <v>0</v>
      </c>
      <c r="DN33" s="371">
        <f t="shared" si="65"/>
        <v>0</v>
      </c>
    </row>
    <row r="34" spans="2:118" x14ac:dyDescent="0.3">
      <c r="B34" s="48" t="s">
        <v>222</v>
      </c>
      <c r="C34" s="162">
        <v>540283</v>
      </c>
      <c r="D34" s="5" t="s">
        <v>350</v>
      </c>
      <c r="E34" s="5" t="s">
        <v>370</v>
      </c>
      <c r="F34" s="12">
        <v>4</v>
      </c>
      <c r="G34" s="20">
        <v>600073</v>
      </c>
      <c r="H34" s="20">
        <v>6218</v>
      </c>
      <c r="I34" s="20">
        <v>6255</v>
      </c>
      <c r="J34" s="21">
        <v>6.6711883387521178</v>
      </c>
      <c r="K34" s="20">
        <v>2411</v>
      </c>
      <c r="L34" s="165">
        <v>2.5006221484861055</v>
      </c>
      <c r="N34" s="438">
        <v>10089</v>
      </c>
      <c r="O34" s="85">
        <f t="shared" si="0"/>
        <v>0.74</v>
      </c>
      <c r="P34" s="27">
        <v>1.681295442387843E-2</v>
      </c>
      <c r="Q34" s="27">
        <f t="shared" si="1"/>
        <v>5.5E-2</v>
      </c>
      <c r="R34" s="12">
        <v>502.58</v>
      </c>
      <c r="S34" s="143">
        <f t="shared" si="2"/>
        <v>0.92500000000000004</v>
      </c>
      <c r="T34" s="71">
        <v>8.375314336755695E-4</v>
      </c>
      <c r="U34" s="27">
        <f t="shared" si="3"/>
        <v>0.111</v>
      </c>
      <c r="V34" s="12">
        <v>15</v>
      </c>
      <c r="W34" s="27">
        <f t="shared" si="4"/>
        <v>0.33300000000000002</v>
      </c>
      <c r="X34" s="64">
        <v>2.1</v>
      </c>
      <c r="Y34" s="27">
        <f t="shared" si="5"/>
        <v>0.51800000000000002</v>
      </c>
      <c r="Z34" s="165">
        <f t="shared" si="6"/>
        <v>2.516</v>
      </c>
      <c r="AA34" s="327">
        <f t="shared" si="7"/>
        <v>0.75900000000000001</v>
      </c>
      <c r="AB34" s="358">
        <f t="shared" si="8"/>
        <v>1</v>
      </c>
      <c r="AC34" s="359">
        <f t="shared" si="9"/>
        <v>1</v>
      </c>
      <c r="AE34" s="438">
        <v>399</v>
      </c>
      <c r="AF34" s="85">
        <f t="shared" si="10"/>
        <v>0.27700000000000002</v>
      </c>
      <c r="AG34" s="80">
        <v>100</v>
      </c>
      <c r="AH34" s="85">
        <f t="shared" si="11"/>
        <v>0.74</v>
      </c>
      <c r="AI34" s="27">
        <f t="shared" si="12"/>
        <v>6.4168542939852038E-2</v>
      </c>
      <c r="AJ34" s="27">
        <f t="shared" si="13"/>
        <v>0.61099999999999999</v>
      </c>
      <c r="AK34" s="74">
        <f t="shared" si="14"/>
        <v>3.954802259887006E-2</v>
      </c>
      <c r="AL34" s="27">
        <f t="shared" si="15"/>
        <v>0.14799999999999999</v>
      </c>
      <c r="AM34" s="12">
        <v>568</v>
      </c>
      <c r="AN34" s="85">
        <f t="shared" si="16"/>
        <v>9.1347700225152775E-2</v>
      </c>
      <c r="AO34" s="27">
        <f t="shared" si="17"/>
        <v>0.25062656641604009</v>
      </c>
      <c r="AP34" s="143">
        <f t="shared" si="18"/>
        <v>0.96199999999999997</v>
      </c>
      <c r="AQ34" s="199">
        <f t="shared" si="19"/>
        <v>1.7760000000000002</v>
      </c>
      <c r="AR34" s="194">
        <f t="shared" si="20"/>
        <v>0.46200000000000002</v>
      </c>
      <c r="AS34" s="358">
        <f t="shared" si="21"/>
        <v>0</v>
      </c>
      <c r="AT34" s="359">
        <f t="shared" si="22"/>
        <v>0</v>
      </c>
      <c r="AV34" s="209">
        <v>33400</v>
      </c>
      <c r="AW34" s="27">
        <f t="shared" si="23"/>
        <v>0.38800000000000001</v>
      </c>
      <c r="AX34" s="27">
        <v>0.18762088974854929</v>
      </c>
      <c r="AY34" s="27">
        <f t="shared" si="24"/>
        <v>7.3999999999999996E-2</v>
      </c>
      <c r="AZ34" s="27">
        <v>9.1999999999999998E-2</v>
      </c>
      <c r="BA34" s="27">
        <f t="shared" si="25"/>
        <v>0</v>
      </c>
      <c r="BB34" s="27">
        <v>0.84499999999999997</v>
      </c>
      <c r="BC34" s="27">
        <f t="shared" si="26"/>
        <v>0.14799999999999999</v>
      </c>
      <c r="BD34" s="27">
        <v>0.747</v>
      </c>
      <c r="BE34" s="85">
        <f t="shared" si="27"/>
        <v>0.5</v>
      </c>
      <c r="BF34" s="27">
        <v>0.12280701754385964</v>
      </c>
      <c r="BG34" s="29">
        <f t="shared" si="28"/>
        <v>0.87</v>
      </c>
      <c r="BH34" s="165">
        <f t="shared" si="29"/>
        <v>1.98</v>
      </c>
      <c r="BI34" s="369">
        <f t="shared" si="30"/>
        <v>1.7999999999999999E-2</v>
      </c>
      <c r="BJ34" s="358">
        <f t="shared" si="31"/>
        <v>0</v>
      </c>
      <c r="BK34" s="359">
        <f t="shared" si="32"/>
        <v>1</v>
      </c>
      <c r="BM34" s="162">
        <v>0</v>
      </c>
      <c r="BN34" s="27">
        <f t="shared" si="33"/>
        <v>0</v>
      </c>
      <c r="BO34" s="12">
        <v>0</v>
      </c>
      <c r="BP34" s="27">
        <f t="shared" si="34"/>
        <v>0</v>
      </c>
      <c r="BQ34" s="27">
        <v>4.3999999999999997E-2</v>
      </c>
      <c r="BR34" s="85">
        <f t="shared" si="35"/>
        <v>0.314</v>
      </c>
      <c r="BS34" s="165">
        <f t="shared" si="36"/>
        <v>0.314</v>
      </c>
      <c r="BT34" s="194">
        <f t="shared" si="37"/>
        <v>0.111</v>
      </c>
      <c r="BU34" s="358">
        <f t="shared" si="38"/>
        <v>0</v>
      </c>
      <c r="BV34" s="359">
        <f t="shared" si="39"/>
        <v>0</v>
      </c>
      <c r="BX34" s="162">
        <v>6</v>
      </c>
      <c r="BY34" s="143">
        <f t="shared" si="40"/>
        <v>0.90700000000000003</v>
      </c>
      <c r="BZ34" s="12">
        <v>2</v>
      </c>
      <c r="CA34" s="29">
        <f t="shared" si="41"/>
        <v>0.87</v>
      </c>
      <c r="CB34" s="12">
        <v>9</v>
      </c>
      <c r="CC34" s="85">
        <f t="shared" si="42"/>
        <v>0.25900000000000001</v>
      </c>
      <c r="CD34" s="12">
        <v>0</v>
      </c>
      <c r="CE34" s="27">
        <f t="shared" si="43"/>
        <v>0</v>
      </c>
      <c r="CF34" s="165">
        <f t="shared" si="44"/>
        <v>1.1659999999999999</v>
      </c>
      <c r="CG34" s="194">
        <f t="shared" si="45"/>
        <v>0.70299999999999996</v>
      </c>
      <c r="CH34" s="358">
        <f t="shared" si="46"/>
        <v>1</v>
      </c>
      <c r="CI34" s="359">
        <f t="shared" si="47"/>
        <v>1</v>
      </c>
      <c r="CK34" s="162">
        <v>34</v>
      </c>
      <c r="CL34" s="85">
        <f t="shared" si="48"/>
        <v>0.33300000000000002</v>
      </c>
      <c r="CM34" s="27">
        <v>8.5213032581453629E-2</v>
      </c>
      <c r="CN34" s="85">
        <f t="shared" si="49"/>
        <v>0.61099999999999999</v>
      </c>
      <c r="CO34" s="12">
        <v>157</v>
      </c>
      <c r="CP34" s="85">
        <f t="shared" si="50"/>
        <v>0.51800000000000002</v>
      </c>
      <c r="CQ34" s="12">
        <v>28</v>
      </c>
      <c r="CR34" s="85">
        <f t="shared" si="51"/>
        <v>0.40699999999999997</v>
      </c>
      <c r="CS34" s="165">
        <f t="shared" si="52"/>
        <v>1.869</v>
      </c>
      <c r="CT34" s="194">
        <f t="shared" si="53"/>
        <v>0.46200000000000002</v>
      </c>
      <c r="CU34" s="358">
        <f t="shared" si="54"/>
        <v>0</v>
      </c>
      <c r="CV34" s="359">
        <f t="shared" si="55"/>
        <v>0</v>
      </c>
      <c r="CX34" s="228">
        <v>0.14899999999999999</v>
      </c>
      <c r="CY34" s="27">
        <f t="shared" si="56"/>
        <v>0.64800000000000002</v>
      </c>
      <c r="CZ34" s="27">
        <v>0.104</v>
      </c>
      <c r="DA34" s="27">
        <f t="shared" si="57"/>
        <v>0.77700000000000002</v>
      </c>
      <c r="DB34" s="27">
        <v>0.74070000000000003</v>
      </c>
      <c r="DC34" s="165">
        <f t="shared" si="58"/>
        <v>2.1657000000000002</v>
      </c>
      <c r="DD34" s="327">
        <f t="shared" si="66"/>
        <v>0.75900000000000001</v>
      </c>
      <c r="DE34" s="358">
        <f t="shared" si="60"/>
        <v>0</v>
      </c>
      <c r="DF34" s="359">
        <f t="shared" si="61"/>
        <v>0</v>
      </c>
      <c r="DI34" s="231"/>
      <c r="DJ34" s="165">
        <f t="shared" si="62"/>
        <v>11.786700000000002</v>
      </c>
      <c r="DK34" s="194">
        <f t="shared" si="63"/>
        <v>0.55500000000000005</v>
      </c>
      <c r="DM34" s="370">
        <f t="shared" si="64"/>
        <v>2</v>
      </c>
      <c r="DN34" s="371">
        <f t="shared" si="65"/>
        <v>3</v>
      </c>
    </row>
    <row r="35" spans="2:118" x14ac:dyDescent="0.3">
      <c r="B35" s="48" t="s">
        <v>52</v>
      </c>
      <c r="C35" s="162">
        <v>540020</v>
      </c>
      <c r="D35" s="5" t="s">
        <v>315</v>
      </c>
      <c r="E35" s="5" t="s">
        <v>370</v>
      </c>
      <c r="F35" s="12">
        <v>5</v>
      </c>
      <c r="G35" s="20">
        <v>179050</v>
      </c>
      <c r="H35" s="20">
        <v>3554</v>
      </c>
      <c r="I35" s="20">
        <v>6077</v>
      </c>
      <c r="J35" s="21">
        <v>21.721753700083774</v>
      </c>
      <c r="K35" s="20">
        <v>2262</v>
      </c>
      <c r="L35" s="165">
        <v>2.6865605658709106</v>
      </c>
      <c r="N35" s="438">
        <v>6372</v>
      </c>
      <c r="O35" s="85">
        <f t="shared" si="0"/>
        <v>0.33300000000000002</v>
      </c>
      <c r="P35" s="27">
        <v>3.5587824629991632E-2</v>
      </c>
      <c r="Q35" s="27">
        <f t="shared" si="1"/>
        <v>0.66600000000000004</v>
      </c>
      <c r="R35" s="12">
        <v>141.83000000000001</v>
      </c>
      <c r="S35" s="85">
        <f t="shared" si="2"/>
        <v>0.111</v>
      </c>
      <c r="T35" s="71">
        <v>7.9212510471935219E-4</v>
      </c>
      <c r="U35" s="27">
        <f t="shared" si="3"/>
        <v>7.3999999999999996E-2</v>
      </c>
      <c r="V35" s="12">
        <v>17</v>
      </c>
      <c r="W35" s="27">
        <f t="shared" si="4"/>
        <v>0.55500000000000005</v>
      </c>
      <c r="X35" s="64">
        <v>3</v>
      </c>
      <c r="Y35" s="27">
        <f t="shared" si="5"/>
        <v>0.72199999999999998</v>
      </c>
      <c r="Z35" s="165">
        <f t="shared" si="6"/>
        <v>1.7210000000000001</v>
      </c>
      <c r="AA35" s="327">
        <f t="shared" si="7"/>
        <v>0.37</v>
      </c>
      <c r="AB35" s="358">
        <f t="shared" si="8"/>
        <v>0</v>
      </c>
      <c r="AC35" s="359">
        <f t="shared" si="9"/>
        <v>0</v>
      </c>
      <c r="AE35" s="438">
        <v>428</v>
      </c>
      <c r="AF35" s="85">
        <f t="shared" si="10"/>
        <v>0.33300000000000002</v>
      </c>
      <c r="AG35" s="80">
        <v>0</v>
      </c>
      <c r="AH35" s="85">
        <f t="shared" si="11"/>
        <v>0</v>
      </c>
      <c r="AI35" s="27">
        <f t="shared" si="12"/>
        <v>0.12042768711311198</v>
      </c>
      <c r="AJ35" s="29">
        <f t="shared" si="13"/>
        <v>0.81399999999999995</v>
      </c>
      <c r="AK35" s="74">
        <f t="shared" si="14"/>
        <v>6.7168863779033264E-2</v>
      </c>
      <c r="AL35" s="27">
        <f t="shared" si="15"/>
        <v>0.46200000000000002</v>
      </c>
      <c r="AM35" s="12">
        <v>489</v>
      </c>
      <c r="AN35" s="85">
        <f t="shared" si="16"/>
        <v>0.13759144625773775</v>
      </c>
      <c r="AO35" s="27">
        <f t="shared" si="17"/>
        <v>0</v>
      </c>
      <c r="AP35" s="27">
        <f t="shared" si="18"/>
        <v>0</v>
      </c>
      <c r="AQ35" s="199">
        <f t="shared" si="19"/>
        <v>1.609</v>
      </c>
      <c r="AR35" s="194">
        <f t="shared" si="20"/>
        <v>0.40699999999999997</v>
      </c>
      <c r="AS35" s="358">
        <f t="shared" si="21"/>
        <v>0</v>
      </c>
      <c r="AT35" s="359">
        <f t="shared" si="22"/>
        <v>1</v>
      </c>
      <c r="AV35" s="209">
        <v>27400</v>
      </c>
      <c r="AW35" s="27">
        <f t="shared" si="23"/>
        <v>0.16600000000000001</v>
      </c>
      <c r="AX35" s="27">
        <v>0.25056433408577877</v>
      </c>
      <c r="AY35" s="27">
        <f t="shared" si="24"/>
        <v>0.20300000000000001</v>
      </c>
      <c r="AZ35" s="27">
        <v>0.23699999999999999</v>
      </c>
      <c r="BA35" s="27">
        <f t="shared" si="25"/>
        <v>0.64800000000000002</v>
      </c>
      <c r="BB35" s="27">
        <v>0.89400000000000002</v>
      </c>
      <c r="BC35" s="27">
        <f t="shared" si="26"/>
        <v>0.51800000000000002</v>
      </c>
      <c r="BD35" s="27">
        <v>0.88600000000000001</v>
      </c>
      <c r="BE35" s="143">
        <f t="shared" si="27"/>
        <v>0.94399999999999995</v>
      </c>
      <c r="BF35" s="27">
        <v>2.336448598130841E-2</v>
      </c>
      <c r="BG35" s="27">
        <f t="shared" si="28"/>
        <v>0.129</v>
      </c>
      <c r="BH35" s="165">
        <f t="shared" si="29"/>
        <v>2.6079999999999997</v>
      </c>
      <c r="BI35" s="369">
        <f t="shared" si="30"/>
        <v>0.222</v>
      </c>
      <c r="BJ35" s="358">
        <f t="shared" si="31"/>
        <v>1</v>
      </c>
      <c r="BK35" s="359">
        <f t="shared" si="32"/>
        <v>1</v>
      </c>
      <c r="BM35" s="162">
        <v>3</v>
      </c>
      <c r="BN35" s="27">
        <f t="shared" si="33"/>
        <v>0.59199999999999997</v>
      </c>
      <c r="BO35" s="12">
        <v>1</v>
      </c>
      <c r="BP35" s="27">
        <f t="shared" si="34"/>
        <v>0.42499999999999999</v>
      </c>
      <c r="BQ35" s="27">
        <v>7.0000000000000007E-2</v>
      </c>
      <c r="BR35" s="85">
        <f t="shared" si="35"/>
        <v>0.70299999999999996</v>
      </c>
      <c r="BS35" s="165">
        <f t="shared" si="36"/>
        <v>1.2949999999999999</v>
      </c>
      <c r="BT35" s="194">
        <f t="shared" si="37"/>
        <v>0.77700000000000002</v>
      </c>
      <c r="BU35" s="358">
        <f t="shared" si="38"/>
        <v>0</v>
      </c>
      <c r="BV35" s="359">
        <f t="shared" si="39"/>
        <v>0</v>
      </c>
      <c r="BX35" s="162">
        <v>0</v>
      </c>
      <c r="BY35" s="27">
        <f t="shared" si="40"/>
        <v>0</v>
      </c>
      <c r="BZ35" s="12">
        <v>0</v>
      </c>
      <c r="CA35" s="27">
        <f t="shared" si="41"/>
        <v>0</v>
      </c>
      <c r="CB35" s="12">
        <v>17</v>
      </c>
      <c r="CC35" s="85">
        <f t="shared" si="42"/>
        <v>0.51800000000000002</v>
      </c>
      <c r="CD35" s="12">
        <v>5</v>
      </c>
      <c r="CE35" s="85">
        <f t="shared" si="43"/>
        <v>0.61099999999999999</v>
      </c>
      <c r="CF35" s="165">
        <f t="shared" si="44"/>
        <v>0.51800000000000002</v>
      </c>
      <c r="CG35" s="194">
        <f t="shared" si="45"/>
        <v>0.25900000000000001</v>
      </c>
      <c r="CH35" s="358">
        <f t="shared" si="46"/>
        <v>0</v>
      </c>
      <c r="CI35" s="359">
        <f t="shared" si="47"/>
        <v>0</v>
      </c>
      <c r="CK35" s="162">
        <v>34</v>
      </c>
      <c r="CL35" s="85">
        <f t="shared" si="48"/>
        <v>0.33300000000000002</v>
      </c>
      <c r="CM35" s="27">
        <v>7.9439252336448593E-2</v>
      </c>
      <c r="CN35" s="85">
        <f t="shared" si="49"/>
        <v>0.57399999999999995</v>
      </c>
      <c r="CO35" s="12">
        <v>145</v>
      </c>
      <c r="CP35" s="85">
        <f t="shared" si="50"/>
        <v>0.48099999999999998</v>
      </c>
      <c r="CQ35" s="12">
        <v>36</v>
      </c>
      <c r="CR35" s="85">
        <f t="shared" si="51"/>
        <v>0.44400000000000001</v>
      </c>
      <c r="CS35" s="165">
        <f t="shared" si="52"/>
        <v>1.8320000000000001</v>
      </c>
      <c r="CT35" s="194">
        <f t="shared" si="53"/>
        <v>0.44400000000000001</v>
      </c>
      <c r="CU35" s="358">
        <f t="shared" si="54"/>
        <v>0</v>
      </c>
      <c r="CV35" s="359">
        <f t="shared" si="55"/>
        <v>0</v>
      </c>
      <c r="CX35" s="228">
        <v>0.17799999999999999</v>
      </c>
      <c r="CY35" s="27">
        <f t="shared" si="56"/>
        <v>0.74</v>
      </c>
      <c r="CZ35" s="27">
        <v>6.9000000000000006E-2</v>
      </c>
      <c r="DA35" s="27">
        <f t="shared" si="57"/>
        <v>0.59199999999999997</v>
      </c>
      <c r="DB35" s="180">
        <v>0.87029999999999996</v>
      </c>
      <c r="DC35" s="165">
        <f t="shared" si="58"/>
        <v>2.2022999999999997</v>
      </c>
      <c r="DD35" s="327">
        <f t="shared" si="66"/>
        <v>0.77700000000000002</v>
      </c>
      <c r="DE35" s="358">
        <f t="shared" si="60"/>
        <v>0</v>
      </c>
      <c r="DF35" s="359">
        <f t="shared" si="61"/>
        <v>1</v>
      </c>
      <c r="DI35" s="231"/>
      <c r="DJ35" s="165">
        <f t="shared" si="62"/>
        <v>11.785299999999999</v>
      </c>
      <c r="DK35" s="194">
        <f t="shared" si="63"/>
        <v>0.53700000000000003</v>
      </c>
      <c r="DM35" s="370">
        <f t="shared" si="64"/>
        <v>1</v>
      </c>
      <c r="DN35" s="371">
        <f t="shared" si="65"/>
        <v>3</v>
      </c>
    </row>
    <row r="36" spans="2:118" x14ac:dyDescent="0.3">
      <c r="B36" s="48" t="s">
        <v>215</v>
      </c>
      <c r="C36" s="162">
        <v>540153</v>
      </c>
      <c r="D36" s="5" t="s">
        <v>348</v>
      </c>
      <c r="E36" s="5" t="s">
        <v>370</v>
      </c>
      <c r="F36" s="12">
        <v>8</v>
      </c>
      <c r="G36" s="20">
        <v>446299</v>
      </c>
      <c r="H36" s="20">
        <v>6740</v>
      </c>
      <c r="I36" s="20">
        <v>5847</v>
      </c>
      <c r="J36" s="21">
        <v>8.384692773230503</v>
      </c>
      <c r="K36" s="20">
        <v>2189</v>
      </c>
      <c r="L36" s="165">
        <v>2.6610324349017818</v>
      </c>
      <c r="N36" s="438">
        <v>14118</v>
      </c>
      <c r="O36" s="180">
        <f t="shared" si="0"/>
        <v>0.83299999999999996</v>
      </c>
      <c r="P36" s="27">
        <v>3.1633501307419473E-2</v>
      </c>
      <c r="Q36" s="27">
        <f t="shared" si="1"/>
        <v>0.57399999999999995</v>
      </c>
      <c r="R36" s="12">
        <v>382.03</v>
      </c>
      <c r="S36" s="85">
        <f t="shared" si="2"/>
        <v>0.75900000000000001</v>
      </c>
      <c r="T36" s="71">
        <v>8.5599564417576548E-4</v>
      </c>
      <c r="U36" s="27">
        <f t="shared" si="3"/>
        <v>0.14799999999999999</v>
      </c>
      <c r="V36" s="12">
        <v>15</v>
      </c>
      <c r="W36" s="27">
        <f t="shared" si="4"/>
        <v>0.33300000000000002</v>
      </c>
      <c r="X36" s="64">
        <v>1.2</v>
      </c>
      <c r="Y36" s="27">
        <f t="shared" si="5"/>
        <v>7.3999999999999996E-2</v>
      </c>
      <c r="Z36" s="165">
        <f t="shared" si="6"/>
        <v>1.9989999999999999</v>
      </c>
      <c r="AA36" s="327">
        <f t="shared" si="7"/>
        <v>0.59199999999999997</v>
      </c>
      <c r="AB36" s="358">
        <f t="shared" si="8"/>
        <v>0</v>
      </c>
      <c r="AC36" s="359">
        <f t="shared" si="9"/>
        <v>1</v>
      </c>
      <c r="AE36" s="438">
        <v>454</v>
      </c>
      <c r="AF36" s="85">
        <f t="shared" si="10"/>
        <v>0.37</v>
      </c>
      <c r="AG36" s="80">
        <v>0</v>
      </c>
      <c r="AH36" s="85">
        <f t="shared" si="11"/>
        <v>0</v>
      </c>
      <c r="AI36" s="27">
        <f t="shared" si="12"/>
        <v>6.735905044510386E-2</v>
      </c>
      <c r="AJ36" s="27">
        <f t="shared" si="13"/>
        <v>0.629</v>
      </c>
      <c r="AK36" s="74">
        <f t="shared" si="14"/>
        <v>3.2157529395098458E-2</v>
      </c>
      <c r="AL36" s="27">
        <f t="shared" si="15"/>
        <v>3.6999999999999998E-2</v>
      </c>
      <c r="AM36" s="12">
        <v>457</v>
      </c>
      <c r="AN36" s="85">
        <f t="shared" si="16"/>
        <v>6.780415430267063E-2</v>
      </c>
      <c r="AO36" s="27">
        <f t="shared" si="17"/>
        <v>0</v>
      </c>
      <c r="AP36" s="27">
        <f t="shared" si="18"/>
        <v>0</v>
      </c>
      <c r="AQ36" s="199">
        <f t="shared" si="19"/>
        <v>1.036</v>
      </c>
      <c r="AR36" s="194">
        <f t="shared" si="20"/>
        <v>0.16600000000000001</v>
      </c>
      <c r="AS36" s="358">
        <f t="shared" si="21"/>
        <v>0</v>
      </c>
      <c r="AT36" s="359">
        <f t="shared" si="22"/>
        <v>0</v>
      </c>
      <c r="AV36" s="209">
        <v>55100</v>
      </c>
      <c r="AW36" s="29">
        <f t="shared" si="23"/>
        <v>0.88800000000000001</v>
      </c>
      <c r="AX36" s="27">
        <v>0.2951653944020356</v>
      </c>
      <c r="AY36" s="27">
        <f t="shared" si="24"/>
        <v>0.57399999999999995</v>
      </c>
      <c r="AZ36" s="27">
        <v>0.217</v>
      </c>
      <c r="BA36" s="27">
        <f t="shared" si="25"/>
        <v>0.57399999999999995</v>
      </c>
      <c r="BB36" s="27">
        <v>0.78800000000000003</v>
      </c>
      <c r="BC36" s="27">
        <f t="shared" si="26"/>
        <v>5.5E-2</v>
      </c>
      <c r="BD36" s="27">
        <v>0.82799999999999996</v>
      </c>
      <c r="BE36" s="180">
        <f t="shared" si="27"/>
        <v>0.81399999999999995</v>
      </c>
      <c r="BF36" s="27">
        <v>3.9647577092511016E-2</v>
      </c>
      <c r="BG36" s="27">
        <f t="shared" si="28"/>
        <v>0.37</v>
      </c>
      <c r="BH36" s="165">
        <f t="shared" si="29"/>
        <v>3.2749999999999995</v>
      </c>
      <c r="BI36" s="194">
        <f t="shared" si="30"/>
        <v>0.74</v>
      </c>
      <c r="BJ36" s="358">
        <f t="shared" si="31"/>
        <v>0</v>
      </c>
      <c r="BK36" s="359">
        <f t="shared" si="32"/>
        <v>2</v>
      </c>
      <c r="BM36" s="162">
        <v>2</v>
      </c>
      <c r="BN36" s="27">
        <f t="shared" si="33"/>
        <v>0.42499999999999999</v>
      </c>
      <c r="BO36" s="12">
        <v>1</v>
      </c>
      <c r="BP36" s="27">
        <f t="shared" si="34"/>
        <v>0.42499999999999999</v>
      </c>
      <c r="BQ36" s="27">
        <v>7.4999999999999997E-2</v>
      </c>
      <c r="BR36" s="85">
        <f t="shared" si="35"/>
        <v>0.77700000000000002</v>
      </c>
      <c r="BS36" s="165">
        <f t="shared" si="36"/>
        <v>1.202</v>
      </c>
      <c r="BT36" s="194">
        <f t="shared" si="37"/>
        <v>0.72199999999999998</v>
      </c>
      <c r="BU36" s="358">
        <f t="shared" si="38"/>
        <v>0</v>
      </c>
      <c r="BV36" s="359">
        <f t="shared" si="39"/>
        <v>0</v>
      </c>
      <c r="BX36" s="162">
        <v>3</v>
      </c>
      <c r="BY36" s="29">
        <f t="shared" si="40"/>
        <v>0.81399999999999995</v>
      </c>
      <c r="BZ36" s="12">
        <v>1</v>
      </c>
      <c r="CA36" s="27">
        <f t="shared" si="41"/>
        <v>0.74</v>
      </c>
      <c r="CB36" s="12">
        <v>12</v>
      </c>
      <c r="CC36" s="85">
        <f t="shared" si="42"/>
        <v>0.37</v>
      </c>
      <c r="CD36" s="12">
        <v>3</v>
      </c>
      <c r="CE36" s="85">
        <f t="shared" si="43"/>
        <v>0.46200000000000002</v>
      </c>
      <c r="CF36" s="165">
        <f t="shared" si="44"/>
        <v>1.1839999999999999</v>
      </c>
      <c r="CG36" s="194">
        <f t="shared" si="45"/>
        <v>0.72199999999999998</v>
      </c>
      <c r="CH36" s="358">
        <f t="shared" si="46"/>
        <v>0</v>
      </c>
      <c r="CI36" s="359">
        <f t="shared" si="47"/>
        <v>1</v>
      </c>
      <c r="CK36" s="162">
        <v>13</v>
      </c>
      <c r="CL36" s="85">
        <f t="shared" si="48"/>
        <v>0.129</v>
      </c>
      <c r="CM36" s="27">
        <v>2.8634361233480177E-2</v>
      </c>
      <c r="CN36" s="85">
        <f t="shared" si="49"/>
        <v>0.14799999999999999</v>
      </c>
      <c r="CO36" s="12">
        <v>69</v>
      </c>
      <c r="CP36" s="85">
        <f t="shared" si="50"/>
        <v>0.25900000000000001</v>
      </c>
      <c r="CQ36" s="12">
        <v>17</v>
      </c>
      <c r="CR36" s="85">
        <f t="shared" si="51"/>
        <v>0.27700000000000002</v>
      </c>
      <c r="CS36" s="165">
        <f t="shared" si="52"/>
        <v>0.81300000000000006</v>
      </c>
      <c r="CT36" s="194">
        <f t="shared" si="53"/>
        <v>0.111</v>
      </c>
      <c r="CU36" s="358">
        <f t="shared" si="54"/>
        <v>0</v>
      </c>
      <c r="CV36" s="359">
        <f t="shared" si="55"/>
        <v>0</v>
      </c>
      <c r="CX36" s="228">
        <v>0.186</v>
      </c>
      <c r="CY36" s="27">
        <f t="shared" si="56"/>
        <v>0.77700000000000002</v>
      </c>
      <c r="CZ36" s="27">
        <v>9.4E-2</v>
      </c>
      <c r="DA36" s="27">
        <f t="shared" si="57"/>
        <v>0.75900000000000001</v>
      </c>
      <c r="DB36" s="27">
        <v>0.62960000000000005</v>
      </c>
      <c r="DC36" s="165">
        <f t="shared" si="58"/>
        <v>2.1656</v>
      </c>
      <c r="DD36" s="327">
        <f t="shared" si="66"/>
        <v>0.74</v>
      </c>
      <c r="DE36" s="358">
        <f t="shared" si="60"/>
        <v>0</v>
      </c>
      <c r="DF36" s="359">
        <f t="shared" si="61"/>
        <v>0</v>
      </c>
      <c r="DI36" s="231"/>
      <c r="DJ36" s="165">
        <f t="shared" si="62"/>
        <v>11.6746</v>
      </c>
      <c r="DK36" s="194">
        <f t="shared" si="63"/>
        <v>0.51800000000000002</v>
      </c>
      <c r="DM36" s="370">
        <f t="shared" si="64"/>
        <v>0</v>
      </c>
      <c r="DN36" s="371">
        <f t="shared" si="65"/>
        <v>4</v>
      </c>
    </row>
    <row r="37" spans="2:118" x14ac:dyDescent="0.3">
      <c r="B37" s="48" t="s">
        <v>278</v>
      </c>
      <c r="C37" s="162">
        <v>540277</v>
      </c>
      <c r="D37" s="5" t="s">
        <v>360</v>
      </c>
      <c r="E37" s="5" t="s">
        <v>370</v>
      </c>
      <c r="F37" s="12">
        <v>5</v>
      </c>
      <c r="G37" s="20">
        <v>165903</v>
      </c>
      <c r="H37" s="20">
        <v>4142</v>
      </c>
      <c r="I37" s="20">
        <v>5278</v>
      </c>
      <c r="J37" s="21">
        <v>20.360813246294523</v>
      </c>
      <c r="K37" s="20">
        <v>1688</v>
      </c>
      <c r="L37" s="165">
        <v>3.0888625592417061</v>
      </c>
      <c r="N37" s="438">
        <v>8078</v>
      </c>
      <c r="O37" s="85">
        <f t="shared" si="0"/>
        <v>0.55500000000000005</v>
      </c>
      <c r="P37" s="27">
        <v>4.8691102632261021E-2</v>
      </c>
      <c r="Q37" s="29">
        <f t="shared" si="1"/>
        <v>0.81399999999999995</v>
      </c>
      <c r="R37" s="12">
        <v>200.67</v>
      </c>
      <c r="S37" s="85">
        <f t="shared" si="2"/>
        <v>0.25900000000000001</v>
      </c>
      <c r="T37" s="71">
        <v>1.209562214064845E-3</v>
      </c>
      <c r="U37" s="27">
        <f t="shared" si="3"/>
        <v>0.66600000000000004</v>
      </c>
      <c r="V37" s="12">
        <v>16</v>
      </c>
      <c r="W37" s="27">
        <f t="shared" si="4"/>
        <v>0.44400000000000001</v>
      </c>
      <c r="X37" s="64">
        <v>1.6</v>
      </c>
      <c r="Y37" s="27">
        <f t="shared" si="5"/>
        <v>0.33300000000000002</v>
      </c>
      <c r="Z37" s="165">
        <f t="shared" si="6"/>
        <v>1.5910000000000002</v>
      </c>
      <c r="AA37" s="327">
        <f t="shared" si="7"/>
        <v>0.314</v>
      </c>
      <c r="AB37" s="358">
        <f t="shared" si="8"/>
        <v>0</v>
      </c>
      <c r="AC37" s="359">
        <f t="shared" si="9"/>
        <v>0</v>
      </c>
      <c r="AE37" s="438">
        <v>415</v>
      </c>
      <c r="AF37" s="85">
        <f t="shared" si="10"/>
        <v>0.314</v>
      </c>
      <c r="AG37" s="80">
        <v>4</v>
      </c>
      <c r="AH37" s="85">
        <f t="shared" si="11"/>
        <v>0.27700000000000002</v>
      </c>
      <c r="AI37" s="27">
        <f t="shared" si="12"/>
        <v>0.10019314340898117</v>
      </c>
      <c r="AJ37" s="27">
        <f t="shared" si="13"/>
        <v>0.79600000000000004</v>
      </c>
      <c r="AK37" s="74">
        <f t="shared" si="14"/>
        <v>5.1374102500618968E-2</v>
      </c>
      <c r="AL37" s="27">
        <f t="shared" si="15"/>
        <v>0.33300000000000002</v>
      </c>
      <c r="AM37" s="12">
        <v>672</v>
      </c>
      <c r="AN37" s="85">
        <f t="shared" si="16"/>
        <v>0.16224046354418156</v>
      </c>
      <c r="AO37" s="27">
        <f t="shared" si="17"/>
        <v>9.6385542168674707E-3</v>
      </c>
      <c r="AP37" s="27">
        <f t="shared" si="18"/>
        <v>0.33300000000000002</v>
      </c>
      <c r="AQ37" s="199">
        <f t="shared" si="19"/>
        <v>1.7200000000000002</v>
      </c>
      <c r="AR37" s="194">
        <f t="shared" si="20"/>
        <v>0.44400000000000001</v>
      </c>
      <c r="AS37" s="358">
        <f t="shared" si="21"/>
        <v>0</v>
      </c>
      <c r="AT37" s="359">
        <f t="shared" si="22"/>
        <v>0</v>
      </c>
      <c r="AV37" s="209">
        <v>33000</v>
      </c>
      <c r="AW37" s="27">
        <f t="shared" si="23"/>
        <v>0.37</v>
      </c>
      <c r="AX37" s="27">
        <v>0.25669291338582678</v>
      </c>
      <c r="AY37" s="27">
        <f t="shared" si="24"/>
        <v>0.27700000000000002</v>
      </c>
      <c r="AZ37" s="27">
        <v>0.30499999999999999</v>
      </c>
      <c r="BA37" s="29">
        <f t="shared" si="25"/>
        <v>0.83299999999999996</v>
      </c>
      <c r="BB37" s="27">
        <v>0.879</v>
      </c>
      <c r="BC37" s="27">
        <f t="shared" si="26"/>
        <v>0.35099999999999998</v>
      </c>
      <c r="BD37" s="27">
        <v>0.84799999999999998</v>
      </c>
      <c r="BE37" s="180">
        <f t="shared" si="27"/>
        <v>0.87</v>
      </c>
      <c r="BF37" s="27">
        <v>4.0963855421686748E-2</v>
      </c>
      <c r="BG37" s="27">
        <f t="shared" si="28"/>
        <v>0.38800000000000001</v>
      </c>
      <c r="BH37" s="165">
        <f t="shared" si="29"/>
        <v>3.0890000000000004</v>
      </c>
      <c r="BI37" s="194">
        <f t="shared" si="30"/>
        <v>0.66600000000000004</v>
      </c>
      <c r="BJ37" s="358">
        <f t="shared" si="31"/>
        <v>0</v>
      </c>
      <c r="BK37" s="359">
        <f t="shared" si="32"/>
        <v>2</v>
      </c>
      <c r="BM37" s="162">
        <v>2</v>
      </c>
      <c r="BN37" s="27">
        <f t="shared" si="33"/>
        <v>0.42499999999999999</v>
      </c>
      <c r="BO37" s="12">
        <v>1</v>
      </c>
      <c r="BP37" s="27">
        <f t="shared" si="34"/>
        <v>0.42499999999999999</v>
      </c>
      <c r="BQ37" s="27">
        <v>8.4000000000000005E-2</v>
      </c>
      <c r="BR37" s="180">
        <f t="shared" si="35"/>
        <v>0.81399999999999995</v>
      </c>
      <c r="BS37" s="165">
        <f t="shared" si="36"/>
        <v>1.2389999999999999</v>
      </c>
      <c r="BT37" s="194">
        <f t="shared" si="37"/>
        <v>0.75900000000000001</v>
      </c>
      <c r="BU37" s="358">
        <f t="shared" si="38"/>
        <v>0</v>
      </c>
      <c r="BV37" s="359">
        <f t="shared" si="39"/>
        <v>1</v>
      </c>
      <c r="BX37" s="162">
        <v>0</v>
      </c>
      <c r="BY37" s="27">
        <f t="shared" si="40"/>
        <v>0</v>
      </c>
      <c r="BZ37" s="12">
        <v>0</v>
      </c>
      <c r="CA37" s="27">
        <f t="shared" si="41"/>
        <v>0</v>
      </c>
      <c r="CB37" s="12">
        <v>11</v>
      </c>
      <c r="CC37" s="85">
        <f t="shared" si="42"/>
        <v>0.35099999999999998</v>
      </c>
      <c r="CD37" s="12">
        <v>2</v>
      </c>
      <c r="CE37" s="85">
        <f t="shared" si="43"/>
        <v>0.29599999999999999</v>
      </c>
      <c r="CF37" s="165">
        <f t="shared" si="44"/>
        <v>0.35099999999999998</v>
      </c>
      <c r="CG37" s="194">
        <f t="shared" si="45"/>
        <v>0.20300000000000001</v>
      </c>
      <c r="CH37" s="358">
        <f t="shared" si="46"/>
        <v>0</v>
      </c>
      <c r="CI37" s="359">
        <f t="shared" si="47"/>
        <v>0</v>
      </c>
      <c r="CK37" s="162">
        <v>50</v>
      </c>
      <c r="CL37" s="85">
        <f t="shared" si="48"/>
        <v>0.51800000000000002</v>
      </c>
      <c r="CM37" s="27">
        <v>0.12048192771084337</v>
      </c>
      <c r="CN37" s="85">
        <f t="shared" si="49"/>
        <v>0.79600000000000004</v>
      </c>
      <c r="CO37" s="12">
        <v>32</v>
      </c>
      <c r="CP37" s="85">
        <f t="shared" si="50"/>
        <v>0</v>
      </c>
      <c r="CQ37" s="12">
        <v>2</v>
      </c>
      <c r="CR37" s="27">
        <f t="shared" si="51"/>
        <v>0</v>
      </c>
      <c r="CS37" s="165">
        <f t="shared" si="52"/>
        <v>1.3140000000000001</v>
      </c>
      <c r="CT37" s="194">
        <f t="shared" si="53"/>
        <v>0.29599999999999999</v>
      </c>
      <c r="CU37" s="358">
        <f t="shared" si="54"/>
        <v>0</v>
      </c>
      <c r="CV37" s="359">
        <f t="shared" si="55"/>
        <v>0</v>
      </c>
      <c r="CX37" s="228">
        <v>0.23200000000000001</v>
      </c>
      <c r="CY37" s="29">
        <f t="shared" si="56"/>
        <v>0.83299999999999996</v>
      </c>
      <c r="CZ37" s="27">
        <v>0.14299999999999999</v>
      </c>
      <c r="DA37" s="29">
        <f t="shared" si="57"/>
        <v>0.85099999999999998</v>
      </c>
      <c r="DB37" s="27">
        <v>0.59250000000000003</v>
      </c>
      <c r="DC37" s="165">
        <f t="shared" si="58"/>
        <v>2.2765</v>
      </c>
      <c r="DD37" s="329">
        <f t="shared" si="66"/>
        <v>0.81399999999999995</v>
      </c>
      <c r="DE37" s="358">
        <f t="shared" si="60"/>
        <v>0</v>
      </c>
      <c r="DF37" s="359">
        <f t="shared" si="61"/>
        <v>2</v>
      </c>
      <c r="DI37" s="231"/>
      <c r="DJ37" s="165">
        <f t="shared" si="62"/>
        <v>11.580499999999999</v>
      </c>
      <c r="DK37" s="194">
        <f t="shared" si="63"/>
        <v>0.5</v>
      </c>
      <c r="DM37" s="370">
        <f t="shared" si="64"/>
        <v>0</v>
      </c>
      <c r="DN37" s="371">
        <f t="shared" si="65"/>
        <v>5</v>
      </c>
    </row>
    <row r="38" spans="2:118" x14ac:dyDescent="0.3">
      <c r="B38" s="48" t="s">
        <v>54</v>
      </c>
      <c r="C38" s="162">
        <v>540022</v>
      </c>
      <c r="D38" s="5" t="s">
        <v>316</v>
      </c>
      <c r="E38" s="5" t="s">
        <v>370</v>
      </c>
      <c r="F38" s="12">
        <v>3</v>
      </c>
      <c r="G38" s="20">
        <v>219517</v>
      </c>
      <c r="H38" s="20">
        <v>4828</v>
      </c>
      <c r="I38" s="20">
        <v>7550</v>
      </c>
      <c r="J38" s="21">
        <v>22.011962627040273</v>
      </c>
      <c r="K38" s="20">
        <v>2696</v>
      </c>
      <c r="L38" s="165">
        <v>2.7804154302670625</v>
      </c>
      <c r="N38" s="438">
        <v>5674</v>
      </c>
      <c r="O38" s="85">
        <f t="shared" si="0"/>
        <v>0.27700000000000002</v>
      </c>
      <c r="P38" s="27">
        <v>2.5847656445742238E-2</v>
      </c>
      <c r="Q38" s="27">
        <f t="shared" si="1"/>
        <v>0.33300000000000002</v>
      </c>
      <c r="R38" s="12">
        <v>166.22</v>
      </c>
      <c r="S38" s="85">
        <f t="shared" si="2"/>
        <v>0.185</v>
      </c>
      <c r="T38" s="71">
        <v>7.5720787000551205E-4</v>
      </c>
      <c r="U38" s="27">
        <f t="shared" si="3"/>
        <v>3.6999999999999998E-2</v>
      </c>
      <c r="V38" s="12">
        <v>17</v>
      </c>
      <c r="W38" s="27">
        <f t="shared" si="4"/>
        <v>0.55500000000000005</v>
      </c>
      <c r="X38" s="64">
        <v>2.4</v>
      </c>
      <c r="Y38" s="27">
        <f t="shared" si="5"/>
        <v>0.66600000000000004</v>
      </c>
      <c r="Z38" s="165">
        <f t="shared" si="6"/>
        <v>1.6830000000000003</v>
      </c>
      <c r="AA38" s="327">
        <f t="shared" si="7"/>
        <v>0.35099999999999998</v>
      </c>
      <c r="AB38" s="358">
        <f t="shared" si="8"/>
        <v>0</v>
      </c>
      <c r="AC38" s="359">
        <f t="shared" si="9"/>
        <v>0</v>
      </c>
      <c r="AE38" s="438">
        <v>768</v>
      </c>
      <c r="AF38" s="85">
        <f t="shared" si="10"/>
        <v>0.57399999999999995</v>
      </c>
      <c r="AG38" s="80">
        <v>4</v>
      </c>
      <c r="AH38" s="85">
        <f t="shared" si="11"/>
        <v>0.27700000000000002</v>
      </c>
      <c r="AI38" s="27">
        <f t="shared" si="12"/>
        <v>0.15907207953603977</v>
      </c>
      <c r="AJ38" s="29">
        <f t="shared" si="13"/>
        <v>0.88800000000000001</v>
      </c>
      <c r="AK38" s="74">
        <f t="shared" si="14"/>
        <v>0.1353542474444836</v>
      </c>
      <c r="AL38" s="27">
        <f t="shared" si="15"/>
        <v>0.68500000000000005</v>
      </c>
      <c r="AM38" s="12">
        <v>984</v>
      </c>
      <c r="AN38" s="85">
        <f t="shared" si="16"/>
        <v>0.20381110190555096</v>
      </c>
      <c r="AO38" s="27">
        <f t="shared" si="17"/>
        <v>5.208333333333333E-3</v>
      </c>
      <c r="AP38" s="27">
        <f t="shared" si="18"/>
        <v>0.27700000000000002</v>
      </c>
      <c r="AQ38" s="199">
        <f t="shared" si="19"/>
        <v>2.4239999999999999</v>
      </c>
      <c r="AR38" s="194">
        <f t="shared" si="20"/>
        <v>0.68500000000000005</v>
      </c>
      <c r="AS38" s="358">
        <f t="shared" si="21"/>
        <v>0</v>
      </c>
      <c r="AT38" s="359">
        <f t="shared" si="22"/>
        <v>1</v>
      </c>
      <c r="AV38" s="209">
        <v>19850</v>
      </c>
      <c r="AW38" s="27">
        <f t="shared" si="23"/>
        <v>1.7999999999999999E-2</v>
      </c>
      <c r="AX38" s="27">
        <v>0.30744680851063833</v>
      </c>
      <c r="AY38" s="27">
        <f t="shared" si="24"/>
        <v>0.629</v>
      </c>
      <c r="AZ38" s="27">
        <v>0.14399999999999999</v>
      </c>
      <c r="BA38" s="27">
        <f t="shared" si="25"/>
        <v>0.185</v>
      </c>
      <c r="BB38" s="27">
        <v>0.95099999999999996</v>
      </c>
      <c r="BC38" s="143">
        <f t="shared" si="26"/>
        <v>0.92500000000000004</v>
      </c>
      <c r="BD38" s="27">
        <v>0.70500000000000007</v>
      </c>
      <c r="BE38" s="85">
        <f t="shared" si="27"/>
        <v>0.25900000000000001</v>
      </c>
      <c r="BF38" s="27">
        <v>4.5572916666666664E-2</v>
      </c>
      <c r="BG38" s="27">
        <f t="shared" si="28"/>
        <v>0.46200000000000002</v>
      </c>
      <c r="BH38" s="165">
        <f t="shared" si="29"/>
        <v>2.4779999999999998</v>
      </c>
      <c r="BI38" s="369">
        <f t="shared" si="30"/>
        <v>0.111</v>
      </c>
      <c r="BJ38" s="358">
        <f t="shared" si="31"/>
        <v>1</v>
      </c>
      <c r="BK38" s="359">
        <f t="shared" si="32"/>
        <v>1</v>
      </c>
      <c r="BM38" s="162">
        <v>1</v>
      </c>
      <c r="BN38" s="27">
        <f t="shared" si="33"/>
        <v>0.25900000000000001</v>
      </c>
      <c r="BO38" s="12">
        <v>0</v>
      </c>
      <c r="BP38" s="27">
        <f t="shared" si="34"/>
        <v>0</v>
      </c>
      <c r="BQ38" s="27">
        <v>5.7000000000000002E-2</v>
      </c>
      <c r="BR38" s="85">
        <f t="shared" si="35"/>
        <v>0.48099999999999998</v>
      </c>
      <c r="BS38" s="165">
        <f t="shared" si="36"/>
        <v>0.74</v>
      </c>
      <c r="BT38" s="194">
        <f t="shared" si="37"/>
        <v>0.38800000000000001</v>
      </c>
      <c r="BU38" s="358">
        <f t="shared" si="38"/>
        <v>0</v>
      </c>
      <c r="BV38" s="359">
        <f t="shared" si="39"/>
        <v>0</v>
      </c>
      <c r="BX38" s="162">
        <v>0</v>
      </c>
      <c r="BY38" s="27">
        <f t="shared" si="40"/>
        <v>0</v>
      </c>
      <c r="BZ38" s="12">
        <v>0</v>
      </c>
      <c r="CA38" s="27">
        <f t="shared" si="41"/>
        <v>0</v>
      </c>
      <c r="CB38" s="12">
        <v>16</v>
      </c>
      <c r="CC38" s="85">
        <f t="shared" si="42"/>
        <v>0.46200000000000002</v>
      </c>
      <c r="CD38" s="12">
        <v>2</v>
      </c>
      <c r="CE38" s="85">
        <f t="shared" si="43"/>
        <v>0.29599999999999999</v>
      </c>
      <c r="CF38" s="165">
        <f t="shared" si="44"/>
        <v>0.46200000000000002</v>
      </c>
      <c r="CG38" s="194">
        <f t="shared" si="45"/>
        <v>0.222</v>
      </c>
      <c r="CH38" s="358">
        <f t="shared" si="46"/>
        <v>0</v>
      </c>
      <c r="CI38" s="359">
        <f t="shared" si="47"/>
        <v>0</v>
      </c>
      <c r="CK38" s="162">
        <v>41</v>
      </c>
      <c r="CL38" s="85">
        <f t="shared" si="48"/>
        <v>0.42499999999999999</v>
      </c>
      <c r="CM38" s="27">
        <v>5.3385416666666664E-2</v>
      </c>
      <c r="CN38" s="85">
        <f t="shared" si="49"/>
        <v>0.35099999999999998</v>
      </c>
      <c r="CO38" s="12">
        <v>60</v>
      </c>
      <c r="CP38" s="85">
        <f t="shared" si="50"/>
        <v>0.20300000000000001</v>
      </c>
      <c r="CQ38" s="12">
        <v>11</v>
      </c>
      <c r="CR38" s="85">
        <f t="shared" si="51"/>
        <v>0.222</v>
      </c>
      <c r="CS38" s="165">
        <f t="shared" si="52"/>
        <v>1.2010000000000001</v>
      </c>
      <c r="CT38" s="194">
        <f t="shared" si="53"/>
        <v>0.24</v>
      </c>
      <c r="CU38" s="358">
        <f t="shared" si="54"/>
        <v>0</v>
      </c>
      <c r="CV38" s="359">
        <f t="shared" si="55"/>
        <v>0</v>
      </c>
      <c r="CX38" s="228">
        <v>0.27300000000000002</v>
      </c>
      <c r="CY38" s="29">
        <f t="shared" si="56"/>
        <v>0.87</v>
      </c>
      <c r="CZ38" s="27">
        <v>0.11</v>
      </c>
      <c r="DA38" s="27">
        <f t="shared" si="57"/>
        <v>0.79600000000000004</v>
      </c>
      <c r="DB38" s="143">
        <v>0.92589999999999995</v>
      </c>
      <c r="DC38" s="165">
        <f t="shared" si="58"/>
        <v>2.5918999999999999</v>
      </c>
      <c r="DD38" s="329">
        <f t="shared" si="66"/>
        <v>0.88800000000000001</v>
      </c>
      <c r="DE38" s="358">
        <f t="shared" si="60"/>
        <v>1</v>
      </c>
      <c r="DF38" s="359">
        <f t="shared" si="61"/>
        <v>2</v>
      </c>
      <c r="DI38" s="231"/>
      <c r="DJ38" s="165">
        <f t="shared" si="62"/>
        <v>11.579899999999997</v>
      </c>
      <c r="DK38" s="194">
        <f t="shared" si="63"/>
        <v>0.48099999999999998</v>
      </c>
      <c r="DM38" s="370">
        <f t="shared" si="64"/>
        <v>2</v>
      </c>
      <c r="DN38" s="371">
        <f t="shared" si="65"/>
        <v>4</v>
      </c>
    </row>
    <row r="39" spans="2:118" x14ac:dyDescent="0.3">
      <c r="B39" s="48" t="s">
        <v>129</v>
      </c>
      <c r="C39" s="162">
        <v>540085</v>
      </c>
      <c r="D39" s="5" t="s">
        <v>332</v>
      </c>
      <c r="E39" s="5" t="s">
        <v>370</v>
      </c>
      <c r="F39" s="12">
        <v>7</v>
      </c>
      <c r="G39" s="20">
        <v>247666</v>
      </c>
      <c r="H39" s="20">
        <v>18703</v>
      </c>
      <c r="I39" s="20">
        <v>12491</v>
      </c>
      <c r="J39" s="21">
        <v>32.278310305007551</v>
      </c>
      <c r="K39" s="20">
        <v>4880</v>
      </c>
      <c r="L39" s="165">
        <v>2.4874999999999998</v>
      </c>
      <c r="N39" s="438">
        <v>7144</v>
      </c>
      <c r="O39" s="85">
        <f t="shared" si="0"/>
        <v>0.40699999999999997</v>
      </c>
      <c r="P39" s="27">
        <v>2.8845299718168821E-2</v>
      </c>
      <c r="Q39" s="27">
        <f t="shared" si="1"/>
        <v>0.51800000000000002</v>
      </c>
      <c r="R39" s="12">
        <v>295.31999999999988</v>
      </c>
      <c r="S39" s="85">
        <f t="shared" si="2"/>
        <v>0.51800000000000002</v>
      </c>
      <c r="T39" s="71">
        <v>1.1924123618098561E-3</v>
      </c>
      <c r="U39" s="27">
        <f t="shared" si="3"/>
        <v>0.61099999999999999</v>
      </c>
      <c r="V39" s="12">
        <v>19</v>
      </c>
      <c r="W39" s="27">
        <f t="shared" si="4"/>
        <v>0.79600000000000004</v>
      </c>
      <c r="X39" s="64">
        <v>3</v>
      </c>
      <c r="Y39" s="27">
        <f t="shared" si="5"/>
        <v>0.72199999999999998</v>
      </c>
      <c r="Z39" s="165">
        <f t="shared" si="6"/>
        <v>2.4430000000000001</v>
      </c>
      <c r="AA39" s="327">
        <f t="shared" si="7"/>
        <v>0.72199999999999998</v>
      </c>
      <c r="AB39" s="358">
        <f t="shared" si="8"/>
        <v>0</v>
      </c>
      <c r="AC39" s="359">
        <f t="shared" si="9"/>
        <v>0</v>
      </c>
      <c r="AE39" s="438">
        <v>583</v>
      </c>
      <c r="AF39" s="85">
        <f t="shared" si="10"/>
        <v>0.46200000000000002</v>
      </c>
      <c r="AG39" s="80">
        <v>6</v>
      </c>
      <c r="AH39" s="85">
        <f t="shared" si="11"/>
        <v>0.33300000000000002</v>
      </c>
      <c r="AI39" s="27">
        <f t="shared" si="12"/>
        <v>3.1171469817676309E-2</v>
      </c>
      <c r="AJ39" s="27">
        <f t="shared" si="13"/>
        <v>0.111</v>
      </c>
      <c r="AK39" s="74">
        <f t="shared" si="14"/>
        <v>8.1606942889137737E-2</v>
      </c>
      <c r="AL39" s="27">
        <f t="shared" si="15"/>
        <v>0.57399999999999995</v>
      </c>
      <c r="AM39" s="12">
        <v>689</v>
      </c>
      <c r="AN39" s="85">
        <f t="shared" si="16"/>
        <v>3.6839009784526547E-2</v>
      </c>
      <c r="AO39" s="27">
        <f t="shared" si="17"/>
        <v>1.0291595197255575E-2</v>
      </c>
      <c r="AP39" s="27">
        <f t="shared" si="18"/>
        <v>0.35099999999999998</v>
      </c>
      <c r="AQ39" s="199">
        <f t="shared" si="19"/>
        <v>1.48</v>
      </c>
      <c r="AR39" s="194">
        <f t="shared" si="20"/>
        <v>0.37</v>
      </c>
      <c r="AS39" s="358">
        <f t="shared" si="21"/>
        <v>0</v>
      </c>
      <c r="AT39" s="359">
        <f t="shared" si="22"/>
        <v>0</v>
      </c>
      <c r="AV39" s="209">
        <v>48900</v>
      </c>
      <c r="AW39" s="27">
        <f t="shared" si="23"/>
        <v>0.72199999999999998</v>
      </c>
      <c r="AX39" s="27">
        <v>0.29255319148936171</v>
      </c>
      <c r="AY39" s="27">
        <f t="shared" si="24"/>
        <v>0.53700000000000003</v>
      </c>
      <c r="AZ39" s="27">
        <v>0.25</v>
      </c>
      <c r="BA39" s="27">
        <f t="shared" si="25"/>
        <v>0.72199999999999998</v>
      </c>
      <c r="BB39" s="27">
        <v>0.90300000000000002</v>
      </c>
      <c r="BC39" s="27">
        <f t="shared" si="26"/>
        <v>0.55500000000000005</v>
      </c>
      <c r="BD39" s="27">
        <v>0.76</v>
      </c>
      <c r="BE39" s="85">
        <f t="shared" si="27"/>
        <v>0.53700000000000003</v>
      </c>
      <c r="BF39" s="27">
        <v>4.8027444253859346E-2</v>
      </c>
      <c r="BG39" s="27">
        <f t="shared" si="28"/>
        <v>0.5</v>
      </c>
      <c r="BH39" s="165">
        <f t="shared" si="29"/>
        <v>3.573</v>
      </c>
      <c r="BI39" s="192">
        <f t="shared" si="30"/>
        <v>0.85099999999999998</v>
      </c>
      <c r="BJ39" s="358">
        <f t="shared" si="31"/>
        <v>0</v>
      </c>
      <c r="BK39" s="359">
        <f t="shared" si="32"/>
        <v>0</v>
      </c>
      <c r="BM39" s="162">
        <v>4</v>
      </c>
      <c r="BN39" s="27">
        <f t="shared" si="33"/>
        <v>0.74</v>
      </c>
      <c r="BO39" s="12">
        <v>2</v>
      </c>
      <c r="BP39" s="85">
        <f t="shared" si="34"/>
        <v>0.74</v>
      </c>
      <c r="BQ39" s="27">
        <v>3.7999999999999999E-2</v>
      </c>
      <c r="BR39" s="85">
        <f t="shared" si="35"/>
        <v>0.14799999999999999</v>
      </c>
      <c r="BS39" s="165">
        <f t="shared" si="36"/>
        <v>0.88800000000000001</v>
      </c>
      <c r="BT39" s="194">
        <f t="shared" si="37"/>
        <v>0.5</v>
      </c>
      <c r="BU39" s="358">
        <f t="shared" si="38"/>
        <v>0</v>
      </c>
      <c r="BV39" s="359">
        <f t="shared" si="39"/>
        <v>0</v>
      </c>
      <c r="BX39" s="162">
        <v>2</v>
      </c>
      <c r="BY39" s="27">
        <f t="shared" si="40"/>
        <v>0.74</v>
      </c>
      <c r="BZ39" s="12">
        <v>1</v>
      </c>
      <c r="CA39" s="27">
        <f t="shared" si="41"/>
        <v>0.74</v>
      </c>
      <c r="CB39" s="12">
        <v>21</v>
      </c>
      <c r="CC39" s="85">
        <f t="shared" si="42"/>
        <v>0.61099999999999999</v>
      </c>
      <c r="CD39" s="12">
        <v>3</v>
      </c>
      <c r="CE39" s="85">
        <f t="shared" si="43"/>
        <v>0.46200000000000002</v>
      </c>
      <c r="CF39" s="165">
        <f t="shared" si="44"/>
        <v>1.351</v>
      </c>
      <c r="CG39" s="192">
        <f t="shared" si="45"/>
        <v>0.83299999999999996</v>
      </c>
      <c r="CH39" s="358">
        <f t="shared" si="46"/>
        <v>0</v>
      </c>
      <c r="CI39" s="359">
        <f t="shared" si="47"/>
        <v>0</v>
      </c>
      <c r="CK39" s="162">
        <v>10</v>
      </c>
      <c r="CL39" s="85">
        <f t="shared" si="48"/>
        <v>7.3999999999999996E-2</v>
      </c>
      <c r="CM39" s="27">
        <v>1.7152658662092625E-2</v>
      </c>
      <c r="CN39" s="85">
        <f t="shared" si="49"/>
        <v>3.6999999999999998E-2</v>
      </c>
      <c r="CO39" s="12">
        <v>72</v>
      </c>
      <c r="CP39" s="85">
        <f t="shared" si="50"/>
        <v>0.27700000000000002</v>
      </c>
      <c r="CQ39" s="12">
        <v>12</v>
      </c>
      <c r="CR39" s="85">
        <f t="shared" si="51"/>
        <v>0.25900000000000001</v>
      </c>
      <c r="CS39" s="165">
        <f t="shared" si="52"/>
        <v>0.64700000000000002</v>
      </c>
      <c r="CT39" s="194">
        <f t="shared" si="53"/>
        <v>7.3999999999999996E-2</v>
      </c>
      <c r="CU39" s="358">
        <f t="shared" si="54"/>
        <v>0</v>
      </c>
      <c r="CV39" s="359">
        <f t="shared" si="55"/>
        <v>0</v>
      </c>
      <c r="CX39" s="228">
        <v>0.104</v>
      </c>
      <c r="CY39" s="27">
        <f t="shared" si="56"/>
        <v>0.48099999999999998</v>
      </c>
      <c r="CZ39" s="27">
        <v>2.5000000000000001E-2</v>
      </c>
      <c r="DA39" s="27">
        <f t="shared" si="57"/>
        <v>0.14799999999999999</v>
      </c>
      <c r="DB39" s="27">
        <v>0.5</v>
      </c>
      <c r="DC39" s="165">
        <f t="shared" si="58"/>
        <v>1.129</v>
      </c>
      <c r="DD39" s="327">
        <f t="shared" si="66"/>
        <v>0.40699999999999997</v>
      </c>
      <c r="DE39" s="358">
        <f t="shared" si="60"/>
        <v>0</v>
      </c>
      <c r="DF39" s="359">
        <f t="shared" si="61"/>
        <v>0</v>
      </c>
      <c r="DI39" s="231"/>
      <c r="DJ39" s="165">
        <f t="shared" si="62"/>
        <v>11.510999999999999</v>
      </c>
      <c r="DK39" s="194">
        <f t="shared" si="63"/>
        <v>0.46200000000000002</v>
      </c>
      <c r="DM39" s="370">
        <f t="shared" si="64"/>
        <v>0</v>
      </c>
      <c r="DN39" s="371">
        <f t="shared" si="65"/>
        <v>0</v>
      </c>
    </row>
    <row r="40" spans="2:118" x14ac:dyDescent="0.3">
      <c r="B40" s="48" t="s">
        <v>186</v>
      </c>
      <c r="C40" s="162">
        <v>540129</v>
      </c>
      <c r="D40" s="5" t="s">
        <v>341</v>
      </c>
      <c r="E40" s="5" t="s">
        <v>370</v>
      </c>
      <c r="F40" s="12">
        <v>8</v>
      </c>
      <c r="G40" s="20">
        <v>208154</v>
      </c>
      <c r="H40" s="20">
        <v>11188</v>
      </c>
      <c r="I40" s="20">
        <v>19547</v>
      </c>
      <c r="J40" s="21">
        <v>60.100118181730828</v>
      </c>
      <c r="K40" s="20">
        <v>7408</v>
      </c>
      <c r="L40" s="165">
        <v>2.609071274298056</v>
      </c>
      <c r="N40" s="438">
        <v>8869</v>
      </c>
      <c r="O40" s="85">
        <f t="shared" si="0"/>
        <v>0.66600000000000004</v>
      </c>
      <c r="P40" s="27">
        <v>4.2607876860401427E-2</v>
      </c>
      <c r="Q40" s="27">
        <f t="shared" si="1"/>
        <v>0.74</v>
      </c>
      <c r="R40" s="12">
        <v>156.07</v>
      </c>
      <c r="S40" s="85">
        <f t="shared" si="2"/>
        <v>0.16600000000000001</v>
      </c>
      <c r="T40" s="71">
        <v>7.4978141183931128E-4</v>
      </c>
      <c r="U40" s="27">
        <f t="shared" si="3"/>
        <v>1.7999999999999999E-2</v>
      </c>
      <c r="V40" s="12">
        <v>11</v>
      </c>
      <c r="W40" s="27">
        <f t="shared" si="4"/>
        <v>5.5E-2</v>
      </c>
      <c r="X40" s="64">
        <v>1.7</v>
      </c>
      <c r="Y40" s="27">
        <f t="shared" si="5"/>
        <v>0.35099999999999998</v>
      </c>
      <c r="Z40" s="165">
        <f t="shared" si="6"/>
        <v>1.238</v>
      </c>
      <c r="AA40" s="327">
        <f t="shared" si="7"/>
        <v>0.16600000000000001</v>
      </c>
      <c r="AB40" s="358">
        <f t="shared" si="8"/>
        <v>0</v>
      </c>
      <c r="AC40" s="359">
        <f t="shared" si="9"/>
        <v>0</v>
      </c>
      <c r="AE40" s="438">
        <v>563</v>
      </c>
      <c r="AF40" s="85">
        <f t="shared" si="10"/>
        <v>0.44400000000000001</v>
      </c>
      <c r="AG40" s="80">
        <v>179</v>
      </c>
      <c r="AH40" s="180">
        <f t="shared" si="11"/>
        <v>0.87</v>
      </c>
      <c r="AI40" s="27">
        <f t="shared" si="12"/>
        <v>5.032177332856632E-2</v>
      </c>
      <c r="AJ40" s="27">
        <f t="shared" si="13"/>
        <v>0.46200000000000002</v>
      </c>
      <c r="AK40" s="74">
        <f t="shared" si="14"/>
        <v>6.3479535460593081E-2</v>
      </c>
      <c r="AL40" s="27">
        <f t="shared" si="15"/>
        <v>0.42499999999999999</v>
      </c>
      <c r="AM40" s="12">
        <v>708</v>
      </c>
      <c r="AN40" s="85">
        <f t="shared" si="16"/>
        <v>6.3282087951376478E-2</v>
      </c>
      <c r="AO40" s="27">
        <f t="shared" si="17"/>
        <v>0.31793960923623443</v>
      </c>
      <c r="AP40" s="143">
        <f t="shared" si="18"/>
        <v>1</v>
      </c>
      <c r="AQ40" s="199">
        <f t="shared" si="19"/>
        <v>2.2010000000000001</v>
      </c>
      <c r="AR40" s="194">
        <f t="shared" si="20"/>
        <v>0.59199999999999997</v>
      </c>
      <c r="AS40" s="358">
        <f t="shared" si="21"/>
        <v>0</v>
      </c>
      <c r="AT40" s="359">
        <f t="shared" si="22"/>
        <v>1</v>
      </c>
      <c r="AV40" s="209">
        <v>51910</v>
      </c>
      <c r="AW40" s="27">
        <f t="shared" si="23"/>
        <v>0.81399999999999995</v>
      </c>
      <c r="AX40" s="27">
        <v>0.26029654036243821</v>
      </c>
      <c r="AY40" s="27">
        <f t="shared" si="24"/>
        <v>0.314</v>
      </c>
      <c r="AZ40" s="27">
        <v>0.25700000000000001</v>
      </c>
      <c r="BA40" s="27">
        <f t="shared" si="25"/>
        <v>0.74</v>
      </c>
      <c r="BB40" s="27">
        <v>0.84499999999999997</v>
      </c>
      <c r="BC40" s="27">
        <f t="shared" si="26"/>
        <v>0.14799999999999999</v>
      </c>
      <c r="BD40" s="27">
        <v>0.86499999999999999</v>
      </c>
      <c r="BE40" s="143">
        <f t="shared" si="27"/>
        <v>0.90700000000000003</v>
      </c>
      <c r="BF40" s="27">
        <v>1.9538188277087035E-2</v>
      </c>
      <c r="BG40" s="27">
        <f t="shared" si="28"/>
        <v>0.111</v>
      </c>
      <c r="BH40" s="165">
        <f t="shared" si="29"/>
        <v>3.0339999999999998</v>
      </c>
      <c r="BI40" s="194">
        <f t="shared" si="30"/>
        <v>0.53700000000000003</v>
      </c>
      <c r="BJ40" s="358">
        <f t="shared" si="31"/>
        <v>1</v>
      </c>
      <c r="BK40" s="359">
        <f t="shared" si="32"/>
        <v>2</v>
      </c>
      <c r="BM40" s="162">
        <v>5</v>
      </c>
      <c r="BN40" s="180">
        <f t="shared" si="33"/>
        <v>0.81399999999999995</v>
      </c>
      <c r="BO40" s="12">
        <v>2</v>
      </c>
      <c r="BP40" s="85">
        <f t="shared" si="34"/>
        <v>0.74</v>
      </c>
      <c r="BQ40" s="27">
        <v>4.3999999999999997E-2</v>
      </c>
      <c r="BR40" s="85">
        <f t="shared" si="35"/>
        <v>0.314</v>
      </c>
      <c r="BS40" s="165">
        <f t="shared" si="36"/>
        <v>1.1279999999999999</v>
      </c>
      <c r="BT40" s="194">
        <f t="shared" si="37"/>
        <v>0.66600000000000004</v>
      </c>
      <c r="BU40" s="358">
        <f t="shared" si="38"/>
        <v>0</v>
      </c>
      <c r="BV40" s="359">
        <f t="shared" si="39"/>
        <v>1</v>
      </c>
      <c r="BX40" s="162">
        <v>12</v>
      </c>
      <c r="BY40" s="143">
        <f t="shared" si="40"/>
        <v>0.96199999999999997</v>
      </c>
      <c r="BZ40" s="12">
        <v>4</v>
      </c>
      <c r="CA40" s="143">
        <f t="shared" si="41"/>
        <v>1</v>
      </c>
      <c r="CB40" s="12">
        <v>13</v>
      </c>
      <c r="CC40" s="85">
        <f t="shared" si="42"/>
        <v>0.40699999999999997</v>
      </c>
      <c r="CD40" s="12">
        <v>9</v>
      </c>
      <c r="CE40" s="85">
        <f t="shared" si="43"/>
        <v>0.79600000000000004</v>
      </c>
      <c r="CF40" s="165">
        <f t="shared" si="44"/>
        <v>1.369</v>
      </c>
      <c r="CG40" s="192">
        <f t="shared" si="45"/>
        <v>0.87</v>
      </c>
      <c r="CH40" s="358">
        <f t="shared" si="46"/>
        <v>1</v>
      </c>
      <c r="CI40" s="359">
        <f t="shared" si="47"/>
        <v>1</v>
      </c>
      <c r="CK40" s="162">
        <v>45</v>
      </c>
      <c r="CL40" s="85">
        <f t="shared" si="48"/>
        <v>0.48099999999999998</v>
      </c>
      <c r="CM40" s="27">
        <v>7.9928952042628773E-2</v>
      </c>
      <c r="CN40" s="85">
        <f t="shared" si="49"/>
        <v>0.59199999999999997</v>
      </c>
      <c r="CO40" s="12">
        <v>77</v>
      </c>
      <c r="CP40" s="85">
        <f t="shared" si="50"/>
        <v>0.314</v>
      </c>
      <c r="CQ40" s="12">
        <v>19</v>
      </c>
      <c r="CR40" s="85">
        <f t="shared" si="51"/>
        <v>0.29599999999999999</v>
      </c>
      <c r="CS40" s="165">
        <f t="shared" si="52"/>
        <v>1.6829999999999998</v>
      </c>
      <c r="CT40" s="194">
        <f t="shared" si="53"/>
        <v>0.40699999999999997</v>
      </c>
      <c r="CU40" s="358">
        <f t="shared" si="54"/>
        <v>0</v>
      </c>
      <c r="CV40" s="359">
        <f t="shared" si="55"/>
        <v>0</v>
      </c>
      <c r="CX40" s="228">
        <v>7.0000000000000007E-2</v>
      </c>
      <c r="CY40" s="27">
        <f t="shared" si="56"/>
        <v>0.20300000000000001</v>
      </c>
      <c r="CZ40" s="27">
        <v>5.1999999999999998E-2</v>
      </c>
      <c r="DA40" s="27">
        <f t="shared" si="57"/>
        <v>0.48099999999999998</v>
      </c>
      <c r="DB40" s="27">
        <v>0.14810000000000001</v>
      </c>
      <c r="DC40" s="165">
        <f t="shared" si="58"/>
        <v>0.83209999999999995</v>
      </c>
      <c r="DD40" s="327">
        <f t="shared" si="66"/>
        <v>0.222</v>
      </c>
      <c r="DE40" s="358">
        <f t="shared" si="60"/>
        <v>0</v>
      </c>
      <c r="DF40" s="359">
        <f t="shared" si="61"/>
        <v>0</v>
      </c>
      <c r="DI40" s="231"/>
      <c r="DJ40" s="165">
        <f t="shared" si="62"/>
        <v>11.485099999999999</v>
      </c>
      <c r="DK40" s="194">
        <f t="shared" si="63"/>
        <v>0.44400000000000001</v>
      </c>
      <c r="DM40" s="370">
        <f t="shared" si="64"/>
        <v>2</v>
      </c>
      <c r="DN40" s="371">
        <f t="shared" si="65"/>
        <v>5</v>
      </c>
    </row>
    <row r="41" spans="2:118" x14ac:dyDescent="0.3">
      <c r="B41" s="48" t="s">
        <v>240</v>
      </c>
      <c r="C41" s="162">
        <v>540164</v>
      </c>
      <c r="D41" s="5" t="s">
        <v>352</v>
      </c>
      <c r="E41" s="5" t="s">
        <v>370</v>
      </c>
      <c r="F41" s="12">
        <v>3</v>
      </c>
      <c r="G41" s="20">
        <v>216783</v>
      </c>
      <c r="H41" s="20">
        <v>20900</v>
      </c>
      <c r="I41" s="20">
        <v>42418</v>
      </c>
      <c r="J41" s="21">
        <v>125.22900780965296</v>
      </c>
      <c r="K41" s="20">
        <v>16299</v>
      </c>
      <c r="L41" s="165">
        <v>2.5897907847107184</v>
      </c>
      <c r="N41" s="438">
        <v>9934</v>
      </c>
      <c r="O41" s="85">
        <f t="shared" si="0"/>
        <v>0.70299999999999996</v>
      </c>
      <c r="P41" s="27">
        <v>4.5824626469787758E-2</v>
      </c>
      <c r="Q41" s="27">
        <f t="shared" si="1"/>
        <v>0.79600000000000004</v>
      </c>
      <c r="R41" s="12">
        <v>279.87</v>
      </c>
      <c r="S41" s="85">
        <f t="shared" si="2"/>
        <v>0.44400000000000001</v>
      </c>
      <c r="T41" s="71">
        <v>1.291014516820968E-3</v>
      </c>
      <c r="U41" s="27">
        <f t="shared" si="3"/>
        <v>0.75900000000000001</v>
      </c>
      <c r="V41" s="12">
        <v>16</v>
      </c>
      <c r="W41" s="27">
        <f t="shared" si="4"/>
        <v>0.44400000000000001</v>
      </c>
      <c r="X41" s="64">
        <v>1.2</v>
      </c>
      <c r="Y41" s="27">
        <f t="shared" si="5"/>
        <v>7.3999999999999996E-2</v>
      </c>
      <c r="Z41" s="165">
        <f t="shared" si="6"/>
        <v>1.665</v>
      </c>
      <c r="AA41" s="327">
        <f t="shared" si="7"/>
        <v>0.33300000000000002</v>
      </c>
      <c r="AB41" s="358">
        <f t="shared" si="8"/>
        <v>0</v>
      </c>
      <c r="AC41" s="359">
        <f t="shared" si="9"/>
        <v>0</v>
      </c>
      <c r="AE41" s="438">
        <v>1297</v>
      </c>
      <c r="AF41" s="85">
        <f t="shared" si="10"/>
        <v>0.77700000000000002</v>
      </c>
      <c r="AG41" s="80">
        <v>23</v>
      </c>
      <c r="AH41" s="85">
        <f t="shared" si="11"/>
        <v>0.46200000000000002</v>
      </c>
      <c r="AI41" s="27">
        <f t="shared" si="12"/>
        <v>6.2057416267942582E-2</v>
      </c>
      <c r="AJ41" s="27">
        <f t="shared" si="13"/>
        <v>0.51800000000000002</v>
      </c>
      <c r="AK41" s="74">
        <f t="shared" si="14"/>
        <v>0.13056170726796859</v>
      </c>
      <c r="AL41" s="27">
        <f t="shared" si="15"/>
        <v>0.66600000000000004</v>
      </c>
      <c r="AM41" s="12">
        <v>1876</v>
      </c>
      <c r="AN41" s="85">
        <f t="shared" si="16"/>
        <v>8.9760765550239235E-2</v>
      </c>
      <c r="AO41" s="27">
        <f t="shared" si="17"/>
        <v>1.7733230531996914E-2</v>
      </c>
      <c r="AP41" s="27">
        <f t="shared" si="18"/>
        <v>0.38800000000000001</v>
      </c>
      <c r="AQ41" s="199">
        <f t="shared" si="19"/>
        <v>2.423</v>
      </c>
      <c r="AR41" s="194">
        <f t="shared" si="20"/>
        <v>0.66600000000000004</v>
      </c>
      <c r="AS41" s="358">
        <f t="shared" si="21"/>
        <v>0</v>
      </c>
      <c r="AT41" s="359">
        <f t="shared" si="22"/>
        <v>0</v>
      </c>
      <c r="AV41" s="209">
        <v>60500</v>
      </c>
      <c r="AW41" s="143">
        <f t="shared" si="23"/>
        <v>0.96199999999999997</v>
      </c>
      <c r="AX41" s="27">
        <v>0.34224288204532249</v>
      </c>
      <c r="AY41" s="27">
        <f t="shared" si="24"/>
        <v>0.75900000000000001</v>
      </c>
      <c r="AZ41" s="27">
        <v>0.14399999999999999</v>
      </c>
      <c r="BA41" s="27">
        <f t="shared" si="25"/>
        <v>0.185</v>
      </c>
      <c r="BB41" s="27">
        <v>0.88200000000000001</v>
      </c>
      <c r="BC41" s="27">
        <f t="shared" si="26"/>
        <v>0.42499999999999999</v>
      </c>
      <c r="BD41" s="27">
        <v>0.59899999999999998</v>
      </c>
      <c r="BE41" s="27">
        <f t="shared" si="27"/>
        <v>5.5E-2</v>
      </c>
      <c r="BF41" s="27">
        <v>5.5512721665381647E-2</v>
      </c>
      <c r="BG41" s="27">
        <f t="shared" si="28"/>
        <v>0.53700000000000003</v>
      </c>
      <c r="BH41" s="165">
        <f t="shared" si="29"/>
        <v>2.923</v>
      </c>
      <c r="BI41" s="194">
        <f t="shared" si="30"/>
        <v>0.40699999999999997</v>
      </c>
      <c r="BJ41" s="358">
        <f t="shared" si="31"/>
        <v>1</v>
      </c>
      <c r="BK41" s="359">
        <f t="shared" si="32"/>
        <v>1</v>
      </c>
      <c r="BM41" s="162">
        <v>1</v>
      </c>
      <c r="BN41" s="27">
        <f t="shared" si="33"/>
        <v>0.25900000000000001</v>
      </c>
      <c r="BO41" s="12">
        <v>0</v>
      </c>
      <c r="BP41" s="27">
        <f t="shared" si="34"/>
        <v>0</v>
      </c>
      <c r="BQ41" s="27">
        <v>6.6000000000000003E-2</v>
      </c>
      <c r="BR41" s="85">
        <f t="shared" si="35"/>
        <v>0.66600000000000004</v>
      </c>
      <c r="BS41" s="165">
        <f t="shared" si="36"/>
        <v>0.92500000000000004</v>
      </c>
      <c r="BT41" s="194">
        <f t="shared" si="37"/>
        <v>0.51800000000000002</v>
      </c>
      <c r="BU41" s="358">
        <f t="shared" si="38"/>
        <v>0</v>
      </c>
      <c r="BV41" s="359">
        <f t="shared" si="39"/>
        <v>0</v>
      </c>
      <c r="BX41" s="162">
        <v>0</v>
      </c>
      <c r="BY41" s="27">
        <f t="shared" si="40"/>
        <v>0</v>
      </c>
      <c r="BZ41" s="12">
        <v>0</v>
      </c>
      <c r="CA41" s="27">
        <f t="shared" si="41"/>
        <v>0</v>
      </c>
      <c r="CB41" s="12">
        <v>16</v>
      </c>
      <c r="CC41" s="85">
        <f t="shared" si="42"/>
        <v>0.46200000000000002</v>
      </c>
      <c r="CD41" s="12">
        <v>1</v>
      </c>
      <c r="CE41" s="85">
        <f t="shared" si="43"/>
        <v>0.129</v>
      </c>
      <c r="CF41" s="165">
        <f t="shared" si="44"/>
        <v>0.46200000000000002</v>
      </c>
      <c r="CG41" s="194">
        <f t="shared" si="45"/>
        <v>0.222</v>
      </c>
      <c r="CH41" s="358">
        <f t="shared" si="46"/>
        <v>0</v>
      </c>
      <c r="CI41" s="359">
        <f t="shared" si="47"/>
        <v>0</v>
      </c>
      <c r="CK41" s="162">
        <v>57</v>
      </c>
      <c r="CL41" s="85">
        <f t="shared" si="48"/>
        <v>0.57399999999999995</v>
      </c>
      <c r="CM41" s="27">
        <v>4.3947571318427137E-2</v>
      </c>
      <c r="CN41" s="85">
        <f t="shared" si="49"/>
        <v>0.29599999999999999</v>
      </c>
      <c r="CO41" s="12">
        <v>219</v>
      </c>
      <c r="CP41" s="85">
        <f t="shared" si="50"/>
        <v>0.66600000000000004</v>
      </c>
      <c r="CQ41" s="12">
        <v>117</v>
      </c>
      <c r="CR41" s="180">
        <f t="shared" si="51"/>
        <v>0.85099999999999998</v>
      </c>
      <c r="CS41" s="165">
        <f t="shared" si="52"/>
        <v>2.387</v>
      </c>
      <c r="CT41" s="194">
        <f t="shared" si="53"/>
        <v>0.64800000000000002</v>
      </c>
      <c r="CU41" s="358">
        <f t="shared" si="54"/>
        <v>0</v>
      </c>
      <c r="CV41" s="359">
        <f t="shared" si="55"/>
        <v>1</v>
      </c>
      <c r="CX41" s="228">
        <v>7.5999999999999998E-2</v>
      </c>
      <c r="CY41" s="27">
        <f t="shared" si="56"/>
        <v>0.27700000000000002</v>
      </c>
      <c r="CZ41" s="27">
        <v>3.7999999999999999E-2</v>
      </c>
      <c r="DA41" s="27">
        <f t="shared" si="57"/>
        <v>0.33300000000000002</v>
      </c>
      <c r="DB41" s="27">
        <v>7.3999999999999996E-2</v>
      </c>
      <c r="DC41" s="165">
        <f t="shared" si="58"/>
        <v>0.68400000000000005</v>
      </c>
      <c r="DD41" s="327">
        <f t="shared" si="66"/>
        <v>0.185</v>
      </c>
      <c r="DE41" s="358">
        <f t="shared" si="60"/>
        <v>0</v>
      </c>
      <c r="DF41" s="359">
        <f t="shared" si="61"/>
        <v>0</v>
      </c>
      <c r="DI41" s="231"/>
      <c r="DJ41" s="165">
        <f t="shared" si="62"/>
        <v>11.468999999999999</v>
      </c>
      <c r="DK41" s="194">
        <f t="shared" si="63"/>
        <v>0.42499999999999999</v>
      </c>
      <c r="DM41" s="370">
        <f t="shared" si="64"/>
        <v>1</v>
      </c>
      <c r="DN41" s="371">
        <f t="shared" si="65"/>
        <v>2</v>
      </c>
    </row>
    <row r="42" spans="2:118" x14ac:dyDescent="0.3">
      <c r="B42" s="48" t="s">
        <v>156</v>
      </c>
      <c r="C42" s="162">
        <v>540107</v>
      </c>
      <c r="D42" s="5" t="s">
        <v>336</v>
      </c>
      <c r="E42" s="5" t="s">
        <v>370</v>
      </c>
      <c r="F42" s="12">
        <v>10</v>
      </c>
      <c r="G42" s="20">
        <v>194254</v>
      </c>
      <c r="H42" s="20">
        <v>9550</v>
      </c>
      <c r="I42" s="20">
        <v>17179</v>
      </c>
      <c r="J42" s="21">
        <v>56.59888599462559</v>
      </c>
      <c r="K42" s="20">
        <v>6136</v>
      </c>
      <c r="L42" s="165">
        <v>2.7452737940026077</v>
      </c>
      <c r="N42" s="438">
        <v>5282</v>
      </c>
      <c r="O42" s="85">
        <f t="shared" ref="O42:O73" si="67">IFERROR(_xlfn.PERCENTRANK.INC(N$10:N$64,N42),"-9999")</f>
        <v>0.222</v>
      </c>
      <c r="P42" s="27">
        <v>2.7191203269945539E-2</v>
      </c>
      <c r="Q42" s="27">
        <f t="shared" ref="Q42:Q73" si="68">IFERROR(_xlfn.PERCENTRANK.INC(P$10:P$64,P42),"-9999")</f>
        <v>0.37</v>
      </c>
      <c r="R42" s="12">
        <v>151.68</v>
      </c>
      <c r="S42" s="85">
        <f t="shared" ref="S42:S73" si="69">IFERROR(_xlfn.PERCENTRANK.INC(R$10:R$64,R42),"-9999")</f>
        <v>0.129</v>
      </c>
      <c r="T42" s="71">
        <v>7.8083334191316508E-4</v>
      </c>
      <c r="U42" s="27">
        <f t="shared" ref="U42:U73" si="70">IFERROR(_xlfn.PERCENTRANK.INC(T$10:T$64,T42),"-9999")</f>
        <v>5.5E-2</v>
      </c>
      <c r="V42" s="12">
        <v>16</v>
      </c>
      <c r="W42" s="27">
        <f t="shared" ref="W42:W73" si="71">IFERROR(_xlfn.PERCENTRANK.INC(V$10:V$64,V42),"-9999")</f>
        <v>0.44400000000000001</v>
      </c>
      <c r="X42" s="64">
        <v>2</v>
      </c>
      <c r="Y42" s="27">
        <f t="shared" ref="Y42:Y73" si="72">IFERROR(_xlfn.PERCENTRANK.INC(X$10:X$64,X42),"-9999")</f>
        <v>0.46200000000000002</v>
      </c>
      <c r="Z42" s="165">
        <f t="shared" ref="Z42:Z73" si="73">SUM(Y42,W42,S42,O42)</f>
        <v>1.2570000000000001</v>
      </c>
      <c r="AA42" s="327">
        <f t="shared" ref="AA42:AA73" si="74">IFERROR(_xlfn.PERCENTRANK.INC(Z$10:Z$64,Z42),"-9999")</f>
        <v>0.185</v>
      </c>
      <c r="AB42" s="358">
        <f t="shared" ref="AB42:AB64" si="75">COUNTIF(O42,"&gt;=90%")+COUNTIF(S42,"&gt;=90%")+COUNTIF(W42,"&gt;=90%")+COUNTIF(Y42,"&gt;=90%")</f>
        <v>0</v>
      </c>
      <c r="AC42" s="359">
        <f t="shared" ref="AC42:AC64" si="76">COUNTIF(O42,"&gt;=80%")+COUNTIF(S42,"&gt;=80%")+COUNTIF(W42,"&gt;=80%")+COUNTIF(Y42,"&gt;=80%")</f>
        <v>0</v>
      </c>
      <c r="AE42" s="438">
        <v>595</v>
      </c>
      <c r="AF42" s="85">
        <f t="shared" ref="AF42:AF73" si="77">IFERROR(_xlfn.PERCENTRANK.INC(AE$10:AE$64,AE42),"-9999")</f>
        <v>0.5</v>
      </c>
      <c r="AG42" s="80">
        <v>16</v>
      </c>
      <c r="AH42" s="85">
        <f t="shared" ref="AH42:AH73" si="78">IFERROR(_xlfn.PERCENTRANK.INC(AG$10:AG$64,AG42),"-9999")</f>
        <v>0.42499999999999999</v>
      </c>
      <c r="AI42" s="27">
        <f t="shared" ref="AI42:AI64" si="79">AE42/H42</f>
        <v>6.2303664921465968E-2</v>
      </c>
      <c r="AJ42" s="27">
        <f t="shared" ref="AJ42:AJ73" si="80">IFERROR(_xlfn.PERCENTRANK.INC(AI$10:AI$64,AI42),"-9999")</f>
        <v>0.55500000000000005</v>
      </c>
      <c r="AK42" s="74">
        <f t="shared" ref="AK42:AK64" si="81">AE42/N42</f>
        <v>0.11264672472548277</v>
      </c>
      <c r="AL42" s="27">
        <f t="shared" ref="AL42:AL73" si="82">IFERROR(_xlfn.PERCENTRANK.INC(AK$10:AK$64,AK42),"-9999")</f>
        <v>0.629</v>
      </c>
      <c r="AM42" s="12">
        <v>690</v>
      </c>
      <c r="AN42" s="85">
        <f t="shared" ref="AN42:AN73" si="83">AM42/H42</f>
        <v>7.2251308900523559E-2</v>
      </c>
      <c r="AO42" s="27">
        <f t="shared" ref="AO42:AO64" si="84">AG42/AE42</f>
        <v>2.689075630252101E-2</v>
      </c>
      <c r="AP42" s="27">
        <f t="shared" ref="AP42:AP73" si="85">IFERROR(_xlfn.PERCENTRANK.INC(AO$10:AO$64,AO42),"-9999")</f>
        <v>0.44400000000000001</v>
      </c>
      <c r="AQ42" s="199">
        <f t="shared" ref="AQ42:AQ64" si="86">SUM(AL42,AJ42,AH42,AF42)</f>
        <v>2.109</v>
      </c>
      <c r="AR42" s="194">
        <f t="shared" ref="AR42:AR73" si="87">IFERROR(_xlfn.PERCENTRANK.INC(AQ$10:AQ$64,AQ42),"-9999")</f>
        <v>0.57399999999999995</v>
      </c>
      <c r="AS42" s="358">
        <f t="shared" ref="AS42:AS64" si="88">COUNTIF(AF42,"&gt;=90%")+COUNTIF(AH42,"&gt;=90%")+COUNTIF(AJ42,"&gt;=90%")+COUNTIF(AL42,"&gt;=90%")</f>
        <v>0</v>
      </c>
      <c r="AT42" s="359">
        <f t="shared" ref="AT42:AT64" si="89">COUNTIF(AF42,"&gt;=80%")+COUNTIF(AH42,"&gt;=80%")+COUNTIF(AJ42,"&gt;=80%")+COUNTIF(AL42,"&gt;=80%")</f>
        <v>0</v>
      </c>
      <c r="AV42" s="209">
        <v>52050</v>
      </c>
      <c r="AW42" s="29">
        <f t="shared" ref="AW42:AW73" si="90">IFERROR(_xlfn.PERCENTRANK.INC(AV$10:AV$64,AV42),"-9999")</f>
        <v>0.83299999999999996</v>
      </c>
      <c r="AX42" s="27">
        <v>0.29411764705882348</v>
      </c>
      <c r="AY42" s="27">
        <f t="shared" ref="AY42:AY73" si="91">IFERROR(_xlfn.PERCENTRANK.INC(AX$10:AX$64,AX42),"-9999")</f>
        <v>0.55500000000000005</v>
      </c>
      <c r="AZ42" s="27">
        <v>0.41899999999999998</v>
      </c>
      <c r="BA42" s="143">
        <f t="shared" ref="BA42:BA73" si="92">IFERROR(_xlfn.PERCENTRANK.INC(AZ$10:AZ$64,AZ42),"-9999")</f>
        <v>0.94399999999999995</v>
      </c>
      <c r="BB42" s="27">
        <v>0.86699999999999999</v>
      </c>
      <c r="BC42" s="27">
        <f t="shared" ref="BC42:BC73" si="93">IFERROR(_xlfn.PERCENTRANK.INC(BB$10:BB$64,BB42),"-9999")</f>
        <v>0.25900000000000001</v>
      </c>
      <c r="BD42" s="27">
        <v>0.72400000000000009</v>
      </c>
      <c r="BE42" s="85">
        <f t="shared" ref="BE42:BE73" si="94">IFERROR(_xlfn.PERCENTRANK.INC(BD$10:BD$64,BD42),"-9999")</f>
        <v>0.35099999999999998</v>
      </c>
      <c r="BF42" s="27">
        <v>8.2352941176470587E-2</v>
      </c>
      <c r="BG42" s="27">
        <f t="shared" ref="BG42:BG73" si="95">IFERROR(_xlfn.PERCENTRANK.INC(BF$10:BF$64,BF42),"-9999")</f>
        <v>0.68500000000000005</v>
      </c>
      <c r="BH42" s="165">
        <f t="shared" ref="BH42:BH73" si="96">SUM(BG42,BE42,BC42,BA42,AY42,AW42)</f>
        <v>3.6269999999999998</v>
      </c>
      <c r="BI42" s="188">
        <f t="shared" ref="BI42:BI73" si="97">IFERROR(_xlfn.PERCENTRANK.INC(BH$10:BH$64,BH42),"-9999")</f>
        <v>0.90700000000000003</v>
      </c>
      <c r="BJ42" s="358">
        <f t="shared" ref="BJ42:BJ64" si="98">COUNTIF(AW42,"&gt;=90%")+COUNTIF(AY42,"&gt;=90%")+COUNTIF(BA42,"&gt;=90%")+COUNTIF(BC42,"&gt;=90%")+COUNTIF(BE42,"&gt;=90%")+COUNTIF(BG42,"&gt;=90%")</f>
        <v>1</v>
      </c>
      <c r="BK42" s="359">
        <f t="shared" ref="BK42:BK64" si="99">COUNTIF(AW42,"&gt;=80%")+COUNTIF(AY42,"&gt;=80%")+COUNTIF(BA42,"&gt;=80%")+COUNTIF(BC42,"&gt;=80%")+COUNTIF(BE42,"&gt;=80%")+COUNTIF(BG42,"&gt;=80%")</f>
        <v>2</v>
      </c>
      <c r="BM42" s="162">
        <v>0</v>
      </c>
      <c r="BN42" s="27">
        <f t="shared" ref="BN42:BN73" si="100">IFERROR(_xlfn.PERCENTRANK.INC(BM$10:BM$64,BM42),"-9999")</f>
        <v>0</v>
      </c>
      <c r="BO42" s="12">
        <v>0</v>
      </c>
      <c r="BP42" s="27">
        <f t="shared" ref="BP42:BP73" si="101">IFERROR(_xlfn.PERCENTRANK.INC(BO$10:BO$64,BO42),"-9999")</f>
        <v>0</v>
      </c>
      <c r="BQ42" s="27">
        <v>6.3E-2</v>
      </c>
      <c r="BR42" s="85">
        <f t="shared" ref="BR42:BR73" si="102">IFERROR(_xlfn.PERCENTRANK.INC(BQ$10:BQ$64,BQ42),"-9999")</f>
        <v>0.59199999999999997</v>
      </c>
      <c r="BS42" s="165">
        <f t="shared" ref="BS42:BS73" si="103">SUM(BR42,BN42)</f>
        <v>0.59199999999999997</v>
      </c>
      <c r="BT42" s="194">
        <f t="shared" ref="BT42:BT73" si="104">IFERROR(_xlfn.PERCENTRANK.INC(BS$10:BS$64,BS42),"-9999")</f>
        <v>0.314</v>
      </c>
      <c r="BU42" s="358">
        <f t="shared" ref="BU42:BU64" si="105">COUNTIF(BN42,"&gt;=90%")+COUNTIF(BR42,"&gt;=90%")</f>
        <v>0</v>
      </c>
      <c r="BV42" s="359">
        <f t="shared" ref="BV42:BV64" si="106">COUNTIF(BN42,"&gt;=80%")+COUNTIF(BR42,"&gt;=80%")</f>
        <v>0</v>
      </c>
      <c r="BX42" s="162">
        <v>0</v>
      </c>
      <c r="BY42" s="27">
        <f t="shared" ref="BY42:BY73" si="107">IFERROR(_xlfn.PERCENTRANK.INC(BX$10:BX$64,BX42),"-9999")</f>
        <v>0</v>
      </c>
      <c r="BZ42" s="12">
        <v>0</v>
      </c>
      <c r="CA42" s="27">
        <f t="shared" ref="CA42:CA73" si="108">IFERROR(_xlfn.PERCENTRANK.INC(BZ$10:BZ$64,BZ42),"-9999")</f>
        <v>0</v>
      </c>
      <c r="CB42" s="12">
        <v>7</v>
      </c>
      <c r="CC42" s="85">
        <f t="shared" ref="CC42:CC73" si="109">IFERROR(_xlfn.PERCENTRANK.INC(CB$10:CB$64,CB42),"-9999")</f>
        <v>0.185</v>
      </c>
      <c r="CD42" s="12">
        <v>0</v>
      </c>
      <c r="CE42" s="27">
        <f t="shared" ref="CE42:CE73" si="110">IFERROR(_xlfn.PERCENTRANK.INC(CD$10:CD$64,CD42),"-9999")</f>
        <v>0</v>
      </c>
      <c r="CF42" s="165">
        <f t="shared" ref="CF42:CF64" si="111">SUM(CC42,BY42)</f>
        <v>0.185</v>
      </c>
      <c r="CG42" s="194">
        <f t="shared" ref="CG42:CG73" si="112">IFERROR(_xlfn.PERCENTRANK.INC(CF$10:CF$64,CF42),"-9999")</f>
        <v>0.129</v>
      </c>
      <c r="CH42" s="358">
        <f t="shared" ref="CH42:CH64" si="113">COUNTIF(BY42,"&gt;=90%")+COUNTIF(CC42,"&gt;=90%")</f>
        <v>0</v>
      </c>
      <c r="CI42" s="359">
        <f t="shared" ref="CI42:CI64" si="114">COUNTIF(BY42,"&gt;=80%")+COUNTIF(CC42,"&gt;=80%")</f>
        <v>0</v>
      </c>
      <c r="CK42" s="162">
        <v>58</v>
      </c>
      <c r="CL42" s="85">
        <f t="shared" ref="CL42:CL73" si="115">IFERROR(_xlfn.PERCENTRANK.INC(CK$10:CK$64,CK42),"-9999")</f>
        <v>0.59199999999999997</v>
      </c>
      <c r="CM42" s="27">
        <v>9.7478991596638656E-2</v>
      </c>
      <c r="CN42" s="85">
        <f t="shared" ref="CN42:CN73" si="116">IFERROR(_xlfn.PERCENTRANK.INC(CM$10:CM$64,CM42),"-9999")</f>
        <v>0.64800000000000002</v>
      </c>
      <c r="CO42" s="12">
        <v>254</v>
      </c>
      <c r="CP42" s="85">
        <f t="shared" ref="CP42:CP73" si="117">IFERROR(_xlfn.PERCENTRANK.INC(CO$10:CO$64,CO42),"-9999")</f>
        <v>0.68500000000000005</v>
      </c>
      <c r="CQ42" s="12">
        <v>57</v>
      </c>
      <c r="CR42" s="85">
        <f t="shared" ref="CR42:CR73" si="118">IFERROR(_xlfn.PERCENTRANK.INC(CQ$10:CQ$64,CQ42),"-9999")</f>
        <v>0.61099999999999999</v>
      </c>
      <c r="CS42" s="165">
        <f t="shared" ref="CS42:CS73" si="119">SUM(CR42,CP42,CN42,CL42)</f>
        <v>2.536</v>
      </c>
      <c r="CT42" s="194">
        <f t="shared" ref="CT42:CT73" si="120">IFERROR(_xlfn.PERCENTRANK.INC(CS$10:CS$64,CS42),"-9999")</f>
        <v>0.66600000000000004</v>
      </c>
      <c r="CU42" s="358">
        <f t="shared" ref="CU42:CU64" si="121">COUNTIF(CL42,"&gt;=90%")+COUNTIF(CN42,"&gt;=90%")+COUNTIF(CP42,"&gt;=90%")+COUNTIF(CR42,"&gt;=90%")</f>
        <v>0</v>
      </c>
      <c r="CV42" s="359">
        <f t="shared" ref="CV42:CV64" si="122">COUNTIF(CL42,"&gt;=80%")+COUNTIF(CN42,"&gt;=80%")+COUNTIF(CP42,"&gt;=80%")+COUNTIF(CR42,"&gt;=80%")</f>
        <v>0</v>
      </c>
      <c r="CX42" s="228">
        <v>0.104</v>
      </c>
      <c r="CY42" s="27">
        <f t="shared" ref="CY42:CY73" si="123">IFERROR(_xlfn.PERCENTRANK.INC(CX$10:CX$64,CX42),"-9999")</f>
        <v>0.48099999999999998</v>
      </c>
      <c r="CZ42" s="27">
        <v>0.03</v>
      </c>
      <c r="DA42" s="27">
        <f t="shared" ref="DA42:DA73" si="124">IFERROR(_xlfn.PERCENTRANK.INC(CZ$10:CZ$64,CZ42),"-9999")</f>
        <v>0.185</v>
      </c>
      <c r="DB42" s="27">
        <v>0.25919999999999999</v>
      </c>
      <c r="DC42" s="165">
        <f t="shared" ref="DC42:DC73" si="125">SUM(DA42,CY42,DB42)</f>
        <v>0.92519999999999991</v>
      </c>
      <c r="DD42" s="327">
        <f t="shared" si="66"/>
        <v>0.314</v>
      </c>
      <c r="DE42" s="358">
        <f t="shared" ref="DE42:DE64" si="126">COUNTIF(CY42,"&gt;=90%")+COUNTIF(DA42,"&gt;=90%")+COUNTIF(DB42,"&gt;=90%")</f>
        <v>0</v>
      </c>
      <c r="DF42" s="359">
        <f t="shared" ref="DF42:DF64" si="127">COUNTIF(CY42,"&gt;=80%")+COUNTIF(DA42,"&gt;=80%")+COUNTIF(DB42,"&gt;=80%")</f>
        <v>0</v>
      </c>
      <c r="DI42" s="231"/>
      <c r="DJ42" s="165">
        <f t="shared" ref="DJ42:DJ64" si="128">SUM(DB42,DA42,CY42,CR42,CP42,CN42,CL42,CC42,BY42,BR42,BN42,BG42,BE42,BC42,BA42,AY42,AW42,AL42,AJ42,AH42,AF42,Y42,W42,S42,O42)</f>
        <v>11.231199999999999</v>
      </c>
      <c r="DK42" s="194">
        <f t="shared" ref="DK42:DK73" si="129">IFERROR(_xlfn.PERCENTRANK.INC(DJ$10:DJ$64,DJ42),"-9999")</f>
        <v>0.40699999999999997</v>
      </c>
      <c r="DM42" s="370">
        <f t="shared" ref="DM42:DM64" si="130">SUM(AB42,AS42,BJ42,BU42,CH42,CU42,DE42)</f>
        <v>1</v>
      </c>
      <c r="DN42" s="371">
        <f t="shared" ref="DN42:DN64" si="131">SUM(AC42,AT42,BK42,BV42,CI42,CV42,DF42)</f>
        <v>2</v>
      </c>
    </row>
    <row r="43" spans="2:118" x14ac:dyDescent="0.3">
      <c r="B43" s="48" t="s">
        <v>39</v>
      </c>
      <c r="C43" s="162">
        <v>540009</v>
      </c>
      <c r="D43" s="5" t="s">
        <v>310</v>
      </c>
      <c r="E43" s="5" t="s">
        <v>370</v>
      </c>
      <c r="F43" s="12">
        <v>7</v>
      </c>
      <c r="G43" s="20">
        <v>328021</v>
      </c>
      <c r="H43" s="20">
        <v>15335</v>
      </c>
      <c r="I43" s="20">
        <v>10048</v>
      </c>
      <c r="J43" s="21">
        <v>19.60459848607254</v>
      </c>
      <c r="K43" s="20">
        <v>3523</v>
      </c>
      <c r="L43" s="165">
        <v>2.75759296054499</v>
      </c>
      <c r="N43" s="438">
        <v>7784</v>
      </c>
      <c r="O43" s="85">
        <f t="shared" si="67"/>
        <v>0.51800000000000002</v>
      </c>
      <c r="P43" s="27">
        <v>2.37301880062557E-2</v>
      </c>
      <c r="Q43" s="27">
        <f t="shared" si="68"/>
        <v>0.25900000000000001</v>
      </c>
      <c r="R43" s="12">
        <v>285.07</v>
      </c>
      <c r="S43" s="85">
        <f t="shared" si="69"/>
        <v>0.48099999999999998</v>
      </c>
      <c r="T43" s="71">
        <v>8.6906021260833909E-4</v>
      </c>
      <c r="U43" s="27">
        <f t="shared" si="70"/>
        <v>0.185</v>
      </c>
      <c r="V43" s="12">
        <v>18</v>
      </c>
      <c r="W43" s="27">
        <f t="shared" si="71"/>
        <v>0.64800000000000002</v>
      </c>
      <c r="X43" s="64">
        <v>4</v>
      </c>
      <c r="Y43" s="29">
        <f t="shared" si="72"/>
        <v>0.88800000000000001</v>
      </c>
      <c r="Z43" s="165">
        <f t="shared" si="73"/>
        <v>2.5350000000000001</v>
      </c>
      <c r="AA43" s="327">
        <f t="shared" si="74"/>
        <v>0.77700000000000002</v>
      </c>
      <c r="AB43" s="358">
        <f t="shared" si="75"/>
        <v>0</v>
      </c>
      <c r="AC43" s="359">
        <f t="shared" si="76"/>
        <v>1</v>
      </c>
      <c r="AE43" s="438">
        <v>590</v>
      </c>
      <c r="AF43" s="85">
        <f t="shared" si="77"/>
        <v>0.48099999999999998</v>
      </c>
      <c r="AG43" s="80">
        <v>0</v>
      </c>
      <c r="AH43" s="85">
        <f t="shared" si="78"/>
        <v>0</v>
      </c>
      <c r="AI43" s="27">
        <f t="shared" si="79"/>
        <v>3.8474078904466906E-2</v>
      </c>
      <c r="AJ43" s="27">
        <f t="shared" si="80"/>
        <v>0.27700000000000002</v>
      </c>
      <c r="AK43" s="74">
        <f t="shared" si="81"/>
        <v>7.5796505652620763E-2</v>
      </c>
      <c r="AL43" s="27">
        <f t="shared" si="82"/>
        <v>0.53700000000000003</v>
      </c>
      <c r="AM43" s="12">
        <v>735</v>
      </c>
      <c r="AN43" s="85">
        <f t="shared" si="83"/>
        <v>4.7929572872513856E-2</v>
      </c>
      <c r="AO43" s="27">
        <f t="shared" si="84"/>
        <v>0</v>
      </c>
      <c r="AP43" s="27">
        <f t="shared" si="85"/>
        <v>0</v>
      </c>
      <c r="AQ43" s="199">
        <f t="shared" si="86"/>
        <v>1.2949999999999999</v>
      </c>
      <c r="AR43" s="194">
        <f t="shared" si="87"/>
        <v>0.29599999999999999</v>
      </c>
      <c r="AS43" s="358">
        <f t="shared" si="88"/>
        <v>0</v>
      </c>
      <c r="AT43" s="359">
        <f t="shared" si="89"/>
        <v>0</v>
      </c>
      <c r="AV43" s="209">
        <v>37400</v>
      </c>
      <c r="AW43" s="27">
        <f t="shared" si="90"/>
        <v>0.51800000000000002</v>
      </c>
      <c r="AX43" s="27">
        <v>0.37003058103975528</v>
      </c>
      <c r="AY43" s="29">
        <f t="shared" si="91"/>
        <v>0.83299999999999996</v>
      </c>
      <c r="AZ43" s="27">
        <v>0.17299999999999999</v>
      </c>
      <c r="BA43" s="27">
        <f t="shared" si="92"/>
        <v>0.35099999999999998</v>
      </c>
      <c r="BB43" s="27">
        <v>0.91600000000000004</v>
      </c>
      <c r="BC43" s="27">
        <f t="shared" si="93"/>
        <v>0.64800000000000002</v>
      </c>
      <c r="BD43" s="27">
        <v>0.91500000000000004</v>
      </c>
      <c r="BE43" s="143">
        <f t="shared" si="94"/>
        <v>0.96199999999999997</v>
      </c>
      <c r="BF43" s="27">
        <v>1.0169491525423728E-2</v>
      </c>
      <c r="BG43" s="27">
        <f t="shared" si="95"/>
        <v>1.7999999999999999E-2</v>
      </c>
      <c r="BH43" s="165">
        <f t="shared" si="96"/>
        <v>3.33</v>
      </c>
      <c r="BI43" s="194">
        <f t="shared" si="97"/>
        <v>0.79600000000000004</v>
      </c>
      <c r="BJ43" s="358">
        <f t="shared" si="98"/>
        <v>1</v>
      </c>
      <c r="BK43" s="359">
        <f t="shared" si="99"/>
        <v>2</v>
      </c>
      <c r="BM43" s="162">
        <v>0</v>
      </c>
      <c r="BN43" s="27">
        <f t="shared" si="100"/>
        <v>0</v>
      </c>
      <c r="BO43" s="12">
        <v>0</v>
      </c>
      <c r="BP43" s="27">
        <f t="shared" si="101"/>
        <v>0</v>
      </c>
      <c r="BQ43" s="27">
        <v>2.9000000000000001E-2</v>
      </c>
      <c r="BR43" s="85">
        <f t="shared" si="102"/>
        <v>3.6999999999999998E-2</v>
      </c>
      <c r="BS43" s="165">
        <f t="shared" si="103"/>
        <v>3.6999999999999998E-2</v>
      </c>
      <c r="BT43" s="194">
        <f t="shared" si="104"/>
        <v>1.7999999999999999E-2</v>
      </c>
      <c r="BU43" s="358">
        <f t="shared" si="105"/>
        <v>0</v>
      </c>
      <c r="BV43" s="359">
        <f t="shared" si="106"/>
        <v>0</v>
      </c>
      <c r="BX43" s="162">
        <v>0</v>
      </c>
      <c r="BY43" s="27">
        <f t="shared" si="107"/>
        <v>0</v>
      </c>
      <c r="BZ43" s="12">
        <v>0</v>
      </c>
      <c r="CA43" s="27">
        <f t="shared" si="108"/>
        <v>0</v>
      </c>
      <c r="CB43" s="12">
        <v>26</v>
      </c>
      <c r="CC43" s="85">
        <f t="shared" si="109"/>
        <v>0.72199999999999998</v>
      </c>
      <c r="CD43" s="12">
        <v>5</v>
      </c>
      <c r="CE43" s="85">
        <f t="shared" si="110"/>
        <v>0.61099999999999999</v>
      </c>
      <c r="CF43" s="165">
        <f t="shared" si="111"/>
        <v>0.72199999999999998</v>
      </c>
      <c r="CG43" s="194">
        <f t="shared" si="112"/>
        <v>0.38800000000000001</v>
      </c>
      <c r="CH43" s="358">
        <f t="shared" si="113"/>
        <v>0</v>
      </c>
      <c r="CI43" s="359">
        <f t="shared" si="114"/>
        <v>0</v>
      </c>
      <c r="CK43" s="162">
        <v>44</v>
      </c>
      <c r="CL43" s="85">
        <f t="shared" si="115"/>
        <v>0.46200000000000002</v>
      </c>
      <c r="CM43" s="27">
        <v>7.4576271186440682E-2</v>
      </c>
      <c r="CN43" s="85">
        <f t="shared" si="116"/>
        <v>0.55500000000000005</v>
      </c>
      <c r="CO43" s="12">
        <v>34</v>
      </c>
      <c r="CP43" s="85">
        <f t="shared" si="117"/>
        <v>5.5E-2</v>
      </c>
      <c r="CQ43" s="12">
        <v>11</v>
      </c>
      <c r="CR43" s="85">
        <f t="shared" si="118"/>
        <v>0.222</v>
      </c>
      <c r="CS43" s="165">
        <f t="shared" si="119"/>
        <v>1.294</v>
      </c>
      <c r="CT43" s="194">
        <f t="shared" si="120"/>
        <v>0.27700000000000002</v>
      </c>
      <c r="CU43" s="358">
        <f t="shared" si="121"/>
        <v>0</v>
      </c>
      <c r="CV43" s="359">
        <f t="shared" si="122"/>
        <v>0</v>
      </c>
      <c r="CX43" s="228">
        <v>0.14799999999999999</v>
      </c>
      <c r="CY43" s="27">
        <f t="shared" si="123"/>
        <v>0.629</v>
      </c>
      <c r="CZ43" s="27">
        <v>4.4999999999999998E-2</v>
      </c>
      <c r="DA43" s="27">
        <f t="shared" si="124"/>
        <v>0.40699999999999997</v>
      </c>
      <c r="DB43" s="143">
        <v>0.90739999999999998</v>
      </c>
      <c r="DC43" s="165">
        <f t="shared" si="125"/>
        <v>1.9434</v>
      </c>
      <c r="DD43" s="327">
        <f t="shared" si="66"/>
        <v>0.66600000000000004</v>
      </c>
      <c r="DE43" s="358">
        <f t="shared" si="126"/>
        <v>1</v>
      </c>
      <c r="DF43" s="359">
        <f t="shared" si="127"/>
        <v>1</v>
      </c>
      <c r="DI43" s="231"/>
      <c r="DJ43" s="165">
        <f t="shared" si="128"/>
        <v>11.1564</v>
      </c>
      <c r="DK43" s="194">
        <f t="shared" si="129"/>
        <v>0.38800000000000001</v>
      </c>
      <c r="DM43" s="370">
        <f t="shared" si="130"/>
        <v>2</v>
      </c>
      <c r="DN43" s="371">
        <f t="shared" si="131"/>
        <v>4</v>
      </c>
    </row>
    <row r="44" spans="2:118" x14ac:dyDescent="0.3">
      <c r="B44" s="48" t="s">
        <v>29</v>
      </c>
      <c r="C44" s="162">
        <v>540282</v>
      </c>
      <c r="D44" s="5" t="s">
        <v>308</v>
      </c>
      <c r="E44" s="5" t="s">
        <v>370</v>
      </c>
      <c r="F44" s="12">
        <v>9</v>
      </c>
      <c r="G44" s="20">
        <v>201588</v>
      </c>
      <c r="H44" s="20">
        <v>49661</v>
      </c>
      <c r="I44" s="20">
        <v>101650</v>
      </c>
      <c r="J44" s="21">
        <v>322.71762208067935</v>
      </c>
      <c r="K44" s="20">
        <v>39255</v>
      </c>
      <c r="L44" s="165">
        <v>2.5780664883454336</v>
      </c>
      <c r="N44" s="438">
        <v>10297</v>
      </c>
      <c r="O44" s="85">
        <f t="shared" si="67"/>
        <v>0.77700000000000002</v>
      </c>
      <c r="P44" s="27">
        <v>5.1079429331110981E-2</v>
      </c>
      <c r="Q44" s="29">
        <f t="shared" si="68"/>
        <v>0.87</v>
      </c>
      <c r="R44" s="12">
        <v>230.71</v>
      </c>
      <c r="S44" s="85">
        <f t="shared" si="69"/>
        <v>0.314</v>
      </c>
      <c r="T44" s="71">
        <v>1.144462964065321E-3</v>
      </c>
      <c r="U44" s="27">
        <f t="shared" si="70"/>
        <v>0.55500000000000005</v>
      </c>
      <c r="V44" s="12">
        <v>12</v>
      </c>
      <c r="W44" s="27">
        <f t="shared" si="71"/>
        <v>0.14799999999999999</v>
      </c>
      <c r="X44" s="64">
        <v>3.4</v>
      </c>
      <c r="Y44" s="29">
        <f t="shared" si="72"/>
        <v>0.85099999999999998</v>
      </c>
      <c r="Z44" s="165">
        <f t="shared" si="73"/>
        <v>2.09</v>
      </c>
      <c r="AA44" s="327">
        <f t="shared" si="74"/>
        <v>0.629</v>
      </c>
      <c r="AB44" s="358">
        <f t="shared" si="75"/>
        <v>0</v>
      </c>
      <c r="AC44" s="359">
        <f t="shared" si="76"/>
        <v>1</v>
      </c>
      <c r="AE44" s="438">
        <v>413</v>
      </c>
      <c r="AF44" s="85">
        <f t="shared" si="77"/>
        <v>0.29599999999999999</v>
      </c>
      <c r="AG44" s="80">
        <v>7</v>
      </c>
      <c r="AH44" s="85">
        <f t="shared" si="78"/>
        <v>0.38800000000000001</v>
      </c>
      <c r="AI44" s="27">
        <f t="shared" si="79"/>
        <v>8.3163850909164141E-3</v>
      </c>
      <c r="AJ44" s="27">
        <f t="shared" si="80"/>
        <v>0</v>
      </c>
      <c r="AK44" s="74">
        <f t="shared" si="81"/>
        <v>4.010876954452753E-2</v>
      </c>
      <c r="AL44" s="27">
        <f t="shared" si="82"/>
        <v>0.16600000000000001</v>
      </c>
      <c r="AM44" s="12">
        <v>630</v>
      </c>
      <c r="AN44" s="85">
        <f t="shared" si="83"/>
        <v>1.2686011155635207E-2</v>
      </c>
      <c r="AO44" s="27">
        <f t="shared" si="84"/>
        <v>1.6949152542372881E-2</v>
      </c>
      <c r="AP44" s="27">
        <f t="shared" si="85"/>
        <v>0.37</v>
      </c>
      <c r="AQ44" s="199">
        <f t="shared" si="86"/>
        <v>0.85000000000000009</v>
      </c>
      <c r="AR44" s="194">
        <f t="shared" si="87"/>
        <v>0.129</v>
      </c>
      <c r="AS44" s="358">
        <f t="shared" si="88"/>
        <v>0</v>
      </c>
      <c r="AT44" s="359">
        <f t="shared" si="89"/>
        <v>0</v>
      </c>
      <c r="AV44" s="209">
        <v>58250</v>
      </c>
      <c r="AW44" s="143">
        <f t="shared" si="90"/>
        <v>0.92500000000000004</v>
      </c>
      <c r="AX44" s="27">
        <v>0.32947019867549671</v>
      </c>
      <c r="AY44" s="27">
        <f t="shared" si="91"/>
        <v>0.74</v>
      </c>
      <c r="AZ44" s="27">
        <v>0.31</v>
      </c>
      <c r="BA44" s="29">
        <f t="shared" si="92"/>
        <v>0.85099999999999998</v>
      </c>
      <c r="BB44" s="27">
        <v>0.86</v>
      </c>
      <c r="BC44" s="27">
        <f t="shared" si="93"/>
        <v>0.222</v>
      </c>
      <c r="BD44" s="27">
        <v>0.72399999999999998</v>
      </c>
      <c r="BE44" s="85">
        <f t="shared" si="94"/>
        <v>0.33300000000000002</v>
      </c>
      <c r="BF44" s="27">
        <v>7.0217917675544791E-2</v>
      </c>
      <c r="BG44" s="27">
        <f t="shared" si="95"/>
        <v>0.61099999999999999</v>
      </c>
      <c r="BH44" s="165">
        <f t="shared" si="96"/>
        <v>3.6819999999999995</v>
      </c>
      <c r="BI44" s="188">
        <f t="shared" si="97"/>
        <v>0.92500000000000004</v>
      </c>
      <c r="BJ44" s="358">
        <f t="shared" si="98"/>
        <v>1</v>
      </c>
      <c r="BK44" s="359">
        <f t="shared" si="99"/>
        <v>2</v>
      </c>
      <c r="BM44" s="162">
        <v>0</v>
      </c>
      <c r="BN44" s="27">
        <f t="shared" si="100"/>
        <v>0</v>
      </c>
      <c r="BO44" s="12">
        <v>0</v>
      </c>
      <c r="BP44" s="27">
        <f t="shared" si="101"/>
        <v>0</v>
      </c>
      <c r="BQ44" s="27">
        <v>2.7E-2</v>
      </c>
      <c r="BR44" s="85">
        <f t="shared" si="102"/>
        <v>1.7999999999999999E-2</v>
      </c>
      <c r="BS44" s="165">
        <f t="shared" si="103"/>
        <v>1.7999999999999999E-2</v>
      </c>
      <c r="BT44" s="194">
        <f t="shared" si="104"/>
        <v>0</v>
      </c>
      <c r="BU44" s="358">
        <f t="shared" si="105"/>
        <v>0</v>
      </c>
      <c r="BV44" s="359">
        <f t="shared" si="106"/>
        <v>0</v>
      </c>
      <c r="BX44" s="162">
        <v>17</v>
      </c>
      <c r="BY44" s="143">
        <f t="shared" si="107"/>
        <v>0.98099999999999998</v>
      </c>
      <c r="BZ44" s="12">
        <v>3</v>
      </c>
      <c r="CA44" s="143">
        <f t="shared" si="108"/>
        <v>0.98099999999999998</v>
      </c>
      <c r="CB44" s="12">
        <v>2</v>
      </c>
      <c r="CC44" s="85">
        <f t="shared" si="109"/>
        <v>1.7999999999999999E-2</v>
      </c>
      <c r="CD44" s="12">
        <v>2</v>
      </c>
      <c r="CE44" s="85">
        <f t="shared" si="110"/>
        <v>0.29599999999999999</v>
      </c>
      <c r="CF44" s="165">
        <f t="shared" si="111"/>
        <v>0.999</v>
      </c>
      <c r="CG44" s="194">
        <f t="shared" si="112"/>
        <v>0.53700000000000003</v>
      </c>
      <c r="CH44" s="358">
        <f t="shared" si="113"/>
        <v>1</v>
      </c>
      <c r="CI44" s="359">
        <f t="shared" si="114"/>
        <v>1</v>
      </c>
      <c r="CK44" s="162">
        <v>136</v>
      </c>
      <c r="CL44" s="85">
        <f t="shared" si="115"/>
        <v>0.79600000000000004</v>
      </c>
      <c r="CM44" s="27">
        <v>0.32929782082324455</v>
      </c>
      <c r="CN44" s="143">
        <f t="shared" si="116"/>
        <v>0.96199999999999997</v>
      </c>
      <c r="CO44" s="12">
        <v>378</v>
      </c>
      <c r="CP44" s="180">
        <f t="shared" si="117"/>
        <v>0.85099999999999998</v>
      </c>
      <c r="CQ44" s="12">
        <v>137</v>
      </c>
      <c r="CR44" s="180">
        <f t="shared" si="118"/>
        <v>0.88800000000000001</v>
      </c>
      <c r="CS44" s="165">
        <f t="shared" si="119"/>
        <v>3.4969999999999999</v>
      </c>
      <c r="CT44" s="188">
        <f t="shared" si="120"/>
        <v>0.96199999999999997</v>
      </c>
      <c r="CU44" s="358">
        <f t="shared" si="121"/>
        <v>1</v>
      </c>
      <c r="CV44" s="359">
        <f t="shared" si="122"/>
        <v>3</v>
      </c>
      <c r="CX44" s="228">
        <v>1.0999999999999999E-2</v>
      </c>
      <c r="CY44" s="27">
        <f t="shared" si="123"/>
        <v>0</v>
      </c>
      <c r="CZ44" s="27">
        <v>6.0000000000000001E-3</v>
      </c>
      <c r="DA44" s="27">
        <f t="shared" si="124"/>
        <v>0</v>
      </c>
      <c r="DB44" s="27">
        <v>0</v>
      </c>
      <c r="DC44" s="165">
        <f t="shared" si="125"/>
        <v>0</v>
      </c>
      <c r="DD44" s="327">
        <f t="shared" si="66"/>
        <v>0</v>
      </c>
      <c r="DE44" s="358">
        <f t="shared" si="126"/>
        <v>0</v>
      </c>
      <c r="DF44" s="359">
        <f t="shared" si="127"/>
        <v>0</v>
      </c>
      <c r="DI44" s="231"/>
      <c r="DJ44" s="165">
        <f t="shared" si="128"/>
        <v>11.135999999999997</v>
      </c>
      <c r="DK44" s="194">
        <f t="shared" si="129"/>
        <v>0.37</v>
      </c>
      <c r="DM44" s="370">
        <f t="shared" si="130"/>
        <v>3</v>
      </c>
      <c r="DN44" s="371">
        <f t="shared" si="131"/>
        <v>7</v>
      </c>
    </row>
    <row r="45" spans="2:118" x14ac:dyDescent="0.3">
      <c r="B45" s="48" t="s">
        <v>204</v>
      </c>
      <c r="C45" s="162">
        <v>540144</v>
      </c>
      <c r="D45" s="5" t="s">
        <v>345</v>
      </c>
      <c r="E45" s="5" t="s">
        <v>370</v>
      </c>
      <c r="F45" s="12">
        <v>9</v>
      </c>
      <c r="G45" s="20">
        <v>146585</v>
      </c>
      <c r="H45" s="20">
        <v>11422</v>
      </c>
      <c r="I45" s="20">
        <v>15784</v>
      </c>
      <c r="J45" s="21">
        <v>68.914008936794346</v>
      </c>
      <c r="K45" s="20">
        <v>6354</v>
      </c>
      <c r="L45" s="165">
        <v>2.4675794774944917</v>
      </c>
      <c r="N45" s="438">
        <v>8315</v>
      </c>
      <c r="O45" s="85">
        <f t="shared" si="67"/>
        <v>0.61099999999999999</v>
      </c>
      <c r="P45" s="27">
        <v>5.6724767199918133E-2</v>
      </c>
      <c r="Q45" s="143">
        <f t="shared" si="68"/>
        <v>0.90700000000000003</v>
      </c>
      <c r="R45" s="12">
        <v>175.82</v>
      </c>
      <c r="S45" s="85">
        <f t="shared" si="69"/>
        <v>0.20300000000000001</v>
      </c>
      <c r="T45" s="71">
        <v>1.199440597605485E-3</v>
      </c>
      <c r="U45" s="27">
        <f t="shared" si="70"/>
        <v>0.629</v>
      </c>
      <c r="V45" s="12">
        <v>11</v>
      </c>
      <c r="W45" s="27">
        <f t="shared" si="71"/>
        <v>5.5E-2</v>
      </c>
      <c r="X45" s="64">
        <v>3.6</v>
      </c>
      <c r="Y45" s="29">
        <f t="shared" si="72"/>
        <v>0.87</v>
      </c>
      <c r="Z45" s="165">
        <f t="shared" si="73"/>
        <v>1.7390000000000001</v>
      </c>
      <c r="AA45" s="327">
        <f t="shared" si="74"/>
        <v>0.38800000000000001</v>
      </c>
      <c r="AB45" s="358">
        <f t="shared" si="75"/>
        <v>0</v>
      </c>
      <c r="AC45" s="359">
        <f t="shared" si="76"/>
        <v>1</v>
      </c>
      <c r="AE45" s="438">
        <v>350</v>
      </c>
      <c r="AF45" s="85">
        <f t="shared" si="77"/>
        <v>0.222</v>
      </c>
      <c r="AG45" s="80">
        <v>103</v>
      </c>
      <c r="AH45" s="85">
        <f t="shared" si="78"/>
        <v>0.75900000000000001</v>
      </c>
      <c r="AI45" s="27">
        <f t="shared" si="79"/>
        <v>3.0642619506216075E-2</v>
      </c>
      <c r="AJ45" s="27">
        <f t="shared" si="80"/>
        <v>9.1999999999999998E-2</v>
      </c>
      <c r="AK45" s="74">
        <f t="shared" si="81"/>
        <v>4.2092603728202047E-2</v>
      </c>
      <c r="AL45" s="27">
        <f t="shared" si="82"/>
        <v>0.185</v>
      </c>
      <c r="AM45" s="12">
        <v>485</v>
      </c>
      <c r="AN45" s="85">
        <f t="shared" si="83"/>
        <v>4.2461915601470848E-2</v>
      </c>
      <c r="AO45" s="27">
        <f t="shared" si="84"/>
        <v>0.29428571428571426</v>
      </c>
      <c r="AP45" s="143">
        <f t="shared" si="85"/>
        <v>0.98099999999999998</v>
      </c>
      <c r="AQ45" s="199">
        <f t="shared" si="86"/>
        <v>1.258</v>
      </c>
      <c r="AR45" s="194">
        <f t="shared" si="87"/>
        <v>0.27700000000000002</v>
      </c>
      <c r="AS45" s="358">
        <f t="shared" si="88"/>
        <v>0</v>
      </c>
      <c r="AT45" s="359">
        <f t="shared" si="89"/>
        <v>0</v>
      </c>
      <c r="AV45" s="209">
        <v>69800</v>
      </c>
      <c r="AW45" s="143">
        <f t="shared" si="90"/>
        <v>0.98099999999999998</v>
      </c>
      <c r="AX45" s="27">
        <v>0.14976958525345621</v>
      </c>
      <c r="AY45" s="27">
        <f t="shared" si="91"/>
        <v>0</v>
      </c>
      <c r="AZ45" s="27">
        <v>0.35099999999999998</v>
      </c>
      <c r="BA45" s="143">
        <f t="shared" si="92"/>
        <v>0.90700000000000003</v>
      </c>
      <c r="BB45" s="27">
        <v>0.86399999999999999</v>
      </c>
      <c r="BC45" s="27">
        <f t="shared" si="93"/>
        <v>0.24</v>
      </c>
      <c r="BD45" s="27">
        <v>0.69700000000000006</v>
      </c>
      <c r="BE45" s="85">
        <f t="shared" si="94"/>
        <v>0.20300000000000001</v>
      </c>
      <c r="BF45" s="27">
        <v>0.15428571428571428</v>
      </c>
      <c r="BG45" s="143">
        <f t="shared" si="95"/>
        <v>0.94399999999999995</v>
      </c>
      <c r="BH45" s="165">
        <f t="shared" si="96"/>
        <v>3.2749999999999999</v>
      </c>
      <c r="BI45" s="194">
        <f t="shared" si="97"/>
        <v>0.75900000000000001</v>
      </c>
      <c r="BJ45" s="358">
        <f t="shared" si="98"/>
        <v>3</v>
      </c>
      <c r="BK45" s="359">
        <f t="shared" si="99"/>
        <v>3</v>
      </c>
      <c r="BM45" s="162">
        <v>2</v>
      </c>
      <c r="BN45" s="27">
        <f t="shared" si="100"/>
        <v>0.42499999999999999</v>
      </c>
      <c r="BO45" s="12">
        <v>1</v>
      </c>
      <c r="BP45" s="27">
        <f t="shared" si="101"/>
        <v>0.42499999999999999</v>
      </c>
      <c r="BQ45" s="27">
        <v>5.2999999999999999E-2</v>
      </c>
      <c r="BR45" s="85">
        <f t="shared" si="102"/>
        <v>0.44400000000000001</v>
      </c>
      <c r="BS45" s="165">
        <f t="shared" si="103"/>
        <v>0.86899999999999999</v>
      </c>
      <c r="BT45" s="194">
        <f t="shared" si="104"/>
        <v>0.44400000000000001</v>
      </c>
      <c r="BU45" s="358">
        <f t="shared" si="105"/>
        <v>0</v>
      </c>
      <c r="BV45" s="359">
        <f t="shared" si="106"/>
        <v>0</v>
      </c>
      <c r="BX45" s="162">
        <v>0</v>
      </c>
      <c r="BY45" s="27">
        <f t="shared" si="107"/>
        <v>0</v>
      </c>
      <c r="BZ45" s="12">
        <v>0</v>
      </c>
      <c r="CA45" s="27">
        <f t="shared" si="108"/>
        <v>0</v>
      </c>
      <c r="CB45" s="12">
        <v>3</v>
      </c>
      <c r="CC45" s="85">
        <f t="shared" si="109"/>
        <v>3.6999999999999998E-2</v>
      </c>
      <c r="CD45" s="12">
        <v>0</v>
      </c>
      <c r="CE45" s="27">
        <f t="shared" si="110"/>
        <v>0</v>
      </c>
      <c r="CF45" s="165">
        <f t="shared" si="111"/>
        <v>3.6999999999999998E-2</v>
      </c>
      <c r="CG45" s="194">
        <f t="shared" si="112"/>
        <v>1.7999999999999999E-2</v>
      </c>
      <c r="CH45" s="358">
        <f t="shared" si="113"/>
        <v>0</v>
      </c>
      <c r="CI45" s="359">
        <f t="shared" si="114"/>
        <v>0</v>
      </c>
      <c r="CK45" s="162">
        <v>95</v>
      </c>
      <c r="CL45" s="85">
        <f t="shared" si="115"/>
        <v>0.72199999999999998</v>
      </c>
      <c r="CM45" s="27">
        <v>0.27142857142857141</v>
      </c>
      <c r="CN45" s="180">
        <f t="shared" si="116"/>
        <v>0.88800000000000001</v>
      </c>
      <c r="CO45" s="12">
        <v>199</v>
      </c>
      <c r="CP45" s="85">
        <f t="shared" si="117"/>
        <v>0.61099999999999999</v>
      </c>
      <c r="CQ45" s="12">
        <v>97</v>
      </c>
      <c r="CR45" s="85">
        <f t="shared" si="118"/>
        <v>0.77700000000000002</v>
      </c>
      <c r="CS45" s="165">
        <f t="shared" si="119"/>
        <v>2.9979999999999998</v>
      </c>
      <c r="CT45" s="194">
        <f t="shared" si="120"/>
        <v>0.79600000000000004</v>
      </c>
      <c r="CU45" s="358">
        <f t="shared" si="121"/>
        <v>0</v>
      </c>
      <c r="CV45" s="359">
        <f t="shared" si="122"/>
        <v>1</v>
      </c>
      <c r="CX45" s="228">
        <v>5.0999999999999997E-2</v>
      </c>
      <c r="CY45" s="27">
        <f t="shared" si="123"/>
        <v>0.14799999999999999</v>
      </c>
      <c r="CZ45" s="27">
        <v>3.5000000000000003E-2</v>
      </c>
      <c r="DA45" s="27">
        <f t="shared" si="124"/>
        <v>0.29599999999999999</v>
      </c>
      <c r="DB45" s="27">
        <v>9.2499999999999999E-2</v>
      </c>
      <c r="DC45" s="165">
        <f t="shared" si="125"/>
        <v>0.53649999999999998</v>
      </c>
      <c r="DD45" s="327">
        <f t="shared" si="66"/>
        <v>0.129</v>
      </c>
      <c r="DE45" s="358">
        <f t="shared" si="126"/>
        <v>0</v>
      </c>
      <c r="DF45" s="359">
        <f t="shared" si="127"/>
        <v>0</v>
      </c>
      <c r="DI45" s="231"/>
      <c r="DJ45" s="165">
        <f t="shared" si="128"/>
        <v>10.712499999999999</v>
      </c>
      <c r="DK45" s="194">
        <f t="shared" si="129"/>
        <v>0.35099999999999998</v>
      </c>
      <c r="DM45" s="370">
        <f t="shared" si="130"/>
        <v>3</v>
      </c>
      <c r="DN45" s="371">
        <f t="shared" si="131"/>
        <v>5</v>
      </c>
    </row>
    <row r="46" spans="2:118" x14ac:dyDescent="0.3">
      <c r="B46" s="48" t="s">
        <v>207</v>
      </c>
      <c r="C46" s="162">
        <v>540146</v>
      </c>
      <c r="D46" s="5" t="s">
        <v>346</v>
      </c>
      <c r="E46" s="5" t="s">
        <v>370</v>
      </c>
      <c r="F46" s="12">
        <v>4</v>
      </c>
      <c r="G46" s="20">
        <v>414538</v>
      </c>
      <c r="H46" s="20">
        <v>14755</v>
      </c>
      <c r="I46" s="20">
        <v>18699</v>
      </c>
      <c r="J46" s="21">
        <v>28.869150717183949</v>
      </c>
      <c r="K46" s="20">
        <v>7149</v>
      </c>
      <c r="L46" s="165">
        <v>2.6142117778710308</v>
      </c>
      <c r="N46" s="438">
        <v>8979</v>
      </c>
      <c r="O46" s="85">
        <f t="shared" si="67"/>
        <v>0.68500000000000005</v>
      </c>
      <c r="P46" s="27">
        <v>2.1660257925690769E-2</v>
      </c>
      <c r="Q46" s="27">
        <f t="shared" si="68"/>
        <v>0.16600000000000001</v>
      </c>
      <c r="R46" s="12">
        <v>408.9</v>
      </c>
      <c r="S46" s="180">
        <f t="shared" si="69"/>
        <v>0.87</v>
      </c>
      <c r="T46" s="71">
        <v>9.8639931682982019E-4</v>
      </c>
      <c r="U46" s="27">
        <f t="shared" si="70"/>
        <v>0.33300000000000002</v>
      </c>
      <c r="V46" s="12">
        <v>18</v>
      </c>
      <c r="W46" s="27">
        <f t="shared" si="71"/>
        <v>0.64800000000000002</v>
      </c>
      <c r="X46" s="64">
        <v>3</v>
      </c>
      <c r="Y46" s="27">
        <f t="shared" si="72"/>
        <v>0.72199999999999998</v>
      </c>
      <c r="Z46" s="165">
        <f t="shared" si="73"/>
        <v>2.9250000000000003</v>
      </c>
      <c r="AA46" s="329">
        <f t="shared" si="74"/>
        <v>0.88800000000000001</v>
      </c>
      <c r="AB46" s="358">
        <f t="shared" si="75"/>
        <v>0</v>
      </c>
      <c r="AC46" s="359">
        <f t="shared" si="76"/>
        <v>1</v>
      </c>
      <c r="AE46" s="438">
        <v>636</v>
      </c>
      <c r="AF46" s="85">
        <f t="shared" si="77"/>
        <v>0.51800000000000002</v>
      </c>
      <c r="AG46" s="80">
        <v>23</v>
      </c>
      <c r="AH46" s="85">
        <f t="shared" si="78"/>
        <v>0.46200000000000002</v>
      </c>
      <c r="AI46" s="27">
        <f t="shared" si="79"/>
        <v>4.3104032531345308E-2</v>
      </c>
      <c r="AJ46" s="27">
        <f t="shared" si="80"/>
        <v>0.35099999999999998</v>
      </c>
      <c r="AK46" s="74">
        <f t="shared" si="81"/>
        <v>7.0831941196124293E-2</v>
      </c>
      <c r="AL46" s="27">
        <f t="shared" si="82"/>
        <v>0.5</v>
      </c>
      <c r="AM46" s="12">
        <v>675</v>
      </c>
      <c r="AN46" s="85">
        <f t="shared" si="83"/>
        <v>4.5747204337512705E-2</v>
      </c>
      <c r="AO46" s="27">
        <f t="shared" si="84"/>
        <v>3.6163522012578615E-2</v>
      </c>
      <c r="AP46" s="27">
        <f t="shared" si="85"/>
        <v>0.5</v>
      </c>
      <c r="AQ46" s="199">
        <f t="shared" si="86"/>
        <v>1.831</v>
      </c>
      <c r="AR46" s="194">
        <f t="shared" si="87"/>
        <v>0.48099999999999998</v>
      </c>
      <c r="AS46" s="358">
        <f t="shared" si="88"/>
        <v>0</v>
      </c>
      <c r="AT46" s="359">
        <f t="shared" si="89"/>
        <v>0</v>
      </c>
      <c r="AV46" s="209">
        <v>29500</v>
      </c>
      <c r="AW46" s="27">
        <f t="shared" si="90"/>
        <v>0.25900000000000001</v>
      </c>
      <c r="AX46" s="27">
        <v>0.25833333333333341</v>
      </c>
      <c r="AY46" s="27">
        <f t="shared" si="91"/>
        <v>0.29599999999999999</v>
      </c>
      <c r="AZ46" s="27">
        <v>0.159</v>
      </c>
      <c r="BA46" s="27">
        <f t="shared" si="92"/>
        <v>0.27700000000000002</v>
      </c>
      <c r="BB46" s="27">
        <v>0.96699999999999997</v>
      </c>
      <c r="BC46" s="143">
        <f t="shared" si="93"/>
        <v>1</v>
      </c>
      <c r="BD46" s="27">
        <v>0.78499999999999992</v>
      </c>
      <c r="BE46" s="85">
        <f t="shared" si="94"/>
        <v>0.61099999999999999</v>
      </c>
      <c r="BF46" s="27">
        <v>2.358490566037736E-2</v>
      </c>
      <c r="BG46" s="27">
        <f t="shared" si="95"/>
        <v>0.14799999999999999</v>
      </c>
      <c r="BH46" s="165">
        <f t="shared" si="96"/>
        <v>2.5909999999999997</v>
      </c>
      <c r="BI46" s="194">
        <f t="shared" si="97"/>
        <v>0.20300000000000001</v>
      </c>
      <c r="BJ46" s="358">
        <f t="shared" si="98"/>
        <v>1</v>
      </c>
      <c r="BK46" s="359">
        <f t="shared" si="99"/>
        <v>1</v>
      </c>
      <c r="BM46" s="162">
        <v>1</v>
      </c>
      <c r="BN46" s="27">
        <f t="shared" si="100"/>
        <v>0.25900000000000001</v>
      </c>
      <c r="BO46" s="12">
        <v>0</v>
      </c>
      <c r="BP46" s="27">
        <f t="shared" si="101"/>
        <v>0</v>
      </c>
      <c r="BQ46" s="27">
        <v>3.5999999999999997E-2</v>
      </c>
      <c r="BR46" s="85">
        <f t="shared" si="102"/>
        <v>0.129</v>
      </c>
      <c r="BS46" s="165">
        <f t="shared" si="103"/>
        <v>0.38800000000000001</v>
      </c>
      <c r="BT46" s="194">
        <f t="shared" si="104"/>
        <v>0.16600000000000001</v>
      </c>
      <c r="BU46" s="358">
        <f t="shared" si="105"/>
        <v>0</v>
      </c>
      <c r="BV46" s="359">
        <f t="shared" si="106"/>
        <v>0</v>
      </c>
      <c r="BX46" s="162">
        <v>0</v>
      </c>
      <c r="BY46" s="27">
        <f t="shared" si="107"/>
        <v>0</v>
      </c>
      <c r="BZ46" s="12">
        <v>0</v>
      </c>
      <c r="CA46" s="27">
        <f t="shared" si="108"/>
        <v>0</v>
      </c>
      <c r="CB46" s="12">
        <v>26</v>
      </c>
      <c r="CC46" s="85">
        <f t="shared" si="109"/>
        <v>0.72199999999999998</v>
      </c>
      <c r="CD46" s="12">
        <v>6</v>
      </c>
      <c r="CE46" s="85">
        <f t="shared" si="110"/>
        <v>0.66600000000000004</v>
      </c>
      <c r="CF46" s="165">
        <f t="shared" si="111"/>
        <v>0.72199999999999998</v>
      </c>
      <c r="CG46" s="194">
        <f t="shared" si="112"/>
        <v>0.38800000000000001</v>
      </c>
      <c r="CH46" s="358">
        <f t="shared" si="113"/>
        <v>0</v>
      </c>
      <c r="CI46" s="359">
        <f t="shared" si="114"/>
        <v>0</v>
      </c>
      <c r="CK46" s="162">
        <v>34</v>
      </c>
      <c r="CL46" s="85">
        <f t="shared" si="115"/>
        <v>0.33300000000000002</v>
      </c>
      <c r="CM46" s="27">
        <v>5.3459119496855348E-2</v>
      </c>
      <c r="CN46" s="85">
        <f t="shared" si="116"/>
        <v>0.37</v>
      </c>
      <c r="CO46" s="12">
        <v>68</v>
      </c>
      <c r="CP46" s="85">
        <f t="shared" si="117"/>
        <v>0.24</v>
      </c>
      <c r="CQ46" s="12">
        <v>7</v>
      </c>
      <c r="CR46" s="27">
        <f t="shared" si="118"/>
        <v>7.3999999999999996E-2</v>
      </c>
      <c r="CS46" s="165">
        <f t="shared" si="119"/>
        <v>1.0169999999999999</v>
      </c>
      <c r="CT46" s="194">
        <f t="shared" si="120"/>
        <v>0.185</v>
      </c>
      <c r="CU46" s="358">
        <f t="shared" si="121"/>
        <v>0</v>
      </c>
      <c r="CV46" s="359">
        <f t="shared" si="122"/>
        <v>0</v>
      </c>
      <c r="CX46" s="228">
        <v>8.1000000000000003E-2</v>
      </c>
      <c r="CY46" s="27">
        <f t="shared" si="123"/>
        <v>0.35099999999999998</v>
      </c>
      <c r="CZ46" s="27">
        <v>2.3E-2</v>
      </c>
      <c r="DA46" s="27">
        <f t="shared" si="124"/>
        <v>0.111</v>
      </c>
      <c r="DB46" s="27">
        <v>0.57399999999999995</v>
      </c>
      <c r="DC46" s="165">
        <f t="shared" si="125"/>
        <v>1.036</v>
      </c>
      <c r="DD46" s="327">
        <f t="shared" si="66"/>
        <v>0.37</v>
      </c>
      <c r="DE46" s="358">
        <f t="shared" si="126"/>
        <v>0</v>
      </c>
      <c r="DF46" s="359">
        <f t="shared" si="127"/>
        <v>0</v>
      </c>
      <c r="DI46" s="231"/>
      <c r="DJ46" s="165">
        <f t="shared" si="128"/>
        <v>10.51</v>
      </c>
      <c r="DK46" s="194">
        <f t="shared" si="129"/>
        <v>0.33300000000000002</v>
      </c>
      <c r="DM46" s="370">
        <f t="shared" si="130"/>
        <v>1</v>
      </c>
      <c r="DN46" s="371">
        <f t="shared" si="131"/>
        <v>2</v>
      </c>
    </row>
    <row r="47" spans="2:118" x14ac:dyDescent="0.3">
      <c r="B47" s="48" t="s">
        <v>263</v>
      </c>
      <c r="C47" s="162">
        <v>540183</v>
      </c>
      <c r="D47" s="5" t="s">
        <v>356</v>
      </c>
      <c r="E47" s="5" t="s">
        <v>370</v>
      </c>
      <c r="F47" s="12">
        <v>5</v>
      </c>
      <c r="G47" s="20">
        <v>308461</v>
      </c>
      <c r="H47" s="20">
        <v>14678</v>
      </c>
      <c r="I47" s="20">
        <v>11823</v>
      </c>
      <c r="J47" s="21">
        <v>24.530556537131112</v>
      </c>
      <c r="K47" s="20">
        <v>4389</v>
      </c>
      <c r="L47" s="165">
        <v>2.6869446343130554</v>
      </c>
      <c r="N47" s="438">
        <v>6897</v>
      </c>
      <c r="O47" s="85">
        <f t="shared" si="67"/>
        <v>0.38800000000000001</v>
      </c>
      <c r="P47" s="27">
        <v>2.2359390652302889E-2</v>
      </c>
      <c r="Q47" s="27">
        <f t="shared" si="68"/>
        <v>0.20300000000000001</v>
      </c>
      <c r="R47" s="12">
        <v>309.99</v>
      </c>
      <c r="S47" s="85">
        <f t="shared" si="69"/>
        <v>0.61099999999999999</v>
      </c>
      <c r="T47" s="71">
        <v>1.004956866508246E-3</v>
      </c>
      <c r="U47" s="27">
        <f t="shared" si="70"/>
        <v>0.38800000000000001</v>
      </c>
      <c r="V47" s="12">
        <v>18</v>
      </c>
      <c r="W47" s="27">
        <f t="shared" si="71"/>
        <v>0.64800000000000002</v>
      </c>
      <c r="X47" s="64">
        <v>1.3</v>
      </c>
      <c r="Y47" s="27">
        <f t="shared" si="72"/>
        <v>0.185</v>
      </c>
      <c r="Z47" s="165">
        <f t="shared" si="73"/>
        <v>1.8319999999999999</v>
      </c>
      <c r="AA47" s="327">
        <f t="shared" si="74"/>
        <v>0.42499999999999999</v>
      </c>
      <c r="AB47" s="358">
        <f t="shared" si="75"/>
        <v>0</v>
      </c>
      <c r="AC47" s="359">
        <f t="shared" si="76"/>
        <v>0</v>
      </c>
      <c r="AE47" s="438">
        <v>532</v>
      </c>
      <c r="AF47" s="85">
        <f t="shared" si="77"/>
        <v>0.42499999999999999</v>
      </c>
      <c r="AG47" s="80">
        <v>1</v>
      </c>
      <c r="AH47" s="85">
        <f t="shared" si="78"/>
        <v>0.222</v>
      </c>
      <c r="AI47" s="27">
        <f t="shared" si="79"/>
        <v>3.6244719989099332E-2</v>
      </c>
      <c r="AJ47" s="27">
        <f t="shared" si="80"/>
        <v>0.20300000000000001</v>
      </c>
      <c r="AK47" s="74">
        <f t="shared" si="81"/>
        <v>7.7134986225895319E-2</v>
      </c>
      <c r="AL47" s="27">
        <f t="shared" si="82"/>
        <v>0.55500000000000005</v>
      </c>
      <c r="AM47" s="12">
        <v>828</v>
      </c>
      <c r="AN47" s="85">
        <f t="shared" si="83"/>
        <v>5.6410955171004223E-2</v>
      </c>
      <c r="AO47" s="27">
        <f t="shared" si="84"/>
        <v>1.8796992481203006E-3</v>
      </c>
      <c r="AP47" s="27">
        <f t="shared" si="85"/>
        <v>0.222</v>
      </c>
      <c r="AQ47" s="199">
        <f t="shared" si="86"/>
        <v>1.405</v>
      </c>
      <c r="AR47" s="194">
        <f t="shared" si="87"/>
        <v>0.35099999999999998</v>
      </c>
      <c r="AS47" s="358">
        <f t="shared" si="88"/>
        <v>0</v>
      </c>
      <c r="AT47" s="359">
        <f t="shared" si="89"/>
        <v>0</v>
      </c>
      <c r="AV47" s="209">
        <v>53750</v>
      </c>
      <c r="AW47" s="29">
        <f t="shared" si="90"/>
        <v>0.87</v>
      </c>
      <c r="AX47" s="27">
        <v>0.20881971465629051</v>
      </c>
      <c r="AY47" s="27">
        <f t="shared" si="91"/>
        <v>0.111</v>
      </c>
      <c r="AZ47" s="27">
        <v>0.186</v>
      </c>
      <c r="BA47" s="27">
        <f t="shared" si="92"/>
        <v>0.44400000000000001</v>
      </c>
      <c r="BB47" s="27">
        <v>0.90300000000000002</v>
      </c>
      <c r="BC47" s="27">
        <f t="shared" si="93"/>
        <v>0.55500000000000005</v>
      </c>
      <c r="BD47" s="27">
        <v>0.72099999999999997</v>
      </c>
      <c r="BE47" s="85">
        <f t="shared" si="94"/>
        <v>0.314</v>
      </c>
      <c r="BF47" s="27">
        <v>3.7593984962406013E-2</v>
      </c>
      <c r="BG47" s="27">
        <f t="shared" si="95"/>
        <v>0.29599999999999999</v>
      </c>
      <c r="BH47" s="165">
        <f t="shared" si="96"/>
        <v>2.59</v>
      </c>
      <c r="BI47" s="369">
        <f t="shared" si="97"/>
        <v>0.185</v>
      </c>
      <c r="BJ47" s="358">
        <f t="shared" si="98"/>
        <v>0</v>
      </c>
      <c r="BK47" s="359">
        <f t="shared" si="99"/>
        <v>1</v>
      </c>
      <c r="BM47" s="162">
        <v>2</v>
      </c>
      <c r="BN47" s="27">
        <f t="shared" si="100"/>
        <v>0.42499999999999999</v>
      </c>
      <c r="BO47" s="12">
        <v>2</v>
      </c>
      <c r="BP47" s="85">
        <f t="shared" si="101"/>
        <v>0.74</v>
      </c>
      <c r="BQ47" s="27">
        <v>6.5000000000000002E-2</v>
      </c>
      <c r="BR47" s="85">
        <f t="shared" si="102"/>
        <v>0.64800000000000002</v>
      </c>
      <c r="BS47" s="165">
        <f t="shared" si="103"/>
        <v>1.073</v>
      </c>
      <c r="BT47" s="194">
        <f t="shared" si="104"/>
        <v>0.61099999999999999</v>
      </c>
      <c r="BU47" s="358">
        <f t="shared" si="105"/>
        <v>0</v>
      </c>
      <c r="BV47" s="359">
        <f t="shared" si="106"/>
        <v>0</v>
      </c>
      <c r="BX47" s="162">
        <v>0</v>
      </c>
      <c r="BY47" s="27">
        <f t="shared" si="107"/>
        <v>0</v>
      </c>
      <c r="BZ47" s="12">
        <v>0</v>
      </c>
      <c r="CA47" s="27">
        <f t="shared" si="108"/>
        <v>0</v>
      </c>
      <c r="CB47" s="12">
        <v>25</v>
      </c>
      <c r="CC47" s="85">
        <f t="shared" si="109"/>
        <v>0.66600000000000004</v>
      </c>
      <c r="CD47" s="12">
        <v>5</v>
      </c>
      <c r="CE47" s="85">
        <f t="shared" si="110"/>
        <v>0.61099999999999999</v>
      </c>
      <c r="CF47" s="165">
        <f t="shared" si="111"/>
        <v>0.66600000000000004</v>
      </c>
      <c r="CG47" s="194">
        <f t="shared" si="112"/>
        <v>0.35099999999999998</v>
      </c>
      <c r="CH47" s="358">
        <f t="shared" si="113"/>
        <v>0</v>
      </c>
      <c r="CI47" s="359">
        <f t="shared" si="114"/>
        <v>0</v>
      </c>
      <c r="CK47" s="162">
        <v>15</v>
      </c>
      <c r="CL47" s="85">
        <f t="shared" si="115"/>
        <v>0.16600000000000001</v>
      </c>
      <c r="CM47" s="27">
        <v>2.819548872180451E-2</v>
      </c>
      <c r="CN47" s="85">
        <f t="shared" si="116"/>
        <v>0.129</v>
      </c>
      <c r="CO47" s="12">
        <v>84</v>
      </c>
      <c r="CP47" s="85">
        <f t="shared" si="117"/>
        <v>0.33300000000000002</v>
      </c>
      <c r="CQ47" s="12">
        <v>20</v>
      </c>
      <c r="CR47" s="85">
        <f t="shared" si="118"/>
        <v>0.314</v>
      </c>
      <c r="CS47" s="165">
        <f t="shared" si="119"/>
        <v>0.94200000000000006</v>
      </c>
      <c r="CT47" s="194">
        <f t="shared" si="120"/>
        <v>0.14799999999999999</v>
      </c>
      <c r="CU47" s="358">
        <f t="shared" si="121"/>
        <v>0</v>
      </c>
      <c r="CV47" s="359">
        <f t="shared" si="122"/>
        <v>0</v>
      </c>
      <c r="CX47" s="228">
        <v>0.113</v>
      </c>
      <c r="CY47" s="27">
        <f t="shared" si="123"/>
        <v>0.53700000000000003</v>
      </c>
      <c r="CZ47" s="27">
        <v>6.0999999999999999E-2</v>
      </c>
      <c r="DA47" s="27">
        <f t="shared" si="124"/>
        <v>0.51800000000000002</v>
      </c>
      <c r="DB47" s="180">
        <v>0.81479999999999997</v>
      </c>
      <c r="DC47" s="165">
        <f t="shared" si="125"/>
        <v>1.8698000000000001</v>
      </c>
      <c r="DD47" s="327">
        <f t="shared" si="66"/>
        <v>0.64800000000000002</v>
      </c>
      <c r="DE47" s="358">
        <f t="shared" si="126"/>
        <v>0</v>
      </c>
      <c r="DF47" s="359">
        <f t="shared" si="127"/>
        <v>1</v>
      </c>
      <c r="DI47" s="231"/>
      <c r="DJ47" s="165">
        <f t="shared" si="128"/>
        <v>10.377800000000001</v>
      </c>
      <c r="DK47" s="194">
        <f t="shared" si="129"/>
        <v>0.314</v>
      </c>
      <c r="DM47" s="370">
        <f t="shared" si="130"/>
        <v>0</v>
      </c>
      <c r="DN47" s="371">
        <f t="shared" si="131"/>
        <v>2</v>
      </c>
    </row>
    <row r="48" spans="2:118" x14ac:dyDescent="0.3">
      <c r="B48" s="48" t="s">
        <v>91</v>
      </c>
      <c r="C48" s="162">
        <v>540051</v>
      </c>
      <c r="D48" s="5" t="s">
        <v>326</v>
      </c>
      <c r="E48" s="5" t="s">
        <v>370</v>
      </c>
      <c r="F48" s="12">
        <v>8</v>
      </c>
      <c r="G48" s="20">
        <v>372102</v>
      </c>
      <c r="H48" s="20">
        <v>8569</v>
      </c>
      <c r="I48" s="20">
        <v>10869</v>
      </c>
      <c r="J48" s="21">
        <v>18.694229001725333</v>
      </c>
      <c r="K48" s="20">
        <v>4383</v>
      </c>
      <c r="L48" s="165">
        <v>2.4684006388318505</v>
      </c>
      <c r="N48" s="438">
        <v>16883</v>
      </c>
      <c r="O48" s="180">
        <f t="shared" si="67"/>
        <v>0.87</v>
      </c>
      <c r="P48" s="27">
        <v>4.5371967901274381E-2</v>
      </c>
      <c r="Q48" s="27">
        <f t="shared" si="68"/>
        <v>0.77700000000000002</v>
      </c>
      <c r="R48" s="12">
        <v>389.26</v>
      </c>
      <c r="S48" s="85">
        <f t="shared" si="69"/>
        <v>0.79600000000000004</v>
      </c>
      <c r="T48" s="71">
        <v>1.046111012571822E-3</v>
      </c>
      <c r="U48" s="27">
        <f t="shared" si="70"/>
        <v>0.44400000000000001</v>
      </c>
      <c r="V48" s="12">
        <v>13</v>
      </c>
      <c r="W48" s="27">
        <f t="shared" si="71"/>
        <v>0.222</v>
      </c>
      <c r="X48" s="64">
        <v>2</v>
      </c>
      <c r="Y48" s="27">
        <f t="shared" si="72"/>
        <v>0.46200000000000002</v>
      </c>
      <c r="Z48" s="165">
        <f t="shared" si="73"/>
        <v>2.35</v>
      </c>
      <c r="AA48" s="327">
        <f t="shared" si="74"/>
        <v>0.66600000000000004</v>
      </c>
      <c r="AB48" s="358">
        <f t="shared" si="75"/>
        <v>0</v>
      </c>
      <c r="AC48" s="359">
        <f t="shared" si="76"/>
        <v>1</v>
      </c>
      <c r="AE48" s="438">
        <v>351</v>
      </c>
      <c r="AF48" s="85">
        <f t="shared" si="77"/>
        <v>0.24</v>
      </c>
      <c r="AG48" s="80">
        <v>0</v>
      </c>
      <c r="AH48" s="85">
        <f t="shared" si="78"/>
        <v>0</v>
      </c>
      <c r="AI48" s="27">
        <f t="shared" si="79"/>
        <v>4.0961605788306689E-2</v>
      </c>
      <c r="AJ48" s="27">
        <f t="shared" si="80"/>
        <v>0.29599999999999999</v>
      </c>
      <c r="AK48" s="74">
        <f t="shared" si="81"/>
        <v>2.0790143931765682E-2</v>
      </c>
      <c r="AL48" s="27">
        <f t="shared" si="82"/>
        <v>0</v>
      </c>
      <c r="AM48" s="12">
        <v>518</v>
      </c>
      <c r="AN48" s="85">
        <f t="shared" si="83"/>
        <v>6.045046096393978E-2</v>
      </c>
      <c r="AO48" s="27">
        <f t="shared" si="84"/>
        <v>0</v>
      </c>
      <c r="AP48" s="27">
        <f t="shared" si="85"/>
        <v>0</v>
      </c>
      <c r="AQ48" s="199">
        <f t="shared" si="86"/>
        <v>0.53600000000000003</v>
      </c>
      <c r="AR48" s="194">
        <f t="shared" si="87"/>
        <v>5.5E-2</v>
      </c>
      <c r="AS48" s="358">
        <f t="shared" si="88"/>
        <v>0</v>
      </c>
      <c r="AT48" s="359">
        <f t="shared" si="89"/>
        <v>0</v>
      </c>
      <c r="AV48" s="209">
        <v>41450</v>
      </c>
      <c r="AW48" s="27">
        <f t="shared" si="90"/>
        <v>0.55500000000000005</v>
      </c>
      <c r="AX48" s="27">
        <v>0.30921052631578949</v>
      </c>
      <c r="AY48" s="27">
        <f t="shared" si="91"/>
        <v>0.64800000000000002</v>
      </c>
      <c r="AZ48" s="27">
        <v>0.18</v>
      </c>
      <c r="BA48" s="27">
        <f t="shared" si="92"/>
        <v>0.40699999999999997</v>
      </c>
      <c r="BB48" s="27">
        <v>0.81899999999999995</v>
      </c>
      <c r="BC48" s="27">
        <f t="shared" si="93"/>
        <v>0.111</v>
      </c>
      <c r="BD48" s="27">
        <v>0.78200000000000003</v>
      </c>
      <c r="BE48" s="85">
        <f t="shared" si="94"/>
        <v>0.57399999999999995</v>
      </c>
      <c r="BF48" s="27">
        <v>0.10541310541310542</v>
      </c>
      <c r="BG48" s="27">
        <f t="shared" si="95"/>
        <v>0.77700000000000002</v>
      </c>
      <c r="BH48" s="165">
        <f t="shared" si="96"/>
        <v>3.0720000000000001</v>
      </c>
      <c r="BI48" s="369">
        <f t="shared" si="97"/>
        <v>0.64800000000000002</v>
      </c>
      <c r="BJ48" s="358">
        <f t="shared" si="98"/>
        <v>0</v>
      </c>
      <c r="BK48" s="359">
        <f t="shared" si="99"/>
        <v>0</v>
      </c>
      <c r="BM48" s="162">
        <v>0</v>
      </c>
      <c r="BN48" s="27">
        <f t="shared" si="100"/>
        <v>0</v>
      </c>
      <c r="BO48" s="12">
        <v>0</v>
      </c>
      <c r="BP48" s="27">
        <f t="shared" si="101"/>
        <v>0</v>
      </c>
      <c r="BQ48" s="27">
        <v>6.3E-2</v>
      </c>
      <c r="BR48" s="85">
        <f t="shared" si="102"/>
        <v>0.59199999999999997</v>
      </c>
      <c r="BS48" s="165">
        <f t="shared" si="103"/>
        <v>0.59199999999999997</v>
      </c>
      <c r="BT48" s="194">
        <f t="shared" si="104"/>
        <v>0.314</v>
      </c>
      <c r="BU48" s="358">
        <f t="shared" si="105"/>
        <v>0</v>
      </c>
      <c r="BV48" s="359">
        <f t="shared" si="106"/>
        <v>0</v>
      </c>
      <c r="BX48" s="162">
        <v>2</v>
      </c>
      <c r="BY48" s="27">
        <f t="shared" si="107"/>
        <v>0.74</v>
      </c>
      <c r="BZ48" s="12">
        <v>0</v>
      </c>
      <c r="CA48" s="27">
        <f t="shared" si="108"/>
        <v>0</v>
      </c>
      <c r="CB48" s="12">
        <v>12</v>
      </c>
      <c r="CC48" s="85">
        <f t="shared" si="109"/>
        <v>0.37</v>
      </c>
      <c r="CD48" s="12">
        <v>0</v>
      </c>
      <c r="CE48" s="27">
        <f t="shared" si="110"/>
        <v>0</v>
      </c>
      <c r="CF48" s="165">
        <f t="shared" si="111"/>
        <v>1.1099999999999999</v>
      </c>
      <c r="CG48" s="194">
        <f t="shared" si="112"/>
        <v>0.629</v>
      </c>
      <c r="CH48" s="358">
        <f t="shared" si="113"/>
        <v>0</v>
      </c>
      <c r="CI48" s="359">
        <f t="shared" si="114"/>
        <v>0</v>
      </c>
      <c r="CK48" s="162">
        <v>42</v>
      </c>
      <c r="CL48" s="85">
        <f t="shared" si="115"/>
        <v>0.44400000000000001</v>
      </c>
      <c r="CM48" s="27">
        <v>0.11965811965811966</v>
      </c>
      <c r="CN48" s="85">
        <f t="shared" si="116"/>
        <v>0.77700000000000002</v>
      </c>
      <c r="CO48" s="12">
        <v>47</v>
      </c>
      <c r="CP48" s="85">
        <f t="shared" si="117"/>
        <v>0.14799999999999999</v>
      </c>
      <c r="CQ48" s="12">
        <v>5</v>
      </c>
      <c r="CR48" s="27">
        <f t="shared" si="118"/>
        <v>3.6999999999999998E-2</v>
      </c>
      <c r="CS48" s="165">
        <f t="shared" si="119"/>
        <v>1.4059999999999999</v>
      </c>
      <c r="CT48" s="194">
        <f t="shared" si="120"/>
        <v>0.314</v>
      </c>
      <c r="CU48" s="358">
        <f t="shared" si="121"/>
        <v>0</v>
      </c>
      <c r="CV48" s="359">
        <f t="shared" si="122"/>
        <v>0</v>
      </c>
      <c r="CX48" s="228">
        <v>7.5999999999999998E-2</v>
      </c>
      <c r="CY48" s="27">
        <f t="shared" si="123"/>
        <v>0.27700000000000002</v>
      </c>
      <c r="CZ48" s="27">
        <v>5.0999999999999997E-2</v>
      </c>
      <c r="DA48" s="27">
        <f t="shared" si="124"/>
        <v>0.46200000000000002</v>
      </c>
      <c r="DB48" s="27">
        <v>0.29620000000000002</v>
      </c>
      <c r="DC48" s="165">
        <f t="shared" si="125"/>
        <v>1.0352000000000001</v>
      </c>
      <c r="DD48" s="327">
        <f t="shared" si="66"/>
        <v>0.35099999999999998</v>
      </c>
      <c r="DE48" s="358">
        <f t="shared" si="126"/>
        <v>0</v>
      </c>
      <c r="DF48" s="359">
        <f t="shared" si="127"/>
        <v>0</v>
      </c>
      <c r="DI48" s="231"/>
      <c r="DJ48" s="165">
        <f t="shared" si="128"/>
        <v>10.101199999999997</v>
      </c>
      <c r="DK48" s="194">
        <f t="shared" si="129"/>
        <v>0.29599999999999999</v>
      </c>
      <c r="DM48" s="370">
        <f t="shared" si="130"/>
        <v>0</v>
      </c>
      <c r="DN48" s="371">
        <f t="shared" si="131"/>
        <v>1</v>
      </c>
    </row>
    <row r="49" spans="2:118" x14ac:dyDescent="0.3">
      <c r="B49" s="48" t="s">
        <v>111</v>
      </c>
      <c r="C49" s="162">
        <v>540065</v>
      </c>
      <c r="D49" s="5" t="s">
        <v>329</v>
      </c>
      <c r="E49" s="5" t="s">
        <v>370</v>
      </c>
      <c r="F49" s="12">
        <v>9</v>
      </c>
      <c r="G49" s="20">
        <v>125688</v>
      </c>
      <c r="H49" s="20">
        <v>20397</v>
      </c>
      <c r="I49" s="20">
        <v>42654</v>
      </c>
      <c r="J49" s="21">
        <v>217.19304945579529</v>
      </c>
      <c r="K49" s="20">
        <v>15893</v>
      </c>
      <c r="L49" s="165">
        <v>2.6606052979299064</v>
      </c>
      <c r="N49" s="438">
        <v>8535</v>
      </c>
      <c r="O49" s="85">
        <f t="shared" si="67"/>
        <v>0.629</v>
      </c>
      <c r="P49" s="27">
        <v>6.7906244032843233E-2</v>
      </c>
      <c r="Q49" s="143">
        <f t="shared" si="68"/>
        <v>0.96199999999999997</v>
      </c>
      <c r="R49" s="12">
        <v>151.96</v>
      </c>
      <c r="S49" s="85">
        <f t="shared" si="69"/>
        <v>0.14799999999999999</v>
      </c>
      <c r="T49" s="71">
        <v>1.2090255235185541E-3</v>
      </c>
      <c r="U49" s="27">
        <f t="shared" si="70"/>
        <v>0.64800000000000002</v>
      </c>
      <c r="V49" s="12">
        <v>12</v>
      </c>
      <c r="W49" s="27">
        <f t="shared" si="71"/>
        <v>0.14799999999999999</v>
      </c>
      <c r="X49" s="64">
        <v>4.7</v>
      </c>
      <c r="Y49" s="143">
        <f t="shared" si="72"/>
        <v>0.94399999999999995</v>
      </c>
      <c r="Z49" s="165">
        <f t="shared" si="73"/>
        <v>1.8689999999999998</v>
      </c>
      <c r="AA49" s="327">
        <f t="shared" si="74"/>
        <v>0.5</v>
      </c>
      <c r="AB49" s="358">
        <f t="shared" si="75"/>
        <v>1</v>
      </c>
      <c r="AC49" s="359">
        <f t="shared" si="76"/>
        <v>1</v>
      </c>
      <c r="AE49" s="438">
        <v>317</v>
      </c>
      <c r="AF49" s="85">
        <f t="shared" si="77"/>
        <v>0.185</v>
      </c>
      <c r="AG49" s="80">
        <v>27</v>
      </c>
      <c r="AH49" s="85">
        <f t="shared" si="78"/>
        <v>0.55500000000000005</v>
      </c>
      <c r="AI49" s="27">
        <f t="shared" si="79"/>
        <v>1.5541501201157033E-2</v>
      </c>
      <c r="AJ49" s="27">
        <f t="shared" si="80"/>
        <v>3.6999999999999998E-2</v>
      </c>
      <c r="AK49" s="74">
        <f t="shared" si="81"/>
        <v>3.7141183362624487E-2</v>
      </c>
      <c r="AL49" s="27">
        <f t="shared" si="82"/>
        <v>0.129</v>
      </c>
      <c r="AM49" s="12">
        <v>537</v>
      </c>
      <c r="AN49" s="85">
        <f t="shared" si="83"/>
        <v>2.6327401088395354E-2</v>
      </c>
      <c r="AO49" s="27">
        <f t="shared" si="84"/>
        <v>8.5173501577287064E-2</v>
      </c>
      <c r="AP49" s="27">
        <f t="shared" si="85"/>
        <v>0.64800000000000002</v>
      </c>
      <c r="AQ49" s="199">
        <f t="shared" si="86"/>
        <v>0.90600000000000014</v>
      </c>
      <c r="AR49" s="194">
        <f t="shared" si="87"/>
        <v>0.14799999999999999</v>
      </c>
      <c r="AS49" s="358">
        <f t="shared" si="88"/>
        <v>0</v>
      </c>
      <c r="AT49" s="359">
        <f t="shared" si="89"/>
        <v>0</v>
      </c>
      <c r="AV49" s="209">
        <v>93150</v>
      </c>
      <c r="AW49" s="143">
        <f t="shared" si="90"/>
        <v>1</v>
      </c>
      <c r="AX49" s="27">
        <v>0.15461847389558231</v>
      </c>
      <c r="AY49" s="27">
        <f t="shared" si="91"/>
        <v>1.7999999999999999E-2</v>
      </c>
      <c r="AZ49" s="27">
        <v>0.48899999999999999</v>
      </c>
      <c r="BA49" s="143">
        <f t="shared" si="92"/>
        <v>0.98099999999999998</v>
      </c>
      <c r="BB49" s="27">
        <v>0.71499999999999997</v>
      </c>
      <c r="BC49" s="27">
        <f t="shared" si="93"/>
        <v>0</v>
      </c>
      <c r="BD49" s="27">
        <v>0.66700000000000004</v>
      </c>
      <c r="BE49" s="85">
        <f t="shared" si="94"/>
        <v>0.16600000000000001</v>
      </c>
      <c r="BF49" s="27">
        <v>0.14511041009463724</v>
      </c>
      <c r="BG49" s="143">
        <f t="shared" si="95"/>
        <v>0.90700000000000003</v>
      </c>
      <c r="BH49" s="165">
        <f t="shared" si="96"/>
        <v>3.0719999999999996</v>
      </c>
      <c r="BI49" s="194">
        <f t="shared" si="97"/>
        <v>0.629</v>
      </c>
      <c r="BJ49" s="358">
        <f t="shared" si="98"/>
        <v>3</v>
      </c>
      <c r="BK49" s="359">
        <f t="shared" si="99"/>
        <v>3</v>
      </c>
      <c r="BM49" s="162">
        <v>0</v>
      </c>
      <c r="BN49" s="27">
        <f t="shared" si="100"/>
        <v>0</v>
      </c>
      <c r="BO49" s="12">
        <v>0</v>
      </c>
      <c r="BP49" s="27">
        <f t="shared" si="101"/>
        <v>0</v>
      </c>
      <c r="BQ49" s="27">
        <v>4.5999999999999999E-2</v>
      </c>
      <c r="BR49" s="85">
        <f t="shared" si="102"/>
        <v>0.35099999999999998</v>
      </c>
      <c r="BS49" s="165">
        <f t="shared" si="103"/>
        <v>0.35099999999999998</v>
      </c>
      <c r="BT49" s="194">
        <f t="shared" si="104"/>
        <v>0.14799999999999999</v>
      </c>
      <c r="BU49" s="358">
        <f t="shared" si="105"/>
        <v>0</v>
      </c>
      <c r="BV49" s="359">
        <f t="shared" si="106"/>
        <v>0</v>
      </c>
      <c r="BX49" s="162">
        <v>26</v>
      </c>
      <c r="BY49" s="143">
        <f t="shared" si="107"/>
        <v>1</v>
      </c>
      <c r="BZ49" s="12">
        <v>2</v>
      </c>
      <c r="CA49" s="29">
        <f t="shared" si="108"/>
        <v>0.87</v>
      </c>
      <c r="CB49" s="12">
        <v>4</v>
      </c>
      <c r="CC49" s="85">
        <f t="shared" si="109"/>
        <v>5.5E-2</v>
      </c>
      <c r="CD49" s="12">
        <v>1</v>
      </c>
      <c r="CE49" s="27">
        <f t="shared" si="110"/>
        <v>0.129</v>
      </c>
      <c r="CF49" s="165">
        <f t="shared" si="111"/>
        <v>1.0549999999999999</v>
      </c>
      <c r="CG49" s="194">
        <f t="shared" si="112"/>
        <v>0.61099999999999999</v>
      </c>
      <c r="CH49" s="358">
        <f t="shared" si="113"/>
        <v>1</v>
      </c>
      <c r="CI49" s="359">
        <f t="shared" si="114"/>
        <v>1</v>
      </c>
      <c r="CK49" s="162">
        <v>94</v>
      </c>
      <c r="CL49" s="85">
        <f t="shared" si="115"/>
        <v>0.70299999999999996</v>
      </c>
      <c r="CM49" s="27">
        <v>0.29652996845425866</v>
      </c>
      <c r="CN49" s="143">
        <f t="shared" si="116"/>
        <v>0.90700000000000003</v>
      </c>
      <c r="CO49" s="12">
        <v>127</v>
      </c>
      <c r="CP49" s="85">
        <f t="shared" si="117"/>
        <v>0.40699999999999997</v>
      </c>
      <c r="CQ49" s="12">
        <v>58</v>
      </c>
      <c r="CR49" s="85">
        <f t="shared" si="118"/>
        <v>0.64800000000000002</v>
      </c>
      <c r="CS49" s="165">
        <f t="shared" si="119"/>
        <v>2.665</v>
      </c>
      <c r="CT49" s="194">
        <f t="shared" si="120"/>
        <v>0.72199999999999998</v>
      </c>
      <c r="CU49" s="358">
        <f t="shared" si="121"/>
        <v>1</v>
      </c>
      <c r="CV49" s="359">
        <f t="shared" si="122"/>
        <v>1</v>
      </c>
      <c r="CX49" s="228">
        <v>0.02</v>
      </c>
      <c r="CY49" s="27">
        <f t="shared" si="123"/>
        <v>1.7999999999999999E-2</v>
      </c>
      <c r="CZ49" s="27">
        <v>1.4E-2</v>
      </c>
      <c r="DA49" s="27">
        <f t="shared" si="124"/>
        <v>3.6999999999999998E-2</v>
      </c>
      <c r="DB49" s="27">
        <v>1.8499999999999999E-2</v>
      </c>
      <c r="DC49" s="165">
        <f t="shared" si="125"/>
        <v>7.3499999999999996E-2</v>
      </c>
      <c r="DD49" s="327">
        <f t="shared" si="66"/>
        <v>1.7999999999999999E-2</v>
      </c>
      <c r="DE49" s="358">
        <f t="shared" si="126"/>
        <v>0</v>
      </c>
      <c r="DF49" s="359">
        <f t="shared" si="127"/>
        <v>0</v>
      </c>
      <c r="DI49" s="231"/>
      <c r="DJ49" s="165">
        <f t="shared" si="128"/>
        <v>9.9914999999999967</v>
      </c>
      <c r="DK49" s="194">
        <f t="shared" si="129"/>
        <v>0.27700000000000002</v>
      </c>
      <c r="DM49" s="370">
        <f t="shared" si="130"/>
        <v>6</v>
      </c>
      <c r="DN49" s="371">
        <f t="shared" si="131"/>
        <v>6</v>
      </c>
    </row>
    <row r="50" spans="2:118" x14ac:dyDescent="0.3">
      <c r="B50" s="48" t="s">
        <v>218</v>
      </c>
      <c r="C50" s="162">
        <v>540225</v>
      </c>
      <c r="D50" s="5" t="s">
        <v>349</v>
      </c>
      <c r="E50" s="5" t="s">
        <v>370</v>
      </c>
      <c r="F50" s="12">
        <v>5</v>
      </c>
      <c r="G50" s="20">
        <v>85080</v>
      </c>
      <c r="H50" s="20">
        <v>4766</v>
      </c>
      <c r="I50" s="20">
        <v>4626</v>
      </c>
      <c r="J50" s="21">
        <v>34.798307475317351</v>
      </c>
      <c r="K50" s="20">
        <v>1502</v>
      </c>
      <c r="L50" s="165">
        <v>2.7536617842876163</v>
      </c>
      <c r="N50" s="438">
        <v>3755</v>
      </c>
      <c r="O50" s="85">
        <f t="shared" si="67"/>
        <v>9.1999999999999998E-2</v>
      </c>
      <c r="P50" s="27">
        <v>4.413493182886695E-2</v>
      </c>
      <c r="Q50" s="27">
        <f t="shared" si="68"/>
        <v>0.75900000000000001</v>
      </c>
      <c r="R50" s="12">
        <v>123.11</v>
      </c>
      <c r="S50" s="85">
        <f t="shared" si="69"/>
        <v>5.5E-2</v>
      </c>
      <c r="T50" s="71">
        <v>1.446991067230841E-3</v>
      </c>
      <c r="U50" s="143">
        <f t="shared" si="70"/>
        <v>0.92500000000000004</v>
      </c>
      <c r="V50" s="12">
        <v>9</v>
      </c>
      <c r="W50" s="27">
        <f t="shared" si="71"/>
        <v>0</v>
      </c>
      <c r="X50" s="64">
        <v>5.9</v>
      </c>
      <c r="Y50" s="143">
        <f t="shared" si="72"/>
        <v>0.98099999999999998</v>
      </c>
      <c r="Z50" s="165">
        <f t="shared" si="73"/>
        <v>1.1280000000000001</v>
      </c>
      <c r="AA50" s="327">
        <f t="shared" si="74"/>
        <v>0.14799999999999999</v>
      </c>
      <c r="AB50" s="358">
        <f t="shared" si="75"/>
        <v>1</v>
      </c>
      <c r="AC50" s="359">
        <f t="shared" si="76"/>
        <v>1</v>
      </c>
      <c r="AE50" s="438">
        <v>221</v>
      </c>
      <c r="AF50" s="85">
        <f t="shared" si="77"/>
        <v>5.5E-2</v>
      </c>
      <c r="AG50" s="80">
        <v>24</v>
      </c>
      <c r="AH50" s="85">
        <f t="shared" si="78"/>
        <v>0.5</v>
      </c>
      <c r="AI50" s="27">
        <f t="shared" si="79"/>
        <v>4.6370121695342006E-2</v>
      </c>
      <c r="AJ50" s="27">
        <f t="shared" si="80"/>
        <v>0.40699999999999997</v>
      </c>
      <c r="AK50" s="74">
        <f t="shared" si="81"/>
        <v>5.8854860186418112E-2</v>
      </c>
      <c r="AL50" s="27">
        <f t="shared" si="82"/>
        <v>0.40699999999999997</v>
      </c>
      <c r="AM50" s="12">
        <v>279</v>
      </c>
      <c r="AN50" s="85">
        <f t="shared" si="83"/>
        <v>5.85396558959295E-2</v>
      </c>
      <c r="AO50" s="27">
        <f t="shared" si="84"/>
        <v>0.10859728506787331</v>
      </c>
      <c r="AP50" s="27">
        <f t="shared" si="85"/>
        <v>0.74</v>
      </c>
      <c r="AQ50" s="199">
        <f t="shared" si="86"/>
        <v>1.369</v>
      </c>
      <c r="AR50" s="194">
        <f t="shared" si="87"/>
        <v>0.314</v>
      </c>
      <c r="AS50" s="358">
        <f t="shared" si="88"/>
        <v>0</v>
      </c>
      <c r="AT50" s="359">
        <f t="shared" si="89"/>
        <v>0</v>
      </c>
      <c r="AV50" s="209">
        <v>32300</v>
      </c>
      <c r="AW50" s="27">
        <f t="shared" si="90"/>
        <v>0.33300000000000002</v>
      </c>
      <c r="AX50" s="27">
        <v>0.31451612903225812</v>
      </c>
      <c r="AY50" s="27">
        <f t="shared" si="91"/>
        <v>0.68500000000000005</v>
      </c>
      <c r="AZ50" s="27">
        <v>0.19700000000000001</v>
      </c>
      <c r="BA50" s="27">
        <f t="shared" si="92"/>
        <v>0.51800000000000002</v>
      </c>
      <c r="BB50" s="27">
        <v>0.88200000000000001</v>
      </c>
      <c r="BC50" s="27">
        <f t="shared" si="93"/>
        <v>0.42499999999999999</v>
      </c>
      <c r="BD50" s="27">
        <v>0.69899999999999995</v>
      </c>
      <c r="BE50" s="85">
        <f t="shared" si="94"/>
        <v>0.222</v>
      </c>
      <c r="BF50" s="27">
        <v>0.20814479638009051</v>
      </c>
      <c r="BG50" s="143">
        <f t="shared" si="95"/>
        <v>0.98099999999999998</v>
      </c>
      <c r="BH50" s="165">
        <f t="shared" si="96"/>
        <v>3.1640000000000001</v>
      </c>
      <c r="BI50" s="194">
        <f t="shared" si="97"/>
        <v>0.68500000000000005</v>
      </c>
      <c r="BJ50" s="358">
        <f t="shared" si="98"/>
        <v>1</v>
      </c>
      <c r="BK50" s="359">
        <f t="shared" si="99"/>
        <v>1</v>
      </c>
      <c r="BM50" s="162">
        <v>0</v>
      </c>
      <c r="BN50" s="27">
        <f t="shared" si="100"/>
        <v>0</v>
      </c>
      <c r="BO50" s="12">
        <v>0</v>
      </c>
      <c r="BP50" s="27">
        <f t="shared" si="101"/>
        <v>0</v>
      </c>
      <c r="BQ50" s="27">
        <v>8.5000000000000006E-2</v>
      </c>
      <c r="BR50" s="180">
        <f t="shared" si="102"/>
        <v>0.83299999999999996</v>
      </c>
      <c r="BS50" s="165">
        <f t="shared" si="103"/>
        <v>0.83299999999999996</v>
      </c>
      <c r="BT50" s="194">
        <f t="shared" si="104"/>
        <v>0.42499999999999999</v>
      </c>
      <c r="BU50" s="358">
        <f t="shared" si="105"/>
        <v>0</v>
      </c>
      <c r="BV50" s="359">
        <f t="shared" si="106"/>
        <v>1</v>
      </c>
      <c r="BX50" s="162">
        <v>0</v>
      </c>
      <c r="BY50" s="27">
        <f t="shared" si="107"/>
        <v>0</v>
      </c>
      <c r="BZ50" s="12">
        <v>0</v>
      </c>
      <c r="CA50" s="27">
        <f t="shared" si="108"/>
        <v>0</v>
      </c>
      <c r="CB50" s="12">
        <v>6</v>
      </c>
      <c r="CC50" s="85">
        <f t="shared" si="109"/>
        <v>0.14799999999999999</v>
      </c>
      <c r="CD50" s="12">
        <v>2</v>
      </c>
      <c r="CE50" s="85">
        <f t="shared" si="110"/>
        <v>0.29599999999999999</v>
      </c>
      <c r="CF50" s="165">
        <f t="shared" si="111"/>
        <v>0.14799999999999999</v>
      </c>
      <c r="CG50" s="194">
        <f t="shared" si="112"/>
        <v>9.1999999999999998E-2</v>
      </c>
      <c r="CH50" s="358">
        <f t="shared" si="113"/>
        <v>0</v>
      </c>
      <c r="CI50" s="359">
        <f t="shared" si="114"/>
        <v>0</v>
      </c>
      <c r="CK50" s="162">
        <v>83</v>
      </c>
      <c r="CL50" s="85">
        <f t="shared" si="115"/>
        <v>0.66600000000000004</v>
      </c>
      <c r="CM50" s="27">
        <v>0.3755656108597285</v>
      </c>
      <c r="CN50" s="143">
        <f t="shared" si="116"/>
        <v>1</v>
      </c>
      <c r="CO50" s="12">
        <v>39</v>
      </c>
      <c r="CP50" s="85">
        <f t="shared" si="117"/>
        <v>9.1999999999999998E-2</v>
      </c>
      <c r="CQ50" s="12">
        <v>8</v>
      </c>
      <c r="CR50" s="27">
        <f t="shared" si="118"/>
        <v>0.129</v>
      </c>
      <c r="CS50" s="165">
        <f t="shared" si="119"/>
        <v>1.887</v>
      </c>
      <c r="CT50" s="194">
        <f t="shared" si="120"/>
        <v>0.48099999999999998</v>
      </c>
      <c r="CU50" s="358">
        <f t="shared" si="121"/>
        <v>1</v>
      </c>
      <c r="CV50" s="359">
        <f t="shared" si="122"/>
        <v>1</v>
      </c>
      <c r="CX50" s="228">
        <v>0.115</v>
      </c>
      <c r="CY50" s="27">
        <f t="shared" si="123"/>
        <v>0.55500000000000005</v>
      </c>
      <c r="CZ50" s="27">
        <v>8.5000000000000006E-2</v>
      </c>
      <c r="DA50" s="27">
        <f t="shared" si="124"/>
        <v>0.72199999999999998</v>
      </c>
      <c r="DB50" s="27">
        <v>0.1666</v>
      </c>
      <c r="DC50" s="165">
        <f t="shared" si="125"/>
        <v>1.4436000000000002</v>
      </c>
      <c r="DD50" s="327">
        <f t="shared" si="66"/>
        <v>0.51800000000000002</v>
      </c>
      <c r="DE50" s="358">
        <f t="shared" si="126"/>
        <v>0</v>
      </c>
      <c r="DF50" s="359">
        <f t="shared" si="127"/>
        <v>0</v>
      </c>
      <c r="DI50" s="231"/>
      <c r="DJ50" s="165">
        <f t="shared" si="128"/>
        <v>9.9725999999999999</v>
      </c>
      <c r="DK50" s="194">
        <f t="shared" si="129"/>
        <v>0.25900000000000001</v>
      </c>
      <c r="DM50" s="370">
        <f t="shared" si="130"/>
        <v>3</v>
      </c>
      <c r="DN50" s="371">
        <f t="shared" si="131"/>
        <v>4</v>
      </c>
    </row>
    <row r="51" spans="2:118" x14ac:dyDescent="0.3">
      <c r="B51" s="48" t="s">
        <v>233</v>
      </c>
      <c r="C51" s="162">
        <v>540160</v>
      </c>
      <c r="D51" s="5" t="s">
        <v>351</v>
      </c>
      <c r="E51" s="5" t="s">
        <v>370</v>
      </c>
      <c r="F51" s="12">
        <v>6</v>
      </c>
      <c r="G51" s="20">
        <v>411887</v>
      </c>
      <c r="H51" s="20">
        <v>14161</v>
      </c>
      <c r="I51" s="20">
        <v>26128</v>
      </c>
      <c r="J51" s="21">
        <v>40.598319441982866</v>
      </c>
      <c r="K51" s="20">
        <v>9330</v>
      </c>
      <c r="L51" s="165">
        <v>2.5262593783494105</v>
      </c>
      <c r="N51" s="438">
        <v>9954</v>
      </c>
      <c r="O51" s="85">
        <f t="shared" si="67"/>
        <v>0.72199999999999998</v>
      </c>
      <c r="P51" s="27">
        <v>2.4166822453731241E-2</v>
      </c>
      <c r="Q51" s="27">
        <f t="shared" si="68"/>
        <v>0.29599999999999999</v>
      </c>
      <c r="R51" s="12">
        <v>388.71</v>
      </c>
      <c r="S51" s="85">
        <f t="shared" si="69"/>
        <v>0.77700000000000002</v>
      </c>
      <c r="T51" s="71">
        <v>9.4372971227545414E-4</v>
      </c>
      <c r="U51" s="27">
        <f t="shared" si="70"/>
        <v>0.29599999999999999</v>
      </c>
      <c r="V51" s="12">
        <v>16</v>
      </c>
      <c r="W51" s="27">
        <f t="shared" si="71"/>
        <v>0.44400000000000001</v>
      </c>
      <c r="X51" s="64">
        <v>2</v>
      </c>
      <c r="Y51" s="27">
        <f t="shared" si="72"/>
        <v>0.46200000000000002</v>
      </c>
      <c r="Z51" s="165">
        <f t="shared" si="73"/>
        <v>2.4050000000000002</v>
      </c>
      <c r="AA51" s="327">
        <f t="shared" si="74"/>
        <v>0.68500000000000005</v>
      </c>
      <c r="AB51" s="358">
        <f t="shared" si="75"/>
        <v>0</v>
      </c>
      <c r="AC51" s="359">
        <f t="shared" si="76"/>
        <v>0</v>
      </c>
      <c r="AE51" s="438">
        <v>477</v>
      </c>
      <c r="AF51" s="85">
        <f t="shared" si="77"/>
        <v>0.38800000000000001</v>
      </c>
      <c r="AG51" s="80">
        <v>1</v>
      </c>
      <c r="AH51" s="85">
        <f t="shared" si="78"/>
        <v>0.222</v>
      </c>
      <c r="AI51" s="27">
        <f t="shared" si="79"/>
        <v>3.3684061860038132E-2</v>
      </c>
      <c r="AJ51" s="27">
        <f t="shared" si="80"/>
        <v>0.185</v>
      </c>
      <c r="AK51" s="74">
        <f t="shared" si="81"/>
        <v>4.7920433996383363E-2</v>
      </c>
      <c r="AL51" s="27">
        <f t="shared" si="82"/>
        <v>0.25900000000000001</v>
      </c>
      <c r="AM51" s="12">
        <v>502</v>
      </c>
      <c r="AN51" s="85">
        <f t="shared" si="83"/>
        <v>3.5449473907209941E-2</v>
      </c>
      <c r="AO51" s="27">
        <f t="shared" si="84"/>
        <v>2.0964360587002098E-3</v>
      </c>
      <c r="AP51" s="27">
        <f t="shared" si="85"/>
        <v>0.24</v>
      </c>
      <c r="AQ51" s="199">
        <f t="shared" si="86"/>
        <v>1.054</v>
      </c>
      <c r="AR51" s="194">
        <f t="shared" si="87"/>
        <v>0.20300000000000001</v>
      </c>
      <c r="AS51" s="358">
        <f t="shared" si="88"/>
        <v>0</v>
      </c>
      <c r="AT51" s="359">
        <f t="shared" si="89"/>
        <v>0</v>
      </c>
      <c r="AV51" s="209">
        <v>48850</v>
      </c>
      <c r="AW51" s="27">
        <f t="shared" si="90"/>
        <v>0.70299999999999996</v>
      </c>
      <c r="AX51" s="27">
        <v>0.26398210290827739</v>
      </c>
      <c r="AY51" s="27">
        <f t="shared" si="91"/>
        <v>0.37</v>
      </c>
      <c r="AZ51" s="27">
        <v>0.22900000000000001</v>
      </c>
      <c r="BA51" s="27">
        <f t="shared" si="92"/>
        <v>0.59199999999999997</v>
      </c>
      <c r="BB51" s="27">
        <v>0.84699999999999998</v>
      </c>
      <c r="BC51" s="27">
        <f t="shared" si="93"/>
        <v>0.185</v>
      </c>
      <c r="BD51" s="27">
        <v>0.73199999999999998</v>
      </c>
      <c r="BE51" s="85">
        <f t="shared" si="94"/>
        <v>0.40699999999999997</v>
      </c>
      <c r="BF51" s="27">
        <v>0.1111111111111111</v>
      </c>
      <c r="BG51" s="29">
        <f t="shared" si="95"/>
        <v>0.81399999999999995</v>
      </c>
      <c r="BH51" s="165">
        <f t="shared" si="96"/>
        <v>3.0709999999999997</v>
      </c>
      <c r="BI51" s="194">
        <f t="shared" si="97"/>
        <v>0.61099999999999999</v>
      </c>
      <c r="BJ51" s="358">
        <f t="shared" si="98"/>
        <v>0</v>
      </c>
      <c r="BK51" s="359">
        <f t="shared" si="99"/>
        <v>1</v>
      </c>
      <c r="BM51" s="162">
        <v>3</v>
      </c>
      <c r="BN51" s="27">
        <f t="shared" si="100"/>
        <v>0.59199999999999997</v>
      </c>
      <c r="BO51" s="12">
        <v>2</v>
      </c>
      <c r="BP51" s="85">
        <f t="shared" si="101"/>
        <v>0.74</v>
      </c>
      <c r="BQ51" s="27">
        <v>3.2000000000000001E-2</v>
      </c>
      <c r="BR51" s="85">
        <f t="shared" si="102"/>
        <v>5.5E-2</v>
      </c>
      <c r="BS51" s="165">
        <f t="shared" si="103"/>
        <v>0.64700000000000002</v>
      </c>
      <c r="BT51" s="194">
        <f t="shared" si="104"/>
        <v>0.35099999999999998</v>
      </c>
      <c r="BU51" s="358">
        <f t="shared" si="105"/>
        <v>0</v>
      </c>
      <c r="BV51" s="359">
        <f t="shared" si="106"/>
        <v>0</v>
      </c>
      <c r="BX51" s="162">
        <v>1</v>
      </c>
      <c r="BY51" s="27">
        <f t="shared" si="107"/>
        <v>0.46200000000000002</v>
      </c>
      <c r="BZ51" s="12">
        <v>1</v>
      </c>
      <c r="CA51" s="27">
        <f t="shared" si="108"/>
        <v>0.74</v>
      </c>
      <c r="CB51" s="12">
        <v>9</v>
      </c>
      <c r="CC51" s="85">
        <f t="shared" si="109"/>
        <v>0.25900000000000001</v>
      </c>
      <c r="CD51" s="12">
        <v>1</v>
      </c>
      <c r="CE51" s="27">
        <f t="shared" si="110"/>
        <v>0.129</v>
      </c>
      <c r="CF51" s="165">
        <f t="shared" si="111"/>
        <v>0.72100000000000009</v>
      </c>
      <c r="CG51" s="194">
        <f t="shared" si="112"/>
        <v>0.37</v>
      </c>
      <c r="CH51" s="358">
        <f t="shared" si="113"/>
        <v>0</v>
      </c>
      <c r="CI51" s="359">
        <f t="shared" si="114"/>
        <v>0</v>
      </c>
      <c r="CK51" s="162">
        <v>48</v>
      </c>
      <c r="CL51" s="85">
        <f t="shared" si="115"/>
        <v>0.5</v>
      </c>
      <c r="CM51" s="27">
        <v>0.10062893081761007</v>
      </c>
      <c r="CN51" s="85">
        <f t="shared" si="116"/>
        <v>0.66600000000000004</v>
      </c>
      <c r="CO51" s="12">
        <v>62</v>
      </c>
      <c r="CP51" s="85">
        <f t="shared" si="117"/>
        <v>0.222</v>
      </c>
      <c r="CQ51" s="12">
        <v>5</v>
      </c>
      <c r="CR51" s="27">
        <f t="shared" si="118"/>
        <v>3.6999999999999998E-2</v>
      </c>
      <c r="CS51" s="165">
        <f t="shared" si="119"/>
        <v>1.425</v>
      </c>
      <c r="CT51" s="194">
        <f t="shared" si="120"/>
        <v>0.35099999999999998</v>
      </c>
      <c r="CU51" s="358">
        <f t="shared" si="121"/>
        <v>0</v>
      </c>
      <c r="CV51" s="359">
        <f t="shared" si="122"/>
        <v>0</v>
      </c>
      <c r="CX51" s="228">
        <v>4.2000000000000003E-2</v>
      </c>
      <c r="CY51" s="27">
        <f t="shared" si="123"/>
        <v>9.1999999999999998E-2</v>
      </c>
      <c r="CZ51" s="27">
        <v>2.8000000000000001E-2</v>
      </c>
      <c r="DA51" s="27">
        <f t="shared" si="124"/>
        <v>0.16600000000000001</v>
      </c>
      <c r="DB51" s="27">
        <v>0.2777</v>
      </c>
      <c r="DC51" s="165">
        <f t="shared" si="125"/>
        <v>0.53570000000000007</v>
      </c>
      <c r="DD51" s="327">
        <f t="shared" si="66"/>
        <v>0.111</v>
      </c>
      <c r="DE51" s="358">
        <f t="shared" si="126"/>
        <v>0</v>
      </c>
      <c r="DF51" s="359">
        <f t="shared" si="127"/>
        <v>0</v>
      </c>
      <c r="DI51" s="231"/>
      <c r="DJ51" s="165">
        <f t="shared" si="128"/>
        <v>9.8586999999999989</v>
      </c>
      <c r="DK51" s="194">
        <f t="shared" si="129"/>
        <v>0.24</v>
      </c>
      <c r="DM51" s="370">
        <f t="shared" si="130"/>
        <v>0</v>
      </c>
      <c r="DN51" s="371">
        <f t="shared" si="131"/>
        <v>1</v>
      </c>
    </row>
    <row r="52" spans="2:118" x14ac:dyDescent="0.3">
      <c r="B52" s="48" t="s">
        <v>274</v>
      </c>
      <c r="C52" s="162">
        <v>540191</v>
      </c>
      <c r="D52" s="5" t="s">
        <v>359</v>
      </c>
      <c r="E52" s="5" t="s">
        <v>370</v>
      </c>
      <c r="F52" s="12">
        <v>7</v>
      </c>
      <c r="G52" s="20">
        <v>264953</v>
      </c>
      <c r="H52" s="20">
        <v>6375</v>
      </c>
      <c r="I52" s="20">
        <v>3328</v>
      </c>
      <c r="J52" s="21">
        <v>8.0388597222903684</v>
      </c>
      <c r="K52" s="20">
        <v>1436</v>
      </c>
      <c r="L52" s="165">
        <v>2.2604456824512535</v>
      </c>
      <c r="N52" s="438">
        <v>7519</v>
      </c>
      <c r="O52" s="85">
        <f t="shared" si="67"/>
        <v>0.46200000000000002</v>
      </c>
      <c r="P52" s="27">
        <v>2.8378618094529968E-2</v>
      </c>
      <c r="Q52" s="27">
        <f t="shared" si="68"/>
        <v>0.48099999999999998</v>
      </c>
      <c r="R52" s="12">
        <v>302.76</v>
      </c>
      <c r="S52" s="85">
        <f t="shared" si="69"/>
        <v>0.55500000000000005</v>
      </c>
      <c r="T52" s="71">
        <v>1.142693232384612E-3</v>
      </c>
      <c r="U52" s="27">
        <f t="shared" si="70"/>
        <v>0.53700000000000003</v>
      </c>
      <c r="V52" s="12">
        <v>18</v>
      </c>
      <c r="W52" s="27">
        <f t="shared" si="71"/>
        <v>0.64800000000000002</v>
      </c>
      <c r="X52" s="64">
        <v>1.4</v>
      </c>
      <c r="Y52" s="27">
        <f t="shared" si="72"/>
        <v>0.29599999999999999</v>
      </c>
      <c r="Z52" s="165">
        <f t="shared" si="73"/>
        <v>1.9610000000000001</v>
      </c>
      <c r="AA52" s="327">
        <f t="shared" si="74"/>
        <v>0.55500000000000005</v>
      </c>
      <c r="AB52" s="358">
        <f t="shared" si="75"/>
        <v>0</v>
      </c>
      <c r="AC52" s="359">
        <f t="shared" si="76"/>
        <v>0</v>
      </c>
      <c r="AE52" s="438">
        <v>278</v>
      </c>
      <c r="AF52" s="85">
        <f t="shared" si="77"/>
        <v>0.129</v>
      </c>
      <c r="AG52" s="80">
        <v>36</v>
      </c>
      <c r="AH52" s="85">
        <f t="shared" si="78"/>
        <v>0.59199999999999997</v>
      </c>
      <c r="AI52" s="27">
        <f t="shared" si="79"/>
        <v>4.3607843137254902E-2</v>
      </c>
      <c r="AJ52" s="27">
        <f t="shared" si="80"/>
        <v>0.37</v>
      </c>
      <c r="AK52" s="74">
        <f t="shared" si="81"/>
        <v>3.697300172895332E-2</v>
      </c>
      <c r="AL52" s="27">
        <f t="shared" si="82"/>
        <v>0.111</v>
      </c>
      <c r="AM52" s="12">
        <v>345</v>
      </c>
      <c r="AN52" s="85">
        <f t="shared" si="83"/>
        <v>5.4117647058823527E-2</v>
      </c>
      <c r="AO52" s="27">
        <f t="shared" si="84"/>
        <v>0.12949640287769784</v>
      </c>
      <c r="AP52" s="29">
        <f t="shared" si="85"/>
        <v>0.81399999999999995</v>
      </c>
      <c r="AQ52" s="199">
        <f t="shared" si="86"/>
        <v>1.202</v>
      </c>
      <c r="AR52" s="194">
        <f t="shared" si="87"/>
        <v>0.24</v>
      </c>
      <c r="AS52" s="358">
        <f t="shared" si="88"/>
        <v>0</v>
      </c>
      <c r="AT52" s="359">
        <f t="shared" si="89"/>
        <v>0</v>
      </c>
      <c r="AV52" s="209">
        <v>42700</v>
      </c>
      <c r="AW52" s="27">
        <f t="shared" si="90"/>
        <v>0.61099999999999999</v>
      </c>
      <c r="AX52" s="27">
        <v>0.23734177215189869</v>
      </c>
      <c r="AY52" s="27">
        <f t="shared" si="91"/>
        <v>0.16600000000000001</v>
      </c>
      <c r="AZ52" s="27">
        <v>0.13900000000000001</v>
      </c>
      <c r="BA52" s="27">
        <f t="shared" si="92"/>
        <v>0.129</v>
      </c>
      <c r="BB52" s="27">
        <v>0.87</v>
      </c>
      <c r="BC52" s="27">
        <f t="shared" si="93"/>
        <v>0.314</v>
      </c>
      <c r="BD52" s="27">
        <v>0.69</v>
      </c>
      <c r="BE52" s="85">
        <f t="shared" si="94"/>
        <v>0.185</v>
      </c>
      <c r="BF52" s="27">
        <v>0.13309352517985612</v>
      </c>
      <c r="BG52" s="29">
        <f t="shared" si="95"/>
        <v>0.88800000000000001</v>
      </c>
      <c r="BH52" s="165">
        <f t="shared" si="96"/>
        <v>2.2930000000000001</v>
      </c>
      <c r="BI52" s="369">
        <f t="shared" si="97"/>
        <v>3.6999999999999998E-2</v>
      </c>
      <c r="BJ52" s="358">
        <f t="shared" si="98"/>
        <v>0</v>
      </c>
      <c r="BK52" s="359">
        <f t="shared" si="99"/>
        <v>1</v>
      </c>
      <c r="BM52" s="162">
        <v>0</v>
      </c>
      <c r="BN52" s="27">
        <f t="shared" si="100"/>
        <v>0</v>
      </c>
      <c r="BO52" s="12">
        <v>0</v>
      </c>
      <c r="BP52" s="27">
        <f t="shared" si="101"/>
        <v>0</v>
      </c>
      <c r="BQ52" s="27">
        <v>5.8000000000000003E-2</v>
      </c>
      <c r="BR52" s="85">
        <f t="shared" si="102"/>
        <v>0.51800000000000002</v>
      </c>
      <c r="BS52" s="165">
        <f t="shared" si="103"/>
        <v>0.51800000000000002</v>
      </c>
      <c r="BT52" s="194">
        <f t="shared" si="104"/>
        <v>0.27700000000000002</v>
      </c>
      <c r="BU52" s="358">
        <f t="shared" si="105"/>
        <v>0</v>
      </c>
      <c r="BV52" s="359">
        <f t="shared" si="106"/>
        <v>0</v>
      </c>
      <c r="BX52" s="162">
        <v>0</v>
      </c>
      <c r="BY52" s="27">
        <f t="shared" si="107"/>
        <v>0</v>
      </c>
      <c r="BZ52" s="12">
        <v>0</v>
      </c>
      <c r="CA52" s="27">
        <f t="shared" si="108"/>
        <v>0</v>
      </c>
      <c r="CB52" s="12">
        <v>5</v>
      </c>
      <c r="CC52" s="85">
        <f t="shared" si="109"/>
        <v>9.1999999999999998E-2</v>
      </c>
      <c r="CD52" s="12">
        <v>2</v>
      </c>
      <c r="CE52" s="85">
        <f t="shared" si="110"/>
        <v>0.29599999999999999</v>
      </c>
      <c r="CF52" s="165">
        <f t="shared" si="111"/>
        <v>9.1999999999999998E-2</v>
      </c>
      <c r="CG52" s="194">
        <f t="shared" si="112"/>
        <v>5.5E-2</v>
      </c>
      <c r="CH52" s="358">
        <f t="shared" si="113"/>
        <v>0</v>
      </c>
      <c r="CI52" s="359">
        <f t="shared" si="114"/>
        <v>0</v>
      </c>
      <c r="CK52" s="162">
        <v>39</v>
      </c>
      <c r="CL52" s="85">
        <f t="shared" si="115"/>
        <v>0.40699999999999997</v>
      </c>
      <c r="CM52" s="27">
        <v>0.14028776978417265</v>
      </c>
      <c r="CN52" s="180">
        <f t="shared" si="116"/>
        <v>0.85099999999999998</v>
      </c>
      <c r="CO52" s="12">
        <v>89</v>
      </c>
      <c r="CP52" s="85">
        <f t="shared" si="117"/>
        <v>0.37</v>
      </c>
      <c r="CQ52" s="12">
        <v>27</v>
      </c>
      <c r="CR52" s="85">
        <f t="shared" si="118"/>
        <v>0.37</v>
      </c>
      <c r="CS52" s="165">
        <f t="shared" si="119"/>
        <v>1.998</v>
      </c>
      <c r="CT52" s="194">
        <f t="shared" si="120"/>
        <v>0.55500000000000005</v>
      </c>
      <c r="CU52" s="358">
        <f t="shared" si="121"/>
        <v>0</v>
      </c>
      <c r="CV52" s="359">
        <f t="shared" si="122"/>
        <v>1</v>
      </c>
      <c r="CX52" s="228">
        <v>0.17699999999999999</v>
      </c>
      <c r="CY52" s="27">
        <f t="shared" si="123"/>
        <v>0.70299999999999996</v>
      </c>
      <c r="CZ52" s="27">
        <v>0.12</v>
      </c>
      <c r="DA52" s="29">
        <f t="shared" si="124"/>
        <v>0.81399999999999995</v>
      </c>
      <c r="DB52" s="27">
        <v>0.1111</v>
      </c>
      <c r="DC52" s="165">
        <f t="shared" si="125"/>
        <v>1.6280999999999999</v>
      </c>
      <c r="DD52" s="327">
        <f t="shared" si="66"/>
        <v>0.55500000000000005</v>
      </c>
      <c r="DE52" s="358">
        <f t="shared" si="126"/>
        <v>0</v>
      </c>
      <c r="DF52" s="359">
        <f t="shared" si="127"/>
        <v>1</v>
      </c>
      <c r="DI52" s="231"/>
      <c r="DJ52" s="165">
        <f t="shared" si="128"/>
        <v>9.6920999999999982</v>
      </c>
      <c r="DK52" s="194">
        <f t="shared" si="129"/>
        <v>0.222</v>
      </c>
      <c r="DM52" s="370">
        <f t="shared" si="130"/>
        <v>0</v>
      </c>
      <c r="DN52" s="371">
        <f t="shared" si="131"/>
        <v>3</v>
      </c>
    </row>
    <row r="53" spans="2:118" x14ac:dyDescent="0.3">
      <c r="B53" s="48" t="s">
        <v>26</v>
      </c>
      <c r="C53" s="162">
        <v>540001</v>
      </c>
      <c r="D53" s="5" t="s">
        <v>307</v>
      </c>
      <c r="E53" s="5" t="s">
        <v>370</v>
      </c>
      <c r="F53" s="12">
        <v>7</v>
      </c>
      <c r="G53" s="20">
        <v>215786</v>
      </c>
      <c r="H53" s="20">
        <v>7863</v>
      </c>
      <c r="I53" s="20">
        <v>10440</v>
      </c>
      <c r="J53" s="21">
        <v>30.964010640171278</v>
      </c>
      <c r="K53" s="20">
        <v>3729</v>
      </c>
      <c r="L53" s="165">
        <v>2.7798337355859482</v>
      </c>
      <c r="N53" s="438">
        <v>6212</v>
      </c>
      <c r="O53" s="85">
        <f t="shared" si="67"/>
        <v>0.314</v>
      </c>
      <c r="P53" s="27">
        <v>2.8787780486222461E-2</v>
      </c>
      <c r="Q53" s="27">
        <f t="shared" si="68"/>
        <v>0.5</v>
      </c>
      <c r="R53" s="12">
        <v>223.69</v>
      </c>
      <c r="S53" s="85">
        <f t="shared" si="69"/>
        <v>0.29599999999999999</v>
      </c>
      <c r="T53" s="71">
        <v>1.036628882318594E-3</v>
      </c>
      <c r="U53" s="27">
        <f t="shared" si="70"/>
        <v>0.42499999999999999</v>
      </c>
      <c r="V53" s="12">
        <v>14</v>
      </c>
      <c r="W53" s="27">
        <f t="shared" si="71"/>
        <v>0.27700000000000002</v>
      </c>
      <c r="X53" s="64">
        <v>2.9</v>
      </c>
      <c r="Y53" s="27">
        <f t="shared" si="72"/>
        <v>0.70299999999999996</v>
      </c>
      <c r="Z53" s="165">
        <f t="shared" si="73"/>
        <v>1.59</v>
      </c>
      <c r="AA53" s="327">
        <f t="shared" si="74"/>
        <v>0.29599999999999999</v>
      </c>
      <c r="AB53" s="358">
        <f t="shared" si="75"/>
        <v>0</v>
      </c>
      <c r="AC53" s="359">
        <f t="shared" si="76"/>
        <v>0</v>
      </c>
      <c r="AE53" s="438">
        <v>298</v>
      </c>
      <c r="AF53" s="85">
        <f t="shared" si="77"/>
        <v>0.16600000000000001</v>
      </c>
      <c r="AG53" s="80">
        <v>0</v>
      </c>
      <c r="AH53" s="85">
        <f t="shared" si="78"/>
        <v>0</v>
      </c>
      <c r="AI53" s="27">
        <f t="shared" si="79"/>
        <v>3.7899020730001273E-2</v>
      </c>
      <c r="AJ53" s="27">
        <f t="shared" si="80"/>
        <v>0.24</v>
      </c>
      <c r="AK53" s="74">
        <f t="shared" si="81"/>
        <v>4.7971667739858337E-2</v>
      </c>
      <c r="AL53" s="27">
        <f t="shared" si="82"/>
        <v>0.27700000000000002</v>
      </c>
      <c r="AM53" s="12">
        <v>403</v>
      </c>
      <c r="AN53" s="85">
        <f t="shared" si="83"/>
        <v>5.1252702530840646E-2</v>
      </c>
      <c r="AO53" s="27">
        <f t="shared" si="84"/>
        <v>0</v>
      </c>
      <c r="AP53" s="27">
        <f t="shared" si="85"/>
        <v>0</v>
      </c>
      <c r="AQ53" s="199">
        <f t="shared" si="86"/>
        <v>0.68300000000000005</v>
      </c>
      <c r="AR53" s="194">
        <f t="shared" si="87"/>
        <v>7.3999999999999996E-2</v>
      </c>
      <c r="AS53" s="358">
        <f t="shared" si="88"/>
        <v>0</v>
      </c>
      <c r="AT53" s="359">
        <f t="shared" si="89"/>
        <v>0</v>
      </c>
      <c r="AV53" s="209">
        <v>35800</v>
      </c>
      <c r="AW53" s="27">
        <f t="shared" si="90"/>
        <v>0.44400000000000001</v>
      </c>
      <c r="AX53" s="27">
        <v>0.25268817204301081</v>
      </c>
      <c r="AY53" s="27">
        <f t="shared" si="91"/>
        <v>0.25900000000000001</v>
      </c>
      <c r="AZ53" s="27">
        <v>0.151</v>
      </c>
      <c r="BA53" s="27">
        <f t="shared" si="92"/>
        <v>0.24</v>
      </c>
      <c r="BB53" s="27">
        <v>0.90800000000000003</v>
      </c>
      <c r="BC53" s="27">
        <f t="shared" si="93"/>
        <v>0.61099999999999999</v>
      </c>
      <c r="BD53" s="27">
        <v>0.79500000000000004</v>
      </c>
      <c r="BE53" s="85">
        <f t="shared" si="94"/>
        <v>0.66600000000000004</v>
      </c>
      <c r="BF53" s="27">
        <v>0.11073825503355705</v>
      </c>
      <c r="BG53" s="27">
        <f t="shared" si="95"/>
        <v>0.79600000000000004</v>
      </c>
      <c r="BH53" s="165">
        <f t="shared" si="96"/>
        <v>3.0160000000000005</v>
      </c>
      <c r="BI53" s="194">
        <f t="shared" si="97"/>
        <v>0.51800000000000002</v>
      </c>
      <c r="BJ53" s="358">
        <f t="shared" si="98"/>
        <v>0</v>
      </c>
      <c r="BK53" s="359">
        <f t="shared" si="99"/>
        <v>0</v>
      </c>
      <c r="BM53" s="162">
        <v>0</v>
      </c>
      <c r="BN53" s="27">
        <f t="shared" si="100"/>
        <v>0</v>
      </c>
      <c r="BO53" s="12">
        <v>0</v>
      </c>
      <c r="BP53" s="27">
        <f t="shared" si="101"/>
        <v>0</v>
      </c>
      <c r="BQ53" s="27">
        <v>4.7E-2</v>
      </c>
      <c r="BR53" s="85">
        <f t="shared" si="102"/>
        <v>0.38800000000000001</v>
      </c>
      <c r="BS53" s="165">
        <f t="shared" si="103"/>
        <v>0.38800000000000001</v>
      </c>
      <c r="BT53" s="194">
        <f t="shared" si="104"/>
        <v>0.16600000000000001</v>
      </c>
      <c r="BU53" s="358">
        <f t="shared" si="105"/>
        <v>0</v>
      </c>
      <c r="BV53" s="359">
        <f t="shared" si="106"/>
        <v>0</v>
      </c>
      <c r="BX53" s="162">
        <v>1</v>
      </c>
      <c r="BY53" s="27">
        <f t="shared" si="107"/>
        <v>0.46200000000000002</v>
      </c>
      <c r="BZ53" s="12">
        <v>0</v>
      </c>
      <c r="CA53" s="27">
        <f t="shared" si="108"/>
        <v>0</v>
      </c>
      <c r="CB53" s="12">
        <v>10</v>
      </c>
      <c r="CC53" s="85">
        <f t="shared" si="109"/>
        <v>0.314</v>
      </c>
      <c r="CD53" s="12">
        <v>2</v>
      </c>
      <c r="CE53" s="85">
        <f t="shared" si="110"/>
        <v>0.29599999999999999</v>
      </c>
      <c r="CF53" s="165">
        <f t="shared" si="111"/>
        <v>0.77600000000000002</v>
      </c>
      <c r="CG53" s="194">
        <f t="shared" si="112"/>
        <v>0.42499999999999999</v>
      </c>
      <c r="CH53" s="358">
        <f t="shared" si="113"/>
        <v>0</v>
      </c>
      <c r="CI53" s="359">
        <f t="shared" si="114"/>
        <v>0</v>
      </c>
      <c r="CK53" s="162">
        <v>98</v>
      </c>
      <c r="CL53" s="85">
        <f t="shared" si="115"/>
        <v>0.74</v>
      </c>
      <c r="CM53" s="27">
        <v>0.32885906040268459</v>
      </c>
      <c r="CN53" s="143">
        <f t="shared" si="116"/>
        <v>0.94399999999999995</v>
      </c>
      <c r="CO53" s="12">
        <v>39</v>
      </c>
      <c r="CP53" s="85">
        <f t="shared" si="117"/>
        <v>9.1999999999999998E-2</v>
      </c>
      <c r="CQ53" s="12">
        <v>10</v>
      </c>
      <c r="CR53" s="85">
        <f t="shared" si="118"/>
        <v>0.16600000000000001</v>
      </c>
      <c r="CS53" s="165">
        <f t="shared" si="119"/>
        <v>1.9419999999999999</v>
      </c>
      <c r="CT53" s="194">
        <f t="shared" si="120"/>
        <v>0.5</v>
      </c>
      <c r="CU53" s="358">
        <f t="shared" si="121"/>
        <v>1</v>
      </c>
      <c r="CV53" s="359">
        <f t="shared" si="122"/>
        <v>1</v>
      </c>
      <c r="CX53" s="228">
        <v>7.6999999999999999E-2</v>
      </c>
      <c r="CY53" s="27">
        <f t="shared" si="123"/>
        <v>0.314</v>
      </c>
      <c r="CZ53" s="27">
        <v>5.2999999999999999E-2</v>
      </c>
      <c r="DA53" s="27">
        <f t="shared" si="124"/>
        <v>0.5</v>
      </c>
      <c r="DB53" s="27">
        <v>0.40739999999999998</v>
      </c>
      <c r="DC53" s="165">
        <f t="shared" si="125"/>
        <v>1.2214</v>
      </c>
      <c r="DD53" s="327">
        <f t="shared" si="66"/>
        <v>0.42499999999999999</v>
      </c>
      <c r="DE53" s="358">
        <f t="shared" si="126"/>
        <v>0</v>
      </c>
      <c r="DF53" s="359">
        <f t="shared" si="127"/>
        <v>0</v>
      </c>
      <c r="DI53" s="231"/>
      <c r="DJ53" s="165">
        <f t="shared" si="128"/>
        <v>9.6164000000000005</v>
      </c>
      <c r="DK53" s="194">
        <f t="shared" si="129"/>
        <v>0.20300000000000001</v>
      </c>
      <c r="DM53" s="370">
        <f t="shared" si="130"/>
        <v>1</v>
      </c>
      <c r="DN53" s="371">
        <f t="shared" si="131"/>
        <v>1</v>
      </c>
    </row>
    <row r="54" spans="2:118" x14ac:dyDescent="0.3">
      <c r="B54" s="48" t="s">
        <v>198</v>
      </c>
      <c r="C54" s="162">
        <v>540139</v>
      </c>
      <c r="D54" s="5" t="s">
        <v>343</v>
      </c>
      <c r="E54" s="5" t="s">
        <v>370</v>
      </c>
      <c r="F54" s="12">
        <v>6</v>
      </c>
      <c r="G54" s="20">
        <v>223881</v>
      </c>
      <c r="H54" s="20">
        <v>37785</v>
      </c>
      <c r="I54" s="20">
        <v>68658</v>
      </c>
      <c r="J54" s="21">
        <v>196.2699827140311</v>
      </c>
      <c r="K54" s="20">
        <v>28248</v>
      </c>
      <c r="L54" s="165">
        <v>2.3998867176437271</v>
      </c>
      <c r="N54" s="438">
        <v>4993</v>
      </c>
      <c r="O54" s="85">
        <f t="shared" si="67"/>
        <v>0.14799999999999999</v>
      </c>
      <c r="P54" s="27">
        <v>2.2302026523018929E-2</v>
      </c>
      <c r="Q54" s="27">
        <f t="shared" si="68"/>
        <v>0.185</v>
      </c>
      <c r="R54" s="12">
        <v>239.52</v>
      </c>
      <c r="S54" s="85">
        <f t="shared" si="69"/>
        <v>0.35099999999999998</v>
      </c>
      <c r="T54" s="71">
        <v>1.069854074262666E-3</v>
      </c>
      <c r="U54" s="27">
        <f t="shared" si="70"/>
        <v>0.46200000000000002</v>
      </c>
      <c r="V54" s="12">
        <v>13</v>
      </c>
      <c r="W54" s="27">
        <f t="shared" si="71"/>
        <v>0.222</v>
      </c>
      <c r="X54" s="64">
        <v>0.9</v>
      </c>
      <c r="Y54" s="27">
        <f t="shared" si="72"/>
        <v>1.7999999999999999E-2</v>
      </c>
      <c r="Z54" s="165">
        <f t="shared" si="73"/>
        <v>0.73899999999999999</v>
      </c>
      <c r="AA54" s="327">
        <f t="shared" si="74"/>
        <v>5.5E-2</v>
      </c>
      <c r="AB54" s="358">
        <f t="shared" si="75"/>
        <v>0</v>
      </c>
      <c r="AC54" s="359">
        <f t="shared" si="76"/>
        <v>0</v>
      </c>
      <c r="AE54" s="438">
        <v>804</v>
      </c>
      <c r="AF54" s="85">
        <f t="shared" si="77"/>
        <v>0.61099999999999999</v>
      </c>
      <c r="AG54" s="80">
        <v>38</v>
      </c>
      <c r="AH54" s="85">
        <f t="shared" si="78"/>
        <v>0.629</v>
      </c>
      <c r="AI54" s="27">
        <f t="shared" si="79"/>
        <v>2.1278285033743551E-2</v>
      </c>
      <c r="AJ54" s="27">
        <f t="shared" si="80"/>
        <v>5.5E-2</v>
      </c>
      <c r="AK54" s="74">
        <f t="shared" si="81"/>
        <v>0.1610254356098538</v>
      </c>
      <c r="AL54" s="27">
        <f t="shared" si="82"/>
        <v>0.75900000000000001</v>
      </c>
      <c r="AM54" s="12">
        <v>934</v>
      </c>
      <c r="AN54" s="85">
        <f t="shared" si="83"/>
        <v>2.4718803758105069E-2</v>
      </c>
      <c r="AO54" s="27">
        <f t="shared" si="84"/>
        <v>4.7263681592039801E-2</v>
      </c>
      <c r="AP54" s="27">
        <f t="shared" si="85"/>
        <v>0.53700000000000003</v>
      </c>
      <c r="AQ54" s="199">
        <f t="shared" si="86"/>
        <v>2.0540000000000003</v>
      </c>
      <c r="AR54" s="194">
        <f t="shared" si="87"/>
        <v>0.55500000000000005</v>
      </c>
      <c r="AS54" s="358">
        <f t="shared" si="88"/>
        <v>0</v>
      </c>
      <c r="AT54" s="359">
        <f t="shared" si="89"/>
        <v>0</v>
      </c>
      <c r="AV54" s="209">
        <v>56250</v>
      </c>
      <c r="AW54" s="143">
        <f t="shared" si="90"/>
        <v>0.90700000000000003</v>
      </c>
      <c r="AX54" s="27">
        <v>0.27733333333333332</v>
      </c>
      <c r="AY54" s="27">
        <f t="shared" si="91"/>
        <v>0.42499999999999999</v>
      </c>
      <c r="AZ54" s="27">
        <v>0.31</v>
      </c>
      <c r="BA54" s="29">
        <f t="shared" si="92"/>
        <v>0.85099999999999998</v>
      </c>
      <c r="BB54" s="27">
        <v>0.77800000000000002</v>
      </c>
      <c r="BC54" s="27">
        <f t="shared" si="93"/>
        <v>3.6999999999999998E-2</v>
      </c>
      <c r="BD54" s="27">
        <v>0.73099999999999987</v>
      </c>
      <c r="BE54" s="85">
        <f t="shared" si="94"/>
        <v>0.38800000000000001</v>
      </c>
      <c r="BF54" s="27">
        <v>3.6069651741293535E-2</v>
      </c>
      <c r="BG54" s="27">
        <f t="shared" si="95"/>
        <v>0.27700000000000002</v>
      </c>
      <c r="BH54" s="165">
        <f t="shared" si="96"/>
        <v>2.8849999999999998</v>
      </c>
      <c r="BI54" s="369">
        <f t="shared" si="97"/>
        <v>0.38800000000000001</v>
      </c>
      <c r="BJ54" s="358">
        <f t="shared" si="98"/>
        <v>1</v>
      </c>
      <c r="BK54" s="359">
        <f t="shared" si="99"/>
        <v>2</v>
      </c>
      <c r="BM54" s="162">
        <v>3</v>
      </c>
      <c r="BN54" s="27">
        <f t="shared" si="100"/>
        <v>0.59199999999999997</v>
      </c>
      <c r="BO54" s="12">
        <v>1</v>
      </c>
      <c r="BP54" s="27">
        <f t="shared" si="101"/>
        <v>0.42499999999999999</v>
      </c>
      <c r="BQ54" s="27">
        <v>4.5999999999999999E-2</v>
      </c>
      <c r="BR54" s="85">
        <f t="shared" si="102"/>
        <v>0.35099999999999998</v>
      </c>
      <c r="BS54" s="165">
        <f t="shared" si="103"/>
        <v>0.94299999999999995</v>
      </c>
      <c r="BT54" s="194">
        <f t="shared" si="104"/>
        <v>0.53700000000000003</v>
      </c>
      <c r="BU54" s="358">
        <f t="shared" si="105"/>
        <v>0</v>
      </c>
      <c r="BV54" s="359">
        <f t="shared" si="106"/>
        <v>0</v>
      </c>
      <c r="BX54" s="162">
        <v>2</v>
      </c>
      <c r="BY54" s="27">
        <f t="shared" si="107"/>
        <v>0.74</v>
      </c>
      <c r="BZ54" s="12">
        <v>0</v>
      </c>
      <c r="CA54" s="27">
        <f t="shared" si="108"/>
        <v>0</v>
      </c>
      <c r="CB54" s="12">
        <v>21</v>
      </c>
      <c r="CC54" s="85">
        <f t="shared" si="109"/>
        <v>0.61099999999999999</v>
      </c>
      <c r="CD54" s="12">
        <v>3</v>
      </c>
      <c r="CE54" s="85">
        <f t="shared" si="110"/>
        <v>0.46200000000000002</v>
      </c>
      <c r="CF54" s="165">
        <f t="shared" si="111"/>
        <v>1.351</v>
      </c>
      <c r="CG54" s="192">
        <f t="shared" si="112"/>
        <v>0.83299999999999996</v>
      </c>
      <c r="CH54" s="358">
        <f t="shared" si="113"/>
        <v>0</v>
      </c>
      <c r="CI54" s="359">
        <f t="shared" si="114"/>
        <v>0</v>
      </c>
      <c r="CK54" s="162">
        <v>28</v>
      </c>
      <c r="CL54" s="85">
        <f t="shared" si="115"/>
        <v>0.24</v>
      </c>
      <c r="CM54" s="27">
        <v>3.482587064676617E-2</v>
      </c>
      <c r="CN54" s="85">
        <f t="shared" si="116"/>
        <v>0.222</v>
      </c>
      <c r="CO54" s="12">
        <v>168</v>
      </c>
      <c r="CP54" s="85">
        <f t="shared" si="117"/>
        <v>0.55500000000000005</v>
      </c>
      <c r="CQ54" s="12">
        <v>31</v>
      </c>
      <c r="CR54" s="85">
        <f t="shared" si="118"/>
        <v>0.42499999999999999</v>
      </c>
      <c r="CS54" s="165">
        <f t="shared" si="119"/>
        <v>1.4419999999999999</v>
      </c>
      <c r="CT54" s="194">
        <f t="shared" si="120"/>
        <v>0.37</v>
      </c>
      <c r="CU54" s="358">
        <f t="shared" si="121"/>
        <v>0</v>
      </c>
      <c r="CV54" s="359">
        <f t="shared" si="122"/>
        <v>0</v>
      </c>
      <c r="CX54" s="228">
        <v>3.4000000000000002E-2</v>
      </c>
      <c r="CY54" s="27">
        <f t="shared" si="123"/>
        <v>7.3999999999999996E-2</v>
      </c>
      <c r="CZ54" s="27">
        <v>1.4E-2</v>
      </c>
      <c r="DA54" s="27">
        <f t="shared" si="124"/>
        <v>3.6999999999999998E-2</v>
      </c>
      <c r="DB54" s="27">
        <v>3.6999999999999998E-2</v>
      </c>
      <c r="DC54" s="165">
        <f t="shared" si="125"/>
        <v>0.14799999999999999</v>
      </c>
      <c r="DD54" s="327">
        <f t="shared" si="66"/>
        <v>3.6999999999999998E-2</v>
      </c>
      <c r="DE54" s="358">
        <f t="shared" si="126"/>
        <v>0</v>
      </c>
      <c r="DF54" s="359">
        <f t="shared" si="127"/>
        <v>0</v>
      </c>
      <c r="DI54" s="231"/>
      <c r="DJ54" s="165">
        <f t="shared" si="128"/>
        <v>9.5620000000000012</v>
      </c>
      <c r="DK54" s="194">
        <f t="shared" si="129"/>
        <v>0.185</v>
      </c>
      <c r="DM54" s="370">
        <f t="shared" si="130"/>
        <v>1</v>
      </c>
      <c r="DN54" s="371">
        <f t="shared" si="131"/>
        <v>2</v>
      </c>
    </row>
    <row r="55" spans="2:118" x14ac:dyDescent="0.3">
      <c r="B55" s="48" t="s">
        <v>281</v>
      </c>
      <c r="C55" s="162">
        <v>540198</v>
      </c>
      <c r="D55" s="5" t="s">
        <v>362</v>
      </c>
      <c r="E55" s="5" t="s">
        <v>370</v>
      </c>
      <c r="F55" s="12">
        <v>7</v>
      </c>
      <c r="G55" s="20">
        <v>225085</v>
      </c>
      <c r="H55" s="20">
        <v>11735</v>
      </c>
      <c r="I55" s="20">
        <v>18622</v>
      </c>
      <c r="J55" s="21">
        <v>52.949241397694202</v>
      </c>
      <c r="K55" s="20">
        <v>7515</v>
      </c>
      <c r="L55" s="165">
        <v>2.4537591483699268</v>
      </c>
      <c r="N55" s="438">
        <v>6170</v>
      </c>
      <c r="O55" s="85">
        <f t="shared" si="67"/>
        <v>0.29599999999999999</v>
      </c>
      <c r="P55" s="27">
        <v>2.7411866628162699E-2</v>
      </c>
      <c r="Q55" s="27">
        <f t="shared" si="68"/>
        <v>0.38800000000000001</v>
      </c>
      <c r="R55" s="12">
        <v>307.94</v>
      </c>
      <c r="S55" s="85">
        <f t="shared" si="69"/>
        <v>0.59199999999999997</v>
      </c>
      <c r="T55" s="71">
        <v>1.368105382411089E-3</v>
      </c>
      <c r="U55" s="29">
        <f t="shared" si="70"/>
        <v>0.83299999999999996</v>
      </c>
      <c r="V55" s="12">
        <v>15</v>
      </c>
      <c r="W55" s="27">
        <f t="shared" si="71"/>
        <v>0.33300000000000002</v>
      </c>
      <c r="X55" s="64">
        <v>1.1000000000000001</v>
      </c>
      <c r="Y55" s="27">
        <f t="shared" si="72"/>
        <v>5.5E-2</v>
      </c>
      <c r="Z55" s="165">
        <f t="shared" si="73"/>
        <v>1.276</v>
      </c>
      <c r="AA55" s="327">
        <f t="shared" si="74"/>
        <v>0.20300000000000001</v>
      </c>
      <c r="AB55" s="358">
        <f t="shared" si="75"/>
        <v>0</v>
      </c>
      <c r="AC55" s="359">
        <f t="shared" si="76"/>
        <v>0</v>
      </c>
      <c r="AE55" s="438">
        <v>531</v>
      </c>
      <c r="AF55" s="85">
        <f t="shared" si="77"/>
        <v>0.40699999999999997</v>
      </c>
      <c r="AG55" s="80">
        <v>36</v>
      </c>
      <c r="AH55" s="85">
        <f t="shared" si="78"/>
        <v>0.59199999999999997</v>
      </c>
      <c r="AI55" s="27">
        <f t="shared" si="79"/>
        <v>4.5249254367277378E-2</v>
      </c>
      <c r="AJ55" s="27">
        <f t="shared" si="80"/>
        <v>0.38800000000000001</v>
      </c>
      <c r="AK55" s="74">
        <f t="shared" si="81"/>
        <v>8.6061588330632086E-2</v>
      </c>
      <c r="AL55" s="27">
        <f t="shared" si="82"/>
        <v>0.59199999999999997</v>
      </c>
      <c r="AM55" s="12">
        <v>802</v>
      </c>
      <c r="AN55" s="85">
        <f t="shared" si="83"/>
        <v>6.8342564976565823E-2</v>
      </c>
      <c r="AO55" s="27">
        <f t="shared" si="84"/>
        <v>6.7796610169491525E-2</v>
      </c>
      <c r="AP55" s="27">
        <f t="shared" si="85"/>
        <v>0.61099999999999999</v>
      </c>
      <c r="AQ55" s="199">
        <f t="shared" si="86"/>
        <v>1.9790000000000001</v>
      </c>
      <c r="AR55" s="194">
        <f t="shared" si="87"/>
        <v>0.53700000000000003</v>
      </c>
      <c r="AS55" s="358">
        <f t="shared" si="88"/>
        <v>0</v>
      </c>
      <c r="AT55" s="359">
        <f t="shared" si="89"/>
        <v>0</v>
      </c>
      <c r="AV55" s="209">
        <v>50300</v>
      </c>
      <c r="AW55" s="27">
        <f t="shared" si="90"/>
        <v>0.77700000000000002</v>
      </c>
      <c r="AX55" s="27">
        <v>0.29080932784636487</v>
      </c>
      <c r="AY55" s="27">
        <f t="shared" si="91"/>
        <v>0.51800000000000002</v>
      </c>
      <c r="AZ55" s="27">
        <v>0.127</v>
      </c>
      <c r="BA55" s="27">
        <f t="shared" si="92"/>
        <v>7.3999999999999996E-2</v>
      </c>
      <c r="BB55" s="27">
        <v>0.93</v>
      </c>
      <c r="BC55" s="27">
        <f t="shared" si="93"/>
        <v>0.77700000000000002</v>
      </c>
      <c r="BD55" s="27">
        <v>0.76700000000000002</v>
      </c>
      <c r="BE55" s="85">
        <f t="shared" si="94"/>
        <v>0.55500000000000005</v>
      </c>
      <c r="BF55" s="27">
        <v>1.8832391713747645E-2</v>
      </c>
      <c r="BG55" s="27">
        <f t="shared" si="95"/>
        <v>9.1999999999999998E-2</v>
      </c>
      <c r="BH55" s="165">
        <f t="shared" si="96"/>
        <v>2.7930000000000001</v>
      </c>
      <c r="BI55" s="194">
        <f t="shared" si="97"/>
        <v>0.33300000000000002</v>
      </c>
      <c r="BJ55" s="358">
        <f t="shared" si="98"/>
        <v>0</v>
      </c>
      <c r="BK55" s="359">
        <f t="shared" si="99"/>
        <v>0</v>
      </c>
      <c r="BM55" s="162">
        <v>2</v>
      </c>
      <c r="BN55" s="27">
        <f t="shared" si="100"/>
        <v>0.42499999999999999</v>
      </c>
      <c r="BO55" s="12">
        <v>1</v>
      </c>
      <c r="BP55" s="27">
        <f t="shared" si="101"/>
        <v>0.42499999999999999</v>
      </c>
      <c r="BQ55" s="27">
        <v>0.04</v>
      </c>
      <c r="BR55" s="85">
        <f t="shared" si="102"/>
        <v>0.16600000000000001</v>
      </c>
      <c r="BS55" s="165">
        <f t="shared" si="103"/>
        <v>0.59099999999999997</v>
      </c>
      <c r="BT55" s="194">
        <f t="shared" si="104"/>
        <v>0.29599999999999999</v>
      </c>
      <c r="BU55" s="358">
        <f t="shared" si="105"/>
        <v>0</v>
      </c>
      <c r="BV55" s="359">
        <f t="shared" si="106"/>
        <v>0</v>
      </c>
      <c r="BX55" s="162">
        <v>0</v>
      </c>
      <c r="BY55" s="27">
        <f t="shared" si="107"/>
        <v>0</v>
      </c>
      <c r="BZ55" s="12">
        <v>0</v>
      </c>
      <c r="CA55" s="27">
        <f t="shared" si="108"/>
        <v>0</v>
      </c>
      <c r="CB55" s="12">
        <v>9</v>
      </c>
      <c r="CC55" s="85">
        <f t="shared" si="109"/>
        <v>0.25900000000000001</v>
      </c>
      <c r="CD55" s="12">
        <v>2</v>
      </c>
      <c r="CE55" s="85">
        <f t="shared" si="110"/>
        <v>0.29599999999999999</v>
      </c>
      <c r="CF55" s="165">
        <f t="shared" si="111"/>
        <v>0.25900000000000001</v>
      </c>
      <c r="CG55" s="194">
        <f t="shared" si="112"/>
        <v>0.16600000000000001</v>
      </c>
      <c r="CH55" s="358">
        <f t="shared" si="113"/>
        <v>0</v>
      </c>
      <c r="CI55" s="359">
        <f t="shared" si="114"/>
        <v>0</v>
      </c>
      <c r="CK55" s="162">
        <v>28</v>
      </c>
      <c r="CL55" s="85">
        <f t="shared" si="115"/>
        <v>0.24</v>
      </c>
      <c r="CM55" s="27">
        <v>5.2730696798493411E-2</v>
      </c>
      <c r="CN55" s="85">
        <f t="shared" si="116"/>
        <v>0.33300000000000002</v>
      </c>
      <c r="CO55" s="12">
        <v>94</v>
      </c>
      <c r="CP55" s="85">
        <f t="shared" si="117"/>
        <v>0.38800000000000001</v>
      </c>
      <c r="CQ55" s="12">
        <v>47</v>
      </c>
      <c r="CR55" s="85">
        <f t="shared" si="118"/>
        <v>0.55500000000000005</v>
      </c>
      <c r="CS55" s="165">
        <f t="shared" si="119"/>
        <v>1.516</v>
      </c>
      <c r="CT55" s="194">
        <f t="shared" si="120"/>
        <v>0.38800000000000001</v>
      </c>
      <c r="CU55" s="358">
        <f t="shared" si="121"/>
        <v>0</v>
      </c>
      <c r="CV55" s="359">
        <f t="shared" si="122"/>
        <v>0</v>
      </c>
      <c r="CX55" s="228">
        <v>6.7000000000000004E-2</v>
      </c>
      <c r="CY55" s="27">
        <f t="shared" si="123"/>
        <v>0.185</v>
      </c>
      <c r="CZ55" s="27">
        <v>3.2000000000000001E-2</v>
      </c>
      <c r="DA55" s="27">
        <f t="shared" si="124"/>
        <v>0.24</v>
      </c>
      <c r="DB55" s="27">
        <v>0.48139999999999999</v>
      </c>
      <c r="DC55" s="165">
        <f t="shared" si="125"/>
        <v>0.90639999999999998</v>
      </c>
      <c r="DD55" s="327">
        <f t="shared" si="66"/>
        <v>0.25900000000000001</v>
      </c>
      <c r="DE55" s="358">
        <f t="shared" si="126"/>
        <v>0</v>
      </c>
      <c r="DF55" s="359">
        <f t="shared" si="127"/>
        <v>0</v>
      </c>
      <c r="DI55" s="231"/>
      <c r="DJ55" s="165">
        <f t="shared" si="128"/>
        <v>9.3203999999999994</v>
      </c>
      <c r="DK55" s="194">
        <f t="shared" si="129"/>
        <v>0.16600000000000001</v>
      </c>
      <c r="DM55" s="370">
        <f t="shared" si="130"/>
        <v>0</v>
      </c>
      <c r="DN55" s="371">
        <f t="shared" si="131"/>
        <v>0</v>
      </c>
    </row>
    <row r="56" spans="2:118" x14ac:dyDescent="0.3">
      <c r="B56" s="48" t="s">
        <v>297</v>
      </c>
      <c r="C56" s="162">
        <v>540211</v>
      </c>
      <c r="D56" s="5" t="s">
        <v>366</v>
      </c>
      <c r="E56" s="5" t="s">
        <v>370</v>
      </c>
      <c r="F56" s="12">
        <v>5</v>
      </c>
      <c r="G56" s="20">
        <v>149967</v>
      </c>
      <c r="H56" s="20">
        <v>5949</v>
      </c>
      <c r="I56" s="20">
        <v>4477</v>
      </c>
      <c r="J56" s="21">
        <v>19.106070002067121</v>
      </c>
      <c r="K56" s="20">
        <v>1786</v>
      </c>
      <c r="L56" s="165">
        <v>2.5067189249720045</v>
      </c>
      <c r="N56" s="438">
        <v>8168</v>
      </c>
      <c r="O56" s="85">
        <f t="shared" si="67"/>
        <v>0.57399999999999995</v>
      </c>
      <c r="P56" s="27">
        <v>5.4465315702787953E-2</v>
      </c>
      <c r="Q56" s="29">
        <f t="shared" si="68"/>
        <v>0.88800000000000001</v>
      </c>
      <c r="R56" s="12">
        <v>182.9</v>
      </c>
      <c r="S56" s="85">
        <f t="shared" si="69"/>
        <v>0.24</v>
      </c>
      <c r="T56" s="71">
        <v>1.2196016456953859E-3</v>
      </c>
      <c r="U56" s="27">
        <f t="shared" si="70"/>
        <v>0.70299999999999996</v>
      </c>
      <c r="V56" s="12">
        <v>15</v>
      </c>
      <c r="W56" s="27">
        <f t="shared" si="71"/>
        <v>0.33300000000000002</v>
      </c>
      <c r="X56" s="64">
        <v>3</v>
      </c>
      <c r="Y56" s="27">
        <f t="shared" si="72"/>
        <v>0.72199999999999998</v>
      </c>
      <c r="Z56" s="165">
        <f t="shared" si="73"/>
        <v>1.8689999999999998</v>
      </c>
      <c r="AA56" s="327">
        <f t="shared" si="74"/>
        <v>0.5</v>
      </c>
      <c r="AB56" s="358">
        <f t="shared" si="75"/>
        <v>0</v>
      </c>
      <c r="AC56" s="359">
        <f t="shared" si="76"/>
        <v>0</v>
      </c>
      <c r="AE56" s="438">
        <v>431</v>
      </c>
      <c r="AF56" s="85">
        <f t="shared" si="77"/>
        <v>0.35099999999999998</v>
      </c>
      <c r="AG56" s="80">
        <v>0</v>
      </c>
      <c r="AH56" s="85">
        <f t="shared" si="78"/>
        <v>0</v>
      </c>
      <c r="AI56" s="27">
        <f t="shared" si="79"/>
        <v>7.2449151117834926E-2</v>
      </c>
      <c r="AJ56" s="27">
        <f t="shared" si="80"/>
        <v>0.68500000000000005</v>
      </c>
      <c r="AK56" s="74">
        <f t="shared" si="81"/>
        <v>5.2766895200783544E-2</v>
      </c>
      <c r="AL56" s="27">
        <f t="shared" si="82"/>
        <v>0.35099999999999998</v>
      </c>
      <c r="AM56" s="12">
        <v>456</v>
      </c>
      <c r="AN56" s="85">
        <f t="shared" si="83"/>
        <v>7.6651538073625819E-2</v>
      </c>
      <c r="AO56" s="27">
        <f t="shared" si="84"/>
        <v>0</v>
      </c>
      <c r="AP56" s="27">
        <f t="shared" si="85"/>
        <v>0</v>
      </c>
      <c r="AQ56" s="199">
        <f t="shared" si="86"/>
        <v>1.387</v>
      </c>
      <c r="AR56" s="194">
        <f t="shared" si="87"/>
        <v>0.33300000000000002</v>
      </c>
      <c r="AS56" s="358">
        <f t="shared" si="88"/>
        <v>0</v>
      </c>
      <c r="AT56" s="359">
        <f t="shared" si="89"/>
        <v>0</v>
      </c>
      <c r="AV56" s="209">
        <v>23600</v>
      </c>
      <c r="AW56" s="27">
        <f t="shared" si="90"/>
        <v>3.6999999999999998E-2</v>
      </c>
      <c r="AX56" s="27">
        <v>0.26195899772209569</v>
      </c>
      <c r="AY56" s="27">
        <f t="shared" si="91"/>
        <v>0.33300000000000002</v>
      </c>
      <c r="AZ56" s="27">
        <v>0.20399999999999999</v>
      </c>
      <c r="BA56" s="27">
        <f t="shared" si="92"/>
        <v>0.55500000000000005</v>
      </c>
      <c r="BB56" s="27">
        <v>0.91700000000000004</v>
      </c>
      <c r="BC56" s="27">
        <f t="shared" si="93"/>
        <v>0.70299999999999996</v>
      </c>
      <c r="BD56" s="27">
        <v>0.70400000000000007</v>
      </c>
      <c r="BE56" s="85">
        <f t="shared" si="94"/>
        <v>0.24</v>
      </c>
      <c r="BF56" s="27">
        <v>1.6241299303944315E-2</v>
      </c>
      <c r="BG56" s="27">
        <f t="shared" si="95"/>
        <v>3.6999999999999998E-2</v>
      </c>
      <c r="BH56" s="165">
        <f t="shared" si="96"/>
        <v>1.905</v>
      </c>
      <c r="BI56" s="369">
        <f t="shared" si="97"/>
        <v>0</v>
      </c>
      <c r="BJ56" s="358">
        <f t="shared" si="98"/>
        <v>0</v>
      </c>
      <c r="BK56" s="359">
        <f t="shared" si="99"/>
        <v>0</v>
      </c>
      <c r="BM56" s="162">
        <v>0</v>
      </c>
      <c r="BN56" s="27">
        <f t="shared" si="100"/>
        <v>0</v>
      </c>
      <c r="BO56" s="12">
        <v>0</v>
      </c>
      <c r="BP56" s="27">
        <f t="shared" si="101"/>
        <v>0</v>
      </c>
      <c r="BQ56" s="27">
        <v>4.2999999999999997E-2</v>
      </c>
      <c r="BR56" s="85">
        <f t="shared" si="102"/>
        <v>0.27700000000000002</v>
      </c>
      <c r="BS56" s="165">
        <f t="shared" si="103"/>
        <v>0.27700000000000002</v>
      </c>
      <c r="BT56" s="194">
        <f t="shared" si="104"/>
        <v>9.1999999999999998E-2</v>
      </c>
      <c r="BU56" s="358">
        <f t="shared" si="105"/>
        <v>0</v>
      </c>
      <c r="BV56" s="359">
        <f t="shared" si="106"/>
        <v>0</v>
      </c>
      <c r="BX56" s="162">
        <v>0</v>
      </c>
      <c r="BY56" s="27">
        <f t="shared" si="107"/>
        <v>0</v>
      </c>
      <c r="BZ56" s="12">
        <v>0</v>
      </c>
      <c r="CA56" s="27">
        <f t="shared" si="108"/>
        <v>0</v>
      </c>
      <c r="CB56" s="12">
        <v>10</v>
      </c>
      <c r="CC56" s="85">
        <f t="shared" si="109"/>
        <v>0.314</v>
      </c>
      <c r="CD56" s="12">
        <v>1</v>
      </c>
      <c r="CE56" s="27">
        <f t="shared" si="110"/>
        <v>0.129</v>
      </c>
      <c r="CF56" s="165">
        <f t="shared" si="111"/>
        <v>0.314</v>
      </c>
      <c r="CG56" s="194">
        <f t="shared" si="112"/>
        <v>0.185</v>
      </c>
      <c r="CH56" s="358">
        <f t="shared" si="113"/>
        <v>0</v>
      </c>
      <c r="CI56" s="359">
        <f t="shared" si="114"/>
        <v>0</v>
      </c>
      <c r="CK56" s="162">
        <v>15</v>
      </c>
      <c r="CL56" s="85">
        <f t="shared" si="115"/>
        <v>0.16600000000000001</v>
      </c>
      <c r="CM56" s="27">
        <v>3.4802784222737818E-2</v>
      </c>
      <c r="CN56" s="85">
        <f t="shared" si="116"/>
        <v>0.20300000000000001</v>
      </c>
      <c r="CO56" s="12">
        <v>73</v>
      </c>
      <c r="CP56" s="85">
        <f t="shared" si="117"/>
        <v>0.29599999999999999</v>
      </c>
      <c r="CQ56" s="12">
        <v>21</v>
      </c>
      <c r="CR56" s="85">
        <f t="shared" si="118"/>
        <v>0.33300000000000002</v>
      </c>
      <c r="CS56" s="165">
        <f t="shared" si="119"/>
        <v>0.99800000000000011</v>
      </c>
      <c r="CT56" s="194">
        <f t="shared" si="120"/>
        <v>0.16600000000000001</v>
      </c>
      <c r="CU56" s="358">
        <f t="shared" si="121"/>
        <v>0</v>
      </c>
      <c r="CV56" s="359">
        <f t="shared" si="122"/>
        <v>0</v>
      </c>
      <c r="CX56" s="228">
        <v>0.23300000000000001</v>
      </c>
      <c r="CY56" s="29">
        <f t="shared" si="123"/>
        <v>0.85099999999999998</v>
      </c>
      <c r="CZ56" s="27">
        <v>3.7999999999999999E-2</v>
      </c>
      <c r="DA56" s="27">
        <f t="shared" si="124"/>
        <v>0.33300000000000002</v>
      </c>
      <c r="DB56" s="27">
        <v>0.77769999999999995</v>
      </c>
      <c r="DC56" s="165">
        <f t="shared" si="125"/>
        <v>1.9617</v>
      </c>
      <c r="DD56" s="327">
        <f t="shared" si="66"/>
        <v>0.68500000000000005</v>
      </c>
      <c r="DE56" s="358">
        <f t="shared" si="126"/>
        <v>0</v>
      </c>
      <c r="DF56" s="359">
        <f t="shared" si="127"/>
        <v>1</v>
      </c>
      <c r="DI56" s="231"/>
      <c r="DJ56" s="165">
        <f t="shared" si="128"/>
        <v>8.7117000000000004</v>
      </c>
      <c r="DK56" s="194">
        <f t="shared" si="129"/>
        <v>0.14799999999999999</v>
      </c>
      <c r="DM56" s="370">
        <f t="shared" si="130"/>
        <v>0</v>
      </c>
      <c r="DN56" s="371">
        <f t="shared" si="131"/>
        <v>1</v>
      </c>
    </row>
    <row r="57" spans="2:118" x14ac:dyDescent="0.3">
      <c r="B57" s="48" t="s">
        <v>56</v>
      </c>
      <c r="C57" s="162">
        <v>540024</v>
      </c>
      <c r="D57" s="5" t="s">
        <v>317</v>
      </c>
      <c r="E57" s="5" t="s">
        <v>370</v>
      </c>
      <c r="F57" s="12">
        <v>6</v>
      </c>
      <c r="G57" s="20">
        <v>204678</v>
      </c>
      <c r="H57" s="20">
        <v>8721</v>
      </c>
      <c r="I57" s="20">
        <v>7031</v>
      </c>
      <c r="J57" s="21">
        <v>21.984971516235255</v>
      </c>
      <c r="K57" s="20">
        <v>1998</v>
      </c>
      <c r="L57" s="165">
        <v>3.1036036036036037</v>
      </c>
      <c r="N57" s="438">
        <v>5643</v>
      </c>
      <c r="O57" s="85">
        <f t="shared" si="67"/>
        <v>0.25900000000000001</v>
      </c>
      <c r="P57" s="27">
        <v>2.757013455280978E-2</v>
      </c>
      <c r="Q57" s="27">
        <f t="shared" si="68"/>
        <v>0.40699999999999997</v>
      </c>
      <c r="R57" s="12">
        <v>176.7</v>
      </c>
      <c r="S57" s="85">
        <f t="shared" si="69"/>
        <v>0.222</v>
      </c>
      <c r="T57" s="71">
        <v>8.633072435728314E-4</v>
      </c>
      <c r="U57" s="27">
        <f t="shared" si="70"/>
        <v>0.16600000000000001</v>
      </c>
      <c r="V57" s="12">
        <v>16</v>
      </c>
      <c r="W57" s="27">
        <f t="shared" si="71"/>
        <v>0.44400000000000001</v>
      </c>
      <c r="X57" s="64">
        <v>1.2</v>
      </c>
      <c r="Y57" s="27">
        <f t="shared" si="72"/>
        <v>7.3999999999999996E-2</v>
      </c>
      <c r="Z57" s="165">
        <f t="shared" si="73"/>
        <v>0.999</v>
      </c>
      <c r="AA57" s="327">
        <f t="shared" si="74"/>
        <v>0.111</v>
      </c>
      <c r="AB57" s="358">
        <f t="shared" si="75"/>
        <v>0</v>
      </c>
      <c r="AC57" s="359">
        <f t="shared" si="76"/>
        <v>0</v>
      </c>
      <c r="AE57" s="438">
        <v>369</v>
      </c>
      <c r="AF57" s="85">
        <f t="shared" si="77"/>
        <v>0.25900000000000001</v>
      </c>
      <c r="AG57" s="80">
        <v>0</v>
      </c>
      <c r="AH57" s="85">
        <f t="shared" si="78"/>
        <v>0</v>
      </c>
      <c r="AI57" s="27">
        <f t="shared" si="79"/>
        <v>4.2311661506707947E-2</v>
      </c>
      <c r="AJ57" s="27">
        <f t="shared" si="80"/>
        <v>0.33300000000000002</v>
      </c>
      <c r="AK57" s="74">
        <f t="shared" si="81"/>
        <v>6.5390749601275916E-2</v>
      </c>
      <c r="AL57" s="27">
        <f t="shared" si="82"/>
        <v>0.44400000000000001</v>
      </c>
      <c r="AM57" s="12">
        <v>748</v>
      </c>
      <c r="AN57" s="85">
        <f t="shared" si="83"/>
        <v>8.5769980506822607E-2</v>
      </c>
      <c r="AO57" s="27">
        <f t="shared" si="84"/>
        <v>0</v>
      </c>
      <c r="AP57" s="27">
        <f t="shared" si="85"/>
        <v>0</v>
      </c>
      <c r="AQ57" s="199">
        <f t="shared" si="86"/>
        <v>1.036</v>
      </c>
      <c r="AR57" s="194">
        <f t="shared" si="87"/>
        <v>0.16600000000000001</v>
      </c>
      <c r="AS57" s="358">
        <f t="shared" si="88"/>
        <v>0</v>
      </c>
      <c r="AT57" s="359">
        <f t="shared" si="89"/>
        <v>0</v>
      </c>
      <c r="AV57" s="209">
        <v>29950</v>
      </c>
      <c r="AW57" s="27">
        <f t="shared" si="90"/>
        <v>0.27700000000000002</v>
      </c>
      <c r="AX57" s="27">
        <v>0.28345323741007189</v>
      </c>
      <c r="AY57" s="27">
        <f t="shared" si="91"/>
        <v>0.48099999999999998</v>
      </c>
      <c r="AZ57" s="27">
        <v>0.17799999999999999</v>
      </c>
      <c r="BA57" s="27">
        <f t="shared" si="92"/>
        <v>0.38800000000000001</v>
      </c>
      <c r="BB57" s="27">
        <v>0.90400000000000003</v>
      </c>
      <c r="BC57" s="27">
        <f t="shared" si="93"/>
        <v>0.59199999999999997</v>
      </c>
      <c r="BD57" s="27">
        <v>0.81499999999999995</v>
      </c>
      <c r="BE57" s="85">
        <f t="shared" si="94"/>
        <v>0.75900000000000001</v>
      </c>
      <c r="BF57" s="27">
        <v>3.2520325203252036E-2</v>
      </c>
      <c r="BG57" s="27">
        <f t="shared" si="95"/>
        <v>0.24</v>
      </c>
      <c r="BH57" s="165">
        <f t="shared" si="96"/>
        <v>2.7370000000000001</v>
      </c>
      <c r="BI57" s="369">
        <f t="shared" si="97"/>
        <v>0.27700000000000002</v>
      </c>
      <c r="BJ57" s="358">
        <f t="shared" si="98"/>
        <v>0</v>
      </c>
      <c r="BK57" s="359">
        <f t="shared" si="99"/>
        <v>0</v>
      </c>
      <c r="BM57" s="162">
        <v>3</v>
      </c>
      <c r="BN57" s="27">
        <f t="shared" si="100"/>
        <v>0.59199999999999997</v>
      </c>
      <c r="BO57" s="12">
        <v>2</v>
      </c>
      <c r="BP57" s="85">
        <f t="shared" si="101"/>
        <v>0.74</v>
      </c>
      <c r="BQ57" s="27">
        <v>4.2999999999999997E-2</v>
      </c>
      <c r="BR57" s="85">
        <f t="shared" si="102"/>
        <v>0.27700000000000002</v>
      </c>
      <c r="BS57" s="165">
        <f t="shared" si="103"/>
        <v>0.86899999999999999</v>
      </c>
      <c r="BT57" s="194">
        <f t="shared" si="104"/>
        <v>0.44400000000000001</v>
      </c>
      <c r="BU57" s="358">
        <f t="shared" si="105"/>
        <v>0</v>
      </c>
      <c r="BV57" s="359">
        <f t="shared" si="106"/>
        <v>0</v>
      </c>
      <c r="BX57" s="162">
        <v>1</v>
      </c>
      <c r="BY57" s="27">
        <f t="shared" si="107"/>
        <v>0.46200000000000002</v>
      </c>
      <c r="BZ57" s="12">
        <v>0</v>
      </c>
      <c r="CA57" s="27">
        <f t="shared" si="108"/>
        <v>0</v>
      </c>
      <c r="CB57" s="12">
        <v>25</v>
      </c>
      <c r="CC57" s="85">
        <f t="shared" si="109"/>
        <v>0.66600000000000004</v>
      </c>
      <c r="CD57" s="12">
        <v>2</v>
      </c>
      <c r="CE57" s="85">
        <f t="shared" si="110"/>
        <v>0.29599999999999999</v>
      </c>
      <c r="CF57" s="165">
        <f t="shared" si="111"/>
        <v>1.1280000000000001</v>
      </c>
      <c r="CG57" s="194">
        <f t="shared" si="112"/>
        <v>0.66600000000000004</v>
      </c>
      <c r="CH57" s="358">
        <f t="shared" si="113"/>
        <v>0</v>
      </c>
      <c r="CI57" s="359">
        <f t="shared" si="114"/>
        <v>0</v>
      </c>
      <c r="CK57" s="162">
        <v>10</v>
      </c>
      <c r="CL57" s="85">
        <f t="shared" si="115"/>
        <v>7.3999999999999996E-2</v>
      </c>
      <c r="CM57" s="27">
        <v>2.7100271002710029E-2</v>
      </c>
      <c r="CN57" s="85">
        <f t="shared" si="116"/>
        <v>0.111</v>
      </c>
      <c r="CO57" s="12">
        <v>44</v>
      </c>
      <c r="CP57" s="85">
        <f t="shared" si="117"/>
        <v>0.129</v>
      </c>
      <c r="CQ57" s="12">
        <v>7</v>
      </c>
      <c r="CR57" s="27">
        <f t="shared" si="118"/>
        <v>7.3999999999999996E-2</v>
      </c>
      <c r="CS57" s="165">
        <f t="shared" si="119"/>
        <v>0.38800000000000001</v>
      </c>
      <c r="CT57" s="194">
        <f t="shared" si="120"/>
        <v>1.7999999999999999E-2</v>
      </c>
      <c r="CU57" s="358">
        <f t="shared" si="121"/>
        <v>0</v>
      </c>
      <c r="CV57" s="359">
        <f t="shared" si="122"/>
        <v>0</v>
      </c>
      <c r="CX57" s="228">
        <v>0.14899999999999999</v>
      </c>
      <c r="CY57" s="27">
        <f t="shared" si="123"/>
        <v>0.64800000000000002</v>
      </c>
      <c r="CZ57" s="27">
        <v>7.9000000000000001E-2</v>
      </c>
      <c r="DA57" s="27">
        <f t="shared" si="124"/>
        <v>0.66600000000000004</v>
      </c>
      <c r="DB57" s="27">
        <v>0.20369999999999999</v>
      </c>
      <c r="DC57" s="165">
        <f t="shared" si="125"/>
        <v>1.5177</v>
      </c>
      <c r="DD57" s="327">
        <f t="shared" si="66"/>
        <v>0.53700000000000003</v>
      </c>
      <c r="DE57" s="358">
        <f t="shared" si="126"/>
        <v>0</v>
      </c>
      <c r="DF57" s="359">
        <f t="shared" si="127"/>
        <v>0</v>
      </c>
      <c r="DI57" s="231"/>
      <c r="DJ57" s="165">
        <f t="shared" si="128"/>
        <v>8.6747000000000014</v>
      </c>
      <c r="DK57" s="194">
        <f t="shared" si="129"/>
        <v>0.129</v>
      </c>
      <c r="DM57" s="370">
        <f t="shared" si="130"/>
        <v>0</v>
      </c>
      <c r="DN57" s="371">
        <f t="shared" si="131"/>
        <v>0</v>
      </c>
    </row>
    <row r="58" spans="2:118" x14ac:dyDescent="0.3">
      <c r="B58" s="48" t="s">
        <v>260</v>
      </c>
      <c r="C58" s="162">
        <v>540224</v>
      </c>
      <c r="D58" s="5" t="s">
        <v>355</v>
      </c>
      <c r="E58" s="5" t="s">
        <v>370</v>
      </c>
      <c r="F58" s="12">
        <v>5</v>
      </c>
      <c r="G58" s="20">
        <v>286082</v>
      </c>
      <c r="H58" s="20">
        <v>9724</v>
      </c>
      <c r="I58" s="20">
        <v>4774</v>
      </c>
      <c r="J58" s="21">
        <v>10.680014820925468</v>
      </c>
      <c r="K58" s="20">
        <v>1770</v>
      </c>
      <c r="L58" s="165">
        <v>2.6971751412429379</v>
      </c>
      <c r="N58" s="438">
        <v>7944</v>
      </c>
      <c r="O58" s="85">
        <f t="shared" si="67"/>
        <v>0.53700000000000003</v>
      </c>
      <c r="P58" s="27">
        <v>2.7768262246488769E-2</v>
      </c>
      <c r="Q58" s="27">
        <f t="shared" si="68"/>
        <v>0.44400000000000001</v>
      </c>
      <c r="R58" s="12">
        <v>331.96</v>
      </c>
      <c r="S58" s="85">
        <f t="shared" si="69"/>
        <v>0.70299999999999996</v>
      </c>
      <c r="T58" s="71">
        <v>1.1603666081752781E-3</v>
      </c>
      <c r="U58" s="27">
        <f t="shared" si="70"/>
        <v>0.59199999999999997</v>
      </c>
      <c r="V58" s="12">
        <v>12</v>
      </c>
      <c r="W58" s="27">
        <f t="shared" si="71"/>
        <v>0.14799999999999999</v>
      </c>
      <c r="X58" s="64">
        <v>1.3</v>
      </c>
      <c r="Y58" s="27">
        <f t="shared" si="72"/>
        <v>0.185</v>
      </c>
      <c r="Z58" s="165">
        <f t="shared" si="73"/>
        <v>1.573</v>
      </c>
      <c r="AA58" s="327">
        <f t="shared" si="74"/>
        <v>0.27700000000000002</v>
      </c>
      <c r="AB58" s="358">
        <f t="shared" si="75"/>
        <v>0</v>
      </c>
      <c r="AC58" s="359">
        <f t="shared" si="76"/>
        <v>0</v>
      </c>
      <c r="AE58" s="438">
        <v>286</v>
      </c>
      <c r="AF58" s="85">
        <f t="shared" si="77"/>
        <v>0.14799999999999999</v>
      </c>
      <c r="AG58" s="80">
        <v>0</v>
      </c>
      <c r="AH58" s="27">
        <f t="shared" si="78"/>
        <v>0</v>
      </c>
      <c r="AI58" s="27">
        <f t="shared" si="79"/>
        <v>2.9411764705882353E-2</v>
      </c>
      <c r="AJ58" s="27">
        <f t="shared" si="80"/>
        <v>7.3999999999999996E-2</v>
      </c>
      <c r="AK58" s="74">
        <f t="shared" si="81"/>
        <v>3.6002014098690839E-2</v>
      </c>
      <c r="AL58" s="27">
        <f t="shared" si="82"/>
        <v>7.3999999999999996E-2</v>
      </c>
      <c r="AM58" s="12">
        <v>395</v>
      </c>
      <c r="AN58" s="85">
        <f t="shared" si="83"/>
        <v>4.0621143562320036E-2</v>
      </c>
      <c r="AO58" s="27">
        <f t="shared" si="84"/>
        <v>0</v>
      </c>
      <c r="AP58" s="27">
        <f t="shared" si="85"/>
        <v>0</v>
      </c>
      <c r="AQ58" s="199">
        <f t="shared" si="86"/>
        <v>0.29599999999999999</v>
      </c>
      <c r="AR58" s="194">
        <f t="shared" si="87"/>
        <v>0</v>
      </c>
      <c r="AS58" s="358">
        <f t="shared" si="88"/>
        <v>0</v>
      </c>
      <c r="AT58" s="359">
        <f t="shared" si="89"/>
        <v>0</v>
      </c>
      <c r="AV58" s="209">
        <v>30100</v>
      </c>
      <c r="AW58" s="27">
        <f t="shared" si="90"/>
        <v>0.29599999999999999</v>
      </c>
      <c r="AX58" s="27">
        <v>0.27900552486187852</v>
      </c>
      <c r="AY58" s="27">
        <f t="shared" si="91"/>
        <v>0.46200000000000002</v>
      </c>
      <c r="AZ58" s="27">
        <v>0.19500000000000001</v>
      </c>
      <c r="BA58" s="27">
        <f t="shared" si="92"/>
        <v>0.5</v>
      </c>
      <c r="BB58" s="27">
        <v>0.82799999999999996</v>
      </c>
      <c r="BC58" s="27">
        <f t="shared" si="93"/>
        <v>0.129</v>
      </c>
      <c r="BD58" s="27">
        <v>0.84799999999999998</v>
      </c>
      <c r="BE58" s="180">
        <f t="shared" si="94"/>
        <v>0.87</v>
      </c>
      <c r="BF58" s="27">
        <v>3.8461538461538464E-2</v>
      </c>
      <c r="BG58" s="27">
        <f t="shared" si="95"/>
        <v>0.314</v>
      </c>
      <c r="BH58" s="165">
        <f t="shared" si="96"/>
        <v>2.5709999999999997</v>
      </c>
      <c r="BI58" s="369">
        <f t="shared" si="97"/>
        <v>0.14799999999999999</v>
      </c>
      <c r="BJ58" s="358">
        <f t="shared" si="98"/>
        <v>0</v>
      </c>
      <c r="BK58" s="359">
        <f t="shared" si="99"/>
        <v>1</v>
      </c>
      <c r="BM58" s="162">
        <v>1</v>
      </c>
      <c r="BN58" s="27">
        <f t="shared" si="100"/>
        <v>0.25900000000000001</v>
      </c>
      <c r="BO58" s="12">
        <v>0</v>
      </c>
      <c r="BP58" s="27">
        <f t="shared" si="101"/>
        <v>0</v>
      </c>
      <c r="BQ58" s="27">
        <v>5.0999999999999997E-2</v>
      </c>
      <c r="BR58" s="85">
        <f t="shared" si="102"/>
        <v>0.42499999999999999</v>
      </c>
      <c r="BS58" s="165">
        <f t="shared" si="103"/>
        <v>0.68399999999999994</v>
      </c>
      <c r="BT58" s="194">
        <f t="shared" si="104"/>
        <v>0.37</v>
      </c>
      <c r="BU58" s="358">
        <f t="shared" si="105"/>
        <v>0</v>
      </c>
      <c r="BV58" s="359">
        <f t="shared" si="106"/>
        <v>0</v>
      </c>
      <c r="BX58" s="162">
        <v>0</v>
      </c>
      <c r="BY58" s="27">
        <f t="shared" si="107"/>
        <v>0</v>
      </c>
      <c r="BZ58" s="12">
        <v>0</v>
      </c>
      <c r="CA58" s="27">
        <f t="shared" si="108"/>
        <v>0</v>
      </c>
      <c r="CB58" s="12">
        <v>7</v>
      </c>
      <c r="CC58" s="85">
        <f t="shared" si="109"/>
        <v>0.185</v>
      </c>
      <c r="CD58" s="12">
        <v>1</v>
      </c>
      <c r="CE58" s="27">
        <f t="shared" si="110"/>
        <v>0.129</v>
      </c>
      <c r="CF58" s="165">
        <f t="shared" si="111"/>
        <v>0.185</v>
      </c>
      <c r="CG58" s="194">
        <f t="shared" si="112"/>
        <v>0.129</v>
      </c>
      <c r="CH58" s="358">
        <f t="shared" si="113"/>
        <v>0</v>
      </c>
      <c r="CI58" s="359">
        <f t="shared" si="114"/>
        <v>0</v>
      </c>
      <c r="CK58" s="162">
        <v>31</v>
      </c>
      <c r="CL58" s="85">
        <f t="shared" si="115"/>
        <v>0.27700000000000002</v>
      </c>
      <c r="CM58" s="27">
        <v>0.10839160839160839</v>
      </c>
      <c r="CN58" s="85">
        <f t="shared" si="116"/>
        <v>0.74</v>
      </c>
      <c r="CO58" s="12">
        <v>32</v>
      </c>
      <c r="CP58" s="85">
        <f t="shared" si="117"/>
        <v>0</v>
      </c>
      <c r="CQ58" s="12">
        <v>9</v>
      </c>
      <c r="CR58" s="27">
        <f t="shared" si="118"/>
        <v>0.14799999999999999</v>
      </c>
      <c r="CS58" s="165">
        <f t="shared" si="119"/>
        <v>1.165</v>
      </c>
      <c r="CT58" s="194">
        <f t="shared" si="120"/>
        <v>0.222</v>
      </c>
      <c r="CU58" s="358">
        <f t="shared" si="121"/>
        <v>0</v>
      </c>
      <c r="CV58" s="359">
        <f t="shared" si="122"/>
        <v>0</v>
      </c>
      <c r="CX58" s="228">
        <v>0.15</v>
      </c>
      <c r="CY58" s="27">
        <f t="shared" si="123"/>
        <v>0.68500000000000005</v>
      </c>
      <c r="CZ58" s="27">
        <v>8.1000000000000003E-2</v>
      </c>
      <c r="DA58" s="27">
        <f t="shared" si="124"/>
        <v>0.68500000000000005</v>
      </c>
      <c r="DB58" s="27">
        <v>0.70369999999999999</v>
      </c>
      <c r="DC58" s="165">
        <f t="shared" si="125"/>
        <v>2.0737000000000001</v>
      </c>
      <c r="DD58" s="327">
        <f t="shared" si="66"/>
        <v>0.70299999999999996</v>
      </c>
      <c r="DE58" s="358">
        <f t="shared" si="126"/>
        <v>0</v>
      </c>
      <c r="DF58" s="359">
        <f t="shared" si="127"/>
        <v>0</v>
      </c>
      <c r="DI58" s="231"/>
      <c r="DJ58" s="165">
        <f t="shared" si="128"/>
        <v>8.547699999999999</v>
      </c>
      <c r="DK58" s="194">
        <f t="shared" si="129"/>
        <v>0.111</v>
      </c>
      <c r="DM58" s="370">
        <f t="shared" si="130"/>
        <v>0</v>
      </c>
      <c r="DN58" s="371">
        <f t="shared" si="131"/>
        <v>1</v>
      </c>
    </row>
    <row r="59" spans="2:118" x14ac:dyDescent="0.3">
      <c r="B59" s="48" t="s">
        <v>268</v>
      </c>
      <c r="C59" s="162">
        <v>540188</v>
      </c>
      <c r="D59" s="5" t="s">
        <v>358</v>
      </c>
      <c r="E59" s="5" t="s">
        <v>370</v>
      </c>
      <c r="F59" s="12">
        <v>6</v>
      </c>
      <c r="G59" s="20">
        <v>109727</v>
      </c>
      <c r="H59" s="20">
        <v>5916</v>
      </c>
      <c r="I59" s="20">
        <v>11639</v>
      </c>
      <c r="J59" s="21">
        <v>67.886299634547555</v>
      </c>
      <c r="K59" s="20">
        <v>4548</v>
      </c>
      <c r="L59" s="165">
        <v>2.5004397537379068</v>
      </c>
      <c r="N59" s="438">
        <v>3174</v>
      </c>
      <c r="O59" s="85">
        <f t="shared" si="67"/>
        <v>5.5E-2</v>
      </c>
      <c r="P59" s="27">
        <v>2.8926335359574219E-2</v>
      </c>
      <c r="Q59" s="27">
        <f t="shared" si="68"/>
        <v>0.53700000000000003</v>
      </c>
      <c r="R59" s="12">
        <v>124.21</v>
      </c>
      <c r="S59" s="85">
        <f t="shared" si="69"/>
        <v>7.3999999999999996E-2</v>
      </c>
      <c r="T59" s="71">
        <v>1.1319912145597709E-3</v>
      </c>
      <c r="U59" s="27">
        <f t="shared" si="70"/>
        <v>0.5</v>
      </c>
      <c r="V59" s="12">
        <v>14</v>
      </c>
      <c r="W59" s="27">
        <f t="shared" si="71"/>
        <v>0.27700000000000002</v>
      </c>
      <c r="X59" s="64">
        <v>2.1</v>
      </c>
      <c r="Y59" s="27">
        <f t="shared" si="72"/>
        <v>0.51800000000000002</v>
      </c>
      <c r="Z59" s="165">
        <f t="shared" si="73"/>
        <v>0.92400000000000004</v>
      </c>
      <c r="AA59" s="327">
        <f t="shared" si="74"/>
        <v>7.3999999999999996E-2</v>
      </c>
      <c r="AB59" s="358">
        <f t="shared" si="75"/>
        <v>0</v>
      </c>
      <c r="AC59" s="359">
        <f t="shared" si="76"/>
        <v>0</v>
      </c>
      <c r="AE59" s="438">
        <v>222</v>
      </c>
      <c r="AF59" s="85">
        <f t="shared" si="77"/>
        <v>7.3999999999999996E-2</v>
      </c>
      <c r="AG59" s="80">
        <v>16</v>
      </c>
      <c r="AH59" s="85">
        <f t="shared" si="78"/>
        <v>0.42499999999999999</v>
      </c>
      <c r="AI59" s="27">
        <f t="shared" si="79"/>
        <v>3.7525354969574036E-2</v>
      </c>
      <c r="AJ59" s="27">
        <f t="shared" si="80"/>
        <v>0.222</v>
      </c>
      <c r="AK59" s="74">
        <f t="shared" si="81"/>
        <v>6.9943289224952743E-2</v>
      </c>
      <c r="AL59" s="27">
        <f t="shared" si="82"/>
        <v>0.48099999999999998</v>
      </c>
      <c r="AM59" s="12">
        <v>261</v>
      </c>
      <c r="AN59" s="85">
        <f t="shared" si="83"/>
        <v>4.4117647058823532E-2</v>
      </c>
      <c r="AO59" s="27">
        <f t="shared" si="84"/>
        <v>7.2072072072072071E-2</v>
      </c>
      <c r="AP59" s="27">
        <f t="shared" si="85"/>
        <v>0.629</v>
      </c>
      <c r="AQ59" s="199">
        <f t="shared" si="86"/>
        <v>1.202</v>
      </c>
      <c r="AR59" s="194">
        <f t="shared" si="87"/>
        <v>0.24</v>
      </c>
      <c r="AS59" s="358">
        <f t="shared" si="88"/>
        <v>0</v>
      </c>
      <c r="AT59" s="359">
        <f t="shared" si="89"/>
        <v>0</v>
      </c>
      <c r="AV59" s="209">
        <v>41500</v>
      </c>
      <c r="AW59" s="27">
        <f t="shared" si="90"/>
        <v>0.57399999999999995</v>
      </c>
      <c r="AX59" s="27">
        <v>0.27555555555555561</v>
      </c>
      <c r="AY59" s="27">
        <f t="shared" si="91"/>
        <v>0.40699999999999997</v>
      </c>
      <c r="AZ59" s="27">
        <v>0.26800000000000002</v>
      </c>
      <c r="BA59" s="27">
        <f t="shared" si="92"/>
        <v>0.75900000000000001</v>
      </c>
      <c r="BB59" s="27">
        <v>0.84699999999999998</v>
      </c>
      <c r="BC59" s="27">
        <f t="shared" si="93"/>
        <v>0.185</v>
      </c>
      <c r="BD59" s="27">
        <v>0.84299999999999997</v>
      </c>
      <c r="BE59" s="180">
        <f t="shared" si="94"/>
        <v>0.85099999999999998</v>
      </c>
      <c r="BF59" s="27">
        <v>5.8558558558558557E-2</v>
      </c>
      <c r="BG59" s="27">
        <f t="shared" si="95"/>
        <v>0.55500000000000005</v>
      </c>
      <c r="BH59" s="165">
        <f t="shared" si="96"/>
        <v>3.331</v>
      </c>
      <c r="BI59" s="192">
        <f t="shared" si="97"/>
        <v>0.81399999999999995</v>
      </c>
      <c r="BJ59" s="358">
        <f t="shared" si="98"/>
        <v>0</v>
      </c>
      <c r="BK59" s="359">
        <f t="shared" si="99"/>
        <v>1</v>
      </c>
      <c r="BM59" s="162">
        <v>1</v>
      </c>
      <c r="BN59" s="27">
        <f t="shared" si="100"/>
        <v>0.25900000000000001</v>
      </c>
      <c r="BO59" s="12">
        <v>0</v>
      </c>
      <c r="BP59" s="27">
        <f t="shared" si="101"/>
        <v>0</v>
      </c>
      <c r="BQ59" s="27">
        <v>0.04</v>
      </c>
      <c r="BR59" s="85">
        <f t="shared" si="102"/>
        <v>0.16600000000000001</v>
      </c>
      <c r="BS59" s="165">
        <f t="shared" si="103"/>
        <v>0.42500000000000004</v>
      </c>
      <c r="BT59" s="194">
        <f t="shared" si="104"/>
        <v>0.222</v>
      </c>
      <c r="BU59" s="358">
        <f t="shared" si="105"/>
        <v>0</v>
      </c>
      <c r="BV59" s="359">
        <f t="shared" si="106"/>
        <v>0</v>
      </c>
      <c r="BX59" s="162">
        <v>0</v>
      </c>
      <c r="BY59" s="27">
        <f t="shared" si="107"/>
        <v>0</v>
      </c>
      <c r="BZ59" s="12">
        <v>0</v>
      </c>
      <c r="CA59" s="27">
        <f t="shared" si="108"/>
        <v>0</v>
      </c>
      <c r="CB59" s="12">
        <v>6</v>
      </c>
      <c r="CC59" s="85">
        <f t="shared" si="109"/>
        <v>0.14799999999999999</v>
      </c>
      <c r="CD59" s="12">
        <v>1</v>
      </c>
      <c r="CE59" s="27">
        <f t="shared" si="110"/>
        <v>0.129</v>
      </c>
      <c r="CF59" s="165">
        <f t="shared" si="111"/>
        <v>0.14799999999999999</v>
      </c>
      <c r="CG59" s="194">
        <f t="shared" si="112"/>
        <v>9.1999999999999998E-2</v>
      </c>
      <c r="CH59" s="358">
        <f t="shared" si="113"/>
        <v>0</v>
      </c>
      <c r="CI59" s="359">
        <f t="shared" si="114"/>
        <v>0</v>
      </c>
      <c r="CK59" s="162">
        <v>16</v>
      </c>
      <c r="CL59" s="85">
        <f t="shared" si="115"/>
        <v>0.20300000000000001</v>
      </c>
      <c r="CM59" s="27">
        <v>7.2072072072072071E-2</v>
      </c>
      <c r="CN59" s="85">
        <f t="shared" si="116"/>
        <v>0.53700000000000003</v>
      </c>
      <c r="CO59" s="12">
        <v>36</v>
      </c>
      <c r="CP59" s="85">
        <f t="shared" si="117"/>
        <v>7.3999999999999996E-2</v>
      </c>
      <c r="CQ59" s="12">
        <v>7</v>
      </c>
      <c r="CR59" s="27">
        <f t="shared" si="118"/>
        <v>7.3999999999999996E-2</v>
      </c>
      <c r="CS59" s="165">
        <f t="shared" si="119"/>
        <v>0.88800000000000012</v>
      </c>
      <c r="CT59" s="194">
        <f t="shared" si="120"/>
        <v>0.129</v>
      </c>
      <c r="CU59" s="358">
        <f t="shared" si="121"/>
        <v>0</v>
      </c>
      <c r="CV59" s="359">
        <f t="shared" si="122"/>
        <v>0</v>
      </c>
      <c r="CX59" s="228">
        <v>4.3999999999999997E-2</v>
      </c>
      <c r="CY59" s="27">
        <f t="shared" si="123"/>
        <v>0.129</v>
      </c>
      <c r="CZ59" s="27">
        <v>0.03</v>
      </c>
      <c r="DA59" s="27">
        <f t="shared" si="124"/>
        <v>0.185</v>
      </c>
      <c r="DB59" s="27">
        <v>0.2407</v>
      </c>
      <c r="DC59" s="165">
        <f t="shared" si="125"/>
        <v>0.55469999999999997</v>
      </c>
      <c r="DD59" s="327">
        <f t="shared" si="66"/>
        <v>0.14799999999999999</v>
      </c>
      <c r="DE59" s="358">
        <f t="shared" si="126"/>
        <v>0</v>
      </c>
      <c r="DF59" s="359">
        <f t="shared" si="127"/>
        <v>0</v>
      </c>
      <c r="DI59" s="231"/>
      <c r="DJ59" s="165">
        <f t="shared" si="128"/>
        <v>7.4726999999999997</v>
      </c>
      <c r="DK59" s="194">
        <f t="shared" si="129"/>
        <v>9.1999999999999998E-2</v>
      </c>
      <c r="DM59" s="370">
        <f t="shared" si="130"/>
        <v>0</v>
      </c>
      <c r="DN59" s="371">
        <f t="shared" si="131"/>
        <v>1</v>
      </c>
    </row>
    <row r="60" spans="2:118" x14ac:dyDescent="0.3">
      <c r="B60" s="48" t="s">
        <v>88</v>
      </c>
      <c r="C60" s="162">
        <v>540047</v>
      </c>
      <c r="D60" s="5" t="s">
        <v>325</v>
      </c>
      <c r="E60" s="5" t="s">
        <v>370</v>
      </c>
      <c r="F60" s="12">
        <v>11</v>
      </c>
      <c r="G60" s="20">
        <v>46800</v>
      </c>
      <c r="H60" s="20">
        <v>6076</v>
      </c>
      <c r="I60" s="20">
        <v>13528</v>
      </c>
      <c r="J60" s="21">
        <v>184.99829059829059</v>
      </c>
      <c r="K60" s="20">
        <v>5654</v>
      </c>
      <c r="L60" s="165">
        <v>2.3721259285461622</v>
      </c>
      <c r="N60" s="438">
        <v>850</v>
      </c>
      <c r="O60" s="85">
        <f t="shared" si="67"/>
        <v>0</v>
      </c>
      <c r="P60" s="27">
        <v>1.816239316239316E-2</v>
      </c>
      <c r="Q60" s="27">
        <f t="shared" si="68"/>
        <v>0.111</v>
      </c>
      <c r="R60" s="12">
        <v>64.040000000000006</v>
      </c>
      <c r="S60" s="85">
        <f t="shared" si="69"/>
        <v>1.7999999999999999E-2</v>
      </c>
      <c r="T60" s="71">
        <v>1.368376068376068E-3</v>
      </c>
      <c r="U60" s="29">
        <f t="shared" si="70"/>
        <v>0.85099999999999998</v>
      </c>
      <c r="V60" s="12">
        <v>9</v>
      </c>
      <c r="W60" s="27">
        <f t="shared" si="71"/>
        <v>0</v>
      </c>
      <c r="X60" s="64">
        <v>1.3</v>
      </c>
      <c r="Y60" s="27">
        <f t="shared" si="72"/>
        <v>0.185</v>
      </c>
      <c r="Z60" s="165">
        <f t="shared" si="73"/>
        <v>0.20299999999999999</v>
      </c>
      <c r="AA60" s="330">
        <f t="shared" si="74"/>
        <v>0</v>
      </c>
      <c r="AB60" s="358">
        <f t="shared" si="75"/>
        <v>0</v>
      </c>
      <c r="AC60" s="359">
        <f t="shared" si="76"/>
        <v>0</v>
      </c>
      <c r="AE60" s="438">
        <v>199</v>
      </c>
      <c r="AF60" s="85">
        <f t="shared" si="77"/>
        <v>3.6999999999999998E-2</v>
      </c>
      <c r="AG60" s="80">
        <v>24</v>
      </c>
      <c r="AH60" s="85">
        <f t="shared" si="78"/>
        <v>0.5</v>
      </c>
      <c r="AI60" s="27">
        <f t="shared" si="79"/>
        <v>3.2751810401579984E-2</v>
      </c>
      <c r="AJ60" s="27">
        <f t="shared" si="80"/>
        <v>0.14799999999999999</v>
      </c>
      <c r="AK60" s="74">
        <f t="shared" si="81"/>
        <v>0.23411764705882354</v>
      </c>
      <c r="AL60" s="29">
        <f t="shared" si="82"/>
        <v>0.85099999999999998</v>
      </c>
      <c r="AM60" s="12">
        <v>228</v>
      </c>
      <c r="AN60" s="85">
        <f t="shared" si="83"/>
        <v>3.7524687294272545E-2</v>
      </c>
      <c r="AO60" s="27">
        <f t="shared" si="84"/>
        <v>0.12060301507537688</v>
      </c>
      <c r="AP60" s="27">
        <f t="shared" si="85"/>
        <v>0.79600000000000004</v>
      </c>
      <c r="AQ60" s="199">
        <f t="shared" si="86"/>
        <v>1.536</v>
      </c>
      <c r="AR60" s="194">
        <f t="shared" si="87"/>
        <v>0.38800000000000001</v>
      </c>
      <c r="AS60" s="358">
        <f t="shared" si="88"/>
        <v>0</v>
      </c>
      <c r="AT60" s="359">
        <f t="shared" si="89"/>
        <v>1</v>
      </c>
      <c r="AV60" s="209">
        <v>50700</v>
      </c>
      <c r="AW60" s="27">
        <f t="shared" si="90"/>
        <v>0.79600000000000004</v>
      </c>
      <c r="AX60" s="27">
        <v>0.26291079812206569</v>
      </c>
      <c r="AY60" s="27">
        <f t="shared" si="91"/>
        <v>0.35099999999999998</v>
      </c>
      <c r="AZ60" s="27">
        <v>0.50900000000000001</v>
      </c>
      <c r="BA60" s="143">
        <f t="shared" si="92"/>
        <v>1</v>
      </c>
      <c r="BB60" s="27">
        <v>0.92100000000000004</v>
      </c>
      <c r="BC60" s="27">
        <f t="shared" si="93"/>
        <v>0.72199999999999998</v>
      </c>
      <c r="BD60" s="27">
        <v>0.95599999999999996</v>
      </c>
      <c r="BE60" s="143">
        <f t="shared" si="94"/>
        <v>1</v>
      </c>
      <c r="BF60" s="27">
        <v>5.0251256281407036E-3</v>
      </c>
      <c r="BG60" s="27">
        <f t="shared" si="95"/>
        <v>0</v>
      </c>
      <c r="BH60" s="165">
        <f t="shared" si="96"/>
        <v>3.8689999999999998</v>
      </c>
      <c r="BI60" s="188">
        <f t="shared" si="97"/>
        <v>1</v>
      </c>
      <c r="BJ60" s="358">
        <f t="shared" si="98"/>
        <v>2</v>
      </c>
      <c r="BK60" s="359">
        <f t="shared" si="99"/>
        <v>2</v>
      </c>
      <c r="BM60" s="162">
        <v>0</v>
      </c>
      <c r="BN60" s="27">
        <f t="shared" si="100"/>
        <v>0</v>
      </c>
      <c r="BO60" s="12">
        <v>0</v>
      </c>
      <c r="BP60" s="27">
        <f t="shared" si="101"/>
        <v>0</v>
      </c>
      <c r="BQ60" s="27">
        <v>3.3000000000000002E-2</v>
      </c>
      <c r="BR60" s="85">
        <f t="shared" si="102"/>
        <v>9.1999999999999998E-2</v>
      </c>
      <c r="BS60" s="165">
        <f t="shared" si="103"/>
        <v>9.1999999999999998E-2</v>
      </c>
      <c r="BT60" s="194">
        <f t="shared" si="104"/>
        <v>3.6999999999999998E-2</v>
      </c>
      <c r="BU60" s="358">
        <f t="shared" si="105"/>
        <v>0</v>
      </c>
      <c r="BV60" s="359">
        <f t="shared" si="106"/>
        <v>0</v>
      </c>
      <c r="BX60" s="162">
        <v>0</v>
      </c>
      <c r="BY60" s="27">
        <f t="shared" si="107"/>
        <v>0</v>
      </c>
      <c r="BZ60" s="12">
        <v>0</v>
      </c>
      <c r="CA60" s="27">
        <f t="shared" si="108"/>
        <v>0</v>
      </c>
      <c r="CB60" s="12">
        <v>1</v>
      </c>
      <c r="CC60" s="85">
        <f t="shared" si="109"/>
        <v>0</v>
      </c>
      <c r="CD60" s="12">
        <v>1</v>
      </c>
      <c r="CE60" s="27">
        <f t="shared" si="110"/>
        <v>0.129</v>
      </c>
      <c r="CF60" s="165">
        <f t="shared" si="111"/>
        <v>0</v>
      </c>
      <c r="CG60" s="194">
        <f t="shared" si="112"/>
        <v>0</v>
      </c>
      <c r="CH60" s="358">
        <f t="shared" si="113"/>
        <v>0</v>
      </c>
      <c r="CI60" s="359">
        <f t="shared" si="114"/>
        <v>0</v>
      </c>
      <c r="CK60" s="162">
        <v>5</v>
      </c>
      <c r="CL60" s="85">
        <f t="shared" si="115"/>
        <v>5.5E-2</v>
      </c>
      <c r="CM60" s="27">
        <v>2.5125628140703519E-2</v>
      </c>
      <c r="CN60" s="85">
        <f t="shared" si="116"/>
        <v>9.1999999999999998E-2</v>
      </c>
      <c r="CO60" s="12">
        <v>138</v>
      </c>
      <c r="CP60" s="85">
        <f t="shared" si="117"/>
        <v>0.44400000000000001</v>
      </c>
      <c r="CQ60" s="12">
        <v>41</v>
      </c>
      <c r="CR60" s="85">
        <f t="shared" si="118"/>
        <v>0.48099999999999998</v>
      </c>
      <c r="CS60" s="165">
        <f t="shared" si="119"/>
        <v>1.0720000000000001</v>
      </c>
      <c r="CT60" s="194">
        <f t="shared" si="120"/>
        <v>0.20300000000000001</v>
      </c>
      <c r="CU60" s="358">
        <f t="shared" si="121"/>
        <v>0</v>
      </c>
      <c r="CV60" s="359">
        <f t="shared" si="122"/>
        <v>0</v>
      </c>
      <c r="CX60" s="228">
        <v>3.3000000000000002E-2</v>
      </c>
      <c r="CY60" s="27">
        <f t="shared" si="123"/>
        <v>5.5E-2</v>
      </c>
      <c r="CZ60" s="27">
        <v>2.1999999999999999E-2</v>
      </c>
      <c r="DA60" s="27">
        <f t="shared" si="124"/>
        <v>9.1999999999999998E-2</v>
      </c>
      <c r="DB60" s="27">
        <v>0.37030000000000002</v>
      </c>
      <c r="DC60" s="165">
        <f t="shared" si="125"/>
        <v>0.51729999999999998</v>
      </c>
      <c r="DD60" s="327">
        <f t="shared" si="66"/>
        <v>7.3999999999999996E-2</v>
      </c>
      <c r="DE60" s="358">
        <f t="shared" si="126"/>
        <v>0</v>
      </c>
      <c r="DF60" s="359">
        <f t="shared" si="127"/>
        <v>0</v>
      </c>
      <c r="DI60" s="231"/>
      <c r="DJ60" s="165">
        <f t="shared" si="128"/>
        <v>7.289299999999999</v>
      </c>
      <c r="DK60" s="194">
        <f t="shared" si="129"/>
        <v>7.3999999999999996E-2</v>
      </c>
      <c r="DM60" s="370">
        <f t="shared" si="130"/>
        <v>2</v>
      </c>
      <c r="DN60" s="371">
        <f t="shared" si="131"/>
        <v>3</v>
      </c>
    </row>
    <row r="61" spans="2:118" x14ac:dyDescent="0.3">
      <c r="B61" s="48" t="s">
        <v>201</v>
      </c>
      <c r="C61" s="162">
        <v>540278</v>
      </c>
      <c r="D61" s="5" t="s">
        <v>344</v>
      </c>
      <c r="E61" s="5" t="s">
        <v>370</v>
      </c>
      <c r="F61" s="12">
        <v>1</v>
      </c>
      <c r="G61" s="20">
        <v>302113</v>
      </c>
      <c r="H61" s="20">
        <v>7480</v>
      </c>
      <c r="I61" s="20">
        <v>11081</v>
      </c>
      <c r="J61" s="21">
        <v>23.474130540559326</v>
      </c>
      <c r="K61" s="20">
        <v>3894</v>
      </c>
      <c r="L61" s="165">
        <v>2.8315356959424758</v>
      </c>
      <c r="N61" s="438">
        <v>7528</v>
      </c>
      <c r="O61" s="85">
        <f t="shared" si="67"/>
        <v>0.48099999999999998</v>
      </c>
      <c r="P61" s="27">
        <v>2.4917828759437689E-2</v>
      </c>
      <c r="Q61" s="27">
        <f t="shared" si="68"/>
        <v>0.314</v>
      </c>
      <c r="R61" s="12">
        <v>254.17</v>
      </c>
      <c r="S61" s="85">
        <f t="shared" si="69"/>
        <v>0.38800000000000001</v>
      </c>
      <c r="T61" s="71">
        <v>8.4130772260710405E-4</v>
      </c>
      <c r="U61" s="27">
        <f t="shared" si="70"/>
        <v>0.129</v>
      </c>
      <c r="V61" s="12">
        <v>11</v>
      </c>
      <c r="W61" s="27">
        <f t="shared" si="71"/>
        <v>5.5E-2</v>
      </c>
      <c r="X61" s="64">
        <v>1.2</v>
      </c>
      <c r="Y61" s="27">
        <f t="shared" si="72"/>
        <v>7.3999999999999996E-2</v>
      </c>
      <c r="Z61" s="165">
        <f t="shared" si="73"/>
        <v>0.998</v>
      </c>
      <c r="AA61" s="327">
        <f t="shared" si="74"/>
        <v>9.1999999999999998E-2</v>
      </c>
      <c r="AB61" s="358">
        <f t="shared" si="75"/>
        <v>0</v>
      </c>
      <c r="AC61" s="359">
        <f t="shared" si="76"/>
        <v>0</v>
      </c>
      <c r="AE61" s="438">
        <v>249</v>
      </c>
      <c r="AF61" s="85">
        <f t="shared" si="77"/>
        <v>9.1999999999999998E-2</v>
      </c>
      <c r="AG61" s="80">
        <v>0</v>
      </c>
      <c r="AH61" s="27">
        <f t="shared" si="78"/>
        <v>0</v>
      </c>
      <c r="AI61" s="27">
        <f t="shared" si="79"/>
        <v>3.3288770053475934E-2</v>
      </c>
      <c r="AJ61" s="27">
        <f t="shared" si="80"/>
        <v>0.16600000000000001</v>
      </c>
      <c r="AK61" s="74">
        <f t="shared" si="81"/>
        <v>3.3076514346439954E-2</v>
      </c>
      <c r="AL61" s="27">
        <f t="shared" si="82"/>
        <v>5.5E-2</v>
      </c>
      <c r="AM61" s="12">
        <v>435</v>
      </c>
      <c r="AN61" s="85">
        <f t="shared" si="83"/>
        <v>5.8155080213903747E-2</v>
      </c>
      <c r="AO61" s="27">
        <f t="shared" si="84"/>
        <v>0</v>
      </c>
      <c r="AP61" s="27">
        <f t="shared" si="85"/>
        <v>0</v>
      </c>
      <c r="AQ61" s="199">
        <f t="shared" si="86"/>
        <v>0.313</v>
      </c>
      <c r="AR61" s="194">
        <f t="shared" si="87"/>
        <v>1.7999999999999999E-2</v>
      </c>
      <c r="AS61" s="358">
        <f t="shared" si="88"/>
        <v>0</v>
      </c>
      <c r="AT61" s="359">
        <f t="shared" si="89"/>
        <v>0</v>
      </c>
      <c r="AV61" s="209">
        <v>39000</v>
      </c>
      <c r="AW61" s="27">
        <f t="shared" si="90"/>
        <v>0.53700000000000003</v>
      </c>
      <c r="AX61" s="27">
        <v>0.21772151898734179</v>
      </c>
      <c r="AY61" s="27">
        <f t="shared" si="91"/>
        <v>0.129</v>
      </c>
      <c r="AZ61" s="27">
        <v>0.17499999999999999</v>
      </c>
      <c r="BA61" s="27">
        <f t="shared" si="92"/>
        <v>0.37</v>
      </c>
      <c r="BB61" s="27">
        <v>0.86699999999999999</v>
      </c>
      <c r="BC61" s="27">
        <f t="shared" si="93"/>
        <v>0.25900000000000001</v>
      </c>
      <c r="BD61" s="27">
        <v>0.755</v>
      </c>
      <c r="BE61" s="85">
        <f t="shared" si="94"/>
        <v>0.51800000000000002</v>
      </c>
      <c r="BF61" s="27">
        <v>8.8353413654618476E-2</v>
      </c>
      <c r="BG61" s="27">
        <f t="shared" si="95"/>
        <v>0.72199999999999998</v>
      </c>
      <c r="BH61" s="165">
        <f t="shared" si="96"/>
        <v>2.5350000000000001</v>
      </c>
      <c r="BI61" s="369">
        <f t="shared" si="97"/>
        <v>0.129</v>
      </c>
      <c r="BJ61" s="358">
        <f t="shared" si="98"/>
        <v>0</v>
      </c>
      <c r="BK61" s="359">
        <f t="shared" si="99"/>
        <v>0</v>
      </c>
      <c r="BM61" s="162">
        <v>1</v>
      </c>
      <c r="BN61" s="27">
        <f t="shared" si="100"/>
        <v>0.25900000000000001</v>
      </c>
      <c r="BO61" s="12">
        <v>0</v>
      </c>
      <c r="BP61" s="27">
        <f t="shared" si="101"/>
        <v>0</v>
      </c>
      <c r="BQ61" s="27">
        <v>3.2000000000000001E-2</v>
      </c>
      <c r="BR61" s="85">
        <f t="shared" si="102"/>
        <v>5.5E-2</v>
      </c>
      <c r="BS61" s="165">
        <f t="shared" si="103"/>
        <v>0.314</v>
      </c>
      <c r="BT61" s="194">
        <f t="shared" si="104"/>
        <v>0.111</v>
      </c>
      <c r="BU61" s="358">
        <f t="shared" si="105"/>
        <v>0</v>
      </c>
      <c r="BV61" s="359">
        <f t="shared" si="106"/>
        <v>0</v>
      </c>
      <c r="BX61" s="162">
        <v>5</v>
      </c>
      <c r="BY61" s="29">
        <f t="shared" si="107"/>
        <v>0.87</v>
      </c>
      <c r="BZ61" s="12">
        <v>2</v>
      </c>
      <c r="CA61" s="29">
        <f t="shared" si="108"/>
        <v>0.87</v>
      </c>
      <c r="CB61" s="12">
        <v>14</v>
      </c>
      <c r="CC61" s="85">
        <f t="shared" si="109"/>
        <v>0.44400000000000001</v>
      </c>
      <c r="CD61" s="12">
        <v>0</v>
      </c>
      <c r="CE61" s="27">
        <f t="shared" si="110"/>
        <v>0</v>
      </c>
      <c r="CF61" s="165">
        <f t="shared" si="111"/>
        <v>1.3140000000000001</v>
      </c>
      <c r="CG61" s="194">
        <f t="shared" si="112"/>
        <v>0.79600000000000004</v>
      </c>
      <c r="CH61" s="358">
        <f t="shared" si="113"/>
        <v>0</v>
      </c>
      <c r="CI61" s="359">
        <f t="shared" si="114"/>
        <v>1</v>
      </c>
      <c r="CK61" s="162">
        <v>14</v>
      </c>
      <c r="CL61" s="85">
        <f t="shared" si="115"/>
        <v>0.14799999999999999</v>
      </c>
      <c r="CM61" s="27">
        <v>5.6224899598393573E-2</v>
      </c>
      <c r="CN61" s="85">
        <f t="shared" si="116"/>
        <v>0.38800000000000001</v>
      </c>
      <c r="CO61" s="12">
        <v>32</v>
      </c>
      <c r="CP61" s="27">
        <f t="shared" si="117"/>
        <v>0</v>
      </c>
      <c r="CQ61" s="12">
        <v>2</v>
      </c>
      <c r="CR61" s="27">
        <f t="shared" si="118"/>
        <v>0</v>
      </c>
      <c r="CS61" s="165">
        <f t="shared" si="119"/>
        <v>0.53600000000000003</v>
      </c>
      <c r="CT61" s="194">
        <f t="shared" si="120"/>
        <v>5.5E-2</v>
      </c>
      <c r="CU61" s="358">
        <f t="shared" si="121"/>
        <v>0</v>
      </c>
      <c r="CV61" s="359">
        <f t="shared" si="122"/>
        <v>0</v>
      </c>
      <c r="CX61" s="228">
        <v>5.8999999999999997E-2</v>
      </c>
      <c r="CY61" s="27">
        <f t="shared" si="123"/>
        <v>0.16600000000000001</v>
      </c>
      <c r="CZ61" s="27">
        <v>0.03</v>
      </c>
      <c r="DA61" s="27">
        <f t="shared" si="124"/>
        <v>0.185</v>
      </c>
      <c r="DB61" s="27">
        <v>0.55549999999999999</v>
      </c>
      <c r="DC61" s="165">
        <f t="shared" si="125"/>
        <v>0.90649999999999997</v>
      </c>
      <c r="DD61" s="327">
        <f t="shared" si="66"/>
        <v>0.27700000000000002</v>
      </c>
      <c r="DE61" s="358">
        <f t="shared" si="126"/>
        <v>0</v>
      </c>
      <c r="DF61" s="359">
        <f t="shared" si="127"/>
        <v>0</v>
      </c>
      <c r="DI61" s="231"/>
      <c r="DJ61" s="165">
        <f t="shared" si="128"/>
        <v>6.9164999999999992</v>
      </c>
      <c r="DK61" s="194">
        <f t="shared" si="129"/>
        <v>5.5E-2</v>
      </c>
      <c r="DM61" s="370">
        <f t="shared" si="130"/>
        <v>0</v>
      </c>
      <c r="DN61" s="371">
        <f t="shared" si="131"/>
        <v>1</v>
      </c>
    </row>
    <row r="62" spans="2:118" x14ac:dyDescent="0.3">
      <c r="B62" s="48" t="s">
        <v>45</v>
      </c>
      <c r="C62" s="162">
        <v>540011</v>
      </c>
      <c r="D62" s="5" t="s">
        <v>311</v>
      </c>
      <c r="E62" s="5" t="s">
        <v>370</v>
      </c>
      <c r="F62" s="12">
        <v>11</v>
      </c>
      <c r="G62" s="20">
        <v>51000</v>
      </c>
      <c r="H62" s="20">
        <v>10424</v>
      </c>
      <c r="I62" s="20">
        <v>8213</v>
      </c>
      <c r="J62" s="21">
        <v>103.06509803921568</v>
      </c>
      <c r="K62" s="20">
        <v>3560</v>
      </c>
      <c r="L62" s="165">
        <v>2.2707865168539327</v>
      </c>
      <c r="N62" s="438">
        <v>1663</v>
      </c>
      <c r="O62" s="85">
        <f t="shared" si="67"/>
        <v>3.6999999999999998E-2</v>
      </c>
      <c r="P62" s="27">
        <v>3.2607843137254899E-2</v>
      </c>
      <c r="Q62" s="27">
        <f t="shared" si="68"/>
        <v>0.629</v>
      </c>
      <c r="R62" s="12">
        <v>67.98</v>
      </c>
      <c r="S62" s="85">
        <f t="shared" si="69"/>
        <v>3.6999999999999998E-2</v>
      </c>
      <c r="T62" s="71">
        <v>1.332941176470588E-3</v>
      </c>
      <c r="U62" s="27">
        <f t="shared" si="70"/>
        <v>0.79600000000000004</v>
      </c>
      <c r="V62" s="12">
        <v>9</v>
      </c>
      <c r="W62" s="27">
        <f t="shared" si="71"/>
        <v>0</v>
      </c>
      <c r="X62" s="64">
        <v>2.1</v>
      </c>
      <c r="Y62" s="27">
        <f t="shared" si="72"/>
        <v>0.51800000000000002</v>
      </c>
      <c r="Z62" s="165">
        <f t="shared" si="73"/>
        <v>0.59200000000000008</v>
      </c>
      <c r="AA62" s="327">
        <f t="shared" si="74"/>
        <v>3.6999999999999998E-2</v>
      </c>
      <c r="AB62" s="358">
        <f t="shared" si="75"/>
        <v>0</v>
      </c>
      <c r="AC62" s="359">
        <f t="shared" si="76"/>
        <v>0</v>
      </c>
      <c r="AE62" s="438">
        <v>94</v>
      </c>
      <c r="AF62" s="85">
        <f t="shared" si="77"/>
        <v>0</v>
      </c>
      <c r="AG62" s="80">
        <v>6</v>
      </c>
      <c r="AH62" s="85">
        <f t="shared" si="78"/>
        <v>0.33300000000000002</v>
      </c>
      <c r="AI62" s="27">
        <f t="shared" si="79"/>
        <v>9.0176515732924029E-3</v>
      </c>
      <c r="AJ62" s="27">
        <f t="shared" si="80"/>
        <v>1.7999999999999999E-2</v>
      </c>
      <c r="AK62" s="74">
        <f t="shared" si="81"/>
        <v>5.652435357787132E-2</v>
      </c>
      <c r="AL62" s="27">
        <f t="shared" si="82"/>
        <v>0.38800000000000001</v>
      </c>
      <c r="AM62" s="12">
        <v>164</v>
      </c>
      <c r="AN62" s="85">
        <f t="shared" si="83"/>
        <v>1.5732924021488872E-2</v>
      </c>
      <c r="AO62" s="27">
        <f t="shared" si="84"/>
        <v>6.3829787234042548E-2</v>
      </c>
      <c r="AP62" s="27">
        <f t="shared" si="85"/>
        <v>0.59199999999999997</v>
      </c>
      <c r="AQ62" s="199">
        <f t="shared" si="86"/>
        <v>0.7390000000000001</v>
      </c>
      <c r="AR62" s="194">
        <f t="shared" si="87"/>
        <v>9.1999999999999998E-2</v>
      </c>
      <c r="AS62" s="358">
        <f t="shared" si="88"/>
        <v>0</v>
      </c>
      <c r="AT62" s="359">
        <f t="shared" si="89"/>
        <v>0</v>
      </c>
      <c r="AV62" s="209">
        <v>34950</v>
      </c>
      <c r="AW62" s="27">
        <f t="shared" si="90"/>
        <v>0.42499999999999999</v>
      </c>
      <c r="AX62" s="27">
        <v>0.17985611510791369</v>
      </c>
      <c r="AY62" s="27">
        <f t="shared" si="91"/>
        <v>5.5E-2</v>
      </c>
      <c r="AZ62" s="27">
        <v>0.47599999999999998</v>
      </c>
      <c r="BA62" s="143">
        <f t="shared" si="92"/>
        <v>0.96199999999999997</v>
      </c>
      <c r="BB62" s="27">
        <v>0.79900000000000004</v>
      </c>
      <c r="BC62" s="27">
        <f t="shared" si="93"/>
        <v>9.1999999999999998E-2</v>
      </c>
      <c r="BD62" s="27">
        <v>0.84100000000000008</v>
      </c>
      <c r="BE62" s="180">
        <f t="shared" si="94"/>
        <v>0.83299999999999996</v>
      </c>
      <c r="BF62" s="27">
        <v>7.4468085106382975E-2</v>
      </c>
      <c r="BG62" s="27">
        <f t="shared" si="95"/>
        <v>0.64800000000000002</v>
      </c>
      <c r="BH62" s="165">
        <f t="shared" si="96"/>
        <v>3.0150000000000001</v>
      </c>
      <c r="BI62" s="194">
        <f t="shared" si="97"/>
        <v>0.48099999999999998</v>
      </c>
      <c r="BJ62" s="358">
        <f t="shared" si="98"/>
        <v>1</v>
      </c>
      <c r="BK62" s="359">
        <f t="shared" si="99"/>
        <v>2</v>
      </c>
      <c r="BM62" s="162">
        <v>2</v>
      </c>
      <c r="BN62" s="27">
        <f t="shared" si="100"/>
        <v>0.42499999999999999</v>
      </c>
      <c r="BO62" s="12">
        <v>1</v>
      </c>
      <c r="BP62" s="27">
        <f t="shared" si="101"/>
        <v>0.42499999999999999</v>
      </c>
      <c r="BQ62" s="27">
        <v>0.06</v>
      </c>
      <c r="BR62" s="85">
        <f t="shared" si="102"/>
        <v>0.55500000000000005</v>
      </c>
      <c r="BS62" s="165">
        <f t="shared" si="103"/>
        <v>0.98</v>
      </c>
      <c r="BT62" s="194">
        <f t="shared" si="104"/>
        <v>0.55500000000000005</v>
      </c>
      <c r="BU62" s="358">
        <f t="shared" si="105"/>
        <v>0</v>
      </c>
      <c r="BV62" s="359">
        <f t="shared" si="106"/>
        <v>0</v>
      </c>
      <c r="BX62" s="162">
        <v>0</v>
      </c>
      <c r="BY62" s="27">
        <f t="shared" si="107"/>
        <v>0</v>
      </c>
      <c r="BZ62" s="12">
        <v>0</v>
      </c>
      <c r="CA62" s="27">
        <f t="shared" si="108"/>
        <v>0</v>
      </c>
      <c r="CB62" s="12">
        <v>4</v>
      </c>
      <c r="CC62" s="85">
        <f t="shared" si="109"/>
        <v>5.5E-2</v>
      </c>
      <c r="CD62" s="12">
        <v>0</v>
      </c>
      <c r="CE62" s="27">
        <f t="shared" si="110"/>
        <v>0</v>
      </c>
      <c r="CF62" s="165">
        <f t="shared" si="111"/>
        <v>5.5E-2</v>
      </c>
      <c r="CG62" s="194">
        <f t="shared" si="112"/>
        <v>3.6999999999999998E-2</v>
      </c>
      <c r="CH62" s="358">
        <f t="shared" si="113"/>
        <v>0</v>
      </c>
      <c r="CI62" s="359">
        <f t="shared" si="114"/>
        <v>0</v>
      </c>
      <c r="CK62" s="162">
        <v>3</v>
      </c>
      <c r="CL62" s="27">
        <f t="shared" si="115"/>
        <v>0</v>
      </c>
      <c r="CM62" s="27">
        <v>3.1914893617021274E-2</v>
      </c>
      <c r="CN62" s="85">
        <f t="shared" si="116"/>
        <v>0.185</v>
      </c>
      <c r="CO62" s="12">
        <v>51</v>
      </c>
      <c r="CP62" s="85">
        <f t="shared" si="117"/>
        <v>0.16600000000000001</v>
      </c>
      <c r="CQ62" s="12">
        <v>10</v>
      </c>
      <c r="CR62" s="85">
        <f t="shared" si="118"/>
        <v>0.16600000000000001</v>
      </c>
      <c r="CS62" s="165">
        <f t="shared" si="119"/>
        <v>0.51700000000000002</v>
      </c>
      <c r="CT62" s="194">
        <f t="shared" si="120"/>
        <v>3.6999999999999998E-2</v>
      </c>
      <c r="CU62" s="358">
        <f t="shared" si="121"/>
        <v>0</v>
      </c>
      <c r="CV62" s="359">
        <f t="shared" si="122"/>
        <v>0</v>
      </c>
      <c r="CX62" s="228">
        <v>2.1999999999999999E-2</v>
      </c>
      <c r="CY62" s="27">
        <f t="shared" si="123"/>
        <v>3.6999999999999998E-2</v>
      </c>
      <c r="CZ62" s="27">
        <v>1.0999999999999999E-2</v>
      </c>
      <c r="DA62" s="27">
        <f t="shared" si="124"/>
        <v>1.7999999999999999E-2</v>
      </c>
      <c r="DB62" s="27">
        <v>0.46289999999999998</v>
      </c>
      <c r="DC62" s="165">
        <f t="shared" si="125"/>
        <v>0.51790000000000003</v>
      </c>
      <c r="DD62" s="327">
        <f t="shared" si="66"/>
        <v>9.1999999999999998E-2</v>
      </c>
      <c r="DE62" s="358">
        <f t="shared" si="126"/>
        <v>0</v>
      </c>
      <c r="DF62" s="359">
        <f t="shared" si="127"/>
        <v>0</v>
      </c>
      <c r="DI62" s="231"/>
      <c r="DJ62" s="165">
        <f t="shared" si="128"/>
        <v>6.4158999999999997</v>
      </c>
      <c r="DK62" s="194">
        <f t="shared" si="129"/>
        <v>3.6999999999999998E-2</v>
      </c>
      <c r="DM62" s="370">
        <f t="shared" si="130"/>
        <v>1</v>
      </c>
      <c r="DN62" s="371">
        <f t="shared" si="131"/>
        <v>2</v>
      </c>
    </row>
    <row r="63" spans="2:118" x14ac:dyDescent="0.3">
      <c r="B63" s="48" t="s">
        <v>213</v>
      </c>
      <c r="C63" s="162">
        <v>540149</v>
      </c>
      <c r="D63" s="5" t="s">
        <v>347</v>
      </c>
      <c r="E63" s="5" t="s">
        <v>370</v>
      </c>
      <c r="F63" s="12">
        <v>10</v>
      </c>
      <c r="G63" s="20">
        <v>55695</v>
      </c>
      <c r="H63" s="20">
        <v>5313</v>
      </c>
      <c r="I63" s="20">
        <v>9501</v>
      </c>
      <c r="J63" s="21">
        <v>109.17748451387018</v>
      </c>
      <c r="K63" s="20">
        <v>3793</v>
      </c>
      <c r="L63" s="165">
        <v>2.4822040601107305</v>
      </c>
      <c r="N63" s="438">
        <v>1168</v>
      </c>
      <c r="O63" s="85">
        <f t="shared" si="67"/>
        <v>1.7999999999999999E-2</v>
      </c>
      <c r="P63" s="27">
        <v>2.0971361881676989E-2</v>
      </c>
      <c r="Q63" s="27">
        <f t="shared" si="68"/>
        <v>0.14799999999999999</v>
      </c>
      <c r="R63" s="12">
        <v>52.68</v>
      </c>
      <c r="S63" s="85">
        <f t="shared" si="69"/>
        <v>0</v>
      </c>
      <c r="T63" s="71">
        <v>9.4586587664960951E-4</v>
      </c>
      <c r="U63" s="27">
        <f t="shared" si="70"/>
        <v>0.314</v>
      </c>
      <c r="V63" s="12">
        <v>13</v>
      </c>
      <c r="W63" s="27">
        <f t="shared" si="71"/>
        <v>0.222</v>
      </c>
      <c r="X63" s="64">
        <v>0.7</v>
      </c>
      <c r="Y63" s="27">
        <f t="shared" si="72"/>
        <v>0</v>
      </c>
      <c r="Z63" s="165">
        <f t="shared" si="73"/>
        <v>0.24</v>
      </c>
      <c r="AA63" s="327">
        <f t="shared" si="74"/>
        <v>1.7999999999999999E-2</v>
      </c>
      <c r="AB63" s="358">
        <f t="shared" si="75"/>
        <v>0</v>
      </c>
      <c r="AC63" s="359">
        <f t="shared" si="76"/>
        <v>0</v>
      </c>
      <c r="AE63" s="438">
        <v>171</v>
      </c>
      <c r="AF63" s="85">
        <f t="shared" si="77"/>
        <v>1.7999999999999999E-2</v>
      </c>
      <c r="AG63" s="80">
        <v>4</v>
      </c>
      <c r="AH63" s="85">
        <f t="shared" si="78"/>
        <v>0.27700000000000002</v>
      </c>
      <c r="AI63" s="27">
        <f t="shared" si="79"/>
        <v>3.2185206098249576E-2</v>
      </c>
      <c r="AJ63" s="27">
        <f t="shared" si="80"/>
        <v>0.129</v>
      </c>
      <c r="AK63" s="74">
        <f t="shared" si="81"/>
        <v>0.1464041095890411</v>
      </c>
      <c r="AL63" s="27">
        <f t="shared" si="82"/>
        <v>0.72199999999999998</v>
      </c>
      <c r="AM63" s="12">
        <v>373</v>
      </c>
      <c r="AN63" s="85">
        <f t="shared" si="83"/>
        <v>7.0205157161678897E-2</v>
      </c>
      <c r="AO63" s="27">
        <f t="shared" si="84"/>
        <v>2.3391812865497075E-2</v>
      </c>
      <c r="AP63" s="27">
        <f t="shared" si="85"/>
        <v>0.42499999999999999</v>
      </c>
      <c r="AQ63" s="199">
        <f t="shared" si="86"/>
        <v>1.1460000000000001</v>
      </c>
      <c r="AR63" s="194">
        <f t="shared" si="87"/>
        <v>0.222</v>
      </c>
      <c r="AS63" s="358">
        <f t="shared" si="88"/>
        <v>0</v>
      </c>
      <c r="AT63" s="359">
        <f t="shared" si="89"/>
        <v>0</v>
      </c>
      <c r="AV63" s="209">
        <v>28170</v>
      </c>
      <c r="AW63" s="27">
        <f t="shared" si="90"/>
        <v>0.20300000000000001</v>
      </c>
      <c r="AX63" s="27">
        <v>0.44705882352941179</v>
      </c>
      <c r="AY63" s="143">
        <f t="shared" si="91"/>
        <v>0.94399999999999995</v>
      </c>
      <c r="AZ63" s="27">
        <v>0.39100000000000001</v>
      </c>
      <c r="BA63" s="143">
        <f t="shared" si="92"/>
        <v>0.92500000000000004</v>
      </c>
      <c r="BB63" s="27">
        <v>0.89</v>
      </c>
      <c r="BC63" s="27">
        <f t="shared" si="93"/>
        <v>0.46200000000000002</v>
      </c>
      <c r="BD63" s="27">
        <v>0.74199999999999999</v>
      </c>
      <c r="BE63" s="85">
        <f t="shared" si="94"/>
        <v>0.48099999999999998</v>
      </c>
      <c r="BF63" s="27">
        <v>1.7543859649122806E-2</v>
      </c>
      <c r="BG63" s="27">
        <f t="shared" si="95"/>
        <v>5.5E-2</v>
      </c>
      <c r="BH63" s="165">
        <f t="shared" si="96"/>
        <v>3.07</v>
      </c>
      <c r="BI63" s="194">
        <f t="shared" si="97"/>
        <v>0.59199999999999997</v>
      </c>
      <c r="BJ63" s="358">
        <f t="shared" si="98"/>
        <v>2</v>
      </c>
      <c r="BK63" s="359">
        <f t="shared" si="99"/>
        <v>2</v>
      </c>
      <c r="BM63" s="162">
        <v>0</v>
      </c>
      <c r="BN63" s="27">
        <f t="shared" si="100"/>
        <v>0</v>
      </c>
      <c r="BO63" s="12">
        <v>0</v>
      </c>
      <c r="BP63" s="27">
        <f t="shared" si="101"/>
        <v>0</v>
      </c>
      <c r="BQ63" s="27">
        <v>4.2000000000000003E-2</v>
      </c>
      <c r="BR63" s="85">
        <f t="shared" si="102"/>
        <v>0.222</v>
      </c>
      <c r="BS63" s="165">
        <f t="shared" si="103"/>
        <v>0.222</v>
      </c>
      <c r="BT63" s="194">
        <f t="shared" si="104"/>
        <v>5.5E-2</v>
      </c>
      <c r="BU63" s="358">
        <f t="shared" si="105"/>
        <v>0</v>
      </c>
      <c r="BV63" s="359">
        <f t="shared" si="106"/>
        <v>0</v>
      </c>
      <c r="BX63" s="162">
        <v>1</v>
      </c>
      <c r="BY63" s="27">
        <f t="shared" si="107"/>
        <v>0.46200000000000002</v>
      </c>
      <c r="BZ63" s="12">
        <v>0</v>
      </c>
      <c r="CA63" s="27">
        <f t="shared" si="108"/>
        <v>0</v>
      </c>
      <c r="CB63" s="12">
        <v>5</v>
      </c>
      <c r="CC63" s="85">
        <f t="shared" si="109"/>
        <v>9.1999999999999998E-2</v>
      </c>
      <c r="CD63" s="12">
        <v>0</v>
      </c>
      <c r="CE63" s="27">
        <f t="shared" si="110"/>
        <v>0</v>
      </c>
      <c r="CF63" s="165">
        <f t="shared" si="111"/>
        <v>0.55400000000000005</v>
      </c>
      <c r="CG63" s="194">
        <f t="shared" si="112"/>
        <v>0.27700000000000002</v>
      </c>
      <c r="CH63" s="358">
        <f t="shared" si="113"/>
        <v>0</v>
      </c>
      <c r="CI63" s="359">
        <f t="shared" si="114"/>
        <v>0</v>
      </c>
      <c r="CK63" s="162">
        <v>3</v>
      </c>
      <c r="CL63" s="85">
        <f t="shared" si="115"/>
        <v>0</v>
      </c>
      <c r="CM63" s="27">
        <v>1.7543859649122806E-2</v>
      </c>
      <c r="CN63" s="85">
        <f t="shared" si="116"/>
        <v>5.5E-2</v>
      </c>
      <c r="CO63" s="12">
        <v>85</v>
      </c>
      <c r="CP63" s="85">
        <f t="shared" si="117"/>
        <v>0.35099999999999998</v>
      </c>
      <c r="CQ63" s="12">
        <v>25</v>
      </c>
      <c r="CR63" s="85">
        <f t="shared" si="118"/>
        <v>0.35099999999999998</v>
      </c>
      <c r="CS63" s="165">
        <f t="shared" si="119"/>
        <v>0.75700000000000001</v>
      </c>
      <c r="CT63" s="194">
        <f t="shared" si="120"/>
        <v>9.1999999999999998E-2</v>
      </c>
      <c r="CU63" s="358">
        <f t="shared" si="121"/>
        <v>0</v>
      </c>
      <c r="CV63" s="359">
        <f t="shared" si="122"/>
        <v>0</v>
      </c>
      <c r="CX63" s="228">
        <v>4.2999999999999997E-2</v>
      </c>
      <c r="CY63" s="27">
        <f t="shared" si="123"/>
        <v>0.111</v>
      </c>
      <c r="CZ63" s="27">
        <v>1.4999999999999999E-2</v>
      </c>
      <c r="DA63" s="27">
        <f t="shared" si="124"/>
        <v>7.3999999999999996E-2</v>
      </c>
      <c r="DB63" s="27">
        <v>5.5500000000000001E-2</v>
      </c>
      <c r="DC63" s="165">
        <f t="shared" si="125"/>
        <v>0.24049999999999999</v>
      </c>
      <c r="DD63" s="327">
        <f t="shared" si="66"/>
        <v>5.5E-2</v>
      </c>
      <c r="DE63" s="358">
        <f t="shared" si="126"/>
        <v>0</v>
      </c>
      <c r="DF63" s="359">
        <f t="shared" si="127"/>
        <v>0</v>
      </c>
      <c r="DI63" s="231"/>
      <c r="DJ63" s="165">
        <f t="shared" si="128"/>
        <v>6.2294999999999998</v>
      </c>
      <c r="DK63" s="194">
        <f t="shared" si="129"/>
        <v>1.7999999999999999E-2</v>
      </c>
      <c r="DM63" s="370">
        <f t="shared" si="130"/>
        <v>2</v>
      </c>
      <c r="DN63" s="371">
        <f t="shared" si="131"/>
        <v>2</v>
      </c>
    </row>
    <row r="64" spans="2:118" ht="15" thickBot="1" x14ac:dyDescent="0.35">
      <c r="B64" s="48" t="s">
        <v>73</v>
      </c>
      <c r="C64" s="162">
        <v>540038</v>
      </c>
      <c r="D64" s="5" t="s">
        <v>321</v>
      </c>
      <c r="E64" s="5" t="s">
        <v>370</v>
      </c>
      <c r="F64" s="12">
        <v>8</v>
      </c>
      <c r="G64" s="20">
        <v>305978</v>
      </c>
      <c r="H64" s="20">
        <v>6779</v>
      </c>
      <c r="I64" s="20">
        <v>8291</v>
      </c>
      <c r="J64" s="21">
        <v>17.341900398067832</v>
      </c>
      <c r="K64" s="20">
        <v>3088</v>
      </c>
      <c r="L64" s="165">
        <v>2.6813471502590676</v>
      </c>
      <c r="N64" s="439">
        <v>7146</v>
      </c>
      <c r="O64" s="248">
        <f t="shared" si="67"/>
        <v>0.42499999999999999</v>
      </c>
      <c r="P64" s="246">
        <v>2.3354620266816568E-2</v>
      </c>
      <c r="Q64" s="246">
        <f t="shared" si="68"/>
        <v>0.24</v>
      </c>
      <c r="R64" s="244">
        <v>140.46</v>
      </c>
      <c r="S64" s="248">
        <f t="shared" si="69"/>
        <v>9.1999999999999998E-2</v>
      </c>
      <c r="T64" s="247">
        <v>4.5905261162567301E-4</v>
      </c>
      <c r="U64" s="246">
        <f t="shared" si="70"/>
        <v>0</v>
      </c>
      <c r="V64" s="244">
        <v>12</v>
      </c>
      <c r="W64" s="246">
        <f t="shared" si="71"/>
        <v>0.14799999999999999</v>
      </c>
      <c r="X64" s="354">
        <v>3</v>
      </c>
      <c r="Y64" s="246">
        <f t="shared" si="72"/>
        <v>0.72199999999999998</v>
      </c>
      <c r="Z64" s="245">
        <f t="shared" si="73"/>
        <v>1.387</v>
      </c>
      <c r="AA64" s="331">
        <f t="shared" si="74"/>
        <v>0.222</v>
      </c>
      <c r="AB64" s="367">
        <f t="shared" si="75"/>
        <v>0</v>
      </c>
      <c r="AC64" s="368">
        <f t="shared" si="76"/>
        <v>0</v>
      </c>
      <c r="AE64" s="438">
        <v>258</v>
      </c>
      <c r="AF64" s="85">
        <f t="shared" si="77"/>
        <v>0.111</v>
      </c>
      <c r="AG64" s="80">
        <v>0</v>
      </c>
      <c r="AH64" s="27">
        <f t="shared" si="78"/>
        <v>0</v>
      </c>
      <c r="AI64" s="27">
        <f t="shared" si="79"/>
        <v>3.8058710724295619E-2</v>
      </c>
      <c r="AJ64" s="27">
        <f t="shared" si="80"/>
        <v>0.25900000000000001</v>
      </c>
      <c r="AK64" s="74">
        <f t="shared" si="81"/>
        <v>3.6104114189756509E-2</v>
      </c>
      <c r="AL64" s="27">
        <f t="shared" si="82"/>
        <v>9.1999999999999998E-2</v>
      </c>
      <c r="AM64" s="12">
        <v>272</v>
      </c>
      <c r="AN64" s="85">
        <f t="shared" si="83"/>
        <v>4.0123912081427938E-2</v>
      </c>
      <c r="AO64" s="27">
        <f t="shared" si="84"/>
        <v>0</v>
      </c>
      <c r="AP64" s="27">
        <f t="shared" si="85"/>
        <v>0</v>
      </c>
      <c r="AQ64" s="199">
        <f t="shared" si="86"/>
        <v>0.46199999999999997</v>
      </c>
      <c r="AR64" s="194">
        <f t="shared" si="87"/>
        <v>3.6999999999999998E-2</v>
      </c>
      <c r="AS64" s="367">
        <f t="shared" si="88"/>
        <v>0</v>
      </c>
      <c r="AT64" s="368">
        <f t="shared" si="89"/>
        <v>0</v>
      </c>
      <c r="AV64" s="249">
        <v>47376</v>
      </c>
      <c r="AW64" s="246">
        <f t="shared" si="90"/>
        <v>0.68500000000000005</v>
      </c>
      <c r="AX64" s="246">
        <v>0.19626168224299059</v>
      </c>
      <c r="AY64" s="246">
        <f t="shared" si="91"/>
        <v>9.1999999999999998E-2</v>
      </c>
      <c r="AZ64" s="246">
        <v>0.27900000000000003</v>
      </c>
      <c r="BA64" s="246">
        <f t="shared" si="92"/>
        <v>0.77700000000000002</v>
      </c>
      <c r="BB64" s="246">
        <v>0.72399999999999998</v>
      </c>
      <c r="BC64" s="246">
        <f t="shared" si="93"/>
        <v>1.7999999999999999E-2</v>
      </c>
      <c r="BD64" s="246">
        <v>0.57700000000000007</v>
      </c>
      <c r="BE64" s="246">
        <f t="shared" si="94"/>
        <v>1.7999999999999999E-2</v>
      </c>
      <c r="BF64" s="246">
        <v>8.9147286821705432E-2</v>
      </c>
      <c r="BG64" s="246">
        <f t="shared" si="95"/>
        <v>0.74</v>
      </c>
      <c r="BH64" s="245">
        <f t="shared" si="96"/>
        <v>2.33</v>
      </c>
      <c r="BI64" s="374">
        <f t="shared" si="97"/>
        <v>7.3999999999999996E-2</v>
      </c>
      <c r="BJ64" s="367">
        <f t="shared" si="98"/>
        <v>0</v>
      </c>
      <c r="BK64" s="368">
        <f t="shared" si="99"/>
        <v>0</v>
      </c>
      <c r="BM64" s="243">
        <v>1</v>
      </c>
      <c r="BN64" s="246">
        <f t="shared" si="100"/>
        <v>0.25900000000000001</v>
      </c>
      <c r="BO64" s="244">
        <v>1</v>
      </c>
      <c r="BP64" s="246">
        <f t="shared" si="101"/>
        <v>0.42499999999999999</v>
      </c>
      <c r="BQ64" s="246">
        <v>2.5000000000000001E-2</v>
      </c>
      <c r="BR64" s="248">
        <f t="shared" si="102"/>
        <v>0</v>
      </c>
      <c r="BS64" s="245">
        <f t="shared" si="103"/>
        <v>0.25900000000000001</v>
      </c>
      <c r="BT64" s="250">
        <f t="shared" si="104"/>
        <v>7.3999999999999996E-2</v>
      </c>
      <c r="BU64" s="367">
        <f t="shared" si="105"/>
        <v>0</v>
      </c>
      <c r="BV64" s="368">
        <f t="shared" si="106"/>
        <v>0</v>
      </c>
      <c r="BX64" s="243">
        <v>0</v>
      </c>
      <c r="BY64" s="246">
        <f t="shared" si="107"/>
        <v>0</v>
      </c>
      <c r="BZ64" s="244">
        <v>0</v>
      </c>
      <c r="CA64" s="246">
        <f t="shared" si="108"/>
        <v>0</v>
      </c>
      <c r="CB64" s="244">
        <v>5</v>
      </c>
      <c r="CC64" s="248">
        <f t="shared" si="109"/>
        <v>9.1999999999999998E-2</v>
      </c>
      <c r="CD64" s="244">
        <v>1</v>
      </c>
      <c r="CE64" s="246">
        <f t="shared" si="110"/>
        <v>0.129</v>
      </c>
      <c r="CF64" s="245">
        <f t="shared" si="111"/>
        <v>9.1999999999999998E-2</v>
      </c>
      <c r="CG64" s="250">
        <f t="shared" si="112"/>
        <v>5.5E-2</v>
      </c>
      <c r="CH64" s="367">
        <f t="shared" si="113"/>
        <v>0</v>
      </c>
      <c r="CI64" s="368">
        <f t="shared" si="114"/>
        <v>0</v>
      </c>
      <c r="CK64" s="243">
        <v>3</v>
      </c>
      <c r="CL64" s="246">
        <f t="shared" si="115"/>
        <v>0</v>
      </c>
      <c r="CM64" s="246">
        <v>1.1627906976744186E-2</v>
      </c>
      <c r="CN64" s="248">
        <f t="shared" si="116"/>
        <v>0</v>
      </c>
      <c r="CO64" s="244">
        <v>51</v>
      </c>
      <c r="CP64" s="248">
        <f t="shared" si="117"/>
        <v>0.16600000000000001</v>
      </c>
      <c r="CQ64" s="244">
        <v>10</v>
      </c>
      <c r="CR64" s="248">
        <f t="shared" si="118"/>
        <v>0.16600000000000001</v>
      </c>
      <c r="CS64" s="245">
        <f t="shared" si="119"/>
        <v>0.33200000000000002</v>
      </c>
      <c r="CT64" s="250">
        <f t="shared" si="120"/>
        <v>0</v>
      </c>
      <c r="CU64" s="367">
        <f t="shared" si="121"/>
        <v>0</v>
      </c>
      <c r="CV64" s="368">
        <f t="shared" si="122"/>
        <v>0</v>
      </c>
      <c r="CX64" s="251">
        <v>7.2999999999999995E-2</v>
      </c>
      <c r="CY64" s="246">
        <f t="shared" si="123"/>
        <v>0.24</v>
      </c>
      <c r="CZ64" s="246">
        <v>2.4E-2</v>
      </c>
      <c r="DA64" s="246">
        <f t="shared" si="124"/>
        <v>0.129</v>
      </c>
      <c r="DB64" s="246">
        <v>0.31480000000000002</v>
      </c>
      <c r="DC64" s="165">
        <f t="shared" si="125"/>
        <v>0.68379999999999996</v>
      </c>
      <c r="DD64" s="331">
        <f t="shared" si="66"/>
        <v>0.16600000000000001</v>
      </c>
      <c r="DE64" s="367">
        <f t="shared" si="126"/>
        <v>0</v>
      </c>
      <c r="DF64" s="368">
        <f t="shared" si="127"/>
        <v>0</v>
      </c>
      <c r="DI64" s="231"/>
      <c r="DJ64" s="165">
        <f t="shared" si="128"/>
        <v>5.5457999999999981</v>
      </c>
      <c r="DK64" s="250">
        <f t="shared" si="129"/>
        <v>0</v>
      </c>
      <c r="DM64" s="370">
        <f t="shared" si="130"/>
        <v>0</v>
      </c>
      <c r="DN64" s="371">
        <f t="shared" si="131"/>
        <v>0</v>
      </c>
    </row>
    <row r="65" spans="7:118" x14ac:dyDescent="0.3">
      <c r="AB65"/>
      <c r="AC65"/>
      <c r="AS65"/>
      <c r="AT65"/>
      <c r="BJ65"/>
      <c r="BK65"/>
      <c r="CG65"/>
      <c r="CJ65"/>
      <c r="DM65"/>
      <c r="DN65"/>
    </row>
    <row r="66" spans="7:118" x14ac:dyDescent="0.3">
      <c r="G66" s="54"/>
      <c r="H66" s="54"/>
      <c r="I66" s="54"/>
      <c r="J66" s="54"/>
      <c r="K66" s="54"/>
      <c r="L66" s="54"/>
      <c r="N66" s="54"/>
      <c r="P66" s="54"/>
      <c r="R66" s="54"/>
      <c r="T66" s="54"/>
      <c r="V66" s="54"/>
      <c r="X66" s="54"/>
      <c r="AB66"/>
      <c r="AC66"/>
      <c r="AG66" s="54"/>
      <c r="AI66" s="54"/>
      <c r="AK66" s="54"/>
      <c r="AM66" s="54"/>
      <c r="AN66" s="54"/>
      <c r="AO66" s="54"/>
      <c r="AS66"/>
      <c r="AT66"/>
      <c r="AV66" s="54"/>
      <c r="AX66" s="54"/>
      <c r="BB66" s="54"/>
      <c r="BF66" s="54"/>
      <c r="BJ66"/>
      <c r="BK66"/>
      <c r="BM66" s="54"/>
      <c r="BO66" s="54"/>
      <c r="BX66" s="54"/>
      <c r="BZ66" s="54"/>
      <c r="CB66" s="54"/>
      <c r="CD66" s="54"/>
      <c r="CG66"/>
      <c r="CJ66"/>
      <c r="CK66" s="54"/>
      <c r="CM66" s="54"/>
      <c r="CO66" s="54"/>
      <c r="CQ66" s="54"/>
      <c r="CX66" s="54"/>
      <c r="CZ66" s="54"/>
      <c r="DB66" s="54"/>
      <c r="DM66"/>
      <c r="DN66"/>
    </row>
    <row r="67" spans="7:118" x14ac:dyDescent="0.3">
      <c r="G67" s="54"/>
      <c r="H67" s="54"/>
      <c r="I67" s="54"/>
      <c r="J67" s="54"/>
      <c r="K67" s="54"/>
      <c r="L67" s="54"/>
      <c r="N67" s="54"/>
      <c r="P67" s="54"/>
      <c r="R67" s="54"/>
      <c r="T67" s="54"/>
      <c r="V67" s="54"/>
      <c r="X67" s="54"/>
      <c r="AB67"/>
      <c r="AC67"/>
      <c r="AG67" s="54"/>
      <c r="AI67" s="54"/>
      <c r="AK67" s="54"/>
      <c r="AM67" s="54"/>
      <c r="AN67" s="54"/>
      <c r="AO67" s="54"/>
      <c r="AS67"/>
      <c r="AT67"/>
      <c r="AV67" s="54"/>
      <c r="AX67" s="54"/>
      <c r="AZ67" s="54"/>
      <c r="BB67" s="54"/>
      <c r="BF67" s="54"/>
      <c r="BJ67"/>
      <c r="BK67"/>
      <c r="BM67" s="54"/>
      <c r="BO67" s="54"/>
      <c r="BQ67" s="54"/>
      <c r="BX67" s="54"/>
      <c r="BZ67" s="54"/>
      <c r="CB67" s="54"/>
      <c r="CD67" s="54"/>
      <c r="CG67"/>
      <c r="CJ67"/>
      <c r="CK67" s="54"/>
      <c r="CM67" s="54"/>
      <c r="CO67" s="54"/>
      <c r="CQ67" s="54"/>
      <c r="CX67" s="54"/>
      <c r="CZ67" s="54"/>
      <c r="DB67" s="54"/>
      <c r="DM67"/>
      <c r="DN67"/>
    </row>
    <row r="68" spans="7:118" x14ac:dyDescent="0.3">
      <c r="AB68"/>
      <c r="AC68"/>
      <c r="AS68"/>
      <c r="AT68"/>
      <c r="BJ68"/>
      <c r="BK68"/>
      <c r="CG68"/>
      <c r="CJ68"/>
      <c r="DB68" s="551"/>
      <c r="DM68"/>
      <c r="DN68"/>
    </row>
    <row r="69" spans="7:118" x14ac:dyDescent="0.3">
      <c r="AB69"/>
      <c r="AC69"/>
      <c r="AS69"/>
      <c r="AT69"/>
      <c r="BJ69"/>
      <c r="BK69"/>
      <c r="CG69"/>
      <c r="CJ69"/>
      <c r="DB69"/>
      <c r="DM69"/>
      <c r="DN69"/>
    </row>
    <row r="70" spans="7:118" x14ac:dyDescent="0.3">
      <c r="AB70"/>
      <c r="AC70"/>
      <c r="AS70"/>
      <c r="AT70"/>
      <c r="BJ70"/>
      <c r="BK70"/>
      <c r="CG70"/>
      <c r="CJ70"/>
      <c r="DB70"/>
      <c r="DM70"/>
      <c r="DN70"/>
    </row>
    <row r="71" spans="7:118" x14ac:dyDescent="0.3">
      <c r="AB71"/>
      <c r="AC71"/>
      <c r="AS71"/>
      <c r="AT71"/>
      <c r="BJ71"/>
      <c r="BK71"/>
      <c r="CG71"/>
      <c r="CJ71"/>
      <c r="DB71"/>
      <c r="DM71"/>
      <c r="DN71"/>
    </row>
    <row r="72" spans="7:118" x14ac:dyDescent="0.3">
      <c r="AB72"/>
      <c r="AC72"/>
      <c r="AS72"/>
      <c r="AT72"/>
      <c r="BJ72"/>
      <c r="BK72"/>
      <c r="CG72"/>
      <c r="CJ72"/>
      <c r="DB72"/>
      <c r="DM72"/>
      <c r="DN72"/>
    </row>
    <row r="73" spans="7:118" x14ac:dyDescent="0.3">
      <c r="AB73"/>
      <c r="AC73"/>
      <c r="AS73"/>
      <c r="AT73"/>
      <c r="BJ73"/>
      <c r="BK73"/>
      <c r="CG73"/>
      <c r="CJ73"/>
      <c r="DB73"/>
      <c r="DM73"/>
      <c r="DN73"/>
    </row>
    <row r="74" spans="7:118" x14ac:dyDescent="0.3">
      <c r="AB74"/>
      <c r="AC74"/>
      <c r="AS74"/>
      <c r="AT74"/>
      <c r="BJ74"/>
      <c r="BK74"/>
      <c r="CG74"/>
      <c r="CJ74"/>
      <c r="DM74"/>
      <c r="DN74"/>
    </row>
    <row r="75" spans="7:118" x14ac:dyDescent="0.3">
      <c r="AB75"/>
      <c r="AC75"/>
      <c r="AS75"/>
      <c r="AT75"/>
      <c r="BJ75"/>
      <c r="BK75"/>
      <c r="CG75"/>
      <c r="CJ75"/>
      <c r="DM75"/>
      <c r="DN75"/>
    </row>
    <row r="76" spans="7:118" x14ac:dyDescent="0.3">
      <c r="AB76"/>
      <c r="AC76"/>
      <c r="AS76"/>
      <c r="AT76"/>
      <c r="BJ76"/>
      <c r="BK76"/>
      <c r="CG76"/>
      <c r="CJ76"/>
      <c r="DM76"/>
      <c r="DN76"/>
    </row>
    <row r="77" spans="7:118" x14ac:dyDescent="0.3">
      <c r="AB77"/>
      <c r="AC77"/>
      <c r="AS77"/>
      <c r="AT77"/>
      <c r="BJ77"/>
      <c r="BK77"/>
      <c r="CG77"/>
      <c r="CJ77"/>
      <c r="DM77"/>
      <c r="DN77"/>
    </row>
    <row r="78" spans="7:118" x14ac:dyDescent="0.3">
      <c r="AB78"/>
      <c r="AC78"/>
      <c r="AS78"/>
      <c r="AT78"/>
      <c r="BJ78"/>
      <c r="BK78"/>
      <c r="CG78"/>
      <c r="CJ78"/>
      <c r="DM78"/>
      <c r="DN78"/>
    </row>
    <row r="79" spans="7:118" x14ac:dyDescent="0.3">
      <c r="AB79"/>
      <c r="AC79"/>
      <c r="AS79"/>
      <c r="AT79"/>
      <c r="BJ79"/>
      <c r="BK79"/>
      <c r="CG79"/>
      <c r="CJ79"/>
      <c r="DM79"/>
      <c r="DN79"/>
    </row>
    <row r="80" spans="7:118" x14ac:dyDescent="0.3">
      <c r="AB80"/>
      <c r="AC80"/>
      <c r="AS80"/>
      <c r="AT80"/>
      <c r="BJ80"/>
      <c r="BK80"/>
      <c r="CG80"/>
      <c r="CJ80"/>
      <c r="DM80"/>
      <c r="DN80"/>
    </row>
    <row r="81" spans="28:118" x14ac:dyDescent="0.3">
      <c r="AB81"/>
      <c r="AC81"/>
      <c r="AS81"/>
      <c r="AT81"/>
      <c r="BJ81"/>
      <c r="BK81"/>
      <c r="CG81"/>
      <c r="CJ81"/>
      <c r="DM81"/>
      <c r="DN81"/>
    </row>
    <row r="82" spans="28:118" x14ac:dyDescent="0.3">
      <c r="AB82"/>
      <c r="AC82"/>
      <c r="AS82"/>
      <c r="AT82"/>
      <c r="BJ82"/>
      <c r="BK82"/>
      <c r="CG82"/>
      <c r="CJ82"/>
      <c r="DM82"/>
      <c r="DN82"/>
    </row>
    <row r="83" spans="28:118" x14ac:dyDescent="0.3">
      <c r="AB83"/>
      <c r="AC83"/>
      <c r="AS83"/>
      <c r="AT83"/>
      <c r="BJ83"/>
      <c r="BK83"/>
      <c r="CG83"/>
      <c r="CJ83"/>
      <c r="DM83"/>
      <c r="DN83"/>
    </row>
    <row r="84" spans="28:118" x14ac:dyDescent="0.3">
      <c r="AB84"/>
      <c r="AC84"/>
      <c r="AS84"/>
      <c r="AT84"/>
      <c r="BJ84"/>
      <c r="BK84"/>
      <c r="CG84"/>
      <c r="CJ84"/>
      <c r="DM84"/>
      <c r="DN84"/>
    </row>
    <row r="85" spans="28:118" x14ac:dyDescent="0.3">
      <c r="AB85"/>
      <c r="AC85"/>
      <c r="AS85"/>
      <c r="AT85"/>
      <c r="BJ85"/>
      <c r="BK85"/>
      <c r="CG85"/>
      <c r="CJ85"/>
      <c r="DM85"/>
      <c r="DN85"/>
    </row>
    <row r="86" spans="28:118" x14ac:dyDescent="0.3">
      <c r="AB86"/>
      <c r="AC86"/>
      <c r="AS86"/>
      <c r="AT86"/>
      <c r="BJ86"/>
      <c r="BK86"/>
      <c r="CG86"/>
      <c r="CJ86"/>
      <c r="DM86"/>
      <c r="DN86"/>
    </row>
    <row r="87" spans="28:118" x14ac:dyDescent="0.3">
      <c r="AB87"/>
      <c r="AC87"/>
      <c r="AS87"/>
      <c r="AT87"/>
      <c r="BJ87"/>
      <c r="BK87"/>
      <c r="CG87"/>
      <c r="CJ87"/>
      <c r="DM87"/>
      <c r="DN87"/>
    </row>
    <row r="88" spans="28:118" x14ac:dyDescent="0.3">
      <c r="AB88"/>
      <c r="AC88"/>
      <c r="AS88"/>
      <c r="AT88"/>
      <c r="BJ88"/>
      <c r="BK88"/>
      <c r="CG88"/>
      <c r="CJ88"/>
      <c r="DM88"/>
      <c r="DN88"/>
    </row>
    <row r="89" spans="28:118" x14ac:dyDescent="0.3">
      <c r="AB89"/>
      <c r="AC89"/>
      <c r="AS89"/>
      <c r="AT89"/>
      <c r="BJ89"/>
      <c r="BK89"/>
      <c r="CG89"/>
      <c r="CJ89"/>
      <c r="DM89"/>
      <c r="DN89"/>
    </row>
    <row r="90" spans="28:118" x14ac:dyDescent="0.3">
      <c r="AB90"/>
      <c r="AC90"/>
      <c r="AS90"/>
      <c r="AT90"/>
      <c r="BJ90"/>
      <c r="BK90"/>
      <c r="CG90"/>
      <c r="CJ90"/>
      <c r="DM90"/>
      <c r="DN90"/>
    </row>
    <row r="91" spans="28:118" x14ac:dyDescent="0.3">
      <c r="AB91"/>
      <c r="AC91"/>
      <c r="AS91"/>
      <c r="AT91"/>
      <c r="BJ91"/>
      <c r="BK91"/>
      <c r="CG91"/>
      <c r="CJ91"/>
      <c r="DM91"/>
      <c r="DN91"/>
    </row>
    <row r="92" spans="28:118" x14ac:dyDescent="0.3">
      <c r="AB92"/>
      <c r="AC92"/>
      <c r="AS92"/>
      <c r="AT92"/>
      <c r="BJ92"/>
      <c r="BK92"/>
      <c r="CG92"/>
      <c r="CJ92"/>
      <c r="DM92"/>
      <c r="DN92"/>
    </row>
    <row r="93" spans="28:118" x14ac:dyDescent="0.3">
      <c r="AB93"/>
      <c r="AC93"/>
      <c r="AS93"/>
      <c r="AT93"/>
      <c r="BJ93"/>
      <c r="BK93"/>
      <c r="CG93"/>
      <c r="CJ93"/>
      <c r="DM93"/>
      <c r="DN93"/>
    </row>
    <row r="94" spans="28:118" x14ac:dyDescent="0.3">
      <c r="AB94"/>
      <c r="AC94"/>
      <c r="AS94"/>
      <c r="AT94"/>
      <c r="BJ94"/>
      <c r="BK94"/>
      <c r="CG94"/>
      <c r="CJ94"/>
      <c r="DM94"/>
      <c r="DN94"/>
    </row>
    <row r="95" spans="28:118" x14ac:dyDescent="0.3">
      <c r="AB95"/>
      <c r="AC95"/>
      <c r="AS95"/>
      <c r="AT95"/>
      <c r="BJ95"/>
      <c r="BK95"/>
      <c r="CG95"/>
      <c r="CJ95"/>
      <c r="DM95"/>
      <c r="DN95"/>
    </row>
    <row r="96" spans="28:118" x14ac:dyDescent="0.3">
      <c r="AB96"/>
      <c r="AC96"/>
      <c r="AS96"/>
      <c r="AT96"/>
      <c r="BJ96"/>
      <c r="BK96"/>
      <c r="CG96"/>
      <c r="CJ96"/>
      <c r="DM96"/>
      <c r="DN96"/>
    </row>
    <row r="97" spans="28:118" x14ac:dyDescent="0.3">
      <c r="AB97"/>
      <c r="AC97"/>
      <c r="AS97"/>
      <c r="AT97"/>
      <c r="BJ97"/>
      <c r="BK97"/>
      <c r="CG97"/>
      <c r="CJ97"/>
      <c r="DM97"/>
      <c r="DN97"/>
    </row>
    <row r="98" spans="28:118" x14ac:dyDescent="0.3">
      <c r="AB98"/>
      <c r="AC98"/>
      <c r="AS98"/>
      <c r="AT98"/>
      <c r="BJ98"/>
      <c r="BK98"/>
      <c r="CG98"/>
      <c r="CJ98"/>
      <c r="DM98"/>
      <c r="DN98"/>
    </row>
    <row r="99" spans="28:118" x14ac:dyDescent="0.3">
      <c r="AB99"/>
      <c r="AC99"/>
      <c r="AS99"/>
      <c r="AT99"/>
      <c r="BJ99"/>
      <c r="BK99"/>
      <c r="CG99"/>
      <c r="CJ99"/>
      <c r="DM99"/>
      <c r="DN99"/>
    </row>
    <row r="100" spans="28:118" x14ac:dyDescent="0.3">
      <c r="AB100"/>
      <c r="AC100"/>
      <c r="AS100"/>
      <c r="AT100"/>
      <c r="BJ100"/>
      <c r="BK100"/>
      <c r="CG100"/>
      <c r="CJ100"/>
      <c r="DM100"/>
      <c r="DN100"/>
    </row>
    <row r="101" spans="28:118" x14ac:dyDescent="0.3">
      <c r="AB101"/>
      <c r="AC101"/>
      <c r="AS101"/>
      <c r="AT101"/>
      <c r="BJ101"/>
      <c r="BK101"/>
      <c r="CG101"/>
      <c r="CJ101"/>
      <c r="DM101"/>
      <c r="DN101"/>
    </row>
    <row r="102" spans="28:118" x14ac:dyDescent="0.3">
      <c r="AB102"/>
      <c r="AC102"/>
      <c r="AS102"/>
      <c r="AT102"/>
      <c r="BJ102"/>
      <c r="BK102"/>
      <c r="CG102"/>
      <c r="CJ102"/>
      <c r="DM102"/>
      <c r="DN102"/>
    </row>
    <row r="103" spans="28:118" x14ac:dyDescent="0.3">
      <c r="AB103"/>
      <c r="AC103"/>
      <c r="AS103"/>
      <c r="AT103"/>
      <c r="BJ103"/>
      <c r="BK103"/>
      <c r="CG103"/>
      <c r="CJ103"/>
      <c r="DM103"/>
      <c r="DN103"/>
    </row>
    <row r="104" spans="28:118" x14ac:dyDescent="0.3">
      <c r="AB104"/>
      <c r="AC104"/>
      <c r="AS104"/>
      <c r="AT104"/>
      <c r="BJ104"/>
      <c r="BK104"/>
      <c r="CG104"/>
      <c r="CJ104"/>
      <c r="DM104"/>
      <c r="DN104"/>
    </row>
    <row r="105" spans="28:118" x14ac:dyDescent="0.3">
      <c r="AB105"/>
      <c r="AC105"/>
      <c r="AS105"/>
      <c r="AT105"/>
      <c r="BJ105"/>
      <c r="BK105"/>
      <c r="CG105"/>
      <c r="CJ105"/>
      <c r="DM105"/>
      <c r="DN105"/>
    </row>
    <row r="106" spans="28:118" x14ac:dyDescent="0.3">
      <c r="AB106"/>
      <c r="AC106"/>
      <c r="AS106"/>
      <c r="AT106"/>
      <c r="BJ106"/>
      <c r="BK106"/>
      <c r="CG106"/>
      <c r="CJ106"/>
      <c r="DM106"/>
      <c r="DN106"/>
    </row>
    <row r="107" spans="28:118" x14ac:dyDescent="0.3">
      <c r="AB107"/>
      <c r="AC107"/>
      <c r="AS107"/>
      <c r="AT107"/>
      <c r="BJ107"/>
      <c r="BK107"/>
      <c r="CG107"/>
      <c r="CJ107"/>
      <c r="DM107"/>
      <c r="DN107"/>
    </row>
    <row r="108" spans="28:118" x14ac:dyDescent="0.3">
      <c r="AB108"/>
      <c r="AC108"/>
      <c r="AS108"/>
      <c r="AT108"/>
      <c r="BJ108"/>
      <c r="BK108"/>
      <c r="CG108"/>
      <c r="CJ108"/>
      <c r="DM108"/>
      <c r="DN108"/>
    </row>
    <row r="109" spans="28:118" x14ac:dyDescent="0.3">
      <c r="AB109"/>
      <c r="AC109"/>
      <c r="AS109"/>
      <c r="AT109"/>
      <c r="BJ109"/>
      <c r="BK109"/>
      <c r="CG109"/>
      <c r="CJ109"/>
      <c r="DM109"/>
      <c r="DN109"/>
    </row>
    <row r="110" spans="28:118" x14ac:dyDescent="0.3">
      <c r="AB110"/>
      <c r="AC110"/>
      <c r="AS110"/>
      <c r="AT110"/>
      <c r="BJ110"/>
      <c r="BK110"/>
      <c r="CG110"/>
      <c r="CJ110"/>
      <c r="DM110"/>
      <c r="DN110"/>
    </row>
    <row r="111" spans="28:118" x14ac:dyDescent="0.3">
      <c r="AB111"/>
      <c r="AC111"/>
      <c r="AS111"/>
      <c r="AT111"/>
      <c r="BJ111"/>
      <c r="BK111"/>
      <c r="CG111"/>
      <c r="CJ111"/>
      <c r="DM111"/>
      <c r="DN111"/>
    </row>
    <row r="112" spans="28:118" x14ac:dyDescent="0.3">
      <c r="AB112"/>
      <c r="AC112"/>
      <c r="AS112"/>
      <c r="AT112"/>
      <c r="BJ112"/>
      <c r="BK112"/>
      <c r="CG112"/>
      <c r="CJ112"/>
      <c r="DM112"/>
      <c r="DN112"/>
    </row>
    <row r="113" spans="28:118" x14ac:dyDescent="0.3">
      <c r="AB113"/>
      <c r="AC113"/>
      <c r="AS113"/>
      <c r="AT113"/>
      <c r="BJ113"/>
      <c r="BK113"/>
      <c r="CG113"/>
      <c r="CJ113"/>
      <c r="DM113"/>
      <c r="DN113"/>
    </row>
    <row r="114" spans="28:118" x14ac:dyDescent="0.3">
      <c r="AB114"/>
      <c r="AC114"/>
      <c r="AS114"/>
      <c r="AT114"/>
      <c r="BJ114"/>
      <c r="BK114"/>
      <c r="CG114"/>
      <c r="CJ114"/>
      <c r="DM114"/>
      <c r="DN114"/>
    </row>
    <row r="115" spans="28:118" x14ac:dyDescent="0.3">
      <c r="AB115"/>
      <c r="AC115"/>
      <c r="AS115"/>
      <c r="AT115"/>
      <c r="BJ115"/>
      <c r="BK115"/>
      <c r="CG115"/>
      <c r="CJ115"/>
      <c r="DM115"/>
      <c r="DN115"/>
    </row>
    <row r="116" spans="28:118" x14ac:dyDescent="0.3">
      <c r="AB116"/>
      <c r="AC116"/>
      <c r="AS116"/>
      <c r="AT116"/>
      <c r="BJ116"/>
      <c r="BK116"/>
      <c r="CG116"/>
      <c r="CJ116"/>
      <c r="DM116"/>
      <c r="DN116"/>
    </row>
    <row r="117" spans="28:118" x14ac:dyDescent="0.3">
      <c r="AB117"/>
      <c r="AC117"/>
      <c r="AS117"/>
      <c r="AT117"/>
      <c r="BJ117"/>
      <c r="BK117"/>
      <c r="CG117"/>
      <c r="CJ117"/>
      <c r="DM117"/>
      <c r="DN117"/>
    </row>
    <row r="118" spans="28:118" x14ac:dyDescent="0.3">
      <c r="AB118"/>
      <c r="AC118"/>
      <c r="AS118"/>
      <c r="AT118"/>
      <c r="BJ118"/>
      <c r="BK118"/>
      <c r="CG118"/>
      <c r="CJ118"/>
      <c r="DM118"/>
      <c r="DN118"/>
    </row>
    <row r="119" spans="28:118" x14ac:dyDescent="0.3">
      <c r="AB119"/>
      <c r="AC119"/>
      <c r="AS119"/>
      <c r="AT119"/>
      <c r="BJ119"/>
      <c r="BK119"/>
      <c r="CG119"/>
      <c r="CJ119"/>
      <c r="DM119"/>
      <c r="DN119"/>
    </row>
    <row r="120" spans="28:118" x14ac:dyDescent="0.3">
      <c r="AB120"/>
      <c r="AC120"/>
      <c r="AS120"/>
      <c r="AT120"/>
      <c r="BJ120"/>
      <c r="BK120"/>
      <c r="CG120"/>
      <c r="CJ120"/>
      <c r="DM120"/>
      <c r="DN120"/>
    </row>
    <row r="121" spans="28:118" x14ac:dyDescent="0.3">
      <c r="AB121"/>
      <c r="AC121"/>
      <c r="AS121"/>
      <c r="AT121"/>
      <c r="BJ121"/>
      <c r="BK121"/>
      <c r="CG121"/>
      <c r="CJ121"/>
      <c r="DM121"/>
      <c r="DN121"/>
    </row>
    <row r="122" spans="28:118" x14ac:dyDescent="0.3">
      <c r="AB122"/>
      <c r="AC122"/>
      <c r="AS122"/>
      <c r="AT122"/>
      <c r="BJ122"/>
      <c r="BK122"/>
      <c r="CG122"/>
      <c r="CJ122"/>
      <c r="DM122"/>
      <c r="DN122"/>
    </row>
    <row r="123" spans="28:118" x14ac:dyDescent="0.3">
      <c r="AB123"/>
      <c r="AC123"/>
      <c r="AS123"/>
      <c r="AT123"/>
      <c r="BJ123"/>
      <c r="BK123"/>
      <c r="CG123"/>
      <c r="CJ123"/>
      <c r="DM123"/>
      <c r="DN123"/>
    </row>
    <row r="124" spans="28:118" x14ac:dyDescent="0.3">
      <c r="AB124"/>
      <c r="AC124"/>
      <c r="AS124"/>
      <c r="AT124"/>
      <c r="BJ124"/>
      <c r="BK124"/>
      <c r="CG124"/>
      <c r="CJ124"/>
      <c r="DM124"/>
      <c r="DN124"/>
    </row>
    <row r="125" spans="28:118" x14ac:dyDescent="0.3">
      <c r="AB125"/>
      <c r="AC125"/>
      <c r="AS125"/>
      <c r="AT125"/>
      <c r="BJ125"/>
      <c r="BK125"/>
      <c r="CG125"/>
      <c r="CJ125"/>
      <c r="DM125"/>
      <c r="DN125"/>
    </row>
    <row r="126" spans="28:118" x14ac:dyDescent="0.3">
      <c r="AB126"/>
      <c r="AC126"/>
      <c r="AS126"/>
      <c r="AT126"/>
      <c r="BJ126"/>
      <c r="BK126"/>
      <c r="CG126"/>
      <c r="CJ126"/>
      <c r="DM126"/>
      <c r="DN126"/>
    </row>
    <row r="127" spans="28:118" x14ac:dyDescent="0.3">
      <c r="AB127"/>
      <c r="AC127"/>
      <c r="AS127"/>
      <c r="AT127"/>
      <c r="BJ127"/>
      <c r="BK127"/>
      <c r="CG127"/>
      <c r="CJ127"/>
      <c r="DM127"/>
      <c r="DN127"/>
    </row>
    <row r="128" spans="28:118" x14ac:dyDescent="0.3">
      <c r="AB128"/>
      <c r="AC128"/>
      <c r="AS128"/>
      <c r="AT128"/>
      <c r="BJ128"/>
      <c r="BK128"/>
      <c r="CG128"/>
      <c r="CJ128"/>
      <c r="DM128"/>
      <c r="DN128"/>
    </row>
    <row r="129" spans="28:118" x14ac:dyDescent="0.3">
      <c r="AB129"/>
      <c r="AC129"/>
      <c r="AS129"/>
      <c r="AT129"/>
      <c r="BJ129"/>
      <c r="BK129"/>
      <c r="CG129"/>
      <c r="CJ129"/>
      <c r="DM129"/>
      <c r="DN129"/>
    </row>
    <row r="130" spans="28:118" x14ac:dyDescent="0.3">
      <c r="AB130"/>
      <c r="AC130"/>
      <c r="AS130"/>
      <c r="AT130"/>
      <c r="BJ130"/>
      <c r="BK130"/>
      <c r="CG130"/>
      <c r="CJ130"/>
      <c r="DM130"/>
      <c r="DN130"/>
    </row>
    <row r="131" spans="28:118" x14ac:dyDescent="0.3">
      <c r="AB131"/>
      <c r="AC131"/>
      <c r="AS131"/>
      <c r="AT131"/>
      <c r="BJ131"/>
      <c r="BK131"/>
      <c r="CG131"/>
      <c r="CJ131"/>
      <c r="DM131"/>
      <c r="DN131"/>
    </row>
    <row r="132" spans="28:118" x14ac:dyDescent="0.3">
      <c r="AB132"/>
      <c r="AC132"/>
      <c r="AS132"/>
      <c r="AT132"/>
      <c r="BJ132"/>
      <c r="BK132"/>
      <c r="CG132"/>
      <c r="CJ132"/>
      <c r="DM132"/>
      <c r="DN132"/>
    </row>
    <row r="133" spans="28:118" x14ac:dyDescent="0.3">
      <c r="AB133"/>
      <c r="AC133"/>
      <c r="AS133"/>
      <c r="AT133"/>
      <c r="BJ133"/>
      <c r="BK133"/>
      <c r="CG133"/>
      <c r="CJ133"/>
      <c r="DM133"/>
      <c r="DN133"/>
    </row>
    <row r="134" spans="28:118" x14ac:dyDescent="0.3">
      <c r="AB134"/>
      <c r="AC134"/>
      <c r="AS134"/>
      <c r="AT134"/>
      <c r="BJ134"/>
      <c r="BK134"/>
      <c r="CG134"/>
      <c r="CJ134"/>
      <c r="DM134"/>
      <c r="DN134"/>
    </row>
    <row r="135" spans="28:118" x14ac:dyDescent="0.3">
      <c r="AB135"/>
      <c r="AC135"/>
      <c r="AS135"/>
      <c r="AT135"/>
      <c r="BJ135"/>
      <c r="BK135"/>
      <c r="CG135"/>
      <c r="CJ135"/>
      <c r="DM135"/>
      <c r="DN135"/>
    </row>
    <row r="136" spans="28:118" x14ac:dyDescent="0.3">
      <c r="AB136"/>
      <c r="AC136"/>
      <c r="AS136"/>
      <c r="AT136"/>
      <c r="BJ136"/>
      <c r="BK136"/>
      <c r="CG136"/>
      <c r="CJ136"/>
      <c r="DM136"/>
      <c r="DN136"/>
    </row>
    <row r="137" spans="28:118" x14ac:dyDescent="0.3">
      <c r="AB137"/>
      <c r="AC137"/>
      <c r="AS137"/>
      <c r="AT137"/>
      <c r="BJ137"/>
      <c r="BK137"/>
      <c r="CG137"/>
      <c r="CJ137"/>
      <c r="DM137"/>
      <c r="DN137"/>
    </row>
    <row r="138" spans="28:118" x14ac:dyDescent="0.3">
      <c r="AB138"/>
      <c r="AC138"/>
      <c r="AS138"/>
      <c r="AT138"/>
      <c r="BJ138"/>
      <c r="BK138"/>
      <c r="CG138"/>
      <c r="CJ138"/>
      <c r="DM138"/>
      <c r="DN138"/>
    </row>
    <row r="139" spans="28:118" x14ac:dyDescent="0.3">
      <c r="AB139"/>
      <c r="AC139"/>
      <c r="AS139"/>
      <c r="AT139"/>
      <c r="BJ139"/>
      <c r="BK139"/>
      <c r="CG139"/>
      <c r="CJ139"/>
      <c r="DM139"/>
      <c r="DN139"/>
    </row>
    <row r="140" spans="28:118" x14ac:dyDescent="0.3">
      <c r="AB140"/>
      <c r="AC140"/>
      <c r="AS140"/>
      <c r="AT140"/>
      <c r="BJ140"/>
      <c r="BK140"/>
      <c r="CG140"/>
      <c r="CJ140"/>
      <c r="DM140"/>
      <c r="DN140"/>
    </row>
    <row r="141" spans="28:118" x14ac:dyDescent="0.3">
      <c r="AB141"/>
      <c r="AC141"/>
      <c r="AS141"/>
      <c r="AT141"/>
      <c r="BJ141"/>
      <c r="BK141"/>
      <c r="CG141"/>
      <c r="CJ141"/>
      <c r="DM141"/>
      <c r="DN141"/>
    </row>
    <row r="142" spans="28:118" x14ac:dyDescent="0.3">
      <c r="AB142"/>
      <c r="AC142"/>
      <c r="AS142"/>
      <c r="AT142"/>
      <c r="BJ142"/>
      <c r="BK142"/>
      <c r="CG142"/>
      <c r="CJ142"/>
      <c r="DM142"/>
      <c r="DN142"/>
    </row>
    <row r="143" spans="28:118" x14ac:dyDescent="0.3">
      <c r="AB143"/>
      <c r="AC143"/>
      <c r="AS143"/>
      <c r="AT143"/>
      <c r="BJ143"/>
      <c r="BK143"/>
      <c r="CG143"/>
      <c r="CJ143"/>
      <c r="DM143"/>
      <c r="DN143"/>
    </row>
    <row r="144" spans="28:118" x14ac:dyDescent="0.3">
      <c r="AB144"/>
      <c r="AC144"/>
      <c r="AS144"/>
      <c r="AT144"/>
      <c r="BJ144"/>
      <c r="BK144"/>
      <c r="CG144"/>
      <c r="CJ144"/>
      <c r="DM144"/>
      <c r="DN144"/>
    </row>
    <row r="145" spans="28:118" x14ac:dyDescent="0.3">
      <c r="AB145"/>
      <c r="AC145"/>
      <c r="AS145"/>
      <c r="AT145"/>
      <c r="BJ145"/>
      <c r="BK145"/>
      <c r="CG145"/>
      <c r="CJ145"/>
      <c r="DM145"/>
      <c r="DN145"/>
    </row>
    <row r="146" spans="28:118" x14ac:dyDescent="0.3">
      <c r="AB146"/>
      <c r="AC146"/>
      <c r="AS146"/>
      <c r="AT146"/>
      <c r="BJ146"/>
      <c r="BK146"/>
      <c r="CG146"/>
      <c r="CJ146"/>
      <c r="DM146"/>
      <c r="DN146"/>
    </row>
    <row r="147" spans="28:118" x14ac:dyDescent="0.3">
      <c r="AB147"/>
      <c r="AC147"/>
      <c r="AS147"/>
      <c r="AT147"/>
      <c r="BJ147"/>
      <c r="BK147"/>
      <c r="CG147"/>
      <c r="CJ147"/>
      <c r="DM147"/>
      <c r="DN147"/>
    </row>
    <row r="148" spans="28:118" x14ac:dyDescent="0.3">
      <c r="AB148"/>
      <c r="AC148"/>
      <c r="AS148"/>
      <c r="AT148"/>
      <c r="BJ148"/>
      <c r="BK148"/>
      <c r="CG148"/>
      <c r="CJ148"/>
      <c r="DM148"/>
      <c r="DN148"/>
    </row>
    <row r="149" spans="28:118" x14ac:dyDescent="0.3">
      <c r="AB149"/>
      <c r="AC149"/>
      <c r="AS149"/>
      <c r="AT149"/>
      <c r="BJ149"/>
      <c r="BK149"/>
      <c r="CG149"/>
      <c r="CJ149"/>
      <c r="DM149"/>
      <c r="DN149"/>
    </row>
    <row r="150" spans="28:118" x14ac:dyDescent="0.3">
      <c r="AB150"/>
      <c r="AC150"/>
      <c r="AS150"/>
      <c r="AT150"/>
      <c r="BJ150"/>
      <c r="BK150"/>
      <c r="CG150"/>
      <c r="CJ150"/>
      <c r="DM150"/>
      <c r="DN150"/>
    </row>
    <row r="151" spans="28:118" x14ac:dyDescent="0.3">
      <c r="AB151"/>
      <c r="AC151"/>
      <c r="AS151"/>
      <c r="AT151"/>
      <c r="BJ151"/>
      <c r="BK151"/>
      <c r="CG151"/>
      <c r="CJ151"/>
      <c r="DM151"/>
      <c r="DN151"/>
    </row>
    <row r="152" spans="28:118" x14ac:dyDescent="0.3">
      <c r="AB152"/>
      <c r="AC152"/>
      <c r="AS152"/>
      <c r="AT152"/>
      <c r="BJ152"/>
      <c r="BK152"/>
      <c r="CG152"/>
      <c r="CJ152"/>
      <c r="DM152"/>
      <c r="DN152"/>
    </row>
    <row r="153" spans="28:118" x14ac:dyDescent="0.3">
      <c r="AB153"/>
      <c r="AC153"/>
      <c r="AS153"/>
      <c r="AT153"/>
      <c r="BJ153"/>
      <c r="BK153"/>
      <c r="CG153"/>
      <c r="CJ153"/>
      <c r="DM153"/>
      <c r="DN153"/>
    </row>
    <row r="154" spans="28:118" x14ac:dyDescent="0.3">
      <c r="AB154"/>
      <c r="AC154"/>
      <c r="AS154"/>
      <c r="AT154"/>
      <c r="BJ154"/>
      <c r="BK154"/>
      <c r="CG154"/>
      <c r="CJ154"/>
      <c r="DM154"/>
      <c r="DN154"/>
    </row>
    <row r="155" spans="28:118" x14ac:dyDescent="0.3">
      <c r="AB155"/>
      <c r="AC155"/>
      <c r="AS155"/>
      <c r="AT155"/>
      <c r="BJ155"/>
      <c r="BK155"/>
      <c r="CG155"/>
      <c r="CJ155"/>
      <c r="DM155"/>
      <c r="DN155"/>
    </row>
    <row r="156" spans="28:118" x14ac:dyDescent="0.3">
      <c r="AB156"/>
      <c r="AC156"/>
      <c r="AS156"/>
      <c r="AT156"/>
      <c r="BJ156"/>
      <c r="BK156"/>
      <c r="CG156"/>
      <c r="CJ156"/>
      <c r="DM156"/>
      <c r="DN156"/>
    </row>
    <row r="157" spans="28:118" x14ac:dyDescent="0.3">
      <c r="AB157"/>
      <c r="AC157"/>
      <c r="AS157"/>
      <c r="AT157"/>
      <c r="BJ157"/>
      <c r="BK157"/>
      <c r="CG157"/>
      <c r="CJ157"/>
      <c r="DM157"/>
      <c r="DN157"/>
    </row>
    <row r="158" spans="28:118" x14ac:dyDescent="0.3">
      <c r="AB158"/>
      <c r="AC158"/>
      <c r="AS158"/>
      <c r="AT158"/>
      <c r="BJ158"/>
      <c r="BK158"/>
      <c r="CG158"/>
      <c r="CJ158"/>
      <c r="DM158"/>
      <c r="DN158"/>
    </row>
    <row r="159" spans="28:118" x14ac:dyDescent="0.3">
      <c r="AB159"/>
      <c r="AC159"/>
      <c r="AS159"/>
      <c r="AT159"/>
      <c r="BJ159"/>
      <c r="BK159"/>
      <c r="CG159"/>
      <c r="CJ159"/>
      <c r="DM159"/>
      <c r="DN159"/>
    </row>
    <row r="160" spans="28:118" x14ac:dyDescent="0.3">
      <c r="AB160"/>
      <c r="AC160"/>
      <c r="AS160"/>
      <c r="AT160"/>
      <c r="BJ160"/>
      <c r="BK160"/>
      <c r="CG160"/>
      <c r="CJ160"/>
      <c r="DM160"/>
      <c r="DN160"/>
    </row>
    <row r="161" spans="28:118" x14ac:dyDescent="0.3">
      <c r="AB161"/>
      <c r="AC161"/>
      <c r="AS161"/>
      <c r="AT161"/>
      <c r="BJ161"/>
      <c r="BK161"/>
      <c r="CG161"/>
      <c r="CJ161"/>
      <c r="DM161"/>
      <c r="DN161"/>
    </row>
    <row r="162" spans="28:118" x14ac:dyDescent="0.3">
      <c r="AB162"/>
      <c r="AC162"/>
      <c r="AS162"/>
      <c r="AT162"/>
      <c r="BJ162"/>
      <c r="BK162"/>
      <c r="CG162"/>
      <c r="CJ162"/>
      <c r="DM162"/>
      <c r="DN162"/>
    </row>
    <row r="163" spans="28:118" x14ac:dyDescent="0.3">
      <c r="AB163"/>
      <c r="AC163"/>
      <c r="AS163"/>
      <c r="AT163"/>
      <c r="BJ163"/>
      <c r="BK163"/>
      <c r="CG163"/>
      <c r="CJ163"/>
      <c r="DM163"/>
      <c r="DN163"/>
    </row>
    <row r="164" spans="28:118" x14ac:dyDescent="0.3">
      <c r="AB164"/>
      <c r="AC164"/>
      <c r="AS164"/>
      <c r="AT164"/>
      <c r="BJ164"/>
      <c r="BK164"/>
      <c r="CG164"/>
      <c r="CJ164"/>
      <c r="DM164"/>
      <c r="DN164"/>
    </row>
    <row r="165" spans="28:118" x14ac:dyDescent="0.3">
      <c r="AB165"/>
      <c r="AC165"/>
      <c r="AS165"/>
      <c r="AT165"/>
      <c r="BJ165"/>
      <c r="BK165"/>
      <c r="CG165"/>
      <c r="CJ165"/>
      <c r="DM165"/>
      <c r="DN165"/>
    </row>
    <row r="166" spans="28:118" x14ac:dyDescent="0.3">
      <c r="AB166"/>
      <c r="AC166"/>
      <c r="AS166"/>
      <c r="AT166"/>
      <c r="BJ166"/>
      <c r="BK166"/>
      <c r="CG166"/>
      <c r="CJ166"/>
      <c r="DM166"/>
      <c r="DN166"/>
    </row>
    <row r="167" spans="28:118" x14ac:dyDescent="0.3">
      <c r="AB167"/>
      <c r="AC167"/>
      <c r="AS167"/>
      <c r="AT167"/>
      <c r="BJ167"/>
      <c r="BK167"/>
      <c r="CG167"/>
      <c r="CJ167"/>
      <c r="DM167"/>
      <c r="DN167"/>
    </row>
    <row r="168" spans="28:118" x14ac:dyDescent="0.3">
      <c r="AB168"/>
      <c r="AC168"/>
      <c r="AS168"/>
      <c r="AT168"/>
      <c r="BJ168"/>
      <c r="BK168"/>
      <c r="CG168"/>
      <c r="CJ168"/>
      <c r="DM168"/>
      <c r="DN168"/>
    </row>
    <row r="169" spans="28:118" x14ac:dyDescent="0.3">
      <c r="AB169"/>
      <c r="AC169"/>
      <c r="AS169"/>
      <c r="AT169"/>
      <c r="BJ169"/>
      <c r="BK169"/>
      <c r="CG169"/>
      <c r="CJ169"/>
      <c r="DM169"/>
      <c r="DN169"/>
    </row>
    <row r="170" spans="28:118" x14ac:dyDescent="0.3">
      <c r="AB170"/>
      <c r="AC170"/>
      <c r="AS170"/>
      <c r="AT170"/>
      <c r="BJ170"/>
      <c r="BK170"/>
      <c r="CG170"/>
      <c r="CJ170"/>
      <c r="DM170"/>
      <c r="DN170"/>
    </row>
    <row r="171" spans="28:118" x14ac:dyDescent="0.3">
      <c r="AB171"/>
      <c r="AC171"/>
      <c r="AS171"/>
      <c r="AT171"/>
      <c r="BJ171"/>
      <c r="BK171"/>
      <c r="CG171"/>
      <c r="CJ171"/>
      <c r="DM171"/>
      <c r="DN171"/>
    </row>
    <row r="172" spans="28:118" x14ac:dyDescent="0.3">
      <c r="AB172"/>
      <c r="AC172"/>
      <c r="AS172"/>
      <c r="AT172"/>
      <c r="BJ172"/>
      <c r="BK172"/>
      <c r="CG172"/>
      <c r="CJ172"/>
      <c r="DM172"/>
      <c r="DN172"/>
    </row>
    <row r="173" spans="28:118" x14ac:dyDescent="0.3">
      <c r="AB173"/>
      <c r="AC173"/>
      <c r="AS173"/>
      <c r="AT173"/>
      <c r="BJ173"/>
      <c r="BK173"/>
      <c r="CG173"/>
      <c r="CJ173"/>
      <c r="DM173"/>
      <c r="DN173"/>
    </row>
    <row r="174" spans="28:118" x14ac:dyDescent="0.3">
      <c r="AB174"/>
      <c r="AC174"/>
      <c r="AS174"/>
      <c r="AT174"/>
      <c r="BJ174"/>
      <c r="BK174"/>
      <c r="CG174"/>
      <c r="CJ174"/>
      <c r="DM174"/>
      <c r="DN174"/>
    </row>
    <row r="175" spans="28:118" x14ac:dyDescent="0.3">
      <c r="AB175"/>
      <c r="AC175"/>
      <c r="AS175"/>
      <c r="AT175"/>
      <c r="BJ175"/>
      <c r="BK175"/>
      <c r="CG175"/>
      <c r="CJ175"/>
      <c r="DM175"/>
      <c r="DN175"/>
    </row>
    <row r="176" spans="28:118" x14ac:dyDescent="0.3">
      <c r="AB176"/>
      <c r="AC176"/>
      <c r="AS176"/>
      <c r="AT176"/>
      <c r="BJ176"/>
      <c r="BK176"/>
      <c r="CG176"/>
      <c r="CJ176"/>
      <c r="DM176"/>
      <c r="DN176"/>
    </row>
    <row r="177" spans="28:118" x14ac:dyDescent="0.3">
      <c r="AB177"/>
      <c r="AC177"/>
      <c r="AS177"/>
      <c r="AT177"/>
      <c r="BJ177"/>
      <c r="BK177"/>
      <c r="CG177"/>
      <c r="CJ177"/>
      <c r="DM177"/>
      <c r="DN177"/>
    </row>
    <row r="178" spans="28:118" x14ac:dyDescent="0.3">
      <c r="AB178"/>
      <c r="AC178"/>
      <c r="AS178"/>
      <c r="AT178"/>
      <c r="BJ178"/>
      <c r="BK178"/>
      <c r="CG178"/>
      <c r="CJ178"/>
      <c r="DM178"/>
      <c r="DN178"/>
    </row>
    <row r="179" spans="28:118" x14ac:dyDescent="0.3">
      <c r="AB179"/>
      <c r="AC179"/>
      <c r="AS179"/>
      <c r="AT179"/>
      <c r="BJ179"/>
      <c r="BK179"/>
      <c r="CG179"/>
      <c r="CJ179"/>
      <c r="DM179"/>
      <c r="DN179"/>
    </row>
    <row r="180" spans="28:118" x14ac:dyDescent="0.3">
      <c r="AB180"/>
      <c r="AC180"/>
      <c r="AS180"/>
      <c r="AT180"/>
      <c r="BJ180"/>
      <c r="BK180"/>
      <c r="CG180"/>
      <c r="CJ180"/>
      <c r="DM180"/>
      <c r="DN180"/>
    </row>
    <row r="181" spans="28:118" x14ac:dyDescent="0.3">
      <c r="AB181"/>
      <c r="AC181"/>
      <c r="AS181"/>
      <c r="AT181"/>
      <c r="BJ181"/>
      <c r="BK181"/>
      <c r="CG181"/>
      <c r="CJ181"/>
      <c r="DM181"/>
      <c r="DN181"/>
    </row>
    <row r="182" spans="28:118" x14ac:dyDescent="0.3">
      <c r="AB182"/>
      <c r="AC182"/>
      <c r="AS182"/>
      <c r="AT182"/>
      <c r="BJ182"/>
      <c r="BK182"/>
      <c r="CG182"/>
      <c r="CJ182"/>
      <c r="DM182"/>
      <c r="DN182"/>
    </row>
    <row r="183" spans="28:118" x14ac:dyDescent="0.3">
      <c r="AB183"/>
      <c r="AC183"/>
      <c r="AS183"/>
      <c r="AT183"/>
      <c r="BJ183"/>
      <c r="BK183"/>
      <c r="CG183"/>
      <c r="CJ183"/>
      <c r="DM183"/>
      <c r="DN183"/>
    </row>
    <row r="184" spans="28:118" x14ac:dyDescent="0.3">
      <c r="AB184"/>
      <c r="AC184"/>
      <c r="AS184"/>
      <c r="AT184"/>
      <c r="BJ184"/>
      <c r="BK184"/>
      <c r="CG184"/>
      <c r="CJ184"/>
      <c r="DM184"/>
      <c r="DN184"/>
    </row>
    <row r="185" spans="28:118" x14ac:dyDescent="0.3">
      <c r="AB185"/>
      <c r="AC185"/>
      <c r="AS185"/>
      <c r="AT185"/>
      <c r="BJ185"/>
      <c r="BK185"/>
      <c r="CG185"/>
      <c r="CJ185"/>
      <c r="DM185"/>
      <c r="DN185"/>
    </row>
    <row r="186" spans="28:118" x14ac:dyDescent="0.3">
      <c r="AB186"/>
      <c r="AC186"/>
      <c r="AS186"/>
      <c r="AT186"/>
      <c r="BJ186"/>
      <c r="BK186"/>
      <c r="CG186"/>
      <c r="CJ186"/>
      <c r="DM186"/>
      <c r="DN186"/>
    </row>
    <row r="187" spans="28:118" x14ac:dyDescent="0.3">
      <c r="AB187"/>
      <c r="AC187"/>
      <c r="AS187"/>
      <c r="AT187"/>
      <c r="BJ187"/>
      <c r="BK187"/>
      <c r="CG187"/>
      <c r="CJ187"/>
      <c r="DM187"/>
      <c r="DN187"/>
    </row>
    <row r="188" spans="28:118" x14ac:dyDescent="0.3">
      <c r="AB188"/>
      <c r="AC188"/>
      <c r="AS188"/>
      <c r="AT188"/>
      <c r="BJ188"/>
      <c r="BK188"/>
      <c r="CG188"/>
      <c r="CJ188"/>
      <c r="DM188"/>
      <c r="DN188"/>
    </row>
    <row r="189" spans="28:118" x14ac:dyDescent="0.3">
      <c r="AB189"/>
      <c r="AC189"/>
      <c r="AS189"/>
      <c r="AT189"/>
      <c r="BJ189"/>
      <c r="BK189"/>
      <c r="CG189"/>
      <c r="CJ189"/>
      <c r="DM189"/>
      <c r="DN189"/>
    </row>
    <row r="190" spans="28:118" x14ac:dyDescent="0.3">
      <c r="AB190"/>
      <c r="AC190"/>
      <c r="AS190"/>
      <c r="AT190"/>
      <c r="BJ190"/>
      <c r="BK190"/>
      <c r="CG190"/>
      <c r="CJ190"/>
      <c r="DM190"/>
      <c r="DN190"/>
    </row>
    <row r="191" spans="28:118" x14ac:dyDescent="0.3">
      <c r="AB191"/>
      <c r="AC191"/>
      <c r="AS191"/>
      <c r="AT191"/>
      <c r="BJ191"/>
      <c r="BK191"/>
      <c r="CG191"/>
      <c r="CJ191"/>
      <c r="DM191"/>
      <c r="DN191"/>
    </row>
    <row r="192" spans="28:118" x14ac:dyDescent="0.3">
      <c r="AB192"/>
      <c r="AC192"/>
      <c r="AS192"/>
      <c r="AT192"/>
      <c r="BJ192"/>
      <c r="BK192"/>
      <c r="CG192"/>
      <c r="CJ192"/>
      <c r="DM192"/>
      <c r="DN192"/>
    </row>
    <row r="193" spans="28:118" x14ac:dyDescent="0.3">
      <c r="AB193"/>
      <c r="AC193"/>
      <c r="AS193"/>
      <c r="AT193"/>
      <c r="BJ193"/>
      <c r="BK193"/>
      <c r="CG193"/>
      <c r="CJ193"/>
      <c r="DM193"/>
      <c r="DN193"/>
    </row>
    <row r="194" spans="28:118" x14ac:dyDescent="0.3">
      <c r="AB194"/>
      <c r="AC194"/>
      <c r="AS194"/>
      <c r="AT194"/>
      <c r="BJ194"/>
      <c r="BK194"/>
      <c r="CG194"/>
      <c r="CJ194"/>
      <c r="DM194"/>
      <c r="DN194"/>
    </row>
    <row r="195" spans="28:118" x14ac:dyDescent="0.3">
      <c r="AB195"/>
      <c r="AC195"/>
      <c r="AS195"/>
      <c r="AT195"/>
      <c r="BJ195"/>
      <c r="BK195"/>
      <c r="CG195"/>
      <c r="CJ195"/>
      <c r="DM195"/>
      <c r="DN195"/>
    </row>
    <row r="196" spans="28:118" x14ac:dyDescent="0.3">
      <c r="AB196"/>
      <c r="AC196"/>
      <c r="AS196"/>
      <c r="AT196"/>
      <c r="BJ196"/>
      <c r="BK196"/>
      <c r="CG196"/>
      <c r="CJ196"/>
      <c r="DM196"/>
      <c r="DN196"/>
    </row>
    <row r="197" spans="28:118" x14ac:dyDescent="0.3">
      <c r="AB197"/>
      <c r="AC197"/>
      <c r="AS197"/>
      <c r="AT197"/>
      <c r="BJ197"/>
      <c r="BK197"/>
      <c r="CG197"/>
      <c r="CJ197"/>
      <c r="DM197"/>
      <c r="DN197"/>
    </row>
    <row r="198" spans="28:118" x14ac:dyDescent="0.3">
      <c r="AB198"/>
      <c r="AC198"/>
      <c r="AS198"/>
      <c r="AT198"/>
      <c r="BJ198"/>
      <c r="BK198"/>
      <c r="CG198"/>
      <c r="CJ198"/>
      <c r="DM198"/>
      <c r="DN198"/>
    </row>
    <row r="199" spans="28:118" x14ac:dyDescent="0.3">
      <c r="AB199"/>
      <c r="AC199"/>
      <c r="AS199"/>
      <c r="AT199"/>
      <c r="BJ199"/>
      <c r="BK199"/>
      <c r="CG199"/>
      <c r="CJ199"/>
      <c r="DM199"/>
      <c r="DN199"/>
    </row>
    <row r="200" spans="28:118" x14ac:dyDescent="0.3">
      <c r="AB200"/>
      <c r="AC200"/>
      <c r="AS200"/>
      <c r="AT200"/>
      <c r="BJ200"/>
      <c r="BK200"/>
      <c r="CG200"/>
      <c r="CJ200"/>
      <c r="DM200"/>
      <c r="DN200"/>
    </row>
    <row r="201" spans="28:118" x14ac:dyDescent="0.3">
      <c r="AB201"/>
      <c r="AC201"/>
      <c r="AS201"/>
      <c r="AT201"/>
      <c r="BJ201"/>
      <c r="BK201"/>
      <c r="CG201"/>
      <c r="CJ201"/>
      <c r="DM201"/>
      <c r="DN201"/>
    </row>
    <row r="202" spans="28:118" x14ac:dyDescent="0.3">
      <c r="AB202"/>
      <c r="AC202"/>
      <c r="AS202"/>
      <c r="AT202"/>
      <c r="BJ202"/>
      <c r="BK202"/>
      <c r="CG202"/>
      <c r="CJ202"/>
      <c r="DM202"/>
      <c r="DN202"/>
    </row>
    <row r="203" spans="28:118" x14ac:dyDescent="0.3">
      <c r="AB203"/>
      <c r="AC203"/>
      <c r="AS203"/>
      <c r="AT203"/>
      <c r="BJ203"/>
      <c r="BK203"/>
      <c r="CG203"/>
      <c r="CJ203"/>
      <c r="DM203"/>
      <c r="DN203"/>
    </row>
    <row r="204" spans="28:118" x14ac:dyDescent="0.3">
      <c r="AB204"/>
      <c r="AC204"/>
      <c r="AS204"/>
      <c r="AT204"/>
      <c r="BJ204"/>
      <c r="BK204"/>
      <c r="CG204"/>
      <c r="CJ204"/>
      <c r="DM204"/>
      <c r="DN204"/>
    </row>
    <row r="205" spans="28:118" x14ac:dyDescent="0.3">
      <c r="AB205"/>
      <c r="AC205"/>
      <c r="AS205"/>
      <c r="AT205"/>
      <c r="BJ205"/>
      <c r="BK205"/>
      <c r="CG205"/>
      <c r="CJ205"/>
      <c r="DM205"/>
      <c r="DN205"/>
    </row>
    <row r="206" spans="28:118" x14ac:dyDescent="0.3">
      <c r="AB206"/>
      <c r="AC206"/>
      <c r="AS206"/>
      <c r="AT206"/>
      <c r="BJ206"/>
      <c r="BK206"/>
      <c r="CG206"/>
      <c r="CJ206"/>
      <c r="DM206"/>
      <c r="DN206"/>
    </row>
    <row r="207" spans="28:118" x14ac:dyDescent="0.3">
      <c r="AB207"/>
      <c r="AC207"/>
      <c r="AS207"/>
      <c r="AT207"/>
      <c r="BJ207"/>
      <c r="BK207"/>
      <c r="CG207"/>
      <c r="CJ207"/>
      <c r="DM207"/>
      <c r="DN207"/>
    </row>
    <row r="208" spans="28:118" x14ac:dyDescent="0.3">
      <c r="AB208"/>
      <c r="AC208"/>
      <c r="AS208"/>
      <c r="AT208"/>
      <c r="BJ208"/>
      <c r="BK208"/>
      <c r="CG208"/>
      <c r="CJ208"/>
      <c r="DM208"/>
      <c r="DN208"/>
    </row>
    <row r="209" spans="28:118" x14ac:dyDescent="0.3">
      <c r="AB209"/>
      <c r="AC209"/>
      <c r="AS209"/>
      <c r="AT209"/>
      <c r="BJ209"/>
      <c r="BK209"/>
      <c r="CG209"/>
      <c r="CJ209"/>
      <c r="DM209"/>
      <c r="DN209"/>
    </row>
    <row r="210" spans="28:118" x14ac:dyDescent="0.3">
      <c r="AB210"/>
      <c r="AC210"/>
      <c r="AS210"/>
      <c r="AT210"/>
      <c r="BJ210"/>
      <c r="BK210"/>
      <c r="CG210"/>
      <c r="CJ210"/>
      <c r="DM210"/>
      <c r="DN210"/>
    </row>
    <row r="211" spans="28:118" x14ac:dyDescent="0.3">
      <c r="AB211"/>
      <c r="AC211"/>
      <c r="AS211"/>
      <c r="AT211"/>
      <c r="BJ211"/>
      <c r="BK211"/>
      <c r="CG211"/>
      <c r="CJ211"/>
      <c r="DM211"/>
      <c r="DN211"/>
    </row>
    <row r="212" spans="28:118" x14ac:dyDescent="0.3">
      <c r="AB212"/>
      <c r="AC212"/>
      <c r="AS212"/>
      <c r="AT212"/>
      <c r="BJ212"/>
      <c r="BK212"/>
      <c r="CG212"/>
      <c r="CJ212"/>
      <c r="DM212"/>
      <c r="DN212"/>
    </row>
    <row r="213" spans="28:118" x14ac:dyDescent="0.3">
      <c r="AB213"/>
      <c r="AC213"/>
      <c r="AS213"/>
      <c r="AT213"/>
      <c r="BJ213"/>
      <c r="BK213"/>
      <c r="CG213"/>
      <c r="CJ213"/>
      <c r="DM213"/>
      <c r="DN213"/>
    </row>
    <row r="214" spans="28:118" x14ac:dyDescent="0.3">
      <c r="AB214"/>
      <c r="AC214"/>
      <c r="AS214"/>
      <c r="AT214"/>
      <c r="BJ214"/>
      <c r="BK214"/>
      <c r="CG214"/>
      <c r="CJ214"/>
      <c r="DM214"/>
      <c r="DN214"/>
    </row>
    <row r="215" spans="28:118" x14ac:dyDescent="0.3">
      <c r="AB215"/>
      <c r="AC215"/>
      <c r="AS215"/>
      <c r="AT215"/>
      <c r="BJ215"/>
      <c r="BK215"/>
      <c r="CG215"/>
      <c r="CJ215"/>
      <c r="DM215"/>
      <c r="DN215"/>
    </row>
    <row r="216" spans="28:118" x14ac:dyDescent="0.3">
      <c r="AB216"/>
      <c r="AC216"/>
      <c r="AS216"/>
      <c r="AT216"/>
      <c r="BJ216"/>
      <c r="BK216"/>
      <c r="CG216"/>
      <c r="CJ216"/>
      <c r="DM216"/>
      <c r="DN216"/>
    </row>
    <row r="217" spans="28:118" x14ac:dyDescent="0.3">
      <c r="AB217"/>
      <c r="AC217"/>
      <c r="AS217"/>
      <c r="AT217"/>
      <c r="BJ217"/>
      <c r="BK217"/>
      <c r="CG217"/>
      <c r="CJ217"/>
      <c r="DM217"/>
      <c r="DN217"/>
    </row>
    <row r="218" spans="28:118" x14ac:dyDescent="0.3">
      <c r="AB218"/>
      <c r="AC218"/>
      <c r="AS218"/>
      <c r="AT218"/>
      <c r="BJ218"/>
      <c r="BK218"/>
      <c r="CG218"/>
      <c r="CJ218"/>
      <c r="DM218"/>
      <c r="DN218"/>
    </row>
    <row r="219" spans="28:118" x14ac:dyDescent="0.3">
      <c r="AB219"/>
      <c r="AC219"/>
      <c r="AS219"/>
      <c r="AT219"/>
      <c r="BJ219"/>
      <c r="BK219"/>
      <c r="CG219"/>
      <c r="CJ219"/>
      <c r="DM219"/>
      <c r="DN219"/>
    </row>
    <row r="220" spans="28:118" x14ac:dyDescent="0.3">
      <c r="AB220"/>
      <c r="AC220"/>
      <c r="AS220"/>
      <c r="AT220"/>
      <c r="BJ220"/>
      <c r="BK220"/>
      <c r="CG220"/>
      <c r="CJ220"/>
      <c r="DM220"/>
      <c r="DN220"/>
    </row>
    <row r="221" spans="28:118" x14ac:dyDescent="0.3">
      <c r="AB221"/>
      <c r="AC221"/>
      <c r="AS221"/>
      <c r="AT221"/>
      <c r="BJ221"/>
      <c r="BK221"/>
      <c r="CG221"/>
      <c r="CJ221"/>
      <c r="DM221"/>
      <c r="DN221"/>
    </row>
    <row r="222" spans="28:118" x14ac:dyDescent="0.3">
      <c r="AB222"/>
      <c r="AC222"/>
      <c r="AS222"/>
      <c r="AT222"/>
      <c r="BJ222"/>
      <c r="BK222"/>
      <c r="CG222"/>
      <c r="CJ222"/>
      <c r="DM222"/>
      <c r="DN222"/>
    </row>
    <row r="223" spans="28:118" x14ac:dyDescent="0.3">
      <c r="AB223"/>
      <c r="AC223"/>
      <c r="AS223"/>
      <c r="AT223"/>
      <c r="BJ223"/>
      <c r="BK223"/>
      <c r="CG223"/>
      <c r="CJ223"/>
      <c r="DM223"/>
      <c r="DN223"/>
    </row>
    <row r="224" spans="28:118" x14ac:dyDescent="0.3">
      <c r="AB224"/>
      <c r="AC224"/>
      <c r="AS224"/>
      <c r="AT224"/>
      <c r="BJ224"/>
      <c r="BK224"/>
      <c r="CG224"/>
      <c r="CJ224"/>
      <c r="DM224"/>
      <c r="DN224"/>
    </row>
    <row r="225" spans="28:118" x14ac:dyDescent="0.3">
      <c r="AB225"/>
      <c r="AC225"/>
      <c r="AS225"/>
      <c r="AT225"/>
      <c r="BJ225"/>
      <c r="BK225"/>
      <c r="CG225"/>
      <c r="CJ225"/>
      <c r="DM225"/>
      <c r="DN225"/>
    </row>
    <row r="226" spans="28:118" x14ac:dyDescent="0.3">
      <c r="AB226"/>
      <c r="AC226"/>
      <c r="AS226"/>
      <c r="AT226"/>
      <c r="BJ226"/>
      <c r="BK226"/>
      <c r="CG226"/>
      <c r="CJ226"/>
      <c r="DM226"/>
      <c r="DN226"/>
    </row>
    <row r="227" spans="28:118" x14ac:dyDescent="0.3">
      <c r="AB227"/>
      <c r="AC227"/>
      <c r="AS227"/>
      <c r="AT227"/>
      <c r="BJ227"/>
      <c r="BK227"/>
      <c r="CG227"/>
      <c r="CJ227"/>
      <c r="DM227"/>
      <c r="DN227"/>
    </row>
    <row r="228" spans="28:118" x14ac:dyDescent="0.3">
      <c r="AB228"/>
      <c r="AC228"/>
      <c r="AS228"/>
      <c r="AT228"/>
      <c r="BJ228"/>
      <c r="BK228"/>
      <c r="CG228"/>
      <c r="CJ228"/>
      <c r="DM228"/>
      <c r="DN228"/>
    </row>
    <row r="229" spans="28:118" x14ac:dyDescent="0.3">
      <c r="AB229"/>
      <c r="AC229"/>
      <c r="AS229"/>
      <c r="AT229"/>
      <c r="BJ229"/>
      <c r="BK229"/>
      <c r="CG229"/>
      <c r="CJ229"/>
      <c r="DM229"/>
      <c r="DN229"/>
    </row>
    <row r="230" spans="28:118" x14ac:dyDescent="0.3">
      <c r="AB230"/>
      <c r="AC230"/>
      <c r="AS230"/>
      <c r="AT230"/>
      <c r="BJ230"/>
      <c r="BK230"/>
      <c r="CG230"/>
      <c r="CJ230"/>
      <c r="DM230"/>
      <c r="DN230"/>
    </row>
    <row r="231" spans="28:118" x14ac:dyDescent="0.3">
      <c r="AB231"/>
      <c r="AC231"/>
      <c r="AS231"/>
      <c r="AT231"/>
      <c r="BJ231"/>
      <c r="BK231"/>
      <c r="CG231"/>
      <c r="CJ231"/>
      <c r="DM231"/>
      <c r="DN231"/>
    </row>
    <row r="232" spans="28:118" x14ac:dyDescent="0.3">
      <c r="AB232"/>
      <c r="AC232"/>
      <c r="AS232"/>
      <c r="AT232"/>
      <c r="BJ232"/>
      <c r="BK232"/>
      <c r="CG232"/>
      <c r="CJ232"/>
      <c r="DM232"/>
      <c r="DN232"/>
    </row>
    <row r="233" spans="28:118" x14ac:dyDescent="0.3">
      <c r="AB233"/>
      <c r="AC233"/>
      <c r="AS233"/>
      <c r="AT233"/>
      <c r="BJ233"/>
      <c r="BK233"/>
      <c r="CG233"/>
      <c r="CJ233"/>
      <c r="DM233"/>
      <c r="DN233"/>
    </row>
    <row r="234" spans="28:118" x14ac:dyDescent="0.3">
      <c r="AB234"/>
      <c r="AC234"/>
      <c r="AS234"/>
      <c r="AT234"/>
      <c r="BJ234"/>
      <c r="BK234"/>
      <c r="CG234"/>
      <c r="CJ234"/>
      <c r="DM234"/>
      <c r="DN234"/>
    </row>
    <row r="235" spans="28:118" x14ac:dyDescent="0.3">
      <c r="AB235"/>
      <c r="AC235"/>
      <c r="AS235"/>
      <c r="AT235"/>
      <c r="BJ235"/>
      <c r="BK235"/>
      <c r="CG235"/>
      <c r="CJ235"/>
      <c r="DM235"/>
      <c r="DN235"/>
    </row>
    <row r="236" spans="28:118" x14ac:dyDescent="0.3">
      <c r="AB236"/>
      <c r="AC236"/>
      <c r="AS236"/>
      <c r="AT236"/>
      <c r="BJ236"/>
      <c r="BK236"/>
      <c r="CG236"/>
      <c r="CJ236"/>
      <c r="DM236"/>
      <c r="DN236"/>
    </row>
    <row r="237" spans="28:118" x14ac:dyDescent="0.3">
      <c r="AB237"/>
      <c r="AC237"/>
      <c r="AS237"/>
      <c r="AT237"/>
      <c r="BJ237"/>
      <c r="BK237"/>
      <c r="CG237"/>
      <c r="CJ237"/>
      <c r="DM237"/>
      <c r="DN237"/>
    </row>
    <row r="238" spans="28:118" x14ac:dyDescent="0.3">
      <c r="AB238"/>
      <c r="AC238"/>
      <c r="AS238"/>
      <c r="AT238"/>
      <c r="BJ238"/>
      <c r="BK238"/>
      <c r="CG238"/>
      <c r="CJ238"/>
      <c r="DM238"/>
      <c r="DN238"/>
    </row>
    <row r="239" spans="28:118" x14ac:dyDescent="0.3">
      <c r="AB239"/>
      <c r="AC239"/>
      <c r="AS239"/>
      <c r="AT239"/>
      <c r="BJ239"/>
      <c r="BK239"/>
      <c r="CG239"/>
      <c r="CJ239"/>
      <c r="DM239"/>
      <c r="DN239"/>
    </row>
    <row r="240" spans="28:118" x14ac:dyDescent="0.3">
      <c r="AS240"/>
      <c r="AT240"/>
      <c r="BJ240"/>
      <c r="BK240"/>
      <c r="DM240"/>
      <c r="DN240"/>
    </row>
    <row r="241" spans="45:46" x14ac:dyDescent="0.3">
      <c r="AS241"/>
      <c r="AT241"/>
    </row>
  </sheetData>
  <autoFilter ref="B9:DN64" xr:uid="{B56A87CA-6B12-42F8-97A2-CAC8C714A3A9}">
    <sortState xmlns:xlrd2="http://schemas.microsoft.com/office/spreadsheetml/2017/richdata2" ref="B10:DN64">
      <sortCondition descending="1" ref="DK9:DK64"/>
    </sortState>
  </autoFilter>
  <mergeCells count="25">
    <mergeCell ref="DK6:DK8"/>
    <mergeCell ref="B7:B8"/>
    <mergeCell ref="C7:L7"/>
    <mergeCell ref="N7:Y7"/>
    <mergeCell ref="Z7:Z8"/>
    <mergeCell ref="AE7:AP7"/>
    <mergeCell ref="AQ7:AQ8"/>
    <mergeCell ref="AV7:BG7"/>
    <mergeCell ref="AA6:AA8"/>
    <mergeCell ref="AR6:AR8"/>
    <mergeCell ref="BI6:BI8"/>
    <mergeCell ref="BT6:BT8"/>
    <mergeCell ref="CG6:CG8"/>
    <mergeCell ref="CF7:CF8"/>
    <mergeCell ref="CS7:CS8"/>
    <mergeCell ref="BH7:BH8"/>
    <mergeCell ref="BM7:BR7"/>
    <mergeCell ref="BS7:BS8"/>
    <mergeCell ref="DJ7:DJ8"/>
    <mergeCell ref="DD6:DD8"/>
    <mergeCell ref="CX7:DB7"/>
    <mergeCell ref="DC7:DC8"/>
    <mergeCell ref="CT6:CT8"/>
    <mergeCell ref="BX7:CE7"/>
    <mergeCell ref="CK7:CR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F751-1F59-4E98-8EE7-07AE90690247}">
  <sheetPr>
    <tabColor theme="7" tint="0.79998168889431442"/>
  </sheetPr>
  <dimension ref="B1:DN247"/>
  <sheetViews>
    <sheetView zoomScale="90" zoomScaleNormal="90" workbookViewId="0">
      <pane xSplit="2" ySplit="10" topLeftCell="C11" activePane="bottomRight" state="frozen"/>
      <selection pane="topRight" activeCell="C1" sqref="C1"/>
      <selection pane="bottomLeft" activeCell="A7" sqref="A7"/>
      <selection pane="bottomRight" activeCell="B6" sqref="B6"/>
    </sheetView>
  </sheetViews>
  <sheetFormatPr defaultRowHeight="14.4" x14ac:dyDescent="0.3"/>
  <cols>
    <col min="2" max="2" width="24.5546875" customWidth="1"/>
    <col min="3" max="3" width="13.6640625" customWidth="1"/>
    <col min="4" max="4" width="16.88671875" bestFit="1" customWidth="1"/>
    <col min="5" max="5" width="15" bestFit="1" customWidth="1"/>
    <col min="6" max="6" width="13.6640625" customWidth="1"/>
    <col min="7" max="7" width="15" bestFit="1" customWidth="1"/>
    <col min="8" max="8" width="14.88671875" bestFit="1" customWidth="1"/>
    <col min="9" max="9" width="10.33203125" bestFit="1" customWidth="1"/>
    <col min="10" max="10" width="12.88671875" customWidth="1"/>
    <col min="11" max="11" width="10.6640625" bestFit="1" customWidth="1"/>
    <col min="12" max="12" width="13.6640625" customWidth="1"/>
    <col min="13" max="13" width="10.6640625" customWidth="1"/>
    <col min="14" max="14" width="11.6640625" style="264" bestFit="1" customWidth="1"/>
    <col min="15" max="15" width="17.44140625" style="2" bestFit="1" customWidth="1"/>
    <col min="16" max="16" width="17.44140625" bestFit="1" customWidth="1"/>
    <col min="17" max="17" width="20.33203125" bestFit="1" customWidth="1"/>
    <col min="18" max="18" width="14.109375" bestFit="1" customWidth="1"/>
    <col min="19" max="19" width="16.6640625" bestFit="1" customWidth="1"/>
    <col min="20" max="20" width="13.88671875" style="14" bestFit="1" customWidth="1"/>
    <col min="21" max="21" width="13.88671875" bestFit="1" customWidth="1"/>
    <col min="22" max="22" width="13.109375" bestFit="1" customWidth="1"/>
    <col min="23" max="23" width="15.6640625" bestFit="1" customWidth="1"/>
    <col min="24" max="24" width="17.6640625" style="17" bestFit="1" customWidth="1"/>
    <col min="25" max="25" width="20.5546875" style="25" bestFit="1" customWidth="1"/>
    <col min="26" max="26" width="18.33203125" style="25" bestFit="1" customWidth="1"/>
    <col min="27" max="27" width="18.109375" style="177" customWidth="1"/>
    <col min="28" max="28" width="18.33203125" style="177" customWidth="1"/>
    <col min="29" max="29" width="19.5546875" style="177" customWidth="1"/>
    <col min="30" max="30" width="8.6640625" style="159" customWidth="1"/>
    <col min="31" max="31" width="14.33203125" style="54" bestFit="1" customWidth="1"/>
    <col min="32" max="32" width="16.88671875" bestFit="1" customWidth="1"/>
    <col min="33" max="33" width="17.109375" style="54" bestFit="1" customWidth="1"/>
    <col min="34" max="34" width="20" bestFit="1" customWidth="1"/>
    <col min="35" max="35" width="16.88671875" bestFit="1" customWidth="1"/>
    <col min="36" max="36" width="16.6640625" bestFit="1" customWidth="1"/>
    <col min="37" max="37" width="14.44140625" bestFit="1" customWidth="1"/>
    <col min="38" max="38" width="17.109375" bestFit="1" customWidth="1"/>
    <col min="39" max="39" width="15.33203125" hidden="1" customWidth="1"/>
    <col min="40" max="40" width="17.6640625" style="84" hidden="1" customWidth="1"/>
    <col min="41" max="41" width="17.6640625" hidden="1" customWidth="1"/>
    <col min="42" max="42" width="17.109375" hidden="1" customWidth="1"/>
    <col min="43" max="43" width="18.33203125" bestFit="1" customWidth="1"/>
    <col min="44" max="44" width="19.6640625" bestFit="1" customWidth="1"/>
    <col min="45" max="46" width="20" style="177" bestFit="1" customWidth="1"/>
    <col min="47" max="47" width="11.6640625" customWidth="1"/>
    <col min="48" max="48" width="15.33203125" bestFit="1" customWidth="1"/>
    <col min="49" max="49" width="20.88671875" bestFit="1" customWidth="1"/>
    <col min="50" max="50" width="16.109375" bestFit="1" customWidth="1"/>
    <col min="51" max="51" width="19.109375" bestFit="1" customWidth="1"/>
    <col min="52" max="52" width="15.5546875" style="25" bestFit="1" customWidth="1"/>
    <col min="53" max="53" width="18.5546875" style="25" bestFit="1" customWidth="1"/>
    <col min="54" max="54" width="14.33203125" bestFit="1" customWidth="1"/>
    <col min="55" max="55" width="17.109375" bestFit="1" customWidth="1"/>
    <col min="56" max="56" width="14.88671875" bestFit="1" customWidth="1"/>
    <col min="57" max="57" width="17.6640625" bestFit="1" customWidth="1"/>
    <col min="58" max="58" width="15.44140625" bestFit="1" customWidth="1"/>
    <col min="59" max="59" width="18.109375" bestFit="1" customWidth="1"/>
    <col min="60" max="60" width="18.33203125" bestFit="1" customWidth="1"/>
    <col min="61" max="61" width="19.6640625" bestFit="1" customWidth="1"/>
    <col min="62" max="63" width="20" style="177" bestFit="1" customWidth="1"/>
    <col min="64" max="64" width="12" customWidth="1"/>
    <col min="65" max="65" width="14.33203125" style="14" bestFit="1" customWidth="1"/>
    <col min="66" max="66" width="16.88671875" style="14" bestFit="1" customWidth="1"/>
    <col min="67" max="67" width="11.109375" style="14" hidden="1" customWidth="1"/>
    <col min="68" max="68" width="13.6640625" style="14" hidden="1" customWidth="1"/>
    <col min="69" max="69" width="15.33203125" style="14" bestFit="1" customWidth="1"/>
    <col min="70" max="70" width="17.88671875" bestFit="1" customWidth="1"/>
    <col min="71" max="71" width="18.33203125" bestFit="1" customWidth="1"/>
    <col min="72" max="72" width="19.6640625" bestFit="1" customWidth="1"/>
    <col min="73" max="73" width="20" bestFit="1" customWidth="1"/>
    <col min="74" max="74" width="20.44140625" bestFit="1" customWidth="1"/>
    <col min="75" max="75" width="12.33203125" customWidth="1"/>
    <col min="76" max="76" width="13.33203125" style="14" bestFit="1" customWidth="1"/>
    <col min="77" max="77" width="16" style="25" bestFit="1" customWidth="1"/>
    <col min="78" max="78" width="14.5546875" style="14" hidden="1" customWidth="1"/>
    <col min="79" max="79" width="17.33203125" style="25" hidden="1" customWidth="1"/>
    <col min="80" max="80" width="15.44140625" style="14" bestFit="1" customWidth="1"/>
    <col min="81" max="81" width="18.109375" style="25" bestFit="1" customWidth="1"/>
    <col min="82" max="82" width="14.44140625" style="14" hidden="1" customWidth="1"/>
    <col min="83" max="83" width="17.109375" style="25" hidden="1" customWidth="1"/>
    <col min="84" max="84" width="18.33203125" style="25" bestFit="1" customWidth="1"/>
    <col min="85" max="85" width="19.6640625" style="25" bestFit="1" customWidth="1"/>
    <col min="86" max="87" width="20" bestFit="1" customWidth="1"/>
    <col min="88" max="88" width="15" style="159" customWidth="1"/>
    <col min="89" max="89" width="14" bestFit="1" customWidth="1"/>
    <col min="90" max="90" width="16.6640625" bestFit="1" customWidth="1"/>
    <col min="91" max="91" width="10.33203125" bestFit="1" customWidth="1"/>
    <col min="92" max="92" width="13.109375" bestFit="1" customWidth="1"/>
    <col min="93" max="93" width="15.109375" bestFit="1" customWidth="1"/>
    <col min="94" max="94" width="18" bestFit="1" customWidth="1"/>
    <col min="95" max="95" width="12.6640625" bestFit="1" customWidth="1"/>
    <col min="96" max="96" width="15.44140625" bestFit="1" customWidth="1"/>
    <col min="97" max="97" width="18.33203125" bestFit="1" customWidth="1"/>
    <col min="98" max="98" width="19.6640625" bestFit="1" customWidth="1"/>
    <col min="99" max="100" width="20" bestFit="1" customWidth="1"/>
    <col min="101" max="101" width="10.109375" customWidth="1"/>
    <col min="102" max="102" width="14.88671875" bestFit="1" customWidth="1"/>
    <col min="103" max="103" width="16.5546875" bestFit="1" customWidth="1"/>
    <col min="104" max="104" width="15.44140625" bestFit="1" customWidth="1"/>
    <col min="105" max="105" width="17.109375" bestFit="1" customWidth="1"/>
    <col min="106" max="106" width="14.109375" style="10" bestFit="1" customWidth="1"/>
    <col min="107" max="107" width="18.33203125" bestFit="1" customWidth="1"/>
    <col min="108" max="108" width="19.6640625" bestFit="1" customWidth="1"/>
    <col min="109" max="110" width="20" bestFit="1" customWidth="1"/>
    <col min="113" max="113" width="13.5546875" customWidth="1"/>
    <col min="114" max="114" width="13.5546875" style="10" customWidth="1"/>
    <col min="115" max="115" width="15" customWidth="1"/>
    <col min="117" max="118" width="20.33203125" style="2" bestFit="1" customWidth="1"/>
  </cols>
  <sheetData>
    <row r="1" spans="2:118" x14ac:dyDescent="0.3">
      <c r="B1" s="1" t="s">
        <v>413</v>
      </c>
      <c r="C1" s="1"/>
      <c r="D1" s="1"/>
      <c r="E1" s="1"/>
      <c r="K1" s="267" t="s">
        <v>400</v>
      </c>
      <c r="L1" s="267"/>
      <c r="M1" s="268" t="s">
        <v>415</v>
      </c>
      <c r="T1" s="2"/>
      <c r="Y1" s="240"/>
      <c r="Z1" s="240"/>
      <c r="AA1" s="240"/>
      <c r="AB1" s="240"/>
      <c r="AC1" s="240"/>
      <c r="AD1" s="269"/>
      <c r="AS1" s="240"/>
      <c r="AT1" s="240"/>
      <c r="AZ1" s="240"/>
      <c r="BA1" s="240"/>
      <c r="BJ1" s="240"/>
      <c r="BK1" s="240"/>
      <c r="BM1" s="2"/>
      <c r="BN1" s="2"/>
      <c r="BO1" s="2"/>
      <c r="BP1" s="2"/>
      <c r="BQ1" s="2"/>
      <c r="BX1" s="2"/>
      <c r="BY1" s="240"/>
      <c r="BZ1" s="2"/>
      <c r="CA1" s="240"/>
      <c r="CB1" s="2"/>
      <c r="CC1" s="240"/>
      <c r="CD1" s="2"/>
      <c r="CE1" s="240"/>
      <c r="CF1" s="240"/>
      <c r="CG1" s="240"/>
      <c r="CJ1" s="269"/>
      <c r="DB1"/>
      <c r="DJ1"/>
    </row>
    <row r="2" spans="2:118" ht="15.6" x14ac:dyDescent="0.3">
      <c r="B2" s="660" t="s">
        <v>1439</v>
      </c>
      <c r="C2" s="1"/>
      <c r="D2" s="1"/>
      <c r="E2" s="1"/>
      <c r="J2" s="96"/>
      <c r="K2" s="96"/>
      <c r="L2" s="96"/>
      <c r="M2" s="96"/>
      <c r="T2" s="2"/>
      <c r="Y2" s="240"/>
      <c r="Z2" s="240"/>
      <c r="AA2" s="240"/>
      <c r="AB2" s="240"/>
      <c r="AC2" s="240"/>
      <c r="AD2" s="269"/>
      <c r="AS2" s="240"/>
      <c r="AT2" s="240"/>
      <c r="AZ2" s="240"/>
      <c r="BA2" s="240"/>
      <c r="BJ2" s="240"/>
      <c r="BK2" s="240"/>
      <c r="BM2" s="2"/>
      <c r="BN2" s="2"/>
      <c r="BO2" s="2"/>
      <c r="BP2" s="2"/>
      <c r="BQ2" s="2"/>
      <c r="BX2" s="2"/>
      <c r="BY2" s="240"/>
      <c r="BZ2" s="2"/>
      <c r="CA2" s="240"/>
      <c r="CB2" s="2"/>
      <c r="CC2" s="240"/>
      <c r="CD2" s="2"/>
      <c r="CE2" s="240"/>
      <c r="CF2" s="240"/>
      <c r="CG2" s="240"/>
      <c r="CJ2" s="269"/>
      <c r="DB2"/>
      <c r="DJ2"/>
    </row>
    <row r="3" spans="2:118" ht="15.6" x14ac:dyDescent="0.3">
      <c r="B3" s="661" t="s">
        <v>1440</v>
      </c>
      <c r="C3" s="448" t="s">
        <v>1285</v>
      </c>
      <c r="D3" s="448"/>
      <c r="E3" s="1"/>
      <c r="J3" s="96"/>
      <c r="K3" s="96"/>
      <c r="L3" s="96"/>
      <c r="M3" s="96"/>
      <c r="T3" s="2"/>
      <c r="Y3" s="240"/>
      <c r="Z3" s="240"/>
      <c r="AA3" s="240"/>
      <c r="AB3" s="240"/>
      <c r="AC3" s="240"/>
      <c r="AD3" s="269"/>
      <c r="AS3" s="240"/>
      <c r="AT3" s="240"/>
      <c r="AZ3" s="240"/>
      <c r="BA3" s="240"/>
      <c r="BJ3" s="240"/>
      <c r="BK3" s="240"/>
      <c r="BM3" s="2"/>
      <c r="BN3" s="2"/>
      <c r="BO3" s="2"/>
      <c r="BP3" s="2"/>
      <c r="BQ3" s="2"/>
      <c r="BX3" s="2"/>
      <c r="BY3" s="240"/>
      <c r="BZ3" s="2"/>
      <c r="CA3" s="240"/>
      <c r="CB3" s="2"/>
      <c r="CC3" s="240"/>
      <c r="CD3" s="2"/>
      <c r="CE3" s="240"/>
      <c r="CF3" s="240"/>
      <c r="CG3" s="240"/>
      <c r="CJ3" s="269"/>
      <c r="DB3"/>
      <c r="DJ3"/>
    </row>
    <row r="4" spans="2:118" x14ac:dyDescent="0.3">
      <c r="B4" s="448" t="s">
        <v>624</v>
      </c>
      <c r="C4" s="1"/>
      <c r="D4" s="1"/>
      <c r="E4" s="1"/>
      <c r="J4" s="96"/>
      <c r="K4" s="96"/>
      <c r="L4" s="96"/>
      <c r="M4" s="96"/>
      <c r="N4" s="96"/>
      <c r="T4" s="2"/>
      <c r="Y4" s="240"/>
      <c r="Z4" s="240"/>
      <c r="AA4" s="240"/>
      <c r="AB4" s="240"/>
      <c r="AC4" s="240"/>
      <c r="AD4" s="269"/>
      <c r="AS4" s="240"/>
      <c r="AT4" s="240"/>
      <c r="AZ4" s="240"/>
      <c r="BA4" s="240"/>
      <c r="BJ4" s="240"/>
      <c r="BK4" s="240"/>
      <c r="BM4" s="2"/>
      <c r="BN4" s="2"/>
      <c r="BO4" s="2"/>
      <c r="BP4" s="2"/>
      <c r="BQ4" s="2"/>
      <c r="BX4" s="2"/>
      <c r="BY4" s="240"/>
      <c r="BZ4" s="2"/>
      <c r="CA4" s="240"/>
      <c r="CB4" s="2"/>
      <c r="CC4" s="240"/>
      <c r="CD4" s="2"/>
      <c r="CE4" s="240"/>
      <c r="CF4" s="240"/>
      <c r="CG4" s="240"/>
      <c r="CJ4" s="269"/>
      <c r="DB4"/>
      <c r="DJ4"/>
    </row>
    <row r="5" spans="2:118" x14ac:dyDescent="0.3">
      <c r="B5" s="449" t="s">
        <v>1142</v>
      </c>
      <c r="C5" s="1"/>
      <c r="D5" s="1"/>
      <c r="E5" s="1"/>
      <c r="J5" s="96"/>
      <c r="K5" s="96"/>
      <c r="L5" s="96"/>
      <c r="M5" s="96"/>
      <c r="N5" s="96"/>
      <c r="T5" s="2"/>
      <c r="Y5" s="240"/>
      <c r="Z5" s="240"/>
      <c r="AA5" s="240"/>
      <c r="AB5" s="240"/>
      <c r="AC5" s="240"/>
      <c r="AD5" s="269"/>
      <c r="AS5" s="240"/>
      <c r="AT5" s="240"/>
      <c r="AZ5" s="269"/>
      <c r="BA5" s="269"/>
      <c r="BJ5" s="240"/>
      <c r="BK5" s="240"/>
      <c r="BM5" s="2"/>
      <c r="BN5" s="2"/>
      <c r="BO5" s="2"/>
      <c r="BP5" s="2"/>
      <c r="BQ5" s="2"/>
      <c r="BX5" s="2"/>
      <c r="BY5" s="240"/>
      <c r="BZ5" s="2"/>
      <c r="CA5" s="240"/>
      <c r="CB5" s="2"/>
      <c r="CC5" s="240"/>
      <c r="CD5" s="2"/>
      <c r="CE5" s="240"/>
      <c r="CF5" s="240"/>
      <c r="CG5" s="240"/>
      <c r="CJ5" s="269"/>
      <c r="DB5"/>
      <c r="DJ5"/>
    </row>
    <row r="6" spans="2:118" ht="15" thickBot="1" x14ac:dyDescent="0.35">
      <c r="B6" s="118"/>
      <c r="C6" s="42"/>
      <c r="D6" s="3"/>
      <c r="E6" s="3"/>
      <c r="F6" s="3"/>
      <c r="K6" s="96"/>
      <c r="L6" s="96"/>
      <c r="M6" s="96"/>
      <c r="N6" s="96"/>
      <c r="AL6" s="158"/>
    </row>
    <row r="7" spans="2:118" s="96" customFormat="1" ht="15" customHeight="1" thickBot="1" x14ac:dyDescent="0.35">
      <c r="M7"/>
      <c r="N7" s="539" t="s">
        <v>1213</v>
      </c>
      <c r="P7" s="111" t="s">
        <v>1214</v>
      </c>
      <c r="R7" s="540" t="s">
        <v>1215</v>
      </c>
      <c r="T7" s="111" t="s">
        <v>1216</v>
      </c>
      <c r="V7" s="112" t="s">
        <v>1217</v>
      </c>
      <c r="X7" s="112" t="s">
        <v>1218</v>
      </c>
      <c r="Y7" s="97"/>
      <c r="Z7" s="25"/>
      <c r="AA7" s="706" t="s">
        <v>1320</v>
      </c>
      <c r="AB7" s="273"/>
      <c r="AC7" s="273"/>
      <c r="AD7" s="159"/>
      <c r="AE7" s="440" t="s">
        <v>1220</v>
      </c>
      <c r="AG7" s="440" t="s">
        <v>1221</v>
      </c>
      <c r="AI7" s="117" t="s">
        <v>1223</v>
      </c>
      <c r="AK7" s="117" t="s">
        <v>1224</v>
      </c>
      <c r="AN7" s="98"/>
      <c r="AQ7" s="25"/>
      <c r="AR7" s="706" t="s">
        <v>1316</v>
      </c>
      <c r="AS7" s="273"/>
      <c r="AT7" s="273"/>
      <c r="AU7"/>
      <c r="AV7" s="109" t="s">
        <v>1227</v>
      </c>
      <c r="AX7" s="109" t="s">
        <v>1229</v>
      </c>
      <c r="AZ7" s="109" t="s">
        <v>1231</v>
      </c>
      <c r="BA7" s="97"/>
      <c r="BB7" s="109" t="s">
        <v>1233</v>
      </c>
      <c r="BD7" s="109" t="s">
        <v>1235</v>
      </c>
      <c r="BF7" s="109" t="s">
        <v>1237</v>
      </c>
      <c r="BH7" s="25"/>
      <c r="BI7" s="706" t="s">
        <v>1308</v>
      </c>
      <c r="BJ7" s="273"/>
      <c r="BK7" s="273"/>
      <c r="BL7"/>
      <c r="BM7" s="110" t="s">
        <v>1239</v>
      </c>
      <c r="BQ7" s="110" t="s">
        <v>1240</v>
      </c>
      <c r="BS7" s="25"/>
      <c r="BT7" s="706" t="s">
        <v>1304</v>
      </c>
      <c r="BU7"/>
      <c r="BV7"/>
      <c r="BW7"/>
      <c r="BX7" s="123" t="s">
        <v>1242</v>
      </c>
      <c r="BY7" s="97"/>
      <c r="CA7" s="97"/>
      <c r="CB7" s="123" t="s">
        <v>1243</v>
      </c>
      <c r="CC7" s="97"/>
      <c r="CE7" s="97"/>
      <c r="CF7" s="25"/>
      <c r="CG7" s="706" t="s">
        <v>1300</v>
      </c>
      <c r="CH7"/>
      <c r="CI7"/>
      <c r="CJ7" s="159"/>
      <c r="CK7" s="124" t="s">
        <v>1245</v>
      </c>
      <c r="CM7" s="124" t="s">
        <v>1247</v>
      </c>
      <c r="CO7" s="124" t="s">
        <v>1248</v>
      </c>
      <c r="CQ7" s="124" t="s">
        <v>1249</v>
      </c>
      <c r="CS7" s="25"/>
      <c r="CT7" s="706" t="s">
        <v>1296</v>
      </c>
      <c r="CU7"/>
      <c r="CV7"/>
      <c r="CW7"/>
      <c r="CX7" s="142" t="s">
        <v>1251</v>
      </c>
      <c r="CZ7" s="142" t="s">
        <v>1252</v>
      </c>
      <c r="DB7" s="142" t="s">
        <v>1253</v>
      </c>
      <c r="DC7" s="25"/>
      <c r="DD7" s="706" t="s">
        <v>1292</v>
      </c>
      <c r="DE7"/>
      <c r="DF7"/>
      <c r="DI7"/>
      <c r="DJ7" s="10"/>
      <c r="DK7" s="719" t="s">
        <v>1212</v>
      </c>
    </row>
    <row r="8" spans="2:118" ht="14.4" customHeight="1" thickBot="1" x14ac:dyDescent="0.35">
      <c r="B8" s="730" t="s">
        <v>1202</v>
      </c>
      <c r="C8" s="732" t="s">
        <v>1</v>
      </c>
      <c r="D8" s="733"/>
      <c r="E8" s="733"/>
      <c r="F8" s="733"/>
      <c r="G8" s="733"/>
      <c r="H8" s="733"/>
      <c r="I8" s="733"/>
      <c r="J8" s="733"/>
      <c r="K8" s="733"/>
      <c r="L8" s="734"/>
      <c r="N8" s="735" t="s">
        <v>1254</v>
      </c>
      <c r="O8" s="736"/>
      <c r="P8" s="736"/>
      <c r="Q8" s="736"/>
      <c r="R8" s="736"/>
      <c r="S8" s="736"/>
      <c r="T8" s="736"/>
      <c r="U8" s="736"/>
      <c r="V8" s="736"/>
      <c r="W8" s="736"/>
      <c r="X8" s="736"/>
      <c r="Y8" s="737"/>
      <c r="Z8" s="741" t="s">
        <v>1321</v>
      </c>
      <c r="AA8" s="707"/>
      <c r="AB8" s="273"/>
      <c r="AC8" s="273"/>
      <c r="AE8" s="700" t="s">
        <v>1219</v>
      </c>
      <c r="AF8" s="701"/>
      <c r="AG8" s="701"/>
      <c r="AH8" s="701"/>
      <c r="AI8" s="701"/>
      <c r="AJ8" s="701"/>
      <c r="AK8" s="701"/>
      <c r="AL8" s="701"/>
      <c r="AM8" s="701"/>
      <c r="AN8" s="701"/>
      <c r="AO8" s="701"/>
      <c r="AP8" s="701"/>
      <c r="AQ8" s="709" t="s">
        <v>1317</v>
      </c>
      <c r="AR8" s="707"/>
      <c r="AS8" s="273"/>
      <c r="AT8" s="273"/>
      <c r="AV8" s="702" t="s">
        <v>1225</v>
      </c>
      <c r="AW8" s="703"/>
      <c r="AX8" s="703"/>
      <c r="AY8" s="703"/>
      <c r="AZ8" s="703"/>
      <c r="BA8" s="703"/>
      <c r="BB8" s="703"/>
      <c r="BC8" s="703"/>
      <c r="BD8" s="703"/>
      <c r="BE8" s="703"/>
      <c r="BF8" s="703"/>
      <c r="BG8" s="703"/>
      <c r="BH8" s="709" t="s">
        <v>1309</v>
      </c>
      <c r="BI8" s="707"/>
      <c r="BJ8" s="273"/>
      <c r="BK8" s="273"/>
      <c r="BM8" s="727" t="s">
        <v>1238</v>
      </c>
      <c r="BN8" s="728"/>
      <c r="BO8" s="728"/>
      <c r="BP8" s="728"/>
      <c r="BQ8" s="728"/>
      <c r="BR8" s="728"/>
      <c r="BS8" s="709" t="s">
        <v>1305</v>
      </c>
      <c r="BT8" s="707"/>
      <c r="BX8" s="714" t="s">
        <v>1241</v>
      </c>
      <c r="BY8" s="715"/>
      <c r="BZ8" s="715"/>
      <c r="CA8" s="715"/>
      <c r="CB8" s="715"/>
      <c r="CC8" s="715"/>
      <c r="CD8" s="715"/>
      <c r="CE8" s="716"/>
      <c r="CF8" s="709" t="s">
        <v>1301</v>
      </c>
      <c r="CG8" s="707"/>
      <c r="CK8" s="738" t="s">
        <v>1244</v>
      </c>
      <c r="CL8" s="739"/>
      <c r="CM8" s="739"/>
      <c r="CN8" s="739"/>
      <c r="CO8" s="739"/>
      <c r="CP8" s="739"/>
      <c r="CQ8" s="739"/>
      <c r="CR8" s="740"/>
      <c r="CS8" s="709" t="s">
        <v>1297</v>
      </c>
      <c r="CT8" s="707"/>
      <c r="CX8" s="724" t="s">
        <v>1250</v>
      </c>
      <c r="CY8" s="725"/>
      <c r="CZ8" s="725"/>
      <c r="DA8" s="725"/>
      <c r="DB8" s="725"/>
      <c r="DC8" s="709" t="s">
        <v>1293</v>
      </c>
      <c r="DD8" s="707"/>
      <c r="DJ8" s="722" t="s">
        <v>416</v>
      </c>
      <c r="DK8" s="720"/>
    </row>
    <row r="9" spans="2:118" s="10" customFormat="1" ht="48" x14ac:dyDescent="0.3">
      <c r="B9" s="731"/>
      <c r="C9" s="82" t="s">
        <v>731</v>
      </c>
      <c r="D9" s="93" t="s">
        <v>22</v>
      </c>
      <c r="E9" s="93" t="s">
        <v>1199</v>
      </c>
      <c r="F9" s="93" t="s">
        <v>1203</v>
      </c>
      <c r="G9" s="93" t="s">
        <v>377</v>
      </c>
      <c r="H9" s="93" t="s">
        <v>378</v>
      </c>
      <c r="I9" s="93" t="s">
        <v>4</v>
      </c>
      <c r="J9" s="93" t="s">
        <v>1322</v>
      </c>
      <c r="K9" s="93" t="s">
        <v>371</v>
      </c>
      <c r="L9" s="94" t="s">
        <v>5</v>
      </c>
      <c r="M9"/>
      <c r="N9" s="443" t="s">
        <v>8</v>
      </c>
      <c r="O9" s="92" t="s">
        <v>1168</v>
      </c>
      <c r="P9" s="76" t="s">
        <v>7</v>
      </c>
      <c r="Q9" s="37" t="s">
        <v>1170</v>
      </c>
      <c r="R9" s="92" t="s">
        <v>10</v>
      </c>
      <c r="S9" s="92" t="s">
        <v>1186</v>
      </c>
      <c r="T9" s="76" t="s">
        <v>1286</v>
      </c>
      <c r="U9" s="37" t="s">
        <v>1187</v>
      </c>
      <c r="V9" s="76" t="s">
        <v>1255</v>
      </c>
      <c r="W9" s="37" t="s">
        <v>372</v>
      </c>
      <c r="X9" s="77" t="s">
        <v>1256</v>
      </c>
      <c r="Y9" s="78" t="s">
        <v>1171</v>
      </c>
      <c r="Z9" s="742"/>
      <c r="AA9" s="729"/>
      <c r="AB9" s="281" t="s">
        <v>1319</v>
      </c>
      <c r="AC9" s="282" t="s">
        <v>1318</v>
      </c>
      <c r="AD9" s="159"/>
      <c r="AE9" s="441" t="s">
        <v>1205</v>
      </c>
      <c r="AF9" s="37" t="s">
        <v>397</v>
      </c>
      <c r="AG9" s="446" t="s">
        <v>1206</v>
      </c>
      <c r="AH9" s="37" t="s">
        <v>1173</v>
      </c>
      <c r="AI9" s="88" t="s">
        <v>1207</v>
      </c>
      <c r="AJ9" s="37" t="s">
        <v>399</v>
      </c>
      <c r="AK9" s="131" t="s">
        <v>1208</v>
      </c>
      <c r="AL9" s="132" t="s">
        <v>395</v>
      </c>
      <c r="AM9" s="89" t="s">
        <v>1209</v>
      </c>
      <c r="AN9" s="89" t="s">
        <v>1210</v>
      </c>
      <c r="AO9" s="89" t="s">
        <v>1211</v>
      </c>
      <c r="AP9" s="133" t="s">
        <v>394</v>
      </c>
      <c r="AQ9" s="710"/>
      <c r="AR9" s="729"/>
      <c r="AS9" s="281" t="s">
        <v>1315</v>
      </c>
      <c r="AT9" s="282" t="s">
        <v>1314</v>
      </c>
      <c r="AU9"/>
      <c r="AV9" s="136" t="s">
        <v>1257</v>
      </c>
      <c r="AW9" s="37" t="s">
        <v>1174</v>
      </c>
      <c r="AX9" s="119" t="s">
        <v>1258</v>
      </c>
      <c r="AY9" s="37" t="s">
        <v>1324</v>
      </c>
      <c r="AZ9" s="120" t="s">
        <v>1259</v>
      </c>
      <c r="BA9" s="37" t="s">
        <v>1175</v>
      </c>
      <c r="BB9" s="119" t="s">
        <v>1260</v>
      </c>
      <c r="BC9" s="37" t="s">
        <v>1311</v>
      </c>
      <c r="BD9" s="119" t="s">
        <v>1261</v>
      </c>
      <c r="BE9" s="37" t="s">
        <v>1310</v>
      </c>
      <c r="BF9" s="119" t="s">
        <v>1262</v>
      </c>
      <c r="BG9" s="37" t="s">
        <v>407</v>
      </c>
      <c r="BH9" s="710"/>
      <c r="BI9" s="708"/>
      <c r="BJ9" s="281" t="s">
        <v>1307</v>
      </c>
      <c r="BK9" s="282" t="s">
        <v>1306</v>
      </c>
      <c r="BL9"/>
      <c r="BM9" s="140" t="s">
        <v>1263</v>
      </c>
      <c r="BN9" s="37" t="s">
        <v>1192</v>
      </c>
      <c r="BO9" s="91" t="s">
        <v>14</v>
      </c>
      <c r="BP9" s="92" t="s">
        <v>373</v>
      </c>
      <c r="BQ9" s="38" t="s">
        <v>1264</v>
      </c>
      <c r="BR9" s="37" t="s">
        <v>1193</v>
      </c>
      <c r="BS9" s="710"/>
      <c r="BT9" s="729"/>
      <c r="BU9" s="281" t="s">
        <v>1303</v>
      </c>
      <c r="BV9" s="282" t="s">
        <v>1302</v>
      </c>
      <c r="BW9"/>
      <c r="BX9" s="7" t="s">
        <v>1265</v>
      </c>
      <c r="BY9" s="37" t="s">
        <v>1176</v>
      </c>
      <c r="BZ9" s="91" t="s">
        <v>16</v>
      </c>
      <c r="CA9" s="92" t="s">
        <v>375</v>
      </c>
      <c r="CB9" s="8" t="s">
        <v>1266</v>
      </c>
      <c r="CC9" s="37" t="s">
        <v>1177</v>
      </c>
      <c r="CD9" s="91" t="s">
        <v>17</v>
      </c>
      <c r="CE9" s="95" t="s">
        <v>374</v>
      </c>
      <c r="CF9" s="710"/>
      <c r="CG9" s="729"/>
      <c r="CH9" s="281" t="s">
        <v>1299</v>
      </c>
      <c r="CI9" s="282" t="s">
        <v>1298</v>
      </c>
      <c r="CJ9" s="159"/>
      <c r="CK9" s="125" t="s">
        <v>1267</v>
      </c>
      <c r="CL9" s="37" t="s">
        <v>1178</v>
      </c>
      <c r="CM9" s="121" t="s">
        <v>1268</v>
      </c>
      <c r="CN9" s="37" t="s">
        <v>403</v>
      </c>
      <c r="CO9" s="121" t="s">
        <v>1269</v>
      </c>
      <c r="CP9" s="37" t="s">
        <v>1179</v>
      </c>
      <c r="CQ9" s="121" t="s">
        <v>1270</v>
      </c>
      <c r="CR9" s="52" t="s">
        <v>404</v>
      </c>
      <c r="CS9" s="710"/>
      <c r="CT9" s="729"/>
      <c r="CU9" s="281" t="s">
        <v>1295</v>
      </c>
      <c r="CV9" s="282" t="s">
        <v>1294</v>
      </c>
      <c r="CW9"/>
      <c r="CX9" s="9" t="s">
        <v>1272</v>
      </c>
      <c r="CY9" s="37" t="s">
        <v>1181</v>
      </c>
      <c r="CZ9" s="122" t="s">
        <v>1273</v>
      </c>
      <c r="DA9" s="37" t="s">
        <v>1184</v>
      </c>
      <c r="DB9" s="488" t="s">
        <v>2</v>
      </c>
      <c r="DC9" s="710"/>
      <c r="DD9" s="708"/>
      <c r="DE9" s="281" t="s">
        <v>1291</v>
      </c>
      <c r="DF9" s="282" t="s">
        <v>1290</v>
      </c>
      <c r="DI9"/>
      <c r="DJ9" s="723"/>
      <c r="DK9" s="721"/>
      <c r="DM9" s="281" t="s">
        <v>417</v>
      </c>
      <c r="DN9" s="282" t="s">
        <v>418</v>
      </c>
    </row>
    <row r="10" spans="2:118" s="10" customFormat="1" ht="15" thickBot="1" x14ac:dyDescent="0.35">
      <c r="B10" s="305" t="s">
        <v>1197</v>
      </c>
      <c r="C10" s="306" t="s">
        <v>1196</v>
      </c>
      <c r="D10" s="307" t="s">
        <v>422</v>
      </c>
      <c r="E10" s="307" t="s">
        <v>1198</v>
      </c>
      <c r="F10" s="307" t="s">
        <v>421</v>
      </c>
      <c r="G10" s="307" t="s">
        <v>423</v>
      </c>
      <c r="H10" s="307" t="s">
        <v>424</v>
      </c>
      <c r="I10" s="307" t="s">
        <v>19</v>
      </c>
      <c r="J10" s="307" t="s">
        <v>1195</v>
      </c>
      <c r="K10" s="307" t="s">
        <v>20</v>
      </c>
      <c r="L10" s="308" t="s">
        <v>1194</v>
      </c>
      <c r="M10"/>
      <c r="N10" s="444" t="s">
        <v>1143</v>
      </c>
      <c r="O10" s="309" t="s">
        <v>1144</v>
      </c>
      <c r="P10" s="310" t="s">
        <v>1145</v>
      </c>
      <c r="Q10" s="289" t="s">
        <v>1146</v>
      </c>
      <c r="R10" s="309" t="s">
        <v>419</v>
      </c>
      <c r="S10" s="309" t="s">
        <v>420</v>
      </c>
      <c r="T10" s="310" t="s">
        <v>425</v>
      </c>
      <c r="U10" s="289" t="s">
        <v>1188</v>
      </c>
      <c r="V10" s="310" t="s">
        <v>11</v>
      </c>
      <c r="W10" s="289" t="s">
        <v>426</v>
      </c>
      <c r="X10" s="311" t="s">
        <v>1147</v>
      </c>
      <c r="Y10" s="312" t="s">
        <v>1148</v>
      </c>
      <c r="Z10" s="313" t="s">
        <v>427</v>
      </c>
      <c r="AA10" s="314" t="s">
        <v>471</v>
      </c>
      <c r="AB10" s="340" t="s">
        <v>430</v>
      </c>
      <c r="AC10" s="341" t="s">
        <v>429</v>
      </c>
      <c r="AD10" s="159"/>
      <c r="AE10" s="442" t="s">
        <v>396</v>
      </c>
      <c r="AF10" s="318" t="s">
        <v>431</v>
      </c>
      <c r="AG10" s="447" t="s">
        <v>1149</v>
      </c>
      <c r="AH10" s="318" t="s">
        <v>1172</v>
      </c>
      <c r="AI10" s="322" t="s">
        <v>398</v>
      </c>
      <c r="AJ10" s="318" t="s">
        <v>1189</v>
      </c>
      <c r="AK10" s="322" t="s">
        <v>12</v>
      </c>
      <c r="AL10" s="318" t="s">
        <v>432</v>
      </c>
      <c r="AM10" s="325" t="s">
        <v>433</v>
      </c>
      <c r="AN10" s="325" t="s">
        <v>478</v>
      </c>
      <c r="AO10" s="325" t="s">
        <v>1190</v>
      </c>
      <c r="AP10" s="323" t="s">
        <v>1191</v>
      </c>
      <c r="AQ10" s="313" t="s">
        <v>435</v>
      </c>
      <c r="AR10" s="314" t="s">
        <v>428</v>
      </c>
      <c r="AS10" s="340" t="s">
        <v>436</v>
      </c>
      <c r="AT10" s="341" t="s">
        <v>437</v>
      </c>
      <c r="AU10"/>
      <c r="AV10" s="317" t="s">
        <v>1151</v>
      </c>
      <c r="AW10" s="318" t="s">
        <v>1152</v>
      </c>
      <c r="AX10" s="319" t="s">
        <v>1313</v>
      </c>
      <c r="AY10" s="318" t="s">
        <v>1312</v>
      </c>
      <c r="AZ10" s="320" t="s">
        <v>1154</v>
      </c>
      <c r="BA10" s="318" t="s">
        <v>1155</v>
      </c>
      <c r="BB10" s="319" t="s">
        <v>1287</v>
      </c>
      <c r="BC10" s="318" t="s">
        <v>1288</v>
      </c>
      <c r="BD10" s="319" t="s">
        <v>450</v>
      </c>
      <c r="BE10" s="318" t="s">
        <v>449</v>
      </c>
      <c r="BF10" s="319" t="s">
        <v>13</v>
      </c>
      <c r="BG10" s="318" t="s">
        <v>451</v>
      </c>
      <c r="BH10" s="313" t="s">
        <v>452</v>
      </c>
      <c r="BI10" s="314" t="s">
        <v>453</v>
      </c>
      <c r="BJ10" s="340" t="s">
        <v>443</v>
      </c>
      <c r="BK10" s="341" t="s">
        <v>444</v>
      </c>
      <c r="BL10"/>
      <c r="BM10" s="324" t="s">
        <v>438</v>
      </c>
      <c r="BN10" s="318" t="s">
        <v>439</v>
      </c>
      <c r="BO10" s="325" t="s">
        <v>15</v>
      </c>
      <c r="BP10" s="323" t="s">
        <v>440</v>
      </c>
      <c r="BQ10" s="326" t="s">
        <v>441</v>
      </c>
      <c r="BR10" s="318" t="s">
        <v>442</v>
      </c>
      <c r="BS10" s="313" t="s">
        <v>445</v>
      </c>
      <c r="BT10" s="314" t="s">
        <v>446</v>
      </c>
      <c r="BU10" s="340" t="s">
        <v>447</v>
      </c>
      <c r="BV10" s="341" t="s">
        <v>448</v>
      </c>
      <c r="BW10"/>
      <c r="BX10" s="345" t="s">
        <v>1156</v>
      </c>
      <c r="BY10" s="289" t="s">
        <v>1157</v>
      </c>
      <c r="BZ10" s="307" t="s">
        <v>1159</v>
      </c>
      <c r="CA10" s="309" t="s">
        <v>1162</v>
      </c>
      <c r="CB10" s="346" t="s">
        <v>1158</v>
      </c>
      <c r="CC10" s="289" t="s">
        <v>1161</v>
      </c>
      <c r="CD10" s="307" t="s">
        <v>1160</v>
      </c>
      <c r="CE10" s="347" t="s">
        <v>1163</v>
      </c>
      <c r="CF10" s="313" t="s">
        <v>454</v>
      </c>
      <c r="CG10" s="314" t="s">
        <v>455</v>
      </c>
      <c r="CH10" s="340" t="s">
        <v>456</v>
      </c>
      <c r="CI10" s="341" t="s">
        <v>457</v>
      </c>
      <c r="CJ10" s="159"/>
      <c r="CK10" s="348" t="s">
        <v>1164</v>
      </c>
      <c r="CL10" s="289" t="s">
        <v>1165</v>
      </c>
      <c r="CM10" s="349" t="s">
        <v>18</v>
      </c>
      <c r="CN10" s="289" t="s">
        <v>458</v>
      </c>
      <c r="CO10" s="349" t="s">
        <v>1166</v>
      </c>
      <c r="CP10" s="289" t="s">
        <v>1167</v>
      </c>
      <c r="CQ10" s="349" t="s">
        <v>3</v>
      </c>
      <c r="CR10" s="289" t="s">
        <v>459</v>
      </c>
      <c r="CS10" s="313" t="s">
        <v>460</v>
      </c>
      <c r="CT10" s="314" t="s">
        <v>461</v>
      </c>
      <c r="CU10" s="315" t="s">
        <v>462</v>
      </c>
      <c r="CV10" s="316" t="s">
        <v>463</v>
      </c>
      <c r="CW10"/>
      <c r="CX10" s="350" t="s">
        <v>1180</v>
      </c>
      <c r="CY10" s="289" t="s">
        <v>1182</v>
      </c>
      <c r="CZ10" s="351" t="s">
        <v>1183</v>
      </c>
      <c r="DA10" s="289" t="s">
        <v>1185</v>
      </c>
      <c r="DB10" s="352" t="s">
        <v>464</v>
      </c>
      <c r="DC10" s="313" t="s">
        <v>465</v>
      </c>
      <c r="DD10" s="314" t="s">
        <v>466</v>
      </c>
      <c r="DE10" s="340" t="s">
        <v>467</v>
      </c>
      <c r="DF10" s="341" t="s">
        <v>468</v>
      </c>
      <c r="DI10"/>
      <c r="DJ10" s="232" t="s">
        <v>412</v>
      </c>
      <c r="DK10" s="233" t="s">
        <v>1289</v>
      </c>
      <c r="DM10" s="315" t="s">
        <v>469</v>
      </c>
      <c r="DN10" s="315" t="s">
        <v>470</v>
      </c>
    </row>
    <row r="11" spans="2:118" x14ac:dyDescent="0.3">
      <c r="B11" s="662" t="s">
        <v>116</v>
      </c>
      <c r="C11" s="160">
        <v>540075</v>
      </c>
      <c r="D11" s="4" t="s">
        <v>330</v>
      </c>
      <c r="E11" s="4" t="s">
        <v>369</v>
      </c>
      <c r="F11" s="11">
        <v>3</v>
      </c>
      <c r="G11" s="18">
        <v>974</v>
      </c>
      <c r="H11" s="18">
        <v>575</v>
      </c>
      <c r="I11" s="18">
        <v>1297</v>
      </c>
      <c r="J11" s="19">
        <v>852.23819301848039</v>
      </c>
      <c r="K11" s="18">
        <v>370</v>
      </c>
      <c r="L11" s="163">
        <v>3.49</v>
      </c>
      <c r="N11" s="256">
        <v>235</v>
      </c>
      <c r="O11" s="31">
        <f t="shared" ref="O11:O74" si="0">IFERROR(_xlfn.PERCENTRANK.INC(N$11:N$239,N11),"-9999")</f>
        <v>0.83699999999999997</v>
      </c>
      <c r="P11" s="26">
        <v>0.24127310061601639</v>
      </c>
      <c r="Q11" s="83">
        <f t="shared" ref="Q11:Q74" si="1">IFERROR(_xlfn.PERCENTRANK.INC(P$11:P$239,P11),"-9999")</f>
        <v>0.78900000000000003</v>
      </c>
      <c r="R11" s="11">
        <v>3.79</v>
      </c>
      <c r="S11" s="26">
        <f t="shared" ref="S11:S74" si="2">IFERROR(_xlfn.PERCENTRANK.INC(R$11:R$239,R11),"-9999")</f>
        <v>0.64900000000000002</v>
      </c>
      <c r="T11" s="69">
        <v>3.891170431211499E-3</v>
      </c>
      <c r="U11" s="83">
        <f t="shared" ref="U11:U74" si="3">IFERROR(_xlfn.PERCENTRANK.INC(T$11:T$239,T11),"-9999")</f>
        <v>0.42099999999999999</v>
      </c>
      <c r="V11" s="11">
        <v>24</v>
      </c>
      <c r="W11" s="178">
        <f t="shared" ref="W11:W74" si="4">IFERROR(_xlfn.PERCENTRANK.INC(V$11:V$239,V11),"-9999")</f>
        <v>0.88100000000000001</v>
      </c>
      <c r="X11" s="62">
        <v>6.4</v>
      </c>
      <c r="Y11" s="144">
        <f t="shared" ref="Y11:Y74" si="5">IFERROR(_xlfn.PERCENTRANK.INC(X$11:X$239,X11),"-9999")</f>
        <v>0.96</v>
      </c>
      <c r="Z11" s="163">
        <f t="shared" ref="Z11:Z74" si="6">SUM(Y11,W11,U11,Q11)</f>
        <v>3.0510000000000002</v>
      </c>
      <c r="AA11" s="652">
        <f t="shared" ref="AA11:AA74" si="7">IFERROR(_xlfn.PERCENTRANK.INC(Z$11:Z$239,Z11),"-9999")</f>
        <v>0.90700000000000003</v>
      </c>
      <c r="AB11" s="342">
        <f t="shared" ref="AB11:AB74" si="8">COUNTIF(Q11,"&gt;=90%")+COUNTIF(U11,"&gt;=90%")+COUNTIF(W11,"&gt;=90%")+COUNTIF(Y11,"&gt;=90%")</f>
        <v>1</v>
      </c>
      <c r="AC11" s="343">
        <f t="shared" ref="AC11:AC74" si="9">COUNTIF(Q11,"&gt;=80%")+COUNTIF(U11,"&gt;=80%")+COUNTIF(W11,"&gt;=80%")+COUNTIF(Y11,"&gt;=80%")</f>
        <v>2</v>
      </c>
      <c r="AE11" s="256">
        <v>302</v>
      </c>
      <c r="AF11" s="144">
        <f t="shared" ref="AF11:AF74" si="10">IFERROR(_xlfn.PERCENTRANK.INC(AE$11:AE$239,AE11),"-9999")</f>
        <v>0.91200000000000003</v>
      </c>
      <c r="AG11" s="79">
        <v>4</v>
      </c>
      <c r="AH11" s="26">
        <f t="shared" ref="AH11:AH74" si="11">IFERROR(_xlfn.PERCENTRANK.INC(AG$11:AG$239,AG11),"-9999")</f>
        <v>0.67500000000000004</v>
      </c>
      <c r="AI11" s="26">
        <f t="shared" ref="AI11:AI42" si="12">AE11/H11</f>
        <v>0.52521739130434786</v>
      </c>
      <c r="AJ11" s="144">
        <f t="shared" ref="AJ11:AJ74" si="13">IFERROR(_xlfn.PERCENTRANK.INC(AI$11:AI$239,AI11),"-9999")</f>
        <v>0.97799999999999998</v>
      </c>
      <c r="AK11" s="61">
        <f t="shared" ref="AK11:AK74" si="14">AE11/N11</f>
        <v>1.2851063829787235</v>
      </c>
      <c r="AL11" s="178">
        <f t="shared" ref="AL11:AL74" si="15">IFERROR(_xlfn.PERCENTRANK.INC(AK$11:AK$239,AK11),"-9999")</f>
        <v>0.80200000000000005</v>
      </c>
      <c r="AM11" s="11">
        <v>302</v>
      </c>
      <c r="AN11" s="83">
        <f t="shared" ref="AN11:AN74" si="16">AM11/H11</f>
        <v>0.52521739130434786</v>
      </c>
      <c r="AO11" s="26">
        <f t="shared" ref="AO11:AO42" si="17">AG11/AE11</f>
        <v>1.3245033112582781E-2</v>
      </c>
      <c r="AP11" s="26">
        <f t="shared" ref="AP11:AP74" si="18">IFERROR(_xlfn.PERCENTRANK.INC(AO$11:AO$239,AO11),"-9999")</f>
        <v>0.56499999999999995</v>
      </c>
      <c r="AQ11" s="198">
        <f t="shared" ref="AQ11:AQ74" si="19">SUM(AL11,AJ11,AH11,AF11)</f>
        <v>3.367</v>
      </c>
      <c r="AR11" s="652">
        <f t="shared" ref="AR11:AR74" si="20">IFERROR(_xlfn.PERCENTRANK.INC(AQ$11:AQ$239,AQ11),"-9999")</f>
        <v>0.92100000000000004</v>
      </c>
      <c r="AS11" s="342">
        <f t="shared" ref="AS11:AS74" si="21">COUNTIF(AF11,"&gt;=90%")+COUNTIF(AH11,"&gt;=90%")+COUNTIF(AJ11,"&gt;=90%")+COUNTIF(AL11,"&gt;=90%")</f>
        <v>2</v>
      </c>
      <c r="AT11" s="343">
        <f t="shared" ref="AT11:AT74" si="22">COUNTIF(AF11,"&gt;=80%")+COUNTIF(AH11,"&gt;=80%")+COUNTIF(AJ11,"&gt;=80%")+COUNTIF(AL11,"&gt;=80%")</f>
        <v>3</v>
      </c>
      <c r="AV11" s="208">
        <v>49000</v>
      </c>
      <c r="AW11" s="83">
        <f t="shared" ref="AW11:AW74" si="23">IFERROR(_xlfn.PERCENTRANK.INC(AV$11:AV$239,AV11),"-9999")</f>
        <v>0.68799999999999994</v>
      </c>
      <c r="AX11" s="26">
        <v>6.363636363636363E-2</v>
      </c>
      <c r="AY11" s="83">
        <f t="shared" ref="AY11:AY74" si="24">IFERROR(_xlfn.PERCENTRANK.INC(AX$11:AX$239,AX11),"-9999")</f>
        <v>0.442</v>
      </c>
      <c r="AZ11" s="26">
        <v>0.34799999999999998</v>
      </c>
      <c r="BA11" s="83">
        <f t="shared" ref="BA11:BA74" si="25">IFERROR(_xlfn.PERCENTRANK.INC(AZ$11:AZ$239,AZ11),"-9999")</f>
        <v>0.74099999999999999</v>
      </c>
      <c r="BB11" s="26">
        <v>0.755</v>
      </c>
      <c r="BC11" s="83">
        <f t="shared" ref="BC11:BC74" si="26">IFERROR(_xlfn.PERCENTRANK.INC(BB$11:BB$239,BB11),"-9999")</f>
        <v>0.504</v>
      </c>
      <c r="BD11" s="26">
        <v>0.84499999999999997</v>
      </c>
      <c r="BE11" s="83">
        <f t="shared" ref="BE11:BE74" si="27">IFERROR(_xlfn.PERCENTRANK.INC(BD$11:BD$239,BD11),"-9999")</f>
        <v>0.54300000000000004</v>
      </c>
      <c r="BF11" s="26">
        <v>0.10927152317880795</v>
      </c>
      <c r="BG11" s="178">
        <f t="shared" ref="BG11:BG74" si="28">IFERROR(_xlfn.PERCENTRANK.INC(BF$11:BF$239,BF11),"-9999")</f>
        <v>0.88500000000000001</v>
      </c>
      <c r="BH11" s="212">
        <f t="shared" ref="BH11:BH74" si="29">SUM(BG11,BE11,BC11,BA11,AY11,AW11)</f>
        <v>3.8029999999999999</v>
      </c>
      <c r="BI11" s="202">
        <f t="shared" ref="BI11:BI74" si="30">IFERROR(_xlfn.PERCENTRANK.INC(BH$11:BH$239,BH11),"-9999")</f>
        <v>0.78500000000000003</v>
      </c>
      <c r="BJ11" s="342">
        <f t="shared" ref="BJ11:BJ74" si="31">COUNTIF(AW11,"&gt;=90%")+COUNTIF(AY11,"&gt;=90%")+COUNTIF(BA11,"&gt;=90%")+COUNTIF(BC11,"&gt;=90%")+COUNTIF(BE11,"&gt;=90%")+COUNTIF(BG11,"&gt;=90%")</f>
        <v>0</v>
      </c>
      <c r="BK11" s="343">
        <f t="shared" ref="BK11:BK74" si="32">COUNTIF(AW11,"&gt;=80%")+COUNTIF(AY11,"&gt;=80%")+COUNTIF(BA11,"&gt;=80%")+COUNTIF(BC11,"&gt;=80%")+COUNTIF(BE11,"&gt;=80%")+COUNTIF(BG11,"&gt;=80%")</f>
        <v>1</v>
      </c>
      <c r="BM11" s="160">
        <v>2</v>
      </c>
      <c r="BN11" s="26">
        <f t="shared" ref="BN11:BN74" si="33">IFERROR(_xlfn.PERCENTRANK.INC(BM$11:BM$239,BM11),"-9999")</f>
        <v>0.66600000000000004</v>
      </c>
      <c r="BO11" s="11">
        <v>2</v>
      </c>
      <c r="BP11" s="31">
        <f t="shared" ref="BP11:BP74" si="34">IFERROR(_xlfn.PERCENTRANK.INC(BO$11:BO$239,BO11),"-9999")</f>
        <v>0.85</v>
      </c>
      <c r="BQ11" s="26">
        <v>0.51800000000000002</v>
      </c>
      <c r="BR11" s="144">
        <f t="shared" ref="BR11:BR74" si="35">IFERROR(_xlfn.PERCENTRANK.INC(BQ$11:BQ$239,BQ11),"-9999")</f>
        <v>0.98599999999999999</v>
      </c>
      <c r="BS11" s="163">
        <f t="shared" ref="BS11:BS74" si="36">SUM(BR11,BN11)</f>
        <v>1.6520000000000001</v>
      </c>
      <c r="BT11" s="653">
        <f t="shared" ref="BT11:BT74" si="37">IFERROR(_xlfn.PERCENTRANK.INC(BS$11:BS$239,BS11),"-9999")</f>
        <v>0.94699999999999995</v>
      </c>
      <c r="BU11" s="342">
        <f t="shared" ref="BU11:BU74" si="38">COUNTIF(BN11,"&gt;=90%")+COUNTIF(BR11,"&gt;=90%")</f>
        <v>1</v>
      </c>
      <c r="BV11" s="343">
        <f t="shared" ref="BV11:BV74" si="39">COUNTIF(BN11,"&gt;=80%")+COUNTIF(BR11,"&gt;=80%")</f>
        <v>1</v>
      </c>
      <c r="BX11" s="160">
        <v>54</v>
      </c>
      <c r="BY11" s="144">
        <f t="shared" ref="BY11:BY74" si="40">IFERROR(_xlfn.PERCENTRANK.INC(BX$11:BX$239,BX11),"-9999")</f>
        <v>0.98199999999999998</v>
      </c>
      <c r="BZ11" s="11">
        <v>52</v>
      </c>
      <c r="CA11" s="144">
        <f t="shared" ref="CA11:CA74" si="41">IFERROR(_xlfn.PERCENTRANK.INC(BZ$11:BZ$239,BZ11),"-9999")</f>
        <v>0.98599999999999999</v>
      </c>
      <c r="CB11" s="11">
        <v>15</v>
      </c>
      <c r="CC11" s="144">
        <f t="shared" ref="CC11:CC74" si="42">IFERROR(_xlfn.PERCENTRANK.INC(CB$11:CB$239,CB11),"-9999")</f>
        <v>0.97299999999999998</v>
      </c>
      <c r="CD11" s="11">
        <v>14</v>
      </c>
      <c r="CE11" s="144">
        <f t="shared" ref="CE11:CE74" si="43">IFERROR(_xlfn.PERCENTRANK.INC(CD$11:CD$239,CD11),"-9999")</f>
        <v>0.995</v>
      </c>
      <c r="CF11" s="163">
        <f t="shared" ref="CF11:CF74" si="44">SUM(CC11,BY11)</f>
        <v>1.9550000000000001</v>
      </c>
      <c r="CG11" s="654">
        <f t="shared" ref="CG11:CG74" si="45">IFERROR(_xlfn.PERCENTRANK.INC(CF$11:CF$239,CF11),"-9999")</f>
        <v>0.98599999999999999</v>
      </c>
      <c r="CH11" s="342">
        <f t="shared" ref="CH11:CH74" si="46">COUNTIF(BY11,"&gt;=90%")+COUNTIF(CC11,"&gt;=90%")</f>
        <v>2</v>
      </c>
      <c r="CI11" s="343">
        <f t="shared" ref="CI11:CI74" si="47">COUNTIF(BY11,"&gt;=80%")+COUNTIF(CC11,"&gt;=80%")</f>
        <v>2</v>
      </c>
      <c r="CK11" s="160">
        <v>46</v>
      </c>
      <c r="CL11" s="144">
        <f t="shared" ref="CL11:CL74" si="48">IFERROR(_xlfn.PERCENTRANK.INC(CK$11:CK$239,CK11),"-9999")</f>
        <v>0.98199999999999998</v>
      </c>
      <c r="CM11" s="26">
        <v>0.15231788079470199</v>
      </c>
      <c r="CN11" s="146">
        <f t="shared" ref="CN11:CN74" si="49">IFERROR(_xlfn.PERCENTRANK.INC(CM$11:CM$239,CM11),"-9999")</f>
        <v>0.88500000000000001</v>
      </c>
      <c r="CO11" s="11">
        <v>122</v>
      </c>
      <c r="CP11" s="31">
        <f t="shared" ref="CP11:CP74" si="50">IFERROR(_xlfn.PERCENTRANK.INC(CO$11:CO$239,CO11),"-9999")</f>
        <v>0.88100000000000001</v>
      </c>
      <c r="CQ11" s="11">
        <v>24</v>
      </c>
      <c r="CR11" s="31">
        <f t="shared" ref="CR11:CR74" si="51">IFERROR(_xlfn.PERCENTRANK.INC(CQ$11:CQ$239,CQ11),"-9999")</f>
        <v>0.83299999999999996</v>
      </c>
      <c r="CS11" s="163">
        <f t="shared" ref="CS11:CS74" si="52">SUM(CR11,CP11,CN11,CL11)</f>
        <v>3.5810000000000004</v>
      </c>
      <c r="CT11" s="654">
        <f t="shared" ref="CT11:CT74" si="53">IFERROR(_xlfn.PERCENTRANK.INC(CS$11:CS$239,CS11),"-9999")</f>
        <v>0.96399999999999997</v>
      </c>
      <c r="CU11" s="283">
        <f t="shared" ref="CU11:CU74" si="54">COUNTIF(CL11,"&gt;=90%")+COUNTIF(CN11,"&gt;=90%")+COUNTIF(CP11,"&gt;=90%")+COUNTIF(CR11,"&gt;=90%")</f>
        <v>1</v>
      </c>
      <c r="CV11" s="284">
        <f t="shared" ref="CV11:CV74" si="55">COUNTIF(CL11,"&gt;=80%")+COUNTIF(CN11,"&gt;=80%")+COUNTIF(CP11,"&gt;=80%")+COUNTIF(CR11,"&gt;=80%")</f>
        <v>4</v>
      </c>
      <c r="CX11" s="227">
        <v>0.66800000000000004</v>
      </c>
      <c r="CY11" s="144">
        <f t="shared" ref="CY11:CY74" si="56">IFERROR(_xlfn.PERCENTRANK.INC(CX$11:CX$239,CX11),"-9999")</f>
        <v>0.94699999999999995</v>
      </c>
      <c r="CZ11" s="26">
        <v>0.63</v>
      </c>
      <c r="DA11" s="144">
        <f t="shared" ref="DA11:DA74" si="57">IFERROR(_xlfn.PERCENTRANK.INC(CZ$11:CZ$239,CZ11),"-9999")</f>
        <v>0.96899999999999997</v>
      </c>
      <c r="DB11" s="26">
        <v>0.36559999999999998</v>
      </c>
      <c r="DC11" s="163">
        <f t="shared" ref="DC11:DC74" si="58">SUM(DA11,CY11,DB11)</f>
        <v>2.2816000000000001</v>
      </c>
      <c r="DD11" s="204">
        <f t="shared" ref="DD11:DD74" si="59">IFERROR(_xlfn.PERCENTRANK.INC(DC$11:DC$239,DC11),"-9999")</f>
        <v>0.80700000000000005</v>
      </c>
      <c r="DE11" s="342">
        <f t="shared" ref="DE11:DE74" si="60">COUNTIF(CY11,"&gt;=90%")+COUNTIF(DA11,"&gt;=90%")+COUNTIF(DB11,"&gt;=90%")</f>
        <v>2</v>
      </c>
      <c r="DF11" s="343">
        <f t="shared" ref="DF11:DF74" si="61">COUNTIF(CY11,"&gt;=80%")+COUNTIF(DA11,"&gt;=80%")+COUNTIF(DB11,"&gt;=80%")</f>
        <v>2</v>
      </c>
      <c r="DI11" s="231"/>
      <c r="DJ11" s="234">
        <f t="shared" ref="DJ11:DJ74" si="62">SUM(DB11,DA11,CY11,CR11,CP11,CN11,CL11,CC11,BY11,BR11,BN11,BG11,BE11,BC11,BA11,AY11,AW11,AL11,AJ11,AH11,AF11,Y11,W11,U11,Q11)</f>
        <v>19.690600000000003</v>
      </c>
      <c r="DK11" s="252">
        <f t="shared" ref="DK11:DK74" si="63">IFERROR(_xlfn.PERCENTRANK.INC(DJ$11:DJ$239,DJ11),"-9999")</f>
        <v>1</v>
      </c>
      <c r="DM11" s="301">
        <f t="shared" ref="DM11:DM74" si="64">SUM(AB11,AS11,BJ11,BU11,CH11,CU11,DE11)</f>
        <v>9</v>
      </c>
      <c r="DN11" s="302">
        <f t="shared" ref="DN11:DN74" si="65">SUM(AC11,AT11,BK11,BV11,CI11,CV11,DF11)</f>
        <v>15</v>
      </c>
    </row>
    <row r="12" spans="2:118" x14ac:dyDescent="0.3">
      <c r="B12" s="47" t="s">
        <v>292</v>
      </c>
      <c r="C12" s="160">
        <v>540208</v>
      </c>
      <c r="D12" s="4" t="s">
        <v>365</v>
      </c>
      <c r="E12" s="4" t="s">
        <v>369</v>
      </c>
      <c r="F12" s="11">
        <v>10</v>
      </c>
      <c r="G12" s="18">
        <v>1735</v>
      </c>
      <c r="H12" s="18">
        <v>3207</v>
      </c>
      <c r="I12" s="18">
        <v>5208</v>
      </c>
      <c r="J12" s="19">
        <v>1921.106628242075</v>
      </c>
      <c r="K12" s="18">
        <v>1895</v>
      </c>
      <c r="L12" s="163">
        <v>2.69</v>
      </c>
      <c r="N12" s="256">
        <v>652</v>
      </c>
      <c r="O12" s="144">
        <f t="shared" si="0"/>
        <v>0.98199999999999998</v>
      </c>
      <c r="P12" s="26">
        <v>0.37579250720461088</v>
      </c>
      <c r="Q12" s="144">
        <f t="shared" si="1"/>
        <v>0.92900000000000005</v>
      </c>
      <c r="R12" s="11">
        <v>2.7</v>
      </c>
      <c r="S12" s="26">
        <f t="shared" si="2"/>
        <v>0.47299999999999998</v>
      </c>
      <c r="T12" s="69">
        <v>1.5561959654178681E-3</v>
      </c>
      <c r="U12" s="83">
        <f t="shared" si="3"/>
        <v>0.114</v>
      </c>
      <c r="V12" s="11">
        <v>18</v>
      </c>
      <c r="W12" s="26">
        <f t="shared" si="4"/>
        <v>0.57399999999999995</v>
      </c>
      <c r="X12" s="62">
        <v>5.9</v>
      </c>
      <c r="Y12" s="144">
        <f t="shared" si="5"/>
        <v>0.94699999999999995</v>
      </c>
      <c r="Z12" s="163">
        <f t="shared" si="6"/>
        <v>2.5640000000000001</v>
      </c>
      <c r="AA12" s="276">
        <f t="shared" si="7"/>
        <v>0.77100000000000002</v>
      </c>
      <c r="AB12" s="283">
        <f t="shared" si="8"/>
        <v>2</v>
      </c>
      <c r="AC12" s="284">
        <f t="shared" si="9"/>
        <v>2</v>
      </c>
      <c r="AE12" s="256">
        <v>756</v>
      </c>
      <c r="AF12" s="144">
        <f t="shared" si="10"/>
        <v>0.97799999999999998</v>
      </c>
      <c r="AG12" s="79">
        <v>91</v>
      </c>
      <c r="AH12" s="144">
        <f t="shared" si="11"/>
        <v>0.96899999999999997</v>
      </c>
      <c r="AI12" s="26">
        <f t="shared" si="12"/>
        <v>0.23573433115060805</v>
      </c>
      <c r="AJ12" s="178">
        <f t="shared" si="13"/>
        <v>0.82</v>
      </c>
      <c r="AK12" s="61">
        <f t="shared" si="14"/>
        <v>1.1595092024539877</v>
      </c>
      <c r="AL12" s="83">
        <f t="shared" si="15"/>
        <v>0.76300000000000001</v>
      </c>
      <c r="AM12" s="11">
        <v>795</v>
      </c>
      <c r="AN12" s="83">
        <f t="shared" si="16"/>
        <v>0.24789522918615528</v>
      </c>
      <c r="AO12" s="26">
        <f t="shared" si="17"/>
        <v>0.12037037037037036</v>
      </c>
      <c r="AP12" s="31">
        <f t="shared" si="18"/>
        <v>0.80200000000000005</v>
      </c>
      <c r="AQ12" s="198">
        <f t="shared" si="19"/>
        <v>3.5300000000000002</v>
      </c>
      <c r="AR12" s="277">
        <f t="shared" si="20"/>
        <v>0.96899999999999997</v>
      </c>
      <c r="AS12" s="283">
        <f t="shared" si="21"/>
        <v>2</v>
      </c>
      <c r="AT12" s="284">
        <f t="shared" si="22"/>
        <v>3</v>
      </c>
      <c r="AV12" s="208">
        <v>65600</v>
      </c>
      <c r="AW12" s="178">
        <f t="shared" si="23"/>
        <v>0.85899999999999999</v>
      </c>
      <c r="AX12" s="26">
        <v>5.0761421319796947E-2</v>
      </c>
      <c r="AY12" s="83">
        <f t="shared" si="24"/>
        <v>0.39400000000000002</v>
      </c>
      <c r="AZ12" s="26">
        <v>0.65</v>
      </c>
      <c r="BA12" s="144">
        <f t="shared" si="25"/>
        <v>0.97299999999999998</v>
      </c>
      <c r="BB12" s="26">
        <v>0.434</v>
      </c>
      <c r="BC12" s="83">
        <f t="shared" si="26"/>
        <v>0.25</v>
      </c>
      <c r="BD12" s="26">
        <v>0.90700000000000003</v>
      </c>
      <c r="BE12" s="83">
        <f t="shared" si="27"/>
        <v>0.74099999999999999</v>
      </c>
      <c r="BF12" s="26">
        <v>4.7619047619047616E-2</v>
      </c>
      <c r="BG12" s="83">
        <f t="shared" si="28"/>
        <v>0.71399999999999997</v>
      </c>
      <c r="BH12" s="212">
        <f t="shared" si="29"/>
        <v>3.931</v>
      </c>
      <c r="BI12" s="205">
        <f t="shared" si="30"/>
        <v>0.85899999999999999</v>
      </c>
      <c r="BJ12" s="283">
        <f t="shared" si="31"/>
        <v>1</v>
      </c>
      <c r="BK12" s="284">
        <f t="shared" si="32"/>
        <v>2</v>
      </c>
      <c r="BM12" s="160">
        <v>5</v>
      </c>
      <c r="BN12" s="144">
        <f t="shared" si="33"/>
        <v>0.95599999999999996</v>
      </c>
      <c r="BO12" s="11">
        <v>4</v>
      </c>
      <c r="BP12" s="144">
        <f t="shared" si="34"/>
        <v>0.96</v>
      </c>
      <c r="BQ12" s="26">
        <v>0.36699999999999999</v>
      </c>
      <c r="BR12" s="144">
        <f t="shared" si="35"/>
        <v>0.92900000000000005</v>
      </c>
      <c r="BS12" s="163">
        <f t="shared" si="36"/>
        <v>1.885</v>
      </c>
      <c r="BT12" s="292">
        <f t="shared" si="37"/>
        <v>0.99099999999999999</v>
      </c>
      <c r="BU12" s="283">
        <f t="shared" si="38"/>
        <v>2</v>
      </c>
      <c r="BV12" s="284">
        <f t="shared" si="39"/>
        <v>2</v>
      </c>
      <c r="BX12" s="160">
        <v>38</v>
      </c>
      <c r="BY12" s="144">
        <f t="shared" si="40"/>
        <v>0.96</v>
      </c>
      <c r="BZ12" s="11">
        <v>34</v>
      </c>
      <c r="CA12" s="144">
        <f t="shared" si="41"/>
        <v>0.98199999999999998</v>
      </c>
      <c r="CB12" s="11">
        <v>18</v>
      </c>
      <c r="CC12" s="144">
        <f t="shared" si="42"/>
        <v>0.99099999999999999</v>
      </c>
      <c r="CD12" s="11">
        <v>10</v>
      </c>
      <c r="CE12" s="144">
        <f t="shared" si="43"/>
        <v>0.98599999999999999</v>
      </c>
      <c r="CF12" s="163">
        <f t="shared" si="44"/>
        <v>1.9510000000000001</v>
      </c>
      <c r="CG12" s="297">
        <f t="shared" si="45"/>
        <v>0.98199999999999998</v>
      </c>
      <c r="CH12" s="283">
        <f t="shared" si="46"/>
        <v>2</v>
      </c>
      <c r="CI12" s="284">
        <f t="shared" si="47"/>
        <v>2</v>
      </c>
      <c r="CK12" s="160">
        <v>82</v>
      </c>
      <c r="CL12" s="144">
        <f t="shared" si="48"/>
        <v>0.99099999999999999</v>
      </c>
      <c r="CM12" s="26">
        <v>0.10846560846560846</v>
      </c>
      <c r="CN12" s="146">
        <f t="shared" si="49"/>
        <v>0.85</v>
      </c>
      <c r="CO12" s="11">
        <v>276</v>
      </c>
      <c r="CP12" s="144">
        <f t="shared" si="50"/>
        <v>0.96</v>
      </c>
      <c r="CQ12" s="11">
        <v>97</v>
      </c>
      <c r="CR12" s="144">
        <f t="shared" si="51"/>
        <v>0.95099999999999996</v>
      </c>
      <c r="CS12" s="163">
        <f t="shared" si="52"/>
        <v>3.7520000000000002</v>
      </c>
      <c r="CT12" s="297">
        <f t="shared" si="53"/>
        <v>0.995</v>
      </c>
      <c r="CU12" s="283">
        <f t="shared" si="54"/>
        <v>3</v>
      </c>
      <c r="CV12" s="284">
        <f t="shared" si="55"/>
        <v>4</v>
      </c>
      <c r="CX12" s="227">
        <v>0.33900000000000002</v>
      </c>
      <c r="CY12" s="31">
        <f t="shared" si="56"/>
        <v>0.81499999999999995</v>
      </c>
      <c r="CZ12" s="26">
        <v>0.312</v>
      </c>
      <c r="DA12" s="31">
        <f t="shared" si="57"/>
        <v>0.86799999999999999</v>
      </c>
      <c r="DB12" s="26">
        <v>0.3392</v>
      </c>
      <c r="DC12" s="163">
        <f t="shared" si="58"/>
        <v>2.0221999999999998</v>
      </c>
      <c r="DD12" s="203">
        <f t="shared" si="59"/>
        <v>0.75</v>
      </c>
      <c r="DE12" s="283">
        <f t="shared" si="60"/>
        <v>0</v>
      </c>
      <c r="DF12" s="284">
        <f t="shared" si="61"/>
        <v>2</v>
      </c>
      <c r="DI12" s="231"/>
      <c r="DJ12" s="163">
        <f t="shared" si="62"/>
        <v>19.635200000000001</v>
      </c>
      <c r="DK12" s="206">
        <f t="shared" si="63"/>
        <v>0.995</v>
      </c>
      <c r="DM12" s="301">
        <f t="shared" si="64"/>
        <v>12</v>
      </c>
      <c r="DN12" s="302">
        <f t="shared" si="65"/>
        <v>17</v>
      </c>
    </row>
    <row r="13" spans="2:118" x14ac:dyDescent="0.3">
      <c r="B13" s="49" t="s">
        <v>82</v>
      </c>
      <c r="C13" s="161">
        <v>540041</v>
      </c>
      <c r="D13" s="6" t="s">
        <v>323</v>
      </c>
      <c r="E13" s="6" t="s">
        <v>369</v>
      </c>
      <c r="F13" s="13">
        <v>4</v>
      </c>
      <c r="G13" s="22">
        <v>611</v>
      </c>
      <c r="H13" s="22">
        <v>711</v>
      </c>
      <c r="I13" s="22">
        <v>1065</v>
      </c>
      <c r="J13" s="23">
        <v>1115.5482815057283</v>
      </c>
      <c r="K13" s="22">
        <v>482</v>
      </c>
      <c r="L13" s="164">
        <v>2.2095435684647304</v>
      </c>
      <c r="N13" s="445">
        <v>185</v>
      </c>
      <c r="O13" s="28">
        <f t="shared" si="0"/>
        <v>0.75800000000000001</v>
      </c>
      <c r="P13" s="28">
        <v>0.30278232405891981</v>
      </c>
      <c r="Q13" s="179">
        <f t="shared" si="1"/>
        <v>0.86799999999999999</v>
      </c>
      <c r="R13" s="13">
        <v>4.2300000000000004</v>
      </c>
      <c r="S13" s="28">
        <f t="shared" si="2"/>
        <v>0.68400000000000005</v>
      </c>
      <c r="T13" s="70">
        <v>6.9230769230769242E-3</v>
      </c>
      <c r="U13" s="86">
        <f t="shared" si="3"/>
        <v>0.72299999999999998</v>
      </c>
      <c r="V13" s="13">
        <v>18</v>
      </c>
      <c r="W13" s="86">
        <f t="shared" si="4"/>
        <v>0.57399999999999995</v>
      </c>
      <c r="X13" s="63">
        <v>2.6</v>
      </c>
      <c r="Y13" s="86">
        <f t="shared" si="5"/>
        <v>0.69199999999999995</v>
      </c>
      <c r="Z13" s="164">
        <f t="shared" si="6"/>
        <v>2.8569999999999998</v>
      </c>
      <c r="AA13" s="278">
        <f t="shared" si="7"/>
        <v>0.85</v>
      </c>
      <c r="AB13" s="360">
        <f t="shared" si="8"/>
        <v>0</v>
      </c>
      <c r="AC13" s="361">
        <f t="shared" si="9"/>
        <v>1</v>
      </c>
      <c r="AE13" s="445">
        <v>205</v>
      </c>
      <c r="AF13" s="179">
        <f t="shared" si="10"/>
        <v>0.872</v>
      </c>
      <c r="AG13" s="81">
        <v>6</v>
      </c>
      <c r="AH13" s="28">
        <f t="shared" si="11"/>
        <v>0.72299999999999998</v>
      </c>
      <c r="AI13" s="28">
        <f t="shared" si="12"/>
        <v>0.28832630098452883</v>
      </c>
      <c r="AJ13" s="179">
        <f t="shared" si="13"/>
        <v>0.88500000000000001</v>
      </c>
      <c r="AK13" s="73">
        <f t="shared" si="14"/>
        <v>1.1081081081081081</v>
      </c>
      <c r="AL13" s="86">
        <f t="shared" si="15"/>
        <v>0.745</v>
      </c>
      <c r="AM13" s="13">
        <v>211</v>
      </c>
      <c r="AN13" s="86">
        <f t="shared" si="16"/>
        <v>0.29676511954992968</v>
      </c>
      <c r="AO13" s="28">
        <f t="shared" si="17"/>
        <v>2.9268292682926831E-2</v>
      </c>
      <c r="AP13" s="28">
        <f t="shared" si="18"/>
        <v>0.60899999999999999</v>
      </c>
      <c r="AQ13" s="197">
        <f t="shared" si="19"/>
        <v>3.2249999999999996</v>
      </c>
      <c r="AR13" s="278">
        <f t="shared" si="20"/>
        <v>0.872</v>
      </c>
      <c r="AS13" s="360">
        <f t="shared" si="21"/>
        <v>0</v>
      </c>
      <c r="AT13" s="361">
        <f t="shared" si="22"/>
        <v>2</v>
      </c>
      <c r="AV13" s="210">
        <v>50500</v>
      </c>
      <c r="AW13" s="86">
        <f t="shared" si="23"/>
        <v>0.70599999999999996</v>
      </c>
      <c r="AX13" s="28">
        <v>8.771929824561403E-2</v>
      </c>
      <c r="AY13" s="86">
        <f t="shared" si="24"/>
        <v>0.504</v>
      </c>
      <c r="AZ13" s="28">
        <v>0.374</v>
      </c>
      <c r="BA13" s="86">
        <f t="shared" si="25"/>
        <v>0.78</v>
      </c>
      <c r="BB13" s="28">
        <v>0.70599999999999996</v>
      </c>
      <c r="BC13" s="86">
        <f t="shared" si="26"/>
        <v>0.46899999999999997</v>
      </c>
      <c r="BD13" s="28">
        <v>0.98499999999999999</v>
      </c>
      <c r="BE13" s="145">
        <f t="shared" si="27"/>
        <v>0.96</v>
      </c>
      <c r="BF13" s="28">
        <v>2.9268292682926831E-2</v>
      </c>
      <c r="BG13" s="86">
        <f t="shared" si="28"/>
        <v>0.63500000000000001</v>
      </c>
      <c r="BH13" s="214">
        <f t="shared" si="29"/>
        <v>4.0540000000000003</v>
      </c>
      <c r="BI13" s="182">
        <f t="shared" si="30"/>
        <v>0.93400000000000005</v>
      </c>
      <c r="BJ13" s="360">
        <f t="shared" si="31"/>
        <v>1</v>
      </c>
      <c r="BK13" s="361">
        <f t="shared" si="32"/>
        <v>1</v>
      </c>
      <c r="BM13" s="161">
        <v>4</v>
      </c>
      <c r="BN13" s="30">
        <f t="shared" si="33"/>
        <v>0.88500000000000001</v>
      </c>
      <c r="BO13" s="13">
        <v>2</v>
      </c>
      <c r="BP13" s="30">
        <f t="shared" si="34"/>
        <v>0.85</v>
      </c>
      <c r="BQ13" s="28">
        <v>0.40300000000000002</v>
      </c>
      <c r="BR13" s="145">
        <f t="shared" si="35"/>
        <v>0.94199999999999995</v>
      </c>
      <c r="BS13" s="164">
        <f t="shared" si="36"/>
        <v>1.827</v>
      </c>
      <c r="BT13" s="294">
        <f t="shared" si="37"/>
        <v>0.98599999999999999</v>
      </c>
      <c r="BU13" s="360">
        <f t="shared" si="38"/>
        <v>1</v>
      </c>
      <c r="BV13" s="361">
        <f t="shared" si="39"/>
        <v>2</v>
      </c>
      <c r="BX13" s="161">
        <v>30</v>
      </c>
      <c r="BY13" s="145">
        <f t="shared" si="40"/>
        <v>0.94699999999999995</v>
      </c>
      <c r="BZ13" s="13">
        <v>19</v>
      </c>
      <c r="CA13" s="145">
        <f t="shared" si="41"/>
        <v>0.96399999999999997</v>
      </c>
      <c r="CB13" s="13">
        <v>9</v>
      </c>
      <c r="CC13" s="145">
        <f t="shared" si="42"/>
        <v>0.92500000000000004</v>
      </c>
      <c r="CD13" s="13">
        <v>4</v>
      </c>
      <c r="CE13" s="145">
        <f t="shared" si="43"/>
        <v>0.91600000000000004</v>
      </c>
      <c r="CF13" s="164">
        <f t="shared" si="44"/>
        <v>1.8719999999999999</v>
      </c>
      <c r="CG13" s="287">
        <f t="shared" si="45"/>
        <v>0.96</v>
      </c>
      <c r="CH13" s="360">
        <f t="shared" si="46"/>
        <v>2</v>
      </c>
      <c r="CI13" s="361">
        <f t="shared" si="47"/>
        <v>2</v>
      </c>
      <c r="CK13" s="161">
        <v>2</v>
      </c>
      <c r="CL13" s="28">
        <f t="shared" si="48"/>
        <v>0.61799999999999999</v>
      </c>
      <c r="CM13" s="28">
        <v>9.7560975609756097E-3</v>
      </c>
      <c r="CN13" s="28">
        <f t="shared" si="49"/>
        <v>0.60499999999999998</v>
      </c>
      <c r="CO13" s="13">
        <v>201</v>
      </c>
      <c r="CP13" s="145">
        <f t="shared" si="50"/>
        <v>0.93400000000000005</v>
      </c>
      <c r="CQ13" s="13">
        <v>36</v>
      </c>
      <c r="CR13" s="30">
        <f t="shared" si="51"/>
        <v>0.88100000000000001</v>
      </c>
      <c r="CS13" s="164">
        <f t="shared" si="52"/>
        <v>3.0379999999999998</v>
      </c>
      <c r="CT13" s="278">
        <f t="shared" si="53"/>
        <v>0.84599999999999997</v>
      </c>
      <c r="CU13" s="360">
        <f t="shared" si="54"/>
        <v>1</v>
      </c>
      <c r="CV13" s="361">
        <f t="shared" si="55"/>
        <v>2</v>
      </c>
      <c r="CX13" s="229">
        <v>0.37</v>
      </c>
      <c r="CY13" s="30">
        <f t="shared" si="56"/>
        <v>0.83699999999999997</v>
      </c>
      <c r="CZ13" s="28">
        <v>0.28499999999999998</v>
      </c>
      <c r="DA13" s="30">
        <f t="shared" si="57"/>
        <v>0.84599999999999997</v>
      </c>
      <c r="DB13" s="179">
        <v>0.80169999999999997</v>
      </c>
      <c r="DC13" s="164">
        <f t="shared" si="58"/>
        <v>2.4846999999999997</v>
      </c>
      <c r="DD13" s="207">
        <f t="shared" si="59"/>
        <v>0.89400000000000002</v>
      </c>
      <c r="DE13" s="360">
        <f t="shared" si="60"/>
        <v>0</v>
      </c>
      <c r="DF13" s="361">
        <f t="shared" si="61"/>
        <v>3</v>
      </c>
      <c r="DJ13" s="164">
        <f t="shared" si="62"/>
        <v>19.357699999999998</v>
      </c>
      <c r="DK13" s="182">
        <f t="shared" si="63"/>
        <v>0.99099999999999999</v>
      </c>
      <c r="DM13" s="363">
        <f t="shared" si="64"/>
        <v>5</v>
      </c>
      <c r="DN13" s="364">
        <f t="shared" si="65"/>
        <v>13</v>
      </c>
    </row>
    <row r="14" spans="2:118" x14ac:dyDescent="0.3">
      <c r="B14" s="72" t="s">
        <v>221</v>
      </c>
      <c r="C14" s="160">
        <v>540159</v>
      </c>
      <c r="D14" s="4" t="s">
        <v>350</v>
      </c>
      <c r="E14" s="4" t="s">
        <v>369</v>
      </c>
      <c r="F14" s="11">
        <v>4</v>
      </c>
      <c r="G14" s="18">
        <v>1566</v>
      </c>
      <c r="H14" s="18">
        <v>673</v>
      </c>
      <c r="I14" s="18">
        <v>1329</v>
      </c>
      <c r="J14" s="19">
        <v>543.14176245210717</v>
      </c>
      <c r="K14" s="18">
        <v>354</v>
      </c>
      <c r="L14" s="163">
        <v>3.58</v>
      </c>
      <c r="N14" s="256">
        <v>494</v>
      </c>
      <c r="O14" s="144">
        <f t="shared" si="0"/>
        <v>0.96</v>
      </c>
      <c r="P14" s="26">
        <v>0.31545338441890158</v>
      </c>
      <c r="Q14" s="178">
        <f t="shared" si="1"/>
        <v>0.89400000000000002</v>
      </c>
      <c r="R14" s="11">
        <v>9.8699999999999992</v>
      </c>
      <c r="S14" s="144">
        <f t="shared" si="2"/>
        <v>0.91600000000000004</v>
      </c>
      <c r="T14" s="69">
        <v>6.3026819923371596E-3</v>
      </c>
      <c r="U14" s="83">
        <f t="shared" si="3"/>
        <v>0.68400000000000005</v>
      </c>
      <c r="V14" s="11">
        <v>15</v>
      </c>
      <c r="W14" s="26">
        <f t="shared" si="4"/>
        <v>0.27100000000000002</v>
      </c>
      <c r="X14" s="62">
        <v>4</v>
      </c>
      <c r="Y14" s="178">
        <f t="shared" si="5"/>
        <v>0.84199999999999997</v>
      </c>
      <c r="Z14" s="163">
        <f t="shared" si="6"/>
        <v>2.6910000000000003</v>
      </c>
      <c r="AA14" s="275">
        <f t="shared" si="7"/>
        <v>0.82799999999999996</v>
      </c>
      <c r="AB14" s="283">
        <f t="shared" si="8"/>
        <v>0</v>
      </c>
      <c r="AC14" s="284">
        <f t="shared" si="9"/>
        <v>2</v>
      </c>
      <c r="AE14" s="256">
        <v>371</v>
      </c>
      <c r="AF14" s="144">
        <f t="shared" si="10"/>
        <v>0.95099999999999996</v>
      </c>
      <c r="AG14" s="79">
        <v>189</v>
      </c>
      <c r="AH14" s="144">
        <f t="shared" si="11"/>
        <v>1</v>
      </c>
      <c r="AI14" s="26">
        <f t="shared" si="12"/>
        <v>0.55126300148588414</v>
      </c>
      <c r="AJ14" s="144">
        <f t="shared" si="13"/>
        <v>0.99099999999999999</v>
      </c>
      <c r="AK14" s="61">
        <f t="shared" si="14"/>
        <v>0.75101214574898789</v>
      </c>
      <c r="AL14" s="26">
        <f t="shared" si="15"/>
        <v>0.59199999999999997</v>
      </c>
      <c r="AM14" s="11">
        <v>400</v>
      </c>
      <c r="AN14" s="83">
        <f t="shared" si="16"/>
        <v>0.59435364041604755</v>
      </c>
      <c r="AO14" s="26">
        <f t="shared" si="17"/>
        <v>0.50943396226415094</v>
      </c>
      <c r="AP14" s="144">
        <f t="shared" si="18"/>
        <v>0.97799999999999998</v>
      </c>
      <c r="AQ14" s="198">
        <f t="shared" si="19"/>
        <v>3.5340000000000003</v>
      </c>
      <c r="AR14" s="277">
        <f t="shared" si="20"/>
        <v>0.97299999999999998</v>
      </c>
      <c r="AS14" s="283">
        <f t="shared" si="21"/>
        <v>3</v>
      </c>
      <c r="AT14" s="284">
        <f t="shared" si="22"/>
        <v>3</v>
      </c>
      <c r="AV14" s="208">
        <v>32300</v>
      </c>
      <c r="AW14" s="83">
        <f t="shared" si="23"/>
        <v>0.442</v>
      </c>
      <c r="AX14" s="26">
        <v>8.1272084805653705E-2</v>
      </c>
      <c r="AY14" s="83">
        <f t="shared" si="24"/>
        <v>0.46899999999999997</v>
      </c>
      <c r="AZ14" s="26">
        <v>0.23300000000000001</v>
      </c>
      <c r="BA14" s="83">
        <f t="shared" si="25"/>
        <v>0.54800000000000004</v>
      </c>
      <c r="BB14" s="26">
        <v>0.55000000000000004</v>
      </c>
      <c r="BC14" s="83">
        <f t="shared" si="26"/>
        <v>0.30199999999999999</v>
      </c>
      <c r="BD14" s="26">
        <v>0.89400000000000002</v>
      </c>
      <c r="BE14" s="83">
        <f t="shared" si="27"/>
        <v>0.69699999999999995</v>
      </c>
      <c r="BF14" s="26">
        <v>6.1994609164420483E-2</v>
      </c>
      <c r="BG14" s="83">
        <f t="shared" si="28"/>
        <v>0.78</v>
      </c>
      <c r="BH14" s="212">
        <f t="shared" si="29"/>
        <v>3.238</v>
      </c>
      <c r="BI14" s="203">
        <f t="shared" si="30"/>
        <v>0.42499999999999999</v>
      </c>
      <c r="BJ14" s="283">
        <f t="shared" si="31"/>
        <v>0</v>
      </c>
      <c r="BK14" s="284">
        <f t="shared" si="32"/>
        <v>0</v>
      </c>
      <c r="BM14" s="160">
        <v>6</v>
      </c>
      <c r="BN14" s="144">
        <f t="shared" si="33"/>
        <v>0.97299999999999998</v>
      </c>
      <c r="BO14" s="11">
        <v>4</v>
      </c>
      <c r="BP14" s="144">
        <f t="shared" si="34"/>
        <v>0.96</v>
      </c>
      <c r="BQ14" s="26">
        <v>0.22800000000000001</v>
      </c>
      <c r="BR14" s="178">
        <f t="shared" si="35"/>
        <v>0.83699999999999997</v>
      </c>
      <c r="BS14" s="163">
        <f t="shared" si="36"/>
        <v>1.81</v>
      </c>
      <c r="BT14" s="292">
        <f t="shared" si="37"/>
        <v>0.98199999999999998</v>
      </c>
      <c r="BU14" s="283">
        <f t="shared" si="38"/>
        <v>1</v>
      </c>
      <c r="BV14" s="284">
        <f t="shared" si="39"/>
        <v>2</v>
      </c>
      <c r="BX14" s="160">
        <v>5</v>
      </c>
      <c r="BY14" s="31">
        <f t="shared" si="40"/>
        <v>0.86799999999999999</v>
      </c>
      <c r="BZ14" s="11">
        <v>4</v>
      </c>
      <c r="CA14" s="144">
        <f t="shared" si="41"/>
        <v>0.92500000000000004</v>
      </c>
      <c r="CB14" s="11">
        <v>13</v>
      </c>
      <c r="CC14" s="144">
        <f t="shared" si="42"/>
        <v>0.96399999999999997</v>
      </c>
      <c r="CD14" s="11">
        <v>6</v>
      </c>
      <c r="CE14" s="144">
        <f t="shared" si="43"/>
        <v>0.96</v>
      </c>
      <c r="CF14" s="163">
        <f t="shared" si="44"/>
        <v>1.8319999999999999</v>
      </c>
      <c r="CG14" s="297">
        <f t="shared" si="45"/>
        <v>0.95099999999999996</v>
      </c>
      <c r="CH14" s="283">
        <f t="shared" si="46"/>
        <v>1</v>
      </c>
      <c r="CI14" s="284">
        <f t="shared" si="47"/>
        <v>2</v>
      </c>
      <c r="CK14" s="160">
        <v>16</v>
      </c>
      <c r="CL14" s="31">
        <f t="shared" si="48"/>
        <v>0.877</v>
      </c>
      <c r="CM14" s="26">
        <v>4.3126684636118601E-2</v>
      </c>
      <c r="CN14" s="45">
        <f t="shared" si="49"/>
        <v>0.73599999999999999</v>
      </c>
      <c r="CO14" s="11">
        <v>585</v>
      </c>
      <c r="CP14" s="144">
        <f t="shared" si="50"/>
        <v>0.995</v>
      </c>
      <c r="CQ14" s="11">
        <v>252</v>
      </c>
      <c r="CR14" s="144">
        <f t="shared" si="51"/>
        <v>0.995</v>
      </c>
      <c r="CS14" s="163">
        <f t="shared" si="52"/>
        <v>3.6029999999999998</v>
      </c>
      <c r="CT14" s="297">
        <f t="shared" si="53"/>
        <v>0.96899999999999997</v>
      </c>
      <c r="CU14" s="283">
        <f t="shared" si="54"/>
        <v>2</v>
      </c>
      <c r="CV14" s="284">
        <f t="shared" si="55"/>
        <v>3</v>
      </c>
      <c r="CX14" s="227">
        <v>0.84599999999999997</v>
      </c>
      <c r="CY14" s="144">
        <f t="shared" si="56"/>
        <v>0.96899999999999997</v>
      </c>
      <c r="CZ14" s="26">
        <v>0.76</v>
      </c>
      <c r="DA14" s="144">
        <f t="shared" si="57"/>
        <v>0.98199999999999998</v>
      </c>
      <c r="DB14" s="26">
        <v>0.60350000000000004</v>
      </c>
      <c r="DC14" s="163">
        <f t="shared" si="58"/>
        <v>2.5545</v>
      </c>
      <c r="DD14" s="206">
        <f t="shared" si="59"/>
        <v>0.90300000000000002</v>
      </c>
      <c r="DE14" s="283">
        <f t="shared" si="60"/>
        <v>2</v>
      </c>
      <c r="DF14" s="284">
        <f t="shared" si="61"/>
        <v>2</v>
      </c>
      <c r="DI14" s="231"/>
      <c r="DJ14" s="163">
        <f t="shared" si="62"/>
        <v>19.262499999999996</v>
      </c>
      <c r="DK14" s="206">
        <f t="shared" si="63"/>
        <v>0.98599999999999999</v>
      </c>
      <c r="DM14" s="301">
        <f t="shared" si="64"/>
        <v>9</v>
      </c>
      <c r="DN14" s="302">
        <f t="shared" si="65"/>
        <v>14</v>
      </c>
    </row>
    <row r="15" spans="2:118" x14ac:dyDescent="0.3">
      <c r="B15" s="47" t="s">
        <v>170</v>
      </c>
      <c r="C15" s="160">
        <v>540120</v>
      </c>
      <c r="D15" s="4" t="s">
        <v>339</v>
      </c>
      <c r="E15" s="4" t="s">
        <v>369</v>
      </c>
      <c r="F15" s="11">
        <v>1</v>
      </c>
      <c r="G15" s="18">
        <v>388</v>
      </c>
      <c r="H15" s="18">
        <v>367</v>
      </c>
      <c r="I15" s="18">
        <v>159</v>
      </c>
      <c r="J15" s="19">
        <v>262.26804123711338</v>
      </c>
      <c r="K15" s="18">
        <v>44</v>
      </c>
      <c r="L15" s="163">
        <v>3.61</v>
      </c>
      <c r="N15" s="256">
        <v>105</v>
      </c>
      <c r="O15" s="26">
        <f t="shared" si="0"/>
        <v>0.60899999999999999</v>
      </c>
      <c r="P15" s="26">
        <v>0.27061855670103091</v>
      </c>
      <c r="Q15" s="178">
        <f t="shared" si="1"/>
        <v>0.84199999999999997</v>
      </c>
      <c r="R15" s="11">
        <v>4.4800000000000004</v>
      </c>
      <c r="S15" s="26">
        <f t="shared" si="2"/>
        <v>0.70099999999999996</v>
      </c>
      <c r="T15" s="69">
        <v>1.154639175257732E-2</v>
      </c>
      <c r="U15" s="144">
        <f t="shared" si="3"/>
        <v>0.95099999999999996</v>
      </c>
      <c r="V15" s="11">
        <v>19</v>
      </c>
      <c r="W15" s="83">
        <f t="shared" si="4"/>
        <v>0.74099999999999999</v>
      </c>
      <c r="X15" s="62">
        <v>4.3</v>
      </c>
      <c r="Y15" s="178">
        <f t="shared" si="5"/>
        <v>0.872</v>
      </c>
      <c r="Z15" s="163">
        <f t="shared" si="6"/>
        <v>3.4060000000000001</v>
      </c>
      <c r="AA15" s="277">
        <f t="shared" si="7"/>
        <v>0.99099999999999999</v>
      </c>
      <c r="AB15" s="283">
        <f t="shared" si="8"/>
        <v>1</v>
      </c>
      <c r="AC15" s="284">
        <f t="shared" si="9"/>
        <v>3</v>
      </c>
      <c r="AE15" s="256">
        <v>85</v>
      </c>
      <c r="AF15" s="26">
        <f t="shared" si="10"/>
        <v>0.69199999999999995</v>
      </c>
      <c r="AG15" s="79">
        <v>31</v>
      </c>
      <c r="AH15" s="144">
        <f t="shared" si="11"/>
        <v>0.91600000000000004</v>
      </c>
      <c r="AI15" s="26">
        <f t="shared" si="12"/>
        <v>0.23160762942779292</v>
      </c>
      <c r="AJ15" s="178">
        <f t="shared" si="13"/>
        <v>0.81499999999999995</v>
      </c>
      <c r="AK15" s="61">
        <f t="shared" si="14"/>
        <v>0.80952380952380953</v>
      </c>
      <c r="AL15" s="26">
        <f t="shared" si="15"/>
        <v>0.61799999999999999</v>
      </c>
      <c r="AM15" s="11">
        <v>85</v>
      </c>
      <c r="AN15" s="83">
        <f t="shared" si="16"/>
        <v>0.23160762942779292</v>
      </c>
      <c r="AO15" s="26">
        <f t="shared" si="17"/>
        <v>0.36470588235294116</v>
      </c>
      <c r="AP15" s="144">
        <f t="shared" si="18"/>
        <v>0.95599999999999996</v>
      </c>
      <c r="AQ15" s="198">
        <f t="shared" si="19"/>
        <v>3.0409999999999995</v>
      </c>
      <c r="AR15" s="275">
        <f t="shared" si="20"/>
        <v>0.82399999999999995</v>
      </c>
      <c r="AS15" s="283">
        <f t="shared" si="21"/>
        <v>1</v>
      </c>
      <c r="AT15" s="284">
        <f t="shared" si="22"/>
        <v>2</v>
      </c>
      <c r="AV15" s="208">
        <v>14000</v>
      </c>
      <c r="AW15" s="83">
        <f t="shared" si="23"/>
        <v>0.20100000000000001</v>
      </c>
      <c r="AX15" s="26">
        <v>0.30303030303030298</v>
      </c>
      <c r="AY15" s="178">
        <f t="shared" si="24"/>
        <v>0.82399999999999995</v>
      </c>
      <c r="AZ15" s="26">
        <v>0.34100000000000003</v>
      </c>
      <c r="BA15" s="83">
        <f t="shared" si="25"/>
        <v>0.73199999999999998</v>
      </c>
      <c r="BB15" s="26">
        <v>0.77600000000000002</v>
      </c>
      <c r="BC15" s="83">
        <f t="shared" si="26"/>
        <v>0.53900000000000003</v>
      </c>
      <c r="BD15" s="26">
        <v>0.94200000000000006</v>
      </c>
      <c r="BE15" s="178">
        <f t="shared" si="27"/>
        <v>0.86399999999999999</v>
      </c>
      <c r="BF15" s="26">
        <v>3.5294117647058823E-2</v>
      </c>
      <c r="BG15" s="83">
        <f t="shared" si="28"/>
        <v>0.66200000000000003</v>
      </c>
      <c r="BH15" s="212">
        <f t="shared" si="29"/>
        <v>3.8219999999999996</v>
      </c>
      <c r="BI15" s="205">
        <f t="shared" si="30"/>
        <v>0.80200000000000005</v>
      </c>
      <c r="BJ15" s="283">
        <f t="shared" si="31"/>
        <v>0</v>
      </c>
      <c r="BK15" s="284">
        <f t="shared" si="32"/>
        <v>2</v>
      </c>
      <c r="BM15" s="160">
        <v>3</v>
      </c>
      <c r="BN15" s="26">
        <f t="shared" si="33"/>
        <v>0.81100000000000005</v>
      </c>
      <c r="BO15" s="11">
        <v>1</v>
      </c>
      <c r="BP15" s="26">
        <f t="shared" si="34"/>
        <v>0.63500000000000001</v>
      </c>
      <c r="BQ15" s="26">
        <v>0.46</v>
      </c>
      <c r="BR15" s="144">
        <f t="shared" si="35"/>
        <v>0.96899999999999997</v>
      </c>
      <c r="BS15" s="163">
        <f t="shared" si="36"/>
        <v>1.78</v>
      </c>
      <c r="BT15" s="292">
        <f t="shared" si="37"/>
        <v>0.97799999999999998</v>
      </c>
      <c r="BU15" s="283">
        <f t="shared" si="38"/>
        <v>1</v>
      </c>
      <c r="BV15" s="284">
        <f t="shared" si="39"/>
        <v>2</v>
      </c>
      <c r="BX15" s="160">
        <v>1</v>
      </c>
      <c r="BY15" s="26">
        <f t="shared" si="40"/>
        <v>0.77600000000000002</v>
      </c>
      <c r="BZ15" s="11">
        <v>1</v>
      </c>
      <c r="CA15" s="31">
        <f t="shared" si="41"/>
        <v>0.84599999999999997</v>
      </c>
      <c r="CB15" s="11">
        <v>4</v>
      </c>
      <c r="CC15" s="26">
        <f t="shared" si="42"/>
        <v>0.71899999999999997</v>
      </c>
      <c r="CD15" s="11">
        <v>4</v>
      </c>
      <c r="CE15" s="144">
        <f t="shared" si="43"/>
        <v>0.91600000000000004</v>
      </c>
      <c r="CF15" s="163">
        <f t="shared" si="44"/>
        <v>1.4950000000000001</v>
      </c>
      <c r="CG15" s="298">
        <f t="shared" si="45"/>
        <v>0.84599999999999997</v>
      </c>
      <c r="CH15" s="283">
        <f t="shared" si="46"/>
        <v>0</v>
      </c>
      <c r="CI15" s="284">
        <f t="shared" si="47"/>
        <v>0</v>
      </c>
      <c r="CK15" s="160">
        <v>16</v>
      </c>
      <c r="CL15" s="31">
        <f t="shared" si="48"/>
        <v>0.877</v>
      </c>
      <c r="CM15" s="26">
        <v>0.18823529411764706</v>
      </c>
      <c r="CN15" s="147">
        <f t="shared" si="49"/>
        <v>0.92100000000000004</v>
      </c>
      <c r="CO15" s="11">
        <v>47</v>
      </c>
      <c r="CP15" s="26">
        <f t="shared" si="50"/>
        <v>0.76300000000000001</v>
      </c>
      <c r="CQ15" s="11">
        <v>14</v>
      </c>
      <c r="CR15" s="26">
        <f t="shared" si="51"/>
        <v>0.754</v>
      </c>
      <c r="CS15" s="163">
        <f t="shared" si="52"/>
        <v>3.3149999999999995</v>
      </c>
      <c r="CT15" s="297">
        <f t="shared" si="53"/>
        <v>0.90300000000000002</v>
      </c>
      <c r="CU15" s="283">
        <f t="shared" si="54"/>
        <v>1</v>
      </c>
      <c r="CV15" s="284">
        <f t="shared" si="55"/>
        <v>2</v>
      </c>
      <c r="CX15" s="227">
        <v>1</v>
      </c>
      <c r="CY15" s="144">
        <f t="shared" si="56"/>
        <v>0.99099999999999999</v>
      </c>
      <c r="CZ15" s="26">
        <v>1</v>
      </c>
      <c r="DA15" s="144">
        <f t="shared" si="57"/>
        <v>0.99099999999999999</v>
      </c>
      <c r="DB15" s="26">
        <v>0.40079999999999999</v>
      </c>
      <c r="DC15" s="163">
        <f t="shared" si="58"/>
        <v>2.3828</v>
      </c>
      <c r="DD15" s="205">
        <f t="shared" si="59"/>
        <v>0.84599999999999997</v>
      </c>
      <c r="DE15" s="283">
        <f t="shared" si="60"/>
        <v>2</v>
      </c>
      <c r="DF15" s="284">
        <f t="shared" si="61"/>
        <v>2</v>
      </c>
      <c r="DI15" s="231"/>
      <c r="DJ15" s="163">
        <f t="shared" si="62"/>
        <v>19.241800000000001</v>
      </c>
      <c r="DK15" s="206">
        <f t="shared" si="63"/>
        <v>0.98199999999999998</v>
      </c>
      <c r="DM15" s="301">
        <f t="shared" si="64"/>
        <v>6</v>
      </c>
      <c r="DN15" s="302">
        <f t="shared" si="65"/>
        <v>13</v>
      </c>
    </row>
    <row r="16" spans="2:118" x14ac:dyDescent="0.3">
      <c r="B16" s="47" t="s">
        <v>272</v>
      </c>
      <c r="C16" s="160">
        <v>540194</v>
      </c>
      <c r="D16" s="4" t="s">
        <v>359</v>
      </c>
      <c r="E16" s="4" t="s">
        <v>369</v>
      </c>
      <c r="F16" s="11">
        <v>7</v>
      </c>
      <c r="G16" s="18">
        <v>529</v>
      </c>
      <c r="H16" s="18">
        <v>960</v>
      </c>
      <c r="I16" s="18">
        <v>1520</v>
      </c>
      <c r="J16" s="19">
        <v>1838.9413988657843</v>
      </c>
      <c r="K16" s="18">
        <v>535</v>
      </c>
      <c r="L16" s="163">
        <v>2.83</v>
      </c>
      <c r="N16" s="256">
        <v>230</v>
      </c>
      <c r="O16" s="31">
        <f t="shared" si="0"/>
        <v>0.82799999999999996</v>
      </c>
      <c r="P16" s="26">
        <v>0.43478260869565222</v>
      </c>
      <c r="Q16" s="144">
        <f t="shared" si="1"/>
        <v>0.96899999999999997</v>
      </c>
      <c r="R16" s="11">
        <v>4.0199999999999996</v>
      </c>
      <c r="S16" s="26">
        <f t="shared" si="2"/>
        <v>0.65700000000000003</v>
      </c>
      <c r="T16" s="69">
        <v>7.5992438563327021E-3</v>
      </c>
      <c r="U16" s="83">
        <f t="shared" si="3"/>
        <v>0.78500000000000003</v>
      </c>
      <c r="V16" s="11">
        <v>18</v>
      </c>
      <c r="W16" s="83">
        <f t="shared" si="4"/>
        <v>0.57399999999999995</v>
      </c>
      <c r="X16" s="62">
        <v>3.3</v>
      </c>
      <c r="Y16" s="83">
        <f t="shared" si="5"/>
        <v>0.76300000000000001</v>
      </c>
      <c r="Z16" s="163">
        <f t="shared" si="6"/>
        <v>3.0909999999999997</v>
      </c>
      <c r="AA16" s="277">
        <f t="shared" si="7"/>
        <v>0.91600000000000004</v>
      </c>
      <c r="AB16" s="283">
        <f t="shared" si="8"/>
        <v>1</v>
      </c>
      <c r="AC16" s="284">
        <f t="shared" si="9"/>
        <v>1</v>
      </c>
      <c r="AE16" s="256">
        <v>249</v>
      </c>
      <c r="AF16" s="178">
        <f t="shared" si="10"/>
        <v>0.89</v>
      </c>
      <c r="AG16" s="79">
        <v>82</v>
      </c>
      <c r="AH16" s="144">
        <f t="shared" si="11"/>
        <v>0.96399999999999997</v>
      </c>
      <c r="AI16" s="26">
        <f t="shared" si="12"/>
        <v>0.25937500000000002</v>
      </c>
      <c r="AJ16" s="178">
        <f t="shared" si="13"/>
        <v>0.84599999999999997</v>
      </c>
      <c r="AK16" s="61">
        <f t="shared" si="14"/>
        <v>1.0826086956521739</v>
      </c>
      <c r="AL16" s="83">
        <f t="shared" si="15"/>
        <v>0.73599999999999999</v>
      </c>
      <c r="AM16" s="11">
        <v>249</v>
      </c>
      <c r="AN16" s="83">
        <f t="shared" si="16"/>
        <v>0.25937500000000002</v>
      </c>
      <c r="AO16" s="26">
        <f t="shared" si="17"/>
        <v>0.32931726907630521</v>
      </c>
      <c r="AP16" s="144">
        <f t="shared" si="18"/>
        <v>0.93400000000000005</v>
      </c>
      <c r="AQ16" s="198">
        <f t="shared" si="19"/>
        <v>3.4359999999999999</v>
      </c>
      <c r="AR16" s="277">
        <f t="shared" si="20"/>
        <v>0.94199999999999995</v>
      </c>
      <c r="AS16" s="283">
        <f t="shared" si="21"/>
        <v>1</v>
      </c>
      <c r="AT16" s="284">
        <f t="shared" si="22"/>
        <v>3</v>
      </c>
      <c r="AV16" s="208">
        <v>57600</v>
      </c>
      <c r="AW16" s="178">
        <f t="shared" si="23"/>
        <v>0.80700000000000005</v>
      </c>
      <c r="AX16" s="26">
        <v>0.11235955056179769</v>
      </c>
      <c r="AY16" s="83">
        <f t="shared" si="24"/>
        <v>0.55700000000000005</v>
      </c>
      <c r="AZ16" s="26">
        <v>0.17699999999999999</v>
      </c>
      <c r="BA16" s="83">
        <f t="shared" si="25"/>
        <v>0.442</v>
      </c>
      <c r="BB16" s="26">
        <v>0.55000000000000004</v>
      </c>
      <c r="BC16" s="83">
        <f t="shared" si="26"/>
        <v>0.30199999999999999</v>
      </c>
      <c r="BD16" s="26">
        <v>0.71499999999999997</v>
      </c>
      <c r="BE16" s="83">
        <f t="shared" si="27"/>
        <v>0.34200000000000003</v>
      </c>
      <c r="BF16" s="26">
        <v>0.12851405622489959</v>
      </c>
      <c r="BG16" s="144">
        <f t="shared" si="28"/>
        <v>0.90700000000000003</v>
      </c>
      <c r="BH16" s="212">
        <f t="shared" si="29"/>
        <v>3.3570000000000002</v>
      </c>
      <c r="BI16" s="203">
        <f t="shared" si="30"/>
        <v>0.47799999999999998</v>
      </c>
      <c r="BJ16" s="283">
        <f t="shared" si="31"/>
        <v>1</v>
      </c>
      <c r="BK16" s="284">
        <f t="shared" si="32"/>
        <v>2</v>
      </c>
      <c r="BM16" s="160">
        <v>3</v>
      </c>
      <c r="BN16" s="26">
        <f t="shared" si="33"/>
        <v>0.81100000000000005</v>
      </c>
      <c r="BO16" s="11">
        <v>2</v>
      </c>
      <c r="BP16" s="31">
        <f t="shared" si="34"/>
        <v>0.85</v>
      </c>
      <c r="BQ16" s="26">
        <v>0.41699999999999998</v>
      </c>
      <c r="BR16" s="144">
        <f t="shared" si="35"/>
        <v>0.95099999999999996</v>
      </c>
      <c r="BS16" s="163">
        <f t="shared" si="36"/>
        <v>1.762</v>
      </c>
      <c r="BT16" s="292">
        <f t="shared" si="37"/>
        <v>0.96899999999999997</v>
      </c>
      <c r="BU16" s="283">
        <f t="shared" si="38"/>
        <v>1</v>
      </c>
      <c r="BV16" s="284">
        <f t="shared" si="39"/>
        <v>2</v>
      </c>
      <c r="BX16" s="160">
        <v>3</v>
      </c>
      <c r="BY16" s="31">
        <f t="shared" si="40"/>
        <v>0.85</v>
      </c>
      <c r="BZ16" s="11">
        <v>2</v>
      </c>
      <c r="CA16" s="31">
        <f t="shared" si="41"/>
        <v>0.877</v>
      </c>
      <c r="CB16" s="11">
        <v>9</v>
      </c>
      <c r="CC16" s="144">
        <f t="shared" si="42"/>
        <v>0.92500000000000004</v>
      </c>
      <c r="CD16" s="11">
        <v>8</v>
      </c>
      <c r="CE16" s="144">
        <f t="shared" si="43"/>
        <v>0.97799999999999998</v>
      </c>
      <c r="CF16" s="163">
        <f t="shared" si="44"/>
        <v>1.7749999999999999</v>
      </c>
      <c r="CG16" s="297">
        <f t="shared" si="45"/>
        <v>0.93799999999999994</v>
      </c>
      <c r="CH16" s="283">
        <f t="shared" si="46"/>
        <v>1</v>
      </c>
      <c r="CI16" s="284">
        <f t="shared" si="47"/>
        <v>2</v>
      </c>
      <c r="CK16" s="160">
        <v>5</v>
      </c>
      <c r="CL16" s="26">
        <f t="shared" si="48"/>
        <v>0.77100000000000002</v>
      </c>
      <c r="CM16" s="26">
        <v>2.0080321285140562E-2</v>
      </c>
      <c r="CN16" s="45">
        <f t="shared" si="49"/>
        <v>0.65300000000000002</v>
      </c>
      <c r="CO16" s="11">
        <v>251</v>
      </c>
      <c r="CP16" s="144">
        <f t="shared" si="50"/>
        <v>0.94699999999999995</v>
      </c>
      <c r="CQ16" s="11">
        <v>118</v>
      </c>
      <c r="CR16" s="144">
        <f t="shared" si="51"/>
        <v>0.96899999999999997</v>
      </c>
      <c r="CS16" s="163">
        <f t="shared" si="52"/>
        <v>3.34</v>
      </c>
      <c r="CT16" s="297">
        <f t="shared" si="53"/>
        <v>0.91200000000000003</v>
      </c>
      <c r="CU16" s="283">
        <f t="shared" si="54"/>
        <v>2</v>
      </c>
      <c r="CV16" s="284">
        <f t="shared" si="55"/>
        <v>2</v>
      </c>
      <c r="CX16" s="227">
        <v>0.38200000000000001</v>
      </c>
      <c r="CY16" s="31">
        <f t="shared" si="56"/>
        <v>0.84199999999999997</v>
      </c>
      <c r="CZ16" s="26">
        <v>0.35399999999999998</v>
      </c>
      <c r="DA16" s="31">
        <f t="shared" si="57"/>
        <v>0.88100000000000001</v>
      </c>
      <c r="DB16" s="83">
        <v>0.68279999999999996</v>
      </c>
      <c r="DC16" s="163">
        <f t="shared" si="58"/>
        <v>2.4057999999999997</v>
      </c>
      <c r="DD16" s="205">
        <f t="shared" si="59"/>
        <v>0.86399999999999999</v>
      </c>
      <c r="DE16" s="283">
        <f t="shared" si="60"/>
        <v>0</v>
      </c>
      <c r="DF16" s="284">
        <f t="shared" si="61"/>
        <v>2</v>
      </c>
      <c r="DI16" s="231"/>
      <c r="DJ16" s="163">
        <f t="shared" si="62"/>
        <v>19.166800000000006</v>
      </c>
      <c r="DK16" s="206">
        <f t="shared" si="63"/>
        <v>0.97799999999999998</v>
      </c>
      <c r="DM16" s="301">
        <f t="shared" si="64"/>
        <v>7</v>
      </c>
      <c r="DN16" s="302">
        <f t="shared" si="65"/>
        <v>14</v>
      </c>
    </row>
    <row r="17" spans="2:118" x14ac:dyDescent="0.3">
      <c r="B17" s="49" t="s">
        <v>157</v>
      </c>
      <c r="C17" s="161">
        <v>540152</v>
      </c>
      <c r="D17" s="6" t="s">
        <v>337</v>
      </c>
      <c r="E17" s="6" t="s">
        <v>369</v>
      </c>
      <c r="F17" s="13">
        <v>10</v>
      </c>
      <c r="G17" s="22">
        <v>10101</v>
      </c>
      <c r="H17" s="22">
        <v>12695</v>
      </c>
      <c r="I17" s="22">
        <v>27142</v>
      </c>
      <c r="J17" s="23">
        <v>1719.7188397188397</v>
      </c>
      <c r="K17" s="22">
        <v>11737</v>
      </c>
      <c r="L17" s="164">
        <v>2.2181136576637983</v>
      </c>
      <c r="N17" s="445">
        <v>1335</v>
      </c>
      <c r="O17" s="145">
        <f t="shared" si="0"/>
        <v>1</v>
      </c>
      <c r="P17" s="28">
        <v>0.1321651321651322</v>
      </c>
      <c r="Q17" s="28">
        <f t="shared" si="1"/>
        <v>0.48199999999999998</v>
      </c>
      <c r="R17" s="13">
        <v>27.35</v>
      </c>
      <c r="S17" s="145">
        <f t="shared" si="2"/>
        <v>0.99099999999999999</v>
      </c>
      <c r="T17" s="70">
        <v>2.7076527076527069E-3</v>
      </c>
      <c r="U17" s="86">
        <f t="shared" si="3"/>
        <v>0.27100000000000002</v>
      </c>
      <c r="V17" s="13">
        <v>16</v>
      </c>
      <c r="W17" s="28">
        <f t="shared" si="4"/>
        <v>0.377</v>
      </c>
      <c r="X17" s="63">
        <v>5.0999999999999996</v>
      </c>
      <c r="Y17" s="145">
        <f t="shared" si="5"/>
        <v>0.93400000000000005</v>
      </c>
      <c r="Z17" s="164">
        <f t="shared" si="6"/>
        <v>2.0640000000000001</v>
      </c>
      <c r="AA17" s="274">
        <f t="shared" si="7"/>
        <v>0.50800000000000001</v>
      </c>
      <c r="AB17" s="360">
        <f t="shared" si="8"/>
        <v>1</v>
      </c>
      <c r="AC17" s="361">
        <f t="shared" si="9"/>
        <v>1</v>
      </c>
      <c r="AE17" s="445">
        <v>2685</v>
      </c>
      <c r="AF17" s="145">
        <f t="shared" si="10"/>
        <v>1</v>
      </c>
      <c r="AG17" s="81">
        <v>176</v>
      </c>
      <c r="AH17" s="145">
        <f t="shared" si="11"/>
        <v>0.995</v>
      </c>
      <c r="AI17" s="28">
        <f t="shared" si="12"/>
        <v>0.21150059078377315</v>
      </c>
      <c r="AJ17" s="86">
        <f t="shared" si="13"/>
        <v>0.76300000000000001</v>
      </c>
      <c r="AK17" s="73">
        <f t="shared" si="14"/>
        <v>2.0112359550561796</v>
      </c>
      <c r="AL17" s="145">
        <f t="shared" si="15"/>
        <v>0.93799999999999994</v>
      </c>
      <c r="AM17" s="13">
        <v>2842</v>
      </c>
      <c r="AN17" s="86">
        <f t="shared" si="16"/>
        <v>0.22386766443481684</v>
      </c>
      <c r="AO17" s="28">
        <f t="shared" si="17"/>
        <v>6.5549348230912477E-2</v>
      </c>
      <c r="AP17" s="28">
        <f t="shared" si="18"/>
        <v>0.66600000000000004</v>
      </c>
      <c r="AQ17" s="197">
        <f t="shared" si="19"/>
        <v>3.6960000000000002</v>
      </c>
      <c r="AR17" s="287">
        <f t="shared" si="20"/>
        <v>0.995</v>
      </c>
      <c r="AS17" s="360">
        <f t="shared" si="21"/>
        <v>3</v>
      </c>
      <c r="AT17" s="361">
        <f t="shared" si="22"/>
        <v>3</v>
      </c>
      <c r="AV17" s="210">
        <v>40300</v>
      </c>
      <c r="AW17" s="86">
        <f t="shared" si="23"/>
        <v>0.56499999999999995</v>
      </c>
      <c r="AX17" s="28">
        <v>1.458019105077929E-2</v>
      </c>
      <c r="AY17" s="86">
        <f t="shared" si="24"/>
        <v>0.32800000000000001</v>
      </c>
      <c r="AZ17" s="28">
        <v>0.76600000000000001</v>
      </c>
      <c r="BA17" s="145">
        <f t="shared" si="25"/>
        <v>0.99099999999999999</v>
      </c>
      <c r="BB17" s="28">
        <v>0.3</v>
      </c>
      <c r="BC17" s="86">
        <f t="shared" si="26"/>
        <v>0.219</v>
      </c>
      <c r="BD17" s="28">
        <v>0.995</v>
      </c>
      <c r="BE17" s="145">
        <f t="shared" si="27"/>
        <v>0.98199999999999998</v>
      </c>
      <c r="BF17" s="28">
        <v>2.3463687150837988E-2</v>
      </c>
      <c r="BG17" s="86">
        <f t="shared" si="28"/>
        <v>0.59199999999999997</v>
      </c>
      <c r="BH17" s="214">
        <f t="shared" si="29"/>
        <v>3.6769999999999996</v>
      </c>
      <c r="BI17" s="195">
        <f t="shared" si="30"/>
        <v>0.69199999999999995</v>
      </c>
      <c r="BJ17" s="360">
        <f t="shared" si="31"/>
        <v>2</v>
      </c>
      <c r="BK17" s="361">
        <f t="shared" si="32"/>
        <v>2</v>
      </c>
      <c r="BM17" s="161">
        <v>8</v>
      </c>
      <c r="BN17" s="145">
        <f t="shared" si="33"/>
        <v>0.98599999999999999</v>
      </c>
      <c r="BO17" s="13">
        <v>7</v>
      </c>
      <c r="BP17" s="145">
        <f t="shared" si="34"/>
        <v>0.99099999999999999</v>
      </c>
      <c r="BQ17" s="28">
        <v>0.19600000000000001</v>
      </c>
      <c r="BR17" s="86">
        <f t="shared" si="35"/>
        <v>0.79300000000000004</v>
      </c>
      <c r="BS17" s="164">
        <f t="shared" si="36"/>
        <v>1.7789999999999999</v>
      </c>
      <c r="BT17" s="294">
        <f t="shared" si="37"/>
        <v>0.97299999999999998</v>
      </c>
      <c r="BU17" s="360">
        <f t="shared" si="38"/>
        <v>1</v>
      </c>
      <c r="BV17" s="361">
        <f t="shared" si="39"/>
        <v>1</v>
      </c>
      <c r="BX17" s="161">
        <v>1259</v>
      </c>
      <c r="BY17" s="145">
        <f t="shared" si="40"/>
        <v>1</v>
      </c>
      <c r="BZ17" s="13">
        <v>1006</v>
      </c>
      <c r="CA17" s="145">
        <f t="shared" si="41"/>
        <v>1</v>
      </c>
      <c r="CB17" s="13">
        <v>24</v>
      </c>
      <c r="CC17" s="145">
        <f t="shared" si="42"/>
        <v>0.995</v>
      </c>
      <c r="CD17" s="13">
        <v>17</v>
      </c>
      <c r="CE17" s="145">
        <f t="shared" si="43"/>
        <v>1</v>
      </c>
      <c r="CF17" s="164">
        <f t="shared" si="44"/>
        <v>1.9950000000000001</v>
      </c>
      <c r="CG17" s="287">
        <f t="shared" si="45"/>
        <v>1</v>
      </c>
      <c r="CH17" s="360">
        <f t="shared" si="46"/>
        <v>2</v>
      </c>
      <c r="CI17" s="361">
        <f t="shared" si="47"/>
        <v>2</v>
      </c>
      <c r="CK17" s="161">
        <v>125</v>
      </c>
      <c r="CL17" s="145">
        <f t="shared" si="48"/>
        <v>1</v>
      </c>
      <c r="CM17" s="28">
        <v>4.6554934823091247E-2</v>
      </c>
      <c r="CN17" s="28">
        <f t="shared" si="49"/>
        <v>0.75</v>
      </c>
      <c r="CO17" s="13">
        <v>2873</v>
      </c>
      <c r="CP17" s="145">
        <f t="shared" si="50"/>
        <v>1</v>
      </c>
      <c r="CQ17" s="13">
        <v>1574</v>
      </c>
      <c r="CR17" s="145">
        <f t="shared" si="51"/>
        <v>1</v>
      </c>
      <c r="CS17" s="164">
        <f t="shared" si="52"/>
        <v>3.75</v>
      </c>
      <c r="CT17" s="287">
        <f t="shared" si="53"/>
        <v>0.99099999999999999</v>
      </c>
      <c r="CU17" s="360">
        <f t="shared" si="54"/>
        <v>3</v>
      </c>
      <c r="CV17" s="361">
        <f t="shared" si="55"/>
        <v>3</v>
      </c>
      <c r="CX17" s="229">
        <v>0.253</v>
      </c>
      <c r="CY17" s="28">
        <f t="shared" si="56"/>
        <v>0.74099999999999999</v>
      </c>
      <c r="CZ17" s="28">
        <v>0.217</v>
      </c>
      <c r="DA17" s="28">
        <f t="shared" si="57"/>
        <v>0.78900000000000003</v>
      </c>
      <c r="DB17" s="28">
        <v>0.21579999999999999</v>
      </c>
      <c r="DC17" s="164">
        <f t="shared" si="58"/>
        <v>1.7458</v>
      </c>
      <c r="DD17" s="195">
        <f t="shared" si="59"/>
        <v>0.60899999999999999</v>
      </c>
      <c r="DE17" s="360">
        <f t="shared" si="60"/>
        <v>0</v>
      </c>
      <c r="DF17" s="361">
        <f t="shared" si="61"/>
        <v>0</v>
      </c>
      <c r="DI17" s="231"/>
      <c r="DJ17" s="164">
        <f t="shared" si="62"/>
        <v>18.706799999999998</v>
      </c>
      <c r="DK17" s="182">
        <f t="shared" si="63"/>
        <v>0.97299999999999998</v>
      </c>
      <c r="DM17" s="363">
        <f t="shared" si="64"/>
        <v>12</v>
      </c>
      <c r="DN17" s="364">
        <f t="shared" si="65"/>
        <v>12</v>
      </c>
    </row>
    <row r="18" spans="2:118" x14ac:dyDescent="0.3">
      <c r="B18" s="47" t="s">
        <v>171</v>
      </c>
      <c r="C18" s="160">
        <v>540121</v>
      </c>
      <c r="D18" s="4" t="s">
        <v>339</v>
      </c>
      <c r="E18" s="4" t="s">
        <v>369</v>
      </c>
      <c r="F18" s="11">
        <v>1</v>
      </c>
      <c r="G18" s="18">
        <v>617</v>
      </c>
      <c r="H18" s="18">
        <v>362</v>
      </c>
      <c r="I18" s="18">
        <v>367</v>
      </c>
      <c r="J18" s="19">
        <v>380.68071312803886</v>
      </c>
      <c r="K18" s="18">
        <v>97</v>
      </c>
      <c r="L18" s="163">
        <v>3.78</v>
      </c>
      <c r="N18" s="256">
        <v>62</v>
      </c>
      <c r="O18" s="26">
        <f t="shared" si="0"/>
        <v>0.434</v>
      </c>
      <c r="P18" s="26">
        <v>0.1004862236628849</v>
      </c>
      <c r="Q18" s="26">
        <f t="shared" si="1"/>
        <v>0.377</v>
      </c>
      <c r="R18" s="11">
        <v>3.53</v>
      </c>
      <c r="S18" s="26">
        <f t="shared" si="2"/>
        <v>0.6</v>
      </c>
      <c r="T18" s="69">
        <v>5.7212317666126434E-3</v>
      </c>
      <c r="U18" s="83">
        <f t="shared" si="3"/>
        <v>0.63100000000000001</v>
      </c>
      <c r="V18" s="11">
        <v>19</v>
      </c>
      <c r="W18" s="83">
        <f t="shared" si="4"/>
        <v>0.74099999999999999</v>
      </c>
      <c r="X18" s="62">
        <v>3.5</v>
      </c>
      <c r="Y18" s="83">
        <f t="shared" si="5"/>
        <v>0.78500000000000003</v>
      </c>
      <c r="Z18" s="163">
        <f t="shared" si="6"/>
        <v>2.5339999999999998</v>
      </c>
      <c r="AA18" s="276">
        <f t="shared" si="7"/>
        <v>0.74099999999999999</v>
      </c>
      <c r="AB18" s="283">
        <f t="shared" si="8"/>
        <v>0</v>
      </c>
      <c r="AC18" s="284">
        <f t="shared" si="9"/>
        <v>0</v>
      </c>
      <c r="AE18" s="256">
        <v>123</v>
      </c>
      <c r="AF18" s="83">
        <f t="shared" si="10"/>
        <v>0.78</v>
      </c>
      <c r="AG18" s="79">
        <v>6</v>
      </c>
      <c r="AH18" s="26">
        <f t="shared" si="11"/>
        <v>0.72299999999999998</v>
      </c>
      <c r="AI18" s="26">
        <f t="shared" si="12"/>
        <v>0.3397790055248619</v>
      </c>
      <c r="AJ18" s="144">
        <f t="shared" si="13"/>
        <v>0.92500000000000004</v>
      </c>
      <c r="AK18" s="61">
        <f t="shared" si="14"/>
        <v>1.9838709677419355</v>
      </c>
      <c r="AL18" s="144">
        <f t="shared" si="15"/>
        <v>0.93400000000000005</v>
      </c>
      <c r="AM18" s="11">
        <v>130</v>
      </c>
      <c r="AN18" s="83">
        <f t="shared" si="16"/>
        <v>0.35911602209944754</v>
      </c>
      <c r="AO18" s="26">
        <f t="shared" si="17"/>
        <v>4.878048780487805E-2</v>
      </c>
      <c r="AP18" s="26">
        <f t="shared" si="18"/>
        <v>0.63500000000000001</v>
      </c>
      <c r="AQ18" s="198">
        <f t="shared" si="19"/>
        <v>3.3620000000000001</v>
      </c>
      <c r="AR18" s="277">
        <f t="shared" si="20"/>
        <v>0.91600000000000004</v>
      </c>
      <c r="AS18" s="283">
        <f t="shared" si="21"/>
        <v>2</v>
      </c>
      <c r="AT18" s="284">
        <f t="shared" si="22"/>
        <v>2</v>
      </c>
      <c r="AV18" s="208">
        <v>13900</v>
      </c>
      <c r="AW18" s="83">
        <f t="shared" si="23"/>
        <v>0.19700000000000001</v>
      </c>
      <c r="AX18" s="26">
        <v>0.11235955056179769</v>
      </c>
      <c r="AY18" s="83">
        <f t="shared" si="24"/>
        <v>0.55700000000000005</v>
      </c>
      <c r="AZ18" s="26">
        <v>0.308</v>
      </c>
      <c r="BA18" s="83">
        <f t="shared" si="25"/>
        <v>0.67900000000000005</v>
      </c>
      <c r="BB18" s="26">
        <v>0.68500000000000005</v>
      </c>
      <c r="BC18" s="83">
        <f t="shared" si="26"/>
        <v>0.434</v>
      </c>
      <c r="BD18" s="26">
        <v>0.93899999999999995</v>
      </c>
      <c r="BE18" s="178">
        <f t="shared" si="27"/>
        <v>0.85</v>
      </c>
      <c r="BF18" s="26">
        <v>3.2520325203252036E-2</v>
      </c>
      <c r="BG18" s="83">
        <f t="shared" si="28"/>
        <v>0.64900000000000002</v>
      </c>
      <c r="BH18" s="212">
        <f t="shared" si="29"/>
        <v>3.3660000000000001</v>
      </c>
      <c r="BI18" s="203">
        <f t="shared" si="30"/>
        <v>0.48199999999999998</v>
      </c>
      <c r="BJ18" s="283">
        <f t="shared" si="31"/>
        <v>0</v>
      </c>
      <c r="BK18" s="284">
        <f t="shared" si="32"/>
        <v>1</v>
      </c>
      <c r="BM18" s="160">
        <v>2</v>
      </c>
      <c r="BN18" s="26">
        <f t="shared" si="33"/>
        <v>0.66600000000000004</v>
      </c>
      <c r="BO18" s="11">
        <v>0</v>
      </c>
      <c r="BP18" s="26">
        <f t="shared" si="34"/>
        <v>0</v>
      </c>
      <c r="BQ18" s="26">
        <v>0.34300000000000003</v>
      </c>
      <c r="BR18" s="144">
        <f t="shared" si="35"/>
        <v>0.91600000000000004</v>
      </c>
      <c r="BS18" s="163">
        <f t="shared" si="36"/>
        <v>1.5820000000000001</v>
      </c>
      <c r="BT18" s="290">
        <f t="shared" si="37"/>
        <v>0.89900000000000002</v>
      </c>
      <c r="BU18" s="283">
        <f t="shared" si="38"/>
        <v>1</v>
      </c>
      <c r="BV18" s="284">
        <f t="shared" si="39"/>
        <v>1</v>
      </c>
      <c r="BX18" s="160">
        <v>1</v>
      </c>
      <c r="BY18" s="26">
        <f t="shared" si="40"/>
        <v>0.77600000000000002</v>
      </c>
      <c r="BZ18" s="11">
        <v>0</v>
      </c>
      <c r="CA18" s="26">
        <f t="shared" si="41"/>
        <v>0</v>
      </c>
      <c r="CB18" s="11">
        <v>8</v>
      </c>
      <c r="CC18" s="144">
        <f t="shared" si="42"/>
        <v>0.91200000000000003</v>
      </c>
      <c r="CD18" s="11">
        <v>5</v>
      </c>
      <c r="CE18" s="144">
        <f t="shared" si="43"/>
        <v>0.94699999999999995</v>
      </c>
      <c r="CF18" s="163">
        <f t="shared" si="44"/>
        <v>1.6880000000000002</v>
      </c>
      <c r="CG18" s="298">
        <f t="shared" si="45"/>
        <v>0.89900000000000002</v>
      </c>
      <c r="CH18" s="283">
        <f t="shared" si="46"/>
        <v>1</v>
      </c>
      <c r="CI18" s="284">
        <f t="shared" si="47"/>
        <v>1</v>
      </c>
      <c r="CK18" s="160">
        <v>8</v>
      </c>
      <c r="CL18" s="31">
        <f t="shared" si="48"/>
        <v>0.81499999999999995</v>
      </c>
      <c r="CM18" s="26">
        <v>6.5040650406504072E-2</v>
      </c>
      <c r="CN18" s="45">
        <f t="shared" si="49"/>
        <v>0.78900000000000003</v>
      </c>
      <c r="CO18" s="11">
        <v>48</v>
      </c>
      <c r="CP18" s="26">
        <f t="shared" si="50"/>
        <v>0.77600000000000002</v>
      </c>
      <c r="CQ18" s="11">
        <v>17</v>
      </c>
      <c r="CR18" s="26">
        <f t="shared" si="51"/>
        <v>0.78900000000000003</v>
      </c>
      <c r="CS18" s="163">
        <f t="shared" si="52"/>
        <v>3.169</v>
      </c>
      <c r="CT18" s="298">
        <f t="shared" si="53"/>
        <v>0.877</v>
      </c>
      <c r="CU18" s="283">
        <f t="shared" si="54"/>
        <v>0</v>
      </c>
      <c r="CV18" s="284">
        <f t="shared" si="55"/>
        <v>1</v>
      </c>
      <c r="CX18" s="227">
        <v>0.90700000000000003</v>
      </c>
      <c r="CY18" s="144">
        <f t="shared" si="56"/>
        <v>0.97299999999999998</v>
      </c>
      <c r="CZ18" s="26">
        <v>0.72199999999999998</v>
      </c>
      <c r="DA18" s="144">
        <f t="shared" si="57"/>
        <v>0.97799999999999998</v>
      </c>
      <c r="DB18" s="144">
        <v>0.94710000000000005</v>
      </c>
      <c r="DC18" s="163">
        <f t="shared" si="58"/>
        <v>2.8981000000000003</v>
      </c>
      <c r="DD18" s="206">
        <f t="shared" si="59"/>
        <v>0.99099999999999999</v>
      </c>
      <c r="DE18" s="283">
        <f t="shared" si="60"/>
        <v>3</v>
      </c>
      <c r="DF18" s="284">
        <f t="shared" si="61"/>
        <v>3</v>
      </c>
      <c r="DI18" s="231"/>
      <c r="DJ18" s="163">
        <f t="shared" si="62"/>
        <v>18.5991</v>
      </c>
      <c r="DK18" s="206">
        <f t="shared" si="63"/>
        <v>0.96899999999999997</v>
      </c>
      <c r="DM18" s="301">
        <f t="shared" si="64"/>
        <v>7</v>
      </c>
      <c r="DN18" s="302">
        <f t="shared" si="65"/>
        <v>9</v>
      </c>
    </row>
    <row r="19" spans="2:118" x14ac:dyDescent="0.3">
      <c r="B19" s="47" t="s">
        <v>31</v>
      </c>
      <c r="C19" s="160">
        <v>540008</v>
      </c>
      <c r="D19" s="4" t="s">
        <v>309</v>
      </c>
      <c r="E19" s="4" t="s">
        <v>369</v>
      </c>
      <c r="F19" s="11">
        <v>3</v>
      </c>
      <c r="G19" s="18">
        <v>4924</v>
      </c>
      <c r="H19" s="18">
        <v>1425</v>
      </c>
      <c r="I19" s="18">
        <v>2913</v>
      </c>
      <c r="J19" s="19">
        <v>378.61900893582452</v>
      </c>
      <c r="K19" s="18">
        <v>1047</v>
      </c>
      <c r="L19" s="163">
        <v>2.77</v>
      </c>
      <c r="N19" s="256">
        <v>278</v>
      </c>
      <c r="O19" s="31">
        <f t="shared" si="0"/>
        <v>0.88100000000000001</v>
      </c>
      <c r="P19" s="26">
        <v>5.6458164094232328E-2</v>
      </c>
      <c r="Q19" s="26">
        <f t="shared" si="1"/>
        <v>0.23200000000000001</v>
      </c>
      <c r="R19" s="11">
        <v>7.08</v>
      </c>
      <c r="S19" s="31">
        <f t="shared" si="2"/>
        <v>0.85</v>
      </c>
      <c r="T19" s="69">
        <v>1.4378554021121041E-3</v>
      </c>
      <c r="U19" s="26">
        <f t="shared" si="3"/>
        <v>0.1</v>
      </c>
      <c r="V19" s="11">
        <v>20</v>
      </c>
      <c r="W19" s="178">
        <f t="shared" si="4"/>
        <v>0.80200000000000005</v>
      </c>
      <c r="X19" s="65">
        <v>4.4000000000000004</v>
      </c>
      <c r="Y19" s="178">
        <f t="shared" si="5"/>
        <v>0.89400000000000002</v>
      </c>
      <c r="Z19" s="163">
        <f t="shared" si="6"/>
        <v>2.0280000000000005</v>
      </c>
      <c r="AA19" s="276">
        <f t="shared" si="7"/>
        <v>0.48599999999999999</v>
      </c>
      <c r="AB19" s="283">
        <f t="shared" si="8"/>
        <v>0</v>
      </c>
      <c r="AC19" s="284">
        <f t="shared" si="9"/>
        <v>2</v>
      </c>
      <c r="AE19" s="256">
        <v>261</v>
      </c>
      <c r="AF19" s="178">
        <f t="shared" si="10"/>
        <v>0.89900000000000002</v>
      </c>
      <c r="AG19" s="79">
        <v>29</v>
      </c>
      <c r="AH19" s="178">
        <f t="shared" si="11"/>
        <v>0.89400000000000002</v>
      </c>
      <c r="AI19" s="26">
        <f t="shared" si="12"/>
        <v>0.1831578947368421</v>
      </c>
      <c r="AJ19" s="83">
        <f t="shared" si="13"/>
        <v>0.71399999999999997</v>
      </c>
      <c r="AK19" s="61">
        <f t="shared" si="14"/>
        <v>0.9388489208633094</v>
      </c>
      <c r="AL19" s="83">
        <f t="shared" si="15"/>
        <v>0.67900000000000005</v>
      </c>
      <c r="AM19" s="11">
        <v>296</v>
      </c>
      <c r="AN19" s="83">
        <f t="shared" si="16"/>
        <v>0.20771929824561403</v>
      </c>
      <c r="AO19" s="26">
        <f t="shared" si="17"/>
        <v>0.1111111111111111</v>
      </c>
      <c r="AP19" s="26">
        <f t="shared" si="18"/>
        <v>0.76700000000000002</v>
      </c>
      <c r="AQ19" s="198">
        <f t="shared" si="19"/>
        <v>3.1859999999999999</v>
      </c>
      <c r="AR19" s="275">
        <f t="shared" si="20"/>
        <v>0.86799999999999999</v>
      </c>
      <c r="AS19" s="283">
        <f t="shared" si="21"/>
        <v>0</v>
      </c>
      <c r="AT19" s="284">
        <f t="shared" si="22"/>
        <v>2</v>
      </c>
      <c r="AV19" s="208">
        <v>54750</v>
      </c>
      <c r="AW19" s="83">
        <f t="shared" si="23"/>
        <v>0.76700000000000002</v>
      </c>
      <c r="AX19" s="26">
        <v>0.34482758620689657</v>
      </c>
      <c r="AY19" s="178">
        <f t="shared" si="24"/>
        <v>0.872</v>
      </c>
      <c r="AZ19" s="26">
        <v>0.22600000000000001</v>
      </c>
      <c r="BA19" s="83">
        <f t="shared" si="25"/>
        <v>0.53500000000000003</v>
      </c>
      <c r="BB19" s="26">
        <v>0.875</v>
      </c>
      <c r="BC19" s="83">
        <f t="shared" si="26"/>
        <v>0.71899999999999997</v>
      </c>
      <c r="BD19" s="26">
        <v>0.879</v>
      </c>
      <c r="BE19" s="83">
        <f t="shared" si="27"/>
        <v>0.64</v>
      </c>
      <c r="BF19" s="26">
        <v>6.5134099616858232E-2</v>
      </c>
      <c r="BG19" s="178">
        <f t="shared" si="28"/>
        <v>0.80200000000000005</v>
      </c>
      <c r="BH19" s="212">
        <f t="shared" si="29"/>
        <v>4.335</v>
      </c>
      <c r="BI19" s="206">
        <f t="shared" si="30"/>
        <v>0.98599999999999999</v>
      </c>
      <c r="BJ19" s="283">
        <f t="shared" si="31"/>
        <v>0</v>
      </c>
      <c r="BK19" s="284">
        <f t="shared" si="32"/>
        <v>2</v>
      </c>
      <c r="BM19" s="160">
        <v>4</v>
      </c>
      <c r="BN19" s="31">
        <f t="shared" si="33"/>
        <v>0.88500000000000001</v>
      </c>
      <c r="BO19" s="11">
        <v>3</v>
      </c>
      <c r="BP19" s="144">
        <f t="shared" si="34"/>
        <v>0.93400000000000005</v>
      </c>
      <c r="BQ19" s="26">
        <v>0.21</v>
      </c>
      <c r="BR19" s="178">
        <f t="shared" si="35"/>
        <v>0.81100000000000005</v>
      </c>
      <c r="BS19" s="163">
        <f t="shared" si="36"/>
        <v>1.6960000000000002</v>
      </c>
      <c r="BT19" s="292">
        <f t="shared" si="37"/>
        <v>0.95599999999999996</v>
      </c>
      <c r="BU19" s="283">
        <f t="shared" si="38"/>
        <v>0</v>
      </c>
      <c r="BV19" s="284">
        <f t="shared" si="39"/>
        <v>2</v>
      </c>
      <c r="BX19" s="160">
        <v>1</v>
      </c>
      <c r="BY19" s="26">
        <f t="shared" si="40"/>
        <v>0.77600000000000002</v>
      </c>
      <c r="BZ19" s="11">
        <v>0</v>
      </c>
      <c r="CA19" s="26">
        <f t="shared" si="41"/>
        <v>0</v>
      </c>
      <c r="CB19" s="11">
        <v>9</v>
      </c>
      <c r="CC19" s="144">
        <f t="shared" si="42"/>
        <v>0.92500000000000004</v>
      </c>
      <c r="CD19" s="11">
        <v>4</v>
      </c>
      <c r="CE19" s="144">
        <f t="shared" si="43"/>
        <v>0.91600000000000004</v>
      </c>
      <c r="CF19" s="163">
        <f t="shared" si="44"/>
        <v>1.7010000000000001</v>
      </c>
      <c r="CG19" s="297">
        <f t="shared" si="45"/>
        <v>0.91200000000000003</v>
      </c>
      <c r="CH19" s="283">
        <f t="shared" si="46"/>
        <v>1</v>
      </c>
      <c r="CI19" s="284">
        <f t="shared" si="47"/>
        <v>1</v>
      </c>
      <c r="CK19" s="160">
        <v>65</v>
      </c>
      <c r="CL19" s="144">
        <f t="shared" si="48"/>
        <v>0.98599999999999999</v>
      </c>
      <c r="CM19" s="26">
        <v>0.24904214559386972</v>
      </c>
      <c r="CN19" s="147">
        <f t="shared" si="49"/>
        <v>0.96399999999999997</v>
      </c>
      <c r="CO19" s="11">
        <v>87</v>
      </c>
      <c r="CP19" s="31">
        <f t="shared" si="50"/>
        <v>0.85499999999999998</v>
      </c>
      <c r="CQ19" s="11">
        <v>36</v>
      </c>
      <c r="CR19" s="31">
        <f t="shared" si="51"/>
        <v>0.88100000000000001</v>
      </c>
      <c r="CS19" s="163">
        <f t="shared" si="52"/>
        <v>3.6859999999999999</v>
      </c>
      <c r="CT19" s="297">
        <f t="shared" si="53"/>
        <v>0.98599999999999999</v>
      </c>
      <c r="CU19" s="283">
        <f t="shared" si="54"/>
        <v>2</v>
      </c>
      <c r="CV19" s="284">
        <f t="shared" si="55"/>
        <v>4</v>
      </c>
      <c r="CX19" s="227">
        <v>0.21299999999999999</v>
      </c>
      <c r="CY19" s="26">
        <f t="shared" si="56"/>
        <v>0.67500000000000004</v>
      </c>
      <c r="CZ19" s="26">
        <v>0.18099999999999999</v>
      </c>
      <c r="DA19" s="26">
        <f t="shared" si="57"/>
        <v>0.77100000000000002</v>
      </c>
      <c r="DB19" s="26">
        <v>0.45810000000000001</v>
      </c>
      <c r="DC19" s="163">
        <f t="shared" si="58"/>
        <v>1.9041000000000001</v>
      </c>
      <c r="DD19" s="203">
        <f t="shared" si="59"/>
        <v>0.67900000000000005</v>
      </c>
      <c r="DE19" s="283">
        <f t="shared" si="60"/>
        <v>0</v>
      </c>
      <c r="DF19" s="284">
        <f t="shared" si="61"/>
        <v>0</v>
      </c>
      <c r="DI19" s="231"/>
      <c r="DJ19" s="163">
        <f t="shared" si="62"/>
        <v>18.536099999999998</v>
      </c>
      <c r="DK19" s="206">
        <f t="shared" si="63"/>
        <v>0.96</v>
      </c>
      <c r="DM19" s="301">
        <f t="shared" si="64"/>
        <v>3</v>
      </c>
      <c r="DN19" s="302">
        <f t="shared" si="65"/>
        <v>13</v>
      </c>
    </row>
    <row r="20" spans="2:118" x14ac:dyDescent="0.3">
      <c r="B20" s="47" t="s">
        <v>30</v>
      </c>
      <c r="C20" s="160">
        <v>540230</v>
      </c>
      <c r="D20" s="4" t="s">
        <v>309</v>
      </c>
      <c r="E20" s="4" t="s">
        <v>369</v>
      </c>
      <c r="F20" s="11">
        <v>3</v>
      </c>
      <c r="G20" s="18">
        <v>634</v>
      </c>
      <c r="H20" s="18">
        <v>315</v>
      </c>
      <c r="I20" s="18">
        <v>781</v>
      </c>
      <c r="J20" s="19">
        <v>788.39116719242895</v>
      </c>
      <c r="K20" s="18">
        <v>273</v>
      </c>
      <c r="L20" s="163">
        <v>2.59</v>
      </c>
      <c r="N20" s="256">
        <v>119</v>
      </c>
      <c r="O20" s="26">
        <f t="shared" si="0"/>
        <v>0.65700000000000003</v>
      </c>
      <c r="P20" s="26">
        <v>0.18769716088328081</v>
      </c>
      <c r="Q20" s="26">
        <f t="shared" si="1"/>
        <v>0.66200000000000003</v>
      </c>
      <c r="R20" s="11">
        <v>3.39</v>
      </c>
      <c r="S20" s="26">
        <f t="shared" si="2"/>
        <v>0.56999999999999995</v>
      </c>
      <c r="T20" s="69">
        <v>5.3470031545741316E-3</v>
      </c>
      <c r="U20" s="83">
        <f t="shared" si="3"/>
        <v>0.60499999999999998</v>
      </c>
      <c r="V20" s="11">
        <v>20</v>
      </c>
      <c r="W20" s="178">
        <f t="shared" si="4"/>
        <v>0.80200000000000005</v>
      </c>
      <c r="X20" s="65">
        <v>4.3</v>
      </c>
      <c r="Y20" s="178">
        <f t="shared" si="5"/>
        <v>0.872</v>
      </c>
      <c r="Z20" s="163">
        <f t="shared" si="6"/>
        <v>2.9409999999999998</v>
      </c>
      <c r="AA20" s="275">
        <f t="shared" si="7"/>
        <v>0.88100000000000001</v>
      </c>
      <c r="AB20" s="283">
        <f t="shared" si="8"/>
        <v>0</v>
      </c>
      <c r="AC20" s="284">
        <f t="shared" si="9"/>
        <v>2</v>
      </c>
      <c r="AE20" s="256">
        <v>115</v>
      </c>
      <c r="AF20" s="83">
        <f t="shared" si="10"/>
        <v>0.76300000000000001</v>
      </c>
      <c r="AG20" s="79">
        <v>59</v>
      </c>
      <c r="AH20" s="144">
        <f t="shared" si="11"/>
        <v>0.94199999999999995</v>
      </c>
      <c r="AI20" s="26">
        <f t="shared" si="12"/>
        <v>0.36507936507936506</v>
      </c>
      <c r="AJ20" s="144">
        <f t="shared" si="13"/>
        <v>0.94699999999999995</v>
      </c>
      <c r="AK20" s="61">
        <f t="shared" si="14"/>
        <v>0.96638655462184875</v>
      </c>
      <c r="AL20" s="83">
        <f t="shared" si="15"/>
        <v>0.68400000000000005</v>
      </c>
      <c r="AM20" s="11">
        <v>132</v>
      </c>
      <c r="AN20" s="83">
        <f t="shared" si="16"/>
        <v>0.41904761904761906</v>
      </c>
      <c r="AO20" s="26">
        <f t="shared" si="17"/>
        <v>0.5130434782608696</v>
      </c>
      <c r="AP20" s="144">
        <f t="shared" si="18"/>
        <v>0.98199999999999998</v>
      </c>
      <c r="AQ20" s="198">
        <f t="shared" si="19"/>
        <v>3.3359999999999999</v>
      </c>
      <c r="AR20" s="277">
        <f t="shared" si="20"/>
        <v>0.90700000000000003</v>
      </c>
      <c r="AS20" s="283">
        <f t="shared" si="21"/>
        <v>2</v>
      </c>
      <c r="AT20" s="284">
        <f t="shared" si="22"/>
        <v>2</v>
      </c>
      <c r="AV20" s="208">
        <v>55900</v>
      </c>
      <c r="AW20" s="83">
        <f t="shared" si="23"/>
        <v>0.78500000000000003</v>
      </c>
      <c r="AX20" s="26">
        <v>0.4</v>
      </c>
      <c r="AY20" s="144">
        <f t="shared" si="24"/>
        <v>0.90300000000000002</v>
      </c>
      <c r="AZ20" s="26">
        <v>0.159</v>
      </c>
      <c r="BA20" s="83">
        <f t="shared" si="25"/>
        <v>0.41199999999999998</v>
      </c>
      <c r="BB20" s="26">
        <v>0.76500000000000001</v>
      </c>
      <c r="BC20" s="83">
        <f t="shared" si="26"/>
        <v>0.52600000000000002</v>
      </c>
      <c r="BD20" s="26">
        <v>0.85600000000000009</v>
      </c>
      <c r="BE20" s="83">
        <f t="shared" si="27"/>
        <v>0.57399999999999995</v>
      </c>
      <c r="BF20" s="26">
        <v>7.8260869565217397E-2</v>
      </c>
      <c r="BG20" s="178">
        <f t="shared" si="28"/>
        <v>0.84599999999999997</v>
      </c>
      <c r="BH20" s="212">
        <f t="shared" si="29"/>
        <v>4.0460000000000003</v>
      </c>
      <c r="BI20" s="206">
        <f t="shared" si="30"/>
        <v>0.92500000000000004</v>
      </c>
      <c r="BJ20" s="283">
        <f t="shared" si="31"/>
        <v>1</v>
      </c>
      <c r="BK20" s="284">
        <f t="shared" si="32"/>
        <v>2</v>
      </c>
      <c r="BM20" s="160">
        <v>1</v>
      </c>
      <c r="BN20" s="26">
        <f t="shared" si="33"/>
        <v>0.438</v>
      </c>
      <c r="BO20" s="11">
        <v>1</v>
      </c>
      <c r="BP20" s="26">
        <f t="shared" si="34"/>
        <v>0.63500000000000001</v>
      </c>
      <c r="BQ20" s="26">
        <v>0.41599999999999998</v>
      </c>
      <c r="BR20" s="144">
        <f t="shared" si="35"/>
        <v>0.94699999999999995</v>
      </c>
      <c r="BS20" s="163">
        <f t="shared" si="36"/>
        <v>1.385</v>
      </c>
      <c r="BT20" s="291">
        <f t="shared" si="37"/>
        <v>0.78500000000000003</v>
      </c>
      <c r="BU20" s="283">
        <f t="shared" si="38"/>
        <v>1</v>
      </c>
      <c r="BV20" s="284">
        <f t="shared" si="39"/>
        <v>1</v>
      </c>
      <c r="BX20" s="160">
        <v>0</v>
      </c>
      <c r="BY20" s="26">
        <f t="shared" si="40"/>
        <v>0</v>
      </c>
      <c r="BZ20" s="11">
        <v>0</v>
      </c>
      <c r="CA20" s="26">
        <f t="shared" si="41"/>
        <v>0</v>
      </c>
      <c r="CB20" s="11">
        <v>5</v>
      </c>
      <c r="CC20" s="26">
        <f t="shared" si="42"/>
        <v>0.78500000000000003</v>
      </c>
      <c r="CD20" s="11">
        <v>5</v>
      </c>
      <c r="CE20" s="144">
        <f t="shared" si="43"/>
        <v>0.94699999999999995</v>
      </c>
      <c r="CF20" s="163">
        <f t="shared" si="44"/>
        <v>0.78500000000000003</v>
      </c>
      <c r="CG20" s="299">
        <f t="shared" si="45"/>
        <v>0.67900000000000005</v>
      </c>
      <c r="CH20" s="283">
        <f t="shared" si="46"/>
        <v>0</v>
      </c>
      <c r="CI20" s="284">
        <f t="shared" si="47"/>
        <v>0</v>
      </c>
      <c r="CK20" s="160">
        <v>26</v>
      </c>
      <c r="CL20" s="144">
        <f t="shared" si="48"/>
        <v>0.93799999999999994</v>
      </c>
      <c r="CM20" s="26">
        <v>0.22608695652173913</v>
      </c>
      <c r="CN20" s="147">
        <f t="shared" si="49"/>
        <v>0.95099999999999996</v>
      </c>
      <c r="CO20" s="11">
        <v>79</v>
      </c>
      <c r="CP20" s="31">
        <f t="shared" si="50"/>
        <v>0.83699999999999997</v>
      </c>
      <c r="CQ20" s="11">
        <v>27</v>
      </c>
      <c r="CR20" s="31">
        <f t="shared" si="51"/>
        <v>0.85</v>
      </c>
      <c r="CS20" s="163">
        <f t="shared" si="52"/>
        <v>3.5759999999999996</v>
      </c>
      <c r="CT20" s="297">
        <f t="shared" si="53"/>
        <v>0.96</v>
      </c>
      <c r="CU20" s="283">
        <f t="shared" si="54"/>
        <v>2</v>
      </c>
      <c r="CV20" s="284">
        <f t="shared" si="55"/>
        <v>4</v>
      </c>
      <c r="CX20" s="227">
        <v>0.29599999999999999</v>
      </c>
      <c r="CY20" s="26">
        <f t="shared" si="56"/>
        <v>0.77600000000000002</v>
      </c>
      <c r="CZ20" s="26">
        <v>0.27500000000000002</v>
      </c>
      <c r="DA20" s="31">
        <f t="shared" si="57"/>
        <v>0.83699999999999997</v>
      </c>
      <c r="DB20" s="178">
        <v>0.85460000000000003</v>
      </c>
      <c r="DC20" s="163">
        <f t="shared" si="58"/>
        <v>2.4676</v>
      </c>
      <c r="DD20" s="205">
        <f t="shared" si="59"/>
        <v>0.88100000000000001</v>
      </c>
      <c r="DE20" s="283">
        <f t="shared" si="60"/>
        <v>0</v>
      </c>
      <c r="DF20" s="284">
        <f t="shared" si="61"/>
        <v>2</v>
      </c>
      <c r="DI20" s="231"/>
      <c r="DJ20" s="163">
        <f t="shared" si="62"/>
        <v>18.5366</v>
      </c>
      <c r="DK20" s="206">
        <f t="shared" si="63"/>
        <v>0.96399999999999997</v>
      </c>
      <c r="DM20" s="301">
        <f t="shared" si="64"/>
        <v>6</v>
      </c>
      <c r="DN20" s="302">
        <f t="shared" si="65"/>
        <v>13</v>
      </c>
    </row>
    <row r="21" spans="2:118" x14ac:dyDescent="0.3">
      <c r="B21" s="47" t="s">
        <v>48</v>
      </c>
      <c r="C21" s="160">
        <v>540019</v>
      </c>
      <c r="D21" s="4" t="s">
        <v>313</v>
      </c>
      <c r="E21" s="4" t="s">
        <v>369</v>
      </c>
      <c r="F21" s="11">
        <v>2</v>
      </c>
      <c r="G21" s="18">
        <v>1288</v>
      </c>
      <c r="H21" s="18">
        <v>1272</v>
      </c>
      <c r="I21" s="18">
        <v>2781</v>
      </c>
      <c r="J21" s="19">
        <v>1381.8633540372671</v>
      </c>
      <c r="K21" s="18">
        <v>1366</v>
      </c>
      <c r="L21" s="163">
        <v>2.04</v>
      </c>
      <c r="N21" s="256">
        <v>455</v>
      </c>
      <c r="O21" s="144">
        <f t="shared" si="0"/>
        <v>0.95599999999999996</v>
      </c>
      <c r="P21" s="26">
        <v>0.35326086956521741</v>
      </c>
      <c r="Q21" s="144">
        <f t="shared" si="1"/>
        <v>0.91600000000000004</v>
      </c>
      <c r="R21" s="11">
        <v>7.41</v>
      </c>
      <c r="S21" s="31">
        <f t="shared" si="2"/>
        <v>0.86799999999999999</v>
      </c>
      <c r="T21" s="69">
        <v>5.7531055900621117E-3</v>
      </c>
      <c r="U21" s="83">
        <f t="shared" si="3"/>
        <v>0.63500000000000001</v>
      </c>
      <c r="V21" s="11">
        <v>21</v>
      </c>
      <c r="W21" s="178">
        <f t="shared" si="4"/>
        <v>0.83699999999999997</v>
      </c>
      <c r="X21" s="65">
        <v>2.9</v>
      </c>
      <c r="Y21" s="83">
        <f t="shared" si="5"/>
        <v>0.73199999999999998</v>
      </c>
      <c r="Z21" s="163">
        <f t="shared" si="6"/>
        <v>3.1199999999999997</v>
      </c>
      <c r="AA21" s="277">
        <f t="shared" si="7"/>
        <v>0.93400000000000005</v>
      </c>
      <c r="AB21" s="283">
        <f t="shared" si="8"/>
        <v>1</v>
      </c>
      <c r="AC21" s="284">
        <f t="shared" si="9"/>
        <v>2</v>
      </c>
      <c r="AE21" s="256">
        <v>407</v>
      </c>
      <c r="AF21" s="144">
        <f t="shared" si="10"/>
        <v>0.96</v>
      </c>
      <c r="AG21" s="79">
        <v>45</v>
      </c>
      <c r="AH21" s="144">
        <f t="shared" si="11"/>
        <v>0.92100000000000004</v>
      </c>
      <c r="AI21" s="26">
        <f t="shared" si="12"/>
        <v>0.31996855345911951</v>
      </c>
      <c r="AJ21" s="144">
        <f t="shared" si="13"/>
        <v>0.90700000000000003</v>
      </c>
      <c r="AK21" s="61">
        <f t="shared" si="14"/>
        <v>0.89450549450549455</v>
      </c>
      <c r="AL21" s="26">
        <f t="shared" si="15"/>
        <v>0.65300000000000002</v>
      </c>
      <c r="AM21" s="11">
        <v>431</v>
      </c>
      <c r="AN21" s="83">
        <f t="shared" si="16"/>
        <v>0.33883647798742139</v>
      </c>
      <c r="AO21" s="26">
        <f t="shared" si="17"/>
        <v>0.11056511056511056</v>
      </c>
      <c r="AP21" s="26">
        <f t="shared" si="18"/>
        <v>0.76300000000000001</v>
      </c>
      <c r="AQ21" s="198">
        <f t="shared" si="19"/>
        <v>3.4409999999999998</v>
      </c>
      <c r="AR21" s="277">
        <f t="shared" si="20"/>
        <v>0.94699999999999995</v>
      </c>
      <c r="AS21" s="283">
        <f t="shared" si="21"/>
        <v>3</v>
      </c>
      <c r="AT21" s="284">
        <f t="shared" si="22"/>
        <v>3</v>
      </c>
      <c r="AV21" s="208">
        <v>55200</v>
      </c>
      <c r="AW21" s="83">
        <f t="shared" si="23"/>
        <v>0.77600000000000002</v>
      </c>
      <c r="AX21" s="26">
        <v>0.26779661016949152</v>
      </c>
      <c r="AY21" s="83">
        <f t="shared" si="24"/>
        <v>0.78</v>
      </c>
      <c r="AZ21" s="26">
        <v>0.13</v>
      </c>
      <c r="BA21" s="83">
        <f t="shared" si="25"/>
        <v>0.35</v>
      </c>
      <c r="BB21" s="26">
        <v>0.75900000000000001</v>
      </c>
      <c r="BC21" s="83">
        <f t="shared" si="26"/>
        <v>0.51700000000000002</v>
      </c>
      <c r="BD21" s="26">
        <v>0.79600000000000004</v>
      </c>
      <c r="BE21" s="83">
        <f t="shared" si="27"/>
        <v>0.438</v>
      </c>
      <c r="BF21" s="26">
        <v>5.4054054054054057E-2</v>
      </c>
      <c r="BG21" s="83">
        <f t="shared" si="28"/>
        <v>0.745</v>
      </c>
      <c r="BH21" s="212">
        <f t="shared" si="29"/>
        <v>3.6059999999999999</v>
      </c>
      <c r="BI21" s="203">
        <f t="shared" si="30"/>
        <v>0.65300000000000002</v>
      </c>
      <c r="BJ21" s="283">
        <f t="shared" si="31"/>
        <v>0</v>
      </c>
      <c r="BK21" s="284">
        <f t="shared" si="32"/>
        <v>0</v>
      </c>
      <c r="BM21" s="160">
        <v>3</v>
      </c>
      <c r="BN21" s="26">
        <f t="shared" si="33"/>
        <v>0.81100000000000005</v>
      </c>
      <c r="BO21" s="11">
        <v>2</v>
      </c>
      <c r="BP21" s="31">
        <f t="shared" si="34"/>
        <v>0.85</v>
      </c>
      <c r="BQ21" s="26">
        <v>0.22700000000000001</v>
      </c>
      <c r="BR21" s="178">
        <f t="shared" si="35"/>
        <v>0.82799999999999996</v>
      </c>
      <c r="BS21" s="163">
        <f t="shared" si="36"/>
        <v>1.639</v>
      </c>
      <c r="BT21" s="292">
        <f t="shared" si="37"/>
        <v>0.93400000000000005</v>
      </c>
      <c r="BU21" s="283">
        <f t="shared" si="38"/>
        <v>0</v>
      </c>
      <c r="BV21" s="284">
        <f t="shared" si="39"/>
        <v>2</v>
      </c>
      <c r="BX21" s="160">
        <v>0</v>
      </c>
      <c r="BY21" s="26">
        <f t="shared" si="40"/>
        <v>0</v>
      </c>
      <c r="BZ21" s="11">
        <v>0</v>
      </c>
      <c r="CA21" s="26">
        <f t="shared" si="41"/>
        <v>0</v>
      </c>
      <c r="CB21" s="11">
        <v>13</v>
      </c>
      <c r="CC21" s="144">
        <f t="shared" si="42"/>
        <v>0.96399999999999997</v>
      </c>
      <c r="CD21" s="11">
        <v>4</v>
      </c>
      <c r="CE21" s="144">
        <f t="shared" si="43"/>
        <v>0.91600000000000004</v>
      </c>
      <c r="CF21" s="163">
        <f t="shared" si="44"/>
        <v>0.96399999999999997</v>
      </c>
      <c r="CG21" s="299">
        <f t="shared" si="45"/>
        <v>0.77100000000000002</v>
      </c>
      <c r="CH21" s="283">
        <f t="shared" si="46"/>
        <v>1</v>
      </c>
      <c r="CI21" s="284">
        <f t="shared" si="47"/>
        <v>1</v>
      </c>
      <c r="CK21" s="160">
        <v>42</v>
      </c>
      <c r="CL21" s="144">
        <f t="shared" si="48"/>
        <v>0.97299999999999998</v>
      </c>
      <c r="CM21" s="26">
        <v>0.10319410319410319</v>
      </c>
      <c r="CN21" s="146">
        <f t="shared" si="49"/>
        <v>0.84199999999999997</v>
      </c>
      <c r="CO21" s="11">
        <v>190</v>
      </c>
      <c r="CP21" s="144">
        <f t="shared" si="50"/>
        <v>0.92900000000000005</v>
      </c>
      <c r="CQ21" s="11">
        <v>73</v>
      </c>
      <c r="CR21" s="144">
        <f t="shared" si="51"/>
        <v>0.92900000000000005</v>
      </c>
      <c r="CS21" s="163">
        <f t="shared" si="52"/>
        <v>3.673</v>
      </c>
      <c r="CT21" s="297">
        <f t="shared" si="53"/>
        <v>0.97799999999999998</v>
      </c>
      <c r="CU21" s="283">
        <f t="shared" si="54"/>
        <v>3</v>
      </c>
      <c r="CV21" s="284">
        <f t="shared" si="55"/>
        <v>4</v>
      </c>
      <c r="CX21" s="227">
        <v>0.33900000000000002</v>
      </c>
      <c r="CY21" s="31">
        <f t="shared" si="56"/>
        <v>0.81499999999999995</v>
      </c>
      <c r="CZ21" s="26">
        <v>0.27700000000000002</v>
      </c>
      <c r="DA21" s="31">
        <f t="shared" si="57"/>
        <v>0.84199999999999997</v>
      </c>
      <c r="DB21" s="26">
        <v>0.32590000000000002</v>
      </c>
      <c r="DC21" s="163">
        <f t="shared" si="58"/>
        <v>1.9829000000000001</v>
      </c>
      <c r="DD21" s="203">
        <f t="shared" si="59"/>
        <v>0.71899999999999997</v>
      </c>
      <c r="DE21" s="283">
        <f t="shared" si="60"/>
        <v>0</v>
      </c>
      <c r="DF21" s="284">
        <f t="shared" si="61"/>
        <v>2</v>
      </c>
      <c r="DI21" s="231"/>
      <c r="DJ21" s="163">
        <f t="shared" si="62"/>
        <v>18.425899999999999</v>
      </c>
      <c r="DK21" s="206">
        <f t="shared" si="63"/>
        <v>0.95599999999999996</v>
      </c>
      <c r="DM21" s="301">
        <f t="shared" si="64"/>
        <v>8</v>
      </c>
      <c r="DN21" s="302">
        <f t="shared" si="65"/>
        <v>14</v>
      </c>
    </row>
    <row r="22" spans="2:118" x14ac:dyDescent="0.3">
      <c r="B22" s="47" t="s">
        <v>304</v>
      </c>
      <c r="C22" s="160">
        <v>540219</v>
      </c>
      <c r="D22" s="4" t="s">
        <v>368</v>
      </c>
      <c r="E22" s="4" t="s">
        <v>369</v>
      </c>
      <c r="F22" s="11">
        <v>1</v>
      </c>
      <c r="G22" s="18">
        <v>852</v>
      </c>
      <c r="H22" s="18">
        <v>689</v>
      </c>
      <c r="I22" s="18">
        <v>1347</v>
      </c>
      <c r="J22" s="19">
        <v>1011.8309859154929</v>
      </c>
      <c r="K22" s="18">
        <v>507</v>
      </c>
      <c r="L22" s="163">
        <v>2.66</v>
      </c>
      <c r="N22" s="256">
        <v>162</v>
      </c>
      <c r="O22" s="26">
        <f t="shared" si="0"/>
        <v>0.71399999999999997</v>
      </c>
      <c r="P22" s="26">
        <v>0.1901408450704225</v>
      </c>
      <c r="Q22" s="26">
        <f t="shared" si="1"/>
        <v>0.67100000000000004</v>
      </c>
      <c r="R22" s="11">
        <v>5.08</v>
      </c>
      <c r="S22" s="26">
        <f t="shared" si="2"/>
        <v>0.75800000000000001</v>
      </c>
      <c r="T22" s="69">
        <v>5.9624413145539911E-3</v>
      </c>
      <c r="U22" s="83">
        <f t="shared" si="3"/>
        <v>0.64900000000000002</v>
      </c>
      <c r="V22" s="11">
        <v>21</v>
      </c>
      <c r="W22" s="178">
        <f t="shared" si="4"/>
        <v>0.83699999999999997</v>
      </c>
      <c r="X22" s="65">
        <v>2.6</v>
      </c>
      <c r="Y22" s="83">
        <f t="shared" si="5"/>
        <v>0.69199999999999995</v>
      </c>
      <c r="Z22" s="163">
        <f t="shared" si="6"/>
        <v>2.8490000000000002</v>
      </c>
      <c r="AA22" s="275">
        <f t="shared" si="7"/>
        <v>0.84599999999999997</v>
      </c>
      <c r="AB22" s="283">
        <f t="shared" si="8"/>
        <v>0</v>
      </c>
      <c r="AC22" s="284">
        <f t="shared" si="9"/>
        <v>1</v>
      </c>
      <c r="AE22" s="256">
        <v>303</v>
      </c>
      <c r="AF22" s="144">
        <f t="shared" si="10"/>
        <v>0.92100000000000004</v>
      </c>
      <c r="AG22" s="79">
        <v>27</v>
      </c>
      <c r="AH22" s="178">
        <f t="shared" si="11"/>
        <v>0.89</v>
      </c>
      <c r="AI22" s="26">
        <f t="shared" si="12"/>
        <v>0.43976777939042089</v>
      </c>
      <c r="AJ22" s="144">
        <f t="shared" si="13"/>
        <v>0.96899999999999997</v>
      </c>
      <c r="AK22" s="61">
        <f t="shared" si="14"/>
        <v>1.8703703703703705</v>
      </c>
      <c r="AL22" s="144">
        <f t="shared" si="15"/>
        <v>0.92100000000000004</v>
      </c>
      <c r="AM22" s="11">
        <v>318</v>
      </c>
      <c r="AN22" s="83">
        <f t="shared" si="16"/>
        <v>0.46153846153846156</v>
      </c>
      <c r="AO22" s="26">
        <f t="shared" si="17"/>
        <v>8.9108910891089105E-2</v>
      </c>
      <c r="AP22" s="26">
        <f t="shared" si="18"/>
        <v>0.71</v>
      </c>
      <c r="AQ22" s="198">
        <f t="shared" si="19"/>
        <v>3.7010000000000005</v>
      </c>
      <c r="AR22" s="277">
        <f t="shared" si="20"/>
        <v>1</v>
      </c>
      <c r="AS22" s="283">
        <f t="shared" si="21"/>
        <v>3</v>
      </c>
      <c r="AT22" s="284">
        <f t="shared" si="22"/>
        <v>4</v>
      </c>
      <c r="AV22" s="208">
        <v>32395</v>
      </c>
      <c r="AW22" s="83">
        <f t="shared" si="23"/>
        <v>0.45100000000000001</v>
      </c>
      <c r="AX22" s="26">
        <v>0.29831932773109238</v>
      </c>
      <c r="AY22" s="178">
        <f t="shared" si="24"/>
        <v>0.81499999999999995</v>
      </c>
      <c r="AZ22" s="26">
        <v>9.7000000000000003E-2</v>
      </c>
      <c r="BA22" s="83">
        <f t="shared" si="25"/>
        <v>0.30199999999999999</v>
      </c>
      <c r="BB22" s="26">
        <v>0.90300000000000002</v>
      </c>
      <c r="BC22" s="178">
        <f t="shared" si="26"/>
        <v>0.81499999999999995</v>
      </c>
      <c r="BD22" s="26">
        <v>0.83699999999999997</v>
      </c>
      <c r="BE22" s="83">
        <f t="shared" si="27"/>
        <v>0.52100000000000002</v>
      </c>
      <c r="BF22" s="26">
        <v>7.2607260726072612E-2</v>
      </c>
      <c r="BG22" s="178">
        <f t="shared" si="28"/>
        <v>0.82399999999999995</v>
      </c>
      <c r="BH22" s="212">
        <f t="shared" si="29"/>
        <v>3.7280000000000002</v>
      </c>
      <c r="BI22" s="203">
        <f t="shared" si="30"/>
        <v>0.75</v>
      </c>
      <c r="BJ22" s="283">
        <f t="shared" si="31"/>
        <v>0</v>
      </c>
      <c r="BK22" s="284">
        <f t="shared" si="32"/>
        <v>3</v>
      </c>
      <c r="BM22" s="160">
        <v>1</v>
      </c>
      <c r="BN22" s="26">
        <f t="shared" si="33"/>
        <v>0.438</v>
      </c>
      <c r="BO22" s="11">
        <v>1</v>
      </c>
      <c r="BP22" s="26">
        <f t="shared" si="34"/>
        <v>0.63500000000000001</v>
      </c>
      <c r="BQ22" s="26">
        <v>0.35699999999999998</v>
      </c>
      <c r="BR22" s="144">
        <f t="shared" si="35"/>
        <v>0.92100000000000004</v>
      </c>
      <c r="BS22" s="163">
        <f t="shared" si="36"/>
        <v>1.359</v>
      </c>
      <c r="BT22" s="291">
        <f t="shared" si="37"/>
        <v>0.754</v>
      </c>
      <c r="BU22" s="283">
        <f t="shared" si="38"/>
        <v>1</v>
      </c>
      <c r="BV22" s="284">
        <f t="shared" si="39"/>
        <v>1</v>
      </c>
      <c r="BX22" s="160">
        <v>0</v>
      </c>
      <c r="BY22" s="26">
        <f t="shared" si="40"/>
        <v>0</v>
      </c>
      <c r="BZ22" s="11">
        <v>0</v>
      </c>
      <c r="CA22" s="26">
        <f t="shared" si="41"/>
        <v>0</v>
      </c>
      <c r="CB22" s="11">
        <v>11</v>
      </c>
      <c r="CC22" s="144">
        <f t="shared" si="42"/>
        <v>0.95099999999999996</v>
      </c>
      <c r="CD22" s="11">
        <v>6</v>
      </c>
      <c r="CE22" s="144">
        <f t="shared" si="43"/>
        <v>0.96</v>
      </c>
      <c r="CF22" s="163">
        <f t="shared" si="44"/>
        <v>0.95099999999999996</v>
      </c>
      <c r="CG22" s="299">
        <f t="shared" si="45"/>
        <v>0.76300000000000001</v>
      </c>
      <c r="CH22" s="283">
        <f t="shared" si="46"/>
        <v>1</v>
      </c>
      <c r="CI22" s="284">
        <f t="shared" si="47"/>
        <v>1</v>
      </c>
      <c r="CK22" s="160">
        <v>20</v>
      </c>
      <c r="CL22" s="31">
        <f t="shared" si="48"/>
        <v>0.89900000000000002</v>
      </c>
      <c r="CM22" s="26">
        <v>6.6006600660066E-2</v>
      </c>
      <c r="CN22" s="45">
        <f t="shared" si="49"/>
        <v>0.79300000000000004</v>
      </c>
      <c r="CO22" s="11">
        <v>34</v>
      </c>
      <c r="CP22" s="26">
        <f t="shared" si="50"/>
        <v>0.70099999999999996</v>
      </c>
      <c r="CQ22" s="11">
        <v>11</v>
      </c>
      <c r="CR22" s="26">
        <f t="shared" si="51"/>
        <v>0.71399999999999997</v>
      </c>
      <c r="CS22" s="163">
        <f t="shared" si="52"/>
        <v>3.1070000000000002</v>
      </c>
      <c r="CT22" s="298">
        <f t="shared" si="53"/>
        <v>0.86399999999999999</v>
      </c>
      <c r="CU22" s="283">
        <f t="shared" si="54"/>
        <v>0</v>
      </c>
      <c r="CV22" s="284">
        <f t="shared" si="55"/>
        <v>1</v>
      </c>
      <c r="CX22" s="227">
        <v>0.46800000000000003</v>
      </c>
      <c r="CY22" s="178">
        <f t="shared" si="56"/>
        <v>0.877</v>
      </c>
      <c r="CZ22" s="26">
        <v>0.35899999999999999</v>
      </c>
      <c r="DA22" s="178">
        <f t="shared" si="57"/>
        <v>0.89</v>
      </c>
      <c r="DB22" s="178">
        <v>0.89859999999999995</v>
      </c>
      <c r="DC22" s="163">
        <f t="shared" si="58"/>
        <v>2.6656</v>
      </c>
      <c r="DD22" s="206">
        <f t="shared" si="59"/>
        <v>0.93799999999999994</v>
      </c>
      <c r="DE22" s="283">
        <f t="shared" si="60"/>
        <v>0</v>
      </c>
      <c r="DF22" s="284">
        <f t="shared" si="61"/>
        <v>3</v>
      </c>
      <c r="DI22" s="231"/>
      <c r="DJ22" s="163">
        <f t="shared" si="62"/>
        <v>18.360599999999998</v>
      </c>
      <c r="DK22" s="206">
        <f t="shared" si="63"/>
        <v>0.95099999999999996</v>
      </c>
      <c r="DM22" s="301">
        <f t="shared" si="64"/>
        <v>5</v>
      </c>
      <c r="DN22" s="302">
        <f t="shared" si="65"/>
        <v>14</v>
      </c>
    </row>
    <row r="23" spans="2:118" x14ac:dyDescent="0.3">
      <c r="B23" s="47" t="s">
        <v>169</v>
      </c>
      <c r="C23" s="160">
        <v>540119</v>
      </c>
      <c r="D23" s="4" t="s">
        <v>339</v>
      </c>
      <c r="E23" s="4" t="s">
        <v>369</v>
      </c>
      <c r="F23" s="11">
        <v>1</v>
      </c>
      <c r="G23" s="18">
        <v>208</v>
      </c>
      <c r="H23" s="18">
        <v>256</v>
      </c>
      <c r="I23" s="18">
        <v>68</v>
      </c>
      <c r="J23" s="19">
        <v>209.23076923076923</v>
      </c>
      <c r="K23" s="18">
        <v>41</v>
      </c>
      <c r="L23" s="163">
        <v>1.66</v>
      </c>
      <c r="N23" s="256">
        <v>40</v>
      </c>
      <c r="O23" s="26">
        <f t="shared" si="0"/>
        <v>0.28499999999999998</v>
      </c>
      <c r="P23" s="26">
        <v>0.19230769230769229</v>
      </c>
      <c r="Q23" s="26">
        <f t="shared" si="1"/>
        <v>0.68400000000000005</v>
      </c>
      <c r="R23" s="11">
        <v>1.88</v>
      </c>
      <c r="S23" s="26">
        <f t="shared" si="2"/>
        <v>0.315</v>
      </c>
      <c r="T23" s="69">
        <v>9.0384615384615386E-3</v>
      </c>
      <c r="U23" s="178">
        <f t="shared" si="3"/>
        <v>0.872</v>
      </c>
      <c r="V23" s="11">
        <v>19</v>
      </c>
      <c r="W23" s="83">
        <f t="shared" si="4"/>
        <v>0.74099999999999999</v>
      </c>
      <c r="X23" s="62">
        <v>3.7</v>
      </c>
      <c r="Y23" s="178">
        <f t="shared" si="5"/>
        <v>0.82799999999999996</v>
      </c>
      <c r="Z23" s="163">
        <f t="shared" si="6"/>
        <v>3.125</v>
      </c>
      <c r="AA23" s="277">
        <f t="shared" si="7"/>
        <v>0.93799999999999994</v>
      </c>
      <c r="AB23" s="283">
        <f t="shared" si="8"/>
        <v>0</v>
      </c>
      <c r="AC23" s="284">
        <f t="shared" si="9"/>
        <v>2</v>
      </c>
      <c r="AE23" s="256">
        <v>90</v>
      </c>
      <c r="AF23" s="26">
        <f t="shared" si="10"/>
        <v>0.70099999999999996</v>
      </c>
      <c r="AG23" s="79">
        <v>30</v>
      </c>
      <c r="AH23" s="144">
        <f t="shared" si="11"/>
        <v>0.90700000000000003</v>
      </c>
      <c r="AI23" s="26">
        <f t="shared" si="12"/>
        <v>0.3515625</v>
      </c>
      <c r="AJ23" s="144">
        <f t="shared" si="13"/>
        <v>0.93799999999999994</v>
      </c>
      <c r="AK23" s="61">
        <f t="shared" si="14"/>
        <v>2.25</v>
      </c>
      <c r="AL23" s="144">
        <f t="shared" si="15"/>
        <v>0.94699999999999995</v>
      </c>
      <c r="AM23" s="11">
        <v>90</v>
      </c>
      <c r="AN23" s="83">
        <f t="shared" si="16"/>
        <v>0.3515625</v>
      </c>
      <c r="AO23" s="26">
        <f t="shared" si="17"/>
        <v>0.33333333333333331</v>
      </c>
      <c r="AP23" s="144">
        <f t="shared" si="18"/>
        <v>0.93799999999999994</v>
      </c>
      <c r="AQ23" s="198">
        <f t="shared" si="19"/>
        <v>3.4929999999999999</v>
      </c>
      <c r="AR23" s="277">
        <f t="shared" si="20"/>
        <v>0.96399999999999997</v>
      </c>
      <c r="AS23" s="283">
        <f t="shared" si="21"/>
        <v>3</v>
      </c>
      <c r="AT23" s="284">
        <f t="shared" si="22"/>
        <v>3</v>
      </c>
      <c r="AV23" s="208">
        <v>18200</v>
      </c>
      <c r="AW23" s="83">
        <f t="shared" si="23"/>
        <v>0.24099999999999999</v>
      </c>
      <c r="AX23" s="26">
        <v>0.16923076923076921</v>
      </c>
      <c r="AY23" s="83">
        <f t="shared" si="24"/>
        <v>0.66200000000000003</v>
      </c>
      <c r="AZ23" s="26">
        <v>0.27800000000000002</v>
      </c>
      <c r="BA23" s="83">
        <f t="shared" si="25"/>
        <v>0.64</v>
      </c>
      <c r="BB23" s="26">
        <v>0.61099999999999999</v>
      </c>
      <c r="BC23" s="83">
        <f t="shared" si="26"/>
        <v>0.33300000000000002</v>
      </c>
      <c r="BD23" s="26">
        <v>0.9</v>
      </c>
      <c r="BE23" s="83">
        <f t="shared" si="27"/>
        <v>0.71399999999999997</v>
      </c>
      <c r="BF23" s="26">
        <v>5.5555555555555552E-2</v>
      </c>
      <c r="BG23" s="83">
        <f t="shared" si="28"/>
        <v>0.75800000000000001</v>
      </c>
      <c r="BH23" s="212">
        <f t="shared" si="29"/>
        <v>3.3479999999999999</v>
      </c>
      <c r="BI23" s="203">
        <f t="shared" si="30"/>
        <v>0.46899999999999997</v>
      </c>
      <c r="BJ23" s="283">
        <f t="shared" si="31"/>
        <v>0</v>
      </c>
      <c r="BK23" s="284">
        <f t="shared" si="32"/>
        <v>0</v>
      </c>
      <c r="BM23" s="160">
        <v>2</v>
      </c>
      <c r="BN23" s="26">
        <f t="shared" si="33"/>
        <v>0.66600000000000004</v>
      </c>
      <c r="BO23" s="11">
        <v>0</v>
      </c>
      <c r="BP23" s="26">
        <f t="shared" si="34"/>
        <v>0</v>
      </c>
      <c r="BQ23" s="26">
        <v>0.47099999999999997</v>
      </c>
      <c r="BR23" s="144">
        <f t="shared" si="35"/>
        <v>0.97299999999999998</v>
      </c>
      <c r="BS23" s="163">
        <f t="shared" si="36"/>
        <v>1.639</v>
      </c>
      <c r="BT23" s="292">
        <f t="shared" si="37"/>
        <v>0.93400000000000005</v>
      </c>
      <c r="BU23" s="283">
        <f t="shared" si="38"/>
        <v>1</v>
      </c>
      <c r="BV23" s="284">
        <f t="shared" si="39"/>
        <v>1</v>
      </c>
      <c r="BX23" s="160">
        <v>0</v>
      </c>
      <c r="BY23" s="26">
        <f t="shared" si="40"/>
        <v>0</v>
      </c>
      <c r="BZ23" s="11">
        <v>0</v>
      </c>
      <c r="CA23" s="26">
        <f t="shared" si="41"/>
        <v>0</v>
      </c>
      <c r="CB23" s="11">
        <v>4</v>
      </c>
      <c r="CC23" s="26">
        <f t="shared" si="42"/>
        <v>0.71899999999999997</v>
      </c>
      <c r="CD23" s="11">
        <v>4</v>
      </c>
      <c r="CE23" s="144">
        <f t="shared" si="43"/>
        <v>0.91600000000000004</v>
      </c>
      <c r="CF23" s="163">
        <f t="shared" si="44"/>
        <v>0.71899999999999997</v>
      </c>
      <c r="CG23" s="299">
        <f t="shared" si="45"/>
        <v>0.63100000000000001</v>
      </c>
      <c r="CH23" s="283">
        <f t="shared" si="46"/>
        <v>0</v>
      </c>
      <c r="CI23" s="284">
        <f t="shared" si="47"/>
        <v>0</v>
      </c>
      <c r="CK23" s="160">
        <v>16</v>
      </c>
      <c r="CL23" s="31">
        <f t="shared" si="48"/>
        <v>0.877</v>
      </c>
      <c r="CM23" s="26">
        <v>0.17777777777777778</v>
      </c>
      <c r="CN23" s="146">
        <f t="shared" si="49"/>
        <v>0.89900000000000002</v>
      </c>
      <c r="CO23" s="11">
        <v>35</v>
      </c>
      <c r="CP23" s="26">
        <f t="shared" si="50"/>
        <v>0.71399999999999997</v>
      </c>
      <c r="CQ23" s="11">
        <v>3</v>
      </c>
      <c r="CR23" s="26">
        <f t="shared" si="51"/>
        <v>0.49099999999999999</v>
      </c>
      <c r="CS23" s="163">
        <f t="shared" si="52"/>
        <v>2.9809999999999999</v>
      </c>
      <c r="CT23" s="298">
        <f t="shared" si="53"/>
        <v>0.82</v>
      </c>
      <c r="CU23" s="283">
        <f t="shared" si="54"/>
        <v>0</v>
      </c>
      <c r="CV23" s="284">
        <f t="shared" si="55"/>
        <v>2</v>
      </c>
      <c r="CX23" s="227">
        <v>1</v>
      </c>
      <c r="CY23" s="144">
        <f t="shared" si="56"/>
        <v>0.99099999999999999</v>
      </c>
      <c r="CZ23" s="26">
        <v>1</v>
      </c>
      <c r="DA23" s="144">
        <f t="shared" si="57"/>
        <v>0.99099999999999999</v>
      </c>
      <c r="DB23" s="144">
        <v>0.95589999999999997</v>
      </c>
      <c r="DC23" s="163">
        <f t="shared" si="58"/>
        <v>2.9379</v>
      </c>
      <c r="DD23" s="206">
        <f t="shared" si="59"/>
        <v>1</v>
      </c>
      <c r="DE23" s="283">
        <f t="shared" si="60"/>
        <v>3</v>
      </c>
      <c r="DF23" s="284">
        <f t="shared" si="61"/>
        <v>3</v>
      </c>
      <c r="DI23" s="231"/>
      <c r="DJ23" s="163">
        <f t="shared" si="62"/>
        <v>18.242900000000002</v>
      </c>
      <c r="DK23" s="206">
        <f t="shared" si="63"/>
        <v>0.94699999999999995</v>
      </c>
      <c r="DM23" s="301">
        <f t="shared" si="64"/>
        <v>7</v>
      </c>
      <c r="DN23" s="302">
        <f t="shared" si="65"/>
        <v>11</v>
      </c>
    </row>
    <row r="24" spans="2:118" x14ac:dyDescent="0.3">
      <c r="B24" s="47" t="s">
        <v>43</v>
      </c>
      <c r="C24" s="160">
        <v>540015</v>
      </c>
      <c r="D24" s="4" t="s">
        <v>311</v>
      </c>
      <c r="E24" s="4" t="s">
        <v>369</v>
      </c>
      <c r="F24" s="11">
        <v>11</v>
      </c>
      <c r="G24" s="18">
        <v>850</v>
      </c>
      <c r="H24" s="18">
        <v>2388</v>
      </c>
      <c r="I24" s="18">
        <v>2442</v>
      </c>
      <c r="J24" s="19">
        <v>1838.6823529411765</v>
      </c>
      <c r="K24" s="18">
        <v>1159</v>
      </c>
      <c r="L24" s="163">
        <v>2.11</v>
      </c>
      <c r="N24" s="256">
        <v>266</v>
      </c>
      <c r="O24" s="31">
        <f t="shared" si="0"/>
        <v>0.86399999999999999</v>
      </c>
      <c r="P24" s="26">
        <v>0.31294117647058822</v>
      </c>
      <c r="Q24" s="178">
        <f t="shared" si="1"/>
        <v>0.89</v>
      </c>
      <c r="R24" s="11">
        <v>3.55</v>
      </c>
      <c r="S24" s="26">
        <f t="shared" si="2"/>
        <v>0.61399999999999999</v>
      </c>
      <c r="T24" s="69">
        <v>4.1764705882352954E-3</v>
      </c>
      <c r="U24" s="83">
        <f t="shared" si="3"/>
        <v>0.46400000000000002</v>
      </c>
      <c r="V24" s="11">
        <v>9</v>
      </c>
      <c r="W24" s="26">
        <f t="shared" si="4"/>
        <v>0</v>
      </c>
      <c r="X24" s="62">
        <v>2.1</v>
      </c>
      <c r="Y24" s="83">
        <f t="shared" si="5"/>
        <v>0.622</v>
      </c>
      <c r="Z24" s="163">
        <f t="shared" si="6"/>
        <v>1.976</v>
      </c>
      <c r="AA24" s="276">
        <f t="shared" si="7"/>
        <v>0.45100000000000001</v>
      </c>
      <c r="AB24" s="283">
        <f t="shared" si="8"/>
        <v>0</v>
      </c>
      <c r="AC24" s="284">
        <f t="shared" si="9"/>
        <v>1</v>
      </c>
      <c r="AE24" s="256">
        <v>716</v>
      </c>
      <c r="AF24" s="144">
        <f t="shared" si="10"/>
        <v>0.97299999999999998</v>
      </c>
      <c r="AG24" s="79">
        <v>5</v>
      </c>
      <c r="AH24" s="26">
        <f t="shared" si="11"/>
        <v>0.69699999999999995</v>
      </c>
      <c r="AI24" s="26">
        <f t="shared" si="12"/>
        <v>0.29983249581239529</v>
      </c>
      <c r="AJ24" s="178">
        <f t="shared" si="13"/>
        <v>0.89400000000000002</v>
      </c>
      <c r="AK24" s="61">
        <f t="shared" si="14"/>
        <v>2.6917293233082709</v>
      </c>
      <c r="AL24" s="144">
        <f t="shared" si="15"/>
        <v>0.97299999999999998</v>
      </c>
      <c r="AM24" s="11">
        <v>797</v>
      </c>
      <c r="AN24" s="83">
        <f t="shared" si="16"/>
        <v>0.33375209380234505</v>
      </c>
      <c r="AO24" s="26">
        <f t="shared" si="17"/>
        <v>6.9832402234636867E-3</v>
      </c>
      <c r="AP24" s="26">
        <f t="shared" si="18"/>
        <v>0.55200000000000005</v>
      </c>
      <c r="AQ24" s="198">
        <f t="shared" si="19"/>
        <v>3.5369999999999999</v>
      </c>
      <c r="AR24" s="277">
        <f t="shared" si="20"/>
        <v>0.97799999999999998</v>
      </c>
      <c r="AS24" s="283">
        <f t="shared" si="21"/>
        <v>2</v>
      </c>
      <c r="AT24" s="284">
        <f t="shared" si="22"/>
        <v>3</v>
      </c>
      <c r="AV24" s="208">
        <v>51500</v>
      </c>
      <c r="AW24" s="83">
        <f t="shared" si="23"/>
        <v>0.72299999999999998</v>
      </c>
      <c r="AX24" s="26">
        <v>0</v>
      </c>
      <c r="AY24" s="83">
        <f t="shared" si="24"/>
        <v>0</v>
      </c>
      <c r="AZ24" s="26">
        <v>0.71799999999999997</v>
      </c>
      <c r="BA24" s="144">
        <f t="shared" si="25"/>
        <v>0.98199999999999998</v>
      </c>
      <c r="BB24" s="26">
        <v>0.36599999999999999</v>
      </c>
      <c r="BC24" s="83">
        <f t="shared" si="26"/>
        <v>0.22800000000000001</v>
      </c>
      <c r="BD24" s="26">
        <v>0.94200000000000006</v>
      </c>
      <c r="BE24" s="178">
        <f t="shared" si="27"/>
        <v>0.86399999999999999</v>
      </c>
      <c r="BF24" s="26">
        <v>2.3743016759776536E-2</v>
      </c>
      <c r="BG24" s="83">
        <f t="shared" si="28"/>
        <v>0.59599999999999997</v>
      </c>
      <c r="BH24" s="212">
        <f t="shared" si="29"/>
        <v>3.3929999999999998</v>
      </c>
      <c r="BI24" s="203">
        <f t="shared" si="30"/>
        <v>0.50800000000000001</v>
      </c>
      <c r="BJ24" s="283">
        <f t="shared" si="31"/>
        <v>1</v>
      </c>
      <c r="BK24" s="284">
        <f t="shared" si="32"/>
        <v>2</v>
      </c>
      <c r="BM24" s="160">
        <v>7</v>
      </c>
      <c r="BN24" s="144">
        <f t="shared" si="33"/>
        <v>0.98199999999999998</v>
      </c>
      <c r="BO24" s="11">
        <v>5</v>
      </c>
      <c r="BP24" s="144">
        <f t="shared" si="34"/>
        <v>0.98199999999999998</v>
      </c>
      <c r="BQ24" s="26">
        <v>0.42699999999999999</v>
      </c>
      <c r="BR24" s="144">
        <f t="shared" si="35"/>
        <v>0.95599999999999996</v>
      </c>
      <c r="BS24" s="163">
        <f t="shared" si="36"/>
        <v>1.9379999999999999</v>
      </c>
      <c r="BT24" s="292">
        <f t="shared" si="37"/>
        <v>1</v>
      </c>
      <c r="BU24" s="283">
        <f t="shared" si="38"/>
        <v>2</v>
      </c>
      <c r="BV24" s="284">
        <f t="shared" si="39"/>
        <v>2</v>
      </c>
      <c r="BX24" s="160">
        <v>507</v>
      </c>
      <c r="BY24" s="144">
        <f t="shared" si="40"/>
        <v>0.995</v>
      </c>
      <c r="BZ24" s="11">
        <v>134</v>
      </c>
      <c r="CA24" s="144">
        <f t="shared" si="41"/>
        <v>0.995</v>
      </c>
      <c r="CB24" s="11">
        <v>15</v>
      </c>
      <c r="CC24" s="144">
        <f t="shared" si="42"/>
        <v>0.97299999999999998</v>
      </c>
      <c r="CD24" s="11">
        <v>5</v>
      </c>
      <c r="CE24" s="144">
        <f t="shared" si="43"/>
        <v>0.94699999999999995</v>
      </c>
      <c r="CF24" s="163">
        <f t="shared" si="44"/>
        <v>1.968</v>
      </c>
      <c r="CG24" s="297">
        <f t="shared" si="45"/>
        <v>0.99099999999999999</v>
      </c>
      <c r="CH24" s="283">
        <f t="shared" si="46"/>
        <v>2</v>
      </c>
      <c r="CI24" s="284">
        <f t="shared" si="47"/>
        <v>2</v>
      </c>
      <c r="CK24" s="160">
        <v>8</v>
      </c>
      <c r="CL24" s="31">
        <f t="shared" si="48"/>
        <v>0.81499999999999995</v>
      </c>
      <c r="CM24" s="26">
        <v>1.11731843575419E-2</v>
      </c>
      <c r="CN24" s="45">
        <f t="shared" si="49"/>
        <v>0.60899999999999999</v>
      </c>
      <c r="CO24" s="11">
        <v>373</v>
      </c>
      <c r="CP24" s="144">
        <f t="shared" si="50"/>
        <v>0.98199999999999998</v>
      </c>
      <c r="CQ24" s="11">
        <v>136</v>
      </c>
      <c r="CR24" s="144">
        <f t="shared" si="51"/>
        <v>0.98599999999999999</v>
      </c>
      <c r="CS24" s="163">
        <f t="shared" si="52"/>
        <v>3.3919999999999999</v>
      </c>
      <c r="CT24" s="297">
        <f t="shared" si="53"/>
        <v>0.92100000000000004</v>
      </c>
      <c r="CU24" s="283">
        <f t="shared" si="54"/>
        <v>2</v>
      </c>
      <c r="CV24" s="284">
        <f t="shared" si="55"/>
        <v>3</v>
      </c>
      <c r="CX24" s="227">
        <v>0.55200000000000005</v>
      </c>
      <c r="CY24" s="144">
        <f t="shared" si="56"/>
        <v>0.90700000000000003</v>
      </c>
      <c r="CZ24" s="26">
        <v>0.41599999999999998</v>
      </c>
      <c r="DA24" s="144">
        <f t="shared" si="57"/>
        <v>0.92100000000000004</v>
      </c>
      <c r="DB24" s="26">
        <v>0.18060000000000001</v>
      </c>
      <c r="DC24" s="163">
        <f t="shared" si="58"/>
        <v>2.0085999999999999</v>
      </c>
      <c r="DD24" s="203">
        <f t="shared" si="59"/>
        <v>0.74099999999999999</v>
      </c>
      <c r="DE24" s="283">
        <f t="shared" si="60"/>
        <v>2</v>
      </c>
      <c r="DF24" s="284">
        <f t="shared" si="61"/>
        <v>2</v>
      </c>
      <c r="DI24" s="231"/>
      <c r="DJ24" s="163">
        <f t="shared" si="62"/>
        <v>18.212599999999998</v>
      </c>
      <c r="DK24" s="206">
        <f t="shared" si="63"/>
        <v>0.94199999999999995</v>
      </c>
      <c r="DM24" s="301">
        <f t="shared" si="64"/>
        <v>11</v>
      </c>
      <c r="DN24" s="302">
        <f t="shared" si="65"/>
        <v>15</v>
      </c>
    </row>
    <row r="25" spans="2:118" x14ac:dyDescent="0.3">
      <c r="B25" s="47" t="s">
        <v>167</v>
      </c>
      <c r="C25" s="160">
        <v>540117</v>
      </c>
      <c r="D25" s="4" t="s">
        <v>339</v>
      </c>
      <c r="E25" s="4" t="s">
        <v>369</v>
      </c>
      <c r="F25" s="11">
        <v>1</v>
      </c>
      <c r="G25" s="18">
        <v>559</v>
      </c>
      <c r="H25" s="18">
        <v>825</v>
      </c>
      <c r="I25" s="18">
        <v>832</v>
      </c>
      <c r="J25" s="19">
        <v>952.55813953488359</v>
      </c>
      <c r="K25" s="18">
        <v>293</v>
      </c>
      <c r="L25" s="163">
        <v>2.5099999999999998</v>
      </c>
      <c r="N25" s="256">
        <v>212</v>
      </c>
      <c r="O25" s="26">
        <f t="shared" si="0"/>
        <v>0.79800000000000004</v>
      </c>
      <c r="P25" s="26">
        <v>0.37924865831842569</v>
      </c>
      <c r="Q25" s="144">
        <f t="shared" si="1"/>
        <v>0.93400000000000005</v>
      </c>
      <c r="R25" s="11">
        <v>10.46</v>
      </c>
      <c r="S25" s="144">
        <f t="shared" si="2"/>
        <v>0.92900000000000005</v>
      </c>
      <c r="T25" s="69">
        <v>1.8711985688729879E-2</v>
      </c>
      <c r="U25" s="144">
        <f t="shared" si="3"/>
        <v>0.99099999999999999</v>
      </c>
      <c r="V25" s="11">
        <v>19</v>
      </c>
      <c r="W25" s="83">
        <f t="shared" si="4"/>
        <v>0.74099999999999999</v>
      </c>
      <c r="X25" s="62">
        <v>3.2</v>
      </c>
      <c r="Y25" s="83">
        <f t="shared" si="5"/>
        <v>0.75800000000000001</v>
      </c>
      <c r="Z25" s="163">
        <f t="shared" si="6"/>
        <v>3.4240000000000004</v>
      </c>
      <c r="AA25" s="277">
        <f t="shared" si="7"/>
        <v>0.995</v>
      </c>
      <c r="AB25" s="283">
        <f t="shared" si="8"/>
        <v>2</v>
      </c>
      <c r="AC25" s="284">
        <f t="shared" si="9"/>
        <v>2</v>
      </c>
      <c r="AE25" s="256">
        <v>267</v>
      </c>
      <c r="AF25" s="144">
        <f t="shared" si="10"/>
        <v>0.90300000000000002</v>
      </c>
      <c r="AG25" s="79">
        <v>48</v>
      </c>
      <c r="AH25" s="144">
        <f t="shared" si="11"/>
        <v>0.92900000000000005</v>
      </c>
      <c r="AI25" s="26">
        <f t="shared" si="12"/>
        <v>0.32363636363636361</v>
      </c>
      <c r="AJ25" s="144">
        <f t="shared" si="13"/>
        <v>0.91600000000000004</v>
      </c>
      <c r="AK25" s="61">
        <f t="shared" si="14"/>
        <v>1.2594339622641511</v>
      </c>
      <c r="AL25" s="83">
        <f t="shared" si="15"/>
        <v>0.79800000000000004</v>
      </c>
      <c r="AM25" s="11">
        <v>278</v>
      </c>
      <c r="AN25" s="83">
        <f t="shared" si="16"/>
        <v>0.33696969696969697</v>
      </c>
      <c r="AO25" s="26">
        <f t="shared" si="17"/>
        <v>0.1797752808988764</v>
      </c>
      <c r="AP25" s="31">
        <f t="shared" si="18"/>
        <v>0.86799999999999999</v>
      </c>
      <c r="AQ25" s="198">
        <f t="shared" si="19"/>
        <v>3.5459999999999998</v>
      </c>
      <c r="AR25" s="277">
        <f t="shared" si="20"/>
        <v>0.98199999999999998</v>
      </c>
      <c r="AS25" s="283">
        <f t="shared" si="21"/>
        <v>3</v>
      </c>
      <c r="AT25" s="284">
        <f t="shared" si="22"/>
        <v>3</v>
      </c>
      <c r="AV25" s="208">
        <v>12800</v>
      </c>
      <c r="AW25" s="83">
        <f t="shared" si="23"/>
        <v>0.192</v>
      </c>
      <c r="AX25" s="26">
        <v>5.3639846743295021E-2</v>
      </c>
      <c r="AY25" s="83">
        <f t="shared" si="24"/>
        <v>0.40300000000000002</v>
      </c>
      <c r="AZ25" s="26">
        <v>0.191</v>
      </c>
      <c r="BA25" s="83">
        <f t="shared" si="25"/>
        <v>0.47299999999999998</v>
      </c>
      <c r="BB25" s="26">
        <v>0.48899999999999999</v>
      </c>
      <c r="BC25" s="83">
        <f t="shared" si="26"/>
        <v>0.27600000000000002</v>
      </c>
      <c r="BD25" s="26">
        <v>0.96700000000000008</v>
      </c>
      <c r="BE25" s="144">
        <f t="shared" si="27"/>
        <v>0.92900000000000005</v>
      </c>
      <c r="BF25" s="26">
        <v>1.1235955056179775E-2</v>
      </c>
      <c r="BG25" s="83">
        <f t="shared" si="28"/>
        <v>0.495</v>
      </c>
      <c r="BH25" s="212">
        <f t="shared" si="29"/>
        <v>2.7680000000000002</v>
      </c>
      <c r="BI25" s="203">
        <f t="shared" si="30"/>
        <v>0.28499999999999998</v>
      </c>
      <c r="BJ25" s="283">
        <f t="shared" si="31"/>
        <v>1</v>
      </c>
      <c r="BK25" s="284">
        <f t="shared" si="32"/>
        <v>1</v>
      </c>
      <c r="BM25" s="160">
        <v>3</v>
      </c>
      <c r="BN25" s="26">
        <f t="shared" si="33"/>
        <v>0.81100000000000005</v>
      </c>
      <c r="BO25" s="11">
        <v>2</v>
      </c>
      <c r="BP25" s="31">
        <f t="shared" si="34"/>
        <v>0.85</v>
      </c>
      <c r="BQ25" s="26">
        <v>0.29099999999999998</v>
      </c>
      <c r="BR25" s="178">
        <f t="shared" si="35"/>
        <v>0.88100000000000001</v>
      </c>
      <c r="BS25" s="163">
        <f t="shared" si="36"/>
        <v>1.6920000000000002</v>
      </c>
      <c r="BT25" s="292">
        <f t="shared" si="37"/>
        <v>0.95099999999999996</v>
      </c>
      <c r="BU25" s="283">
        <f t="shared" si="38"/>
        <v>0</v>
      </c>
      <c r="BV25" s="284">
        <f t="shared" si="39"/>
        <v>2</v>
      </c>
      <c r="BX25" s="160">
        <v>0</v>
      </c>
      <c r="BY25" s="26">
        <f t="shared" si="40"/>
        <v>0</v>
      </c>
      <c r="BZ25" s="11">
        <v>0</v>
      </c>
      <c r="CA25" s="26">
        <f t="shared" si="41"/>
        <v>0</v>
      </c>
      <c r="CB25" s="11">
        <v>7</v>
      </c>
      <c r="CC25" s="31">
        <f t="shared" si="42"/>
        <v>0.85499999999999998</v>
      </c>
      <c r="CD25" s="11">
        <v>3</v>
      </c>
      <c r="CE25" s="31">
        <f t="shared" si="43"/>
        <v>0.85</v>
      </c>
      <c r="CF25" s="163">
        <f t="shared" si="44"/>
        <v>0.85499999999999998</v>
      </c>
      <c r="CG25" s="299">
        <f t="shared" si="45"/>
        <v>0.72799999999999998</v>
      </c>
      <c r="CH25" s="283">
        <f t="shared" si="46"/>
        <v>0</v>
      </c>
      <c r="CI25" s="284">
        <f t="shared" si="47"/>
        <v>1</v>
      </c>
      <c r="CK25" s="160">
        <v>24</v>
      </c>
      <c r="CL25" s="144">
        <f t="shared" si="48"/>
        <v>0.91600000000000004</v>
      </c>
      <c r="CM25" s="26">
        <v>8.98876404494382E-2</v>
      </c>
      <c r="CN25" s="146">
        <f t="shared" si="49"/>
        <v>0.82</v>
      </c>
      <c r="CO25" s="11">
        <v>25</v>
      </c>
      <c r="CP25" s="26">
        <f t="shared" si="50"/>
        <v>0.64400000000000002</v>
      </c>
      <c r="CQ25" s="11">
        <v>3</v>
      </c>
      <c r="CR25" s="26">
        <f t="shared" si="51"/>
        <v>0.49099999999999999</v>
      </c>
      <c r="CS25" s="163">
        <f t="shared" si="52"/>
        <v>2.871</v>
      </c>
      <c r="CT25" s="299">
        <f t="shared" si="53"/>
        <v>0.77600000000000002</v>
      </c>
      <c r="CU25" s="283">
        <f t="shared" si="54"/>
        <v>1</v>
      </c>
      <c r="CV25" s="284">
        <f t="shared" si="55"/>
        <v>2</v>
      </c>
      <c r="CX25" s="227">
        <v>0.76900000000000002</v>
      </c>
      <c r="CY25" s="144">
        <f t="shared" si="56"/>
        <v>0.96399999999999997</v>
      </c>
      <c r="CZ25" s="26">
        <v>0.498</v>
      </c>
      <c r="DA25" s="144">
        <f t="shared" si="57"/>
        <v>0.94199999999999995</v>
      </c>
      <c r="DB25" s="144">
        <v>0.90739999999999998</v>
      </c>
      <c r="DC25" s="163">
        <f t="shared" si="58"/>
        <v>2.8133999999999997</v>
      </c>
      <c r="DD25" s="206">
        <f t="shared" si="59"/>
        <v>0.97299999999999998</v>
      </c>
      <c r="DE25" s="283">
        <f t="shared" si="60"/>
        <v>3</v>
      </c>
      <c r="DF25" s="284">
        <f t="shared" si="61"/>
        <v>3</v>
      </c>
      <c r="DI25" s="231"/>
      <c r="DJ25" s="163">
        <f t="shared" si="62"/>
        <v>17.969400000000004</v>
      </c>
      <c r="DK25" s="206">
        <f t="shared" si="63"/>
        <v>0.93799999999999994</v>
      </c>
      <c r="DM25" s="301">
        <f t="shared" si="64"/>
        <v>10</v>
      </c>
      <c r="DN25" s="302">
        <f t="shared" si="65"/>
        <v>14</v>
      </c>
    </row>
    <row r="26" spans="2:118" x14ac:dyDescent="0.3">
      <c r="B26" s="47" t="s">
        <v>230</v>
      </c>
      <c r="C26" s="160">
        <v>540163</v>
      </c>
      <c r="D26" s="4" t="s">
        <v>351</v>
      </c>
      <c r="E26" s="4" t="s">
        <v>369</v>
      </c>
      <c r="F26" s="11">
        <v>6</v>
      </c>
      <c r="G26" s="18">
        <v>702</v>
      </c>
      <c r="H26" s="18">
        <v>315</v>
      </c>
      <c r="I26" s="18">
        <v>614</v>
      </c>
      <c r="J26" s="19">
        <v>559.77207977207979</v>
      </c>
      <c r="K26" s="18">
        <v>237</v>
      </c>
      <c r="L26" s="163">
        <v>2.59</v>
      </c>
      <c r="N26" s="256">
        <v>270</v>
      </c>
      <c r="O26" s="31">
        <f t="shared" si="0"/>
        <v>0.877</v>
      </c>
      <c r="P26" s="26">
        <v>0.38461538461538458</v>
      </c>
      <c r="Q26" s="144">
        <f t="shared" si="1"/>
        <v>0.94199999999999995</v>
      </c>
      <c r="R26" s="11">
        <v>5.1199999999999992</v>
      </c>
      <c r="S26" s="26">
        <f t="shared" si="2"/>
        <v>0.76700000000000002</v>
      </c>
      <c r="T26" s="69">
        <v>7.2934472934472923E-3</v>
      </c>
      <c r="U26" s="83">
        <f t="shared" si="3"/>
        <v>0.754</v>
      </c>
      <c r="V26" s="11">
        <v>16</v>
      </c>
      <c r="W26" s="26">
        <f t="shared" si="4"/>
        <v>0.377</v>
      </c>
      <c r="X26" s="62">
        <v>6.5</v>
      </c>
      <c r="Y26" s="144">
        <f t="shared" si="5"/>
        <v>0.96399999999999997</v>
      </c>
      <c r="Z26" s="163">
        <f t="shared" si="6"/>
        <v>3.0369999999999999</v>
      </c>
      <c r="AA26" s="275">
        <f t="shared" si="7"/>
        <v>0.89900000000000002</v>
      </c>
      <c r="AB26" s="283">
        <f t="shared" si="8"/>
        <v>2</v>
      </c>
      <c r="AC26" s="284">
        <f t="shared" si="9"/>
        <v>2</v>
      </c>
      <c r="AE26" s="256">
        <v>121</v>
      </c>
      <c r="AF26" s="83">
        <f t="shared" si="10"/>
        <v>0.77600000000000002</v>
      </c>
      <c r="AG26" s="79">
        <v>0</v>
      </c>
      <c r="AH26" s="26">
        <f t="shared" si="11"/>
        <v>0</v>
      </c>
      <c r="AI26" s="26">
        <f t="shared" si="12"/>
        <v>0.38412698412698415</v>
      </c>
      <c r="AJ26" s="144">
        <f t="shared" si="13"/>
        <v>0.95599999999999996</v>
      </c>
      <c r="AK26" s="61">
        <f t="shared" si="14"/>
        <v>0.44814814814814813</v>
      </c>
      <c r="AL26" s="26">
        <f t="shared" si="15"/>
        <v>0.42499999999999999</v>
      </c>
      <c r="AM26" s="11">
        <v>125</v>
      </c>
      <c r="AN26" s="83">
        <f t="shared" si="16"/>
        <v>0.3968253968253968</v>
      </c>
      <c r="AO26" s="26">
        <f t="shared" si="17"/>
        <v>0</v>
      </c>
      <c r="AP26" s="26">
        <f t="shared" si="18"/>
        <v>0</v>
      </c>
      <c r="AQ26" s="198">
        <f t="shared" si="19"/>
        <v>2.157</v>
      </c>
      <c r="AR26" s="276">
        <f t="shared" si="20"/>
        <v>0.6</v>
      </c>
      <c r="AS26" s="283">
        <f t="shared" si="21"/>
        <v>1</v>
      </c>
      <c r="AT26" s="284">
        <f t="shared" si="22"/>
        <v>1</v>
      </c>
      <c r="AV26" s="208">
        <v>42000</v>
      </c>
      <c r="AW26" s="83">
        <f t="shared" si="23"/>
        <v>0.60499999999999998</v>
      </c>
      <c r="AX26" s="26">
        <v>0.13541666666666671</v>
      </c>
      <c r="AY26" s="83">
        <f t="shared" si="24"/>
        <v>0.59199999999999997</v>
      </c>
      <c r="AZ26" s="26">
        <v>0.32800000000000001</v>
      </c>
      <c r="BA26" s="83">
        <f t="shared" si="25"/>
        <v>0.71</v>
      </c>
      <c r="BB26" s="26">
        <v>0.68</v>
      </c>
      <c r="BC26" s="83">
        <f t="shared" si="26"/>
        <v>0.42099999999999999</v>
      </c>
      <c r="BD26" s="26">
        <v>0.84800000000000009</v>
      </c>
      <c r="BE26" s="83">
        <f t="shared" si="27"/>
        <v>0.54800000000000004</v>
      </c>
      <c r="BF26" s="26">
        <v>0.1487603305785124</v>
      </c>
      <c r="BG26" s="144">
        <f t="shared" si="28"/>
        <v>0.94199999999999995</v>
      </c>
      <c r="BH26" s="212">
        <f t="shared" si="29"/>
        <v>3.8180000000000001</v>
      </c>
      <c r="BI26" s="203">
        <f t="shared" si="30"/>
        <v>0.79800000000000004</v>
      </c>
      <c r="BJ26" s="283">
        <f t="shared" si="31"/>
        <v>1</v>
      </c>
      <c r="BK26" s="284">
        <f t="shared" si="32"/>
        <v>1</v>
      </c>
      <c r="BM26" s="160">
        <v>1</v>
      </c>
      <c r="BN26" s="26">
        <f t="shared" si="33"/>
        <v>0.438</v>
      </c>
      <c r="BO26" s="11">
        <v>1</v>
      </c>
      <c r="BP26" s="26">
        <f t="shared" si="34"/>
        <v>0.63500000000000001</v>
      </c>
      <c r="BQ26" s="26">
        <v>0.318</v>
      </c>
      <c r="BR26" s="144">
        <f t="shared" si="35"/>
        <v>0.90700000000000003</v>
      </c>
      <c r="BS26" s="163">
        <f t="shared" si="36"/>
        <v>1.345</v>
      </c>
      <c r="BT26" s="291">
        <f t="shared" si="37"/>
        <v>0.74099999999999999</v>
      </c>
      <c r="BU26" s="283">
        <f t="shared" si="38"/>
        <v>1</v>
      </c>
      <c r="BV26" s="284">
        <f t="shared" si="39"/>
        <v>1</v>
      </c>
      <c r="BX26" s="160">
        <v>23</v>
      </c>
      <c r="BY26" s="144">
        <f t="shared" si="40"/>
        <v>0.93400000000000005</v>
      </c>
      <c r="BZ26" s="11">
        <v>20</v>
      </c>
      <c r="CA26" s="144">
        <f t="shared" si="41"/>
        <v>0.96899999999999997</v>
      </c>
      <c r="CB26" s="11">
        <v>3</v>
      </c>
      <c r="CC26" s="26">
        <f t="shared" si="42"/>
        <v>0.63100000000000001</v>
      </c>
      <c r="CD26" s="11">
        <v>2</v>
      </c>
      <c r="CE26" s="26">
        <f t="shared" si="43"/>
        <v>0.77100000000000002</v>
      </c>
      <c r="CF26" s="163">
        <f t="shared" si="44"/>
        <v>1.5649999999999999</v>
      </c>
      <c r="CG26" s="298">
        <f t="shared" si="45"/>
        <v>0.86799999999999999</v>
      </c>
      <c r="CH26" s="283">
        <f t="shared" si="46"/>
        <v>1</v>
      </c>
      <c r="CI26" s="284">
        <f t="shared" si="47"/>
        <v>1</v>
      </c>
      <c r="CK26" s="160">
        <v>36</v>
      </c>
      <c r="CL26" s="144">
        <f t="shared" si="48"/>
        <v>0.95599999999999996</v>
      </c>
      <c r="CM26" s="26">
        <v>0.2975206611570248</v>
      </c>
      <c r="CN26" s="147">
        <f t="shared" si="49"/>
        <v>0.97299999999999998</v>
      </c>
      <c r="CO26" s="11">
        <v>33</v>
      </c>
      <c r="CP26" s="26">
        <f t="shared" si="50"/>
        <v>0.68400000000000005</v>
      </c>
      <c r="CQ26" s="11">
        <v>18</v>
      </c>
      <c r="CR26" s="26">
        <f t="shared" si="51"/>
        <v>0.79800000000000004</v>
      </c>
      <c r="CS26" s="163">
        <f t="shared" si="52"/>
        <v>3.411</v>
      </c>
      <c r="CT26" s="297">
        <f t="shared" si="53"/>
        <v>0.92500000000000004</v>
      </c>
      <c r="CU26" s="283">
        <f t="shared" si="54"/>
        <v>2</v>
      </c>
      <c r="CV26" s="284">
        <f t="shared" si="55"/>
        <v>2</v>
      </c>
      <c r="CX26" s="227">
        <v>0.41699999999999998</v>
      </c>
      <c r="CY26" s="31">
        <f t="shared" si="56"/>
        <v>0.85899999999999999</v>
      </c>
      <c r="CZ26" s="26">
        <v>0.376</v>
      </c>
      <c r="DA26" s="144">
        <f t="shared" si="57"/>
        <v>0.90300000000000002</v>
      </c>
      <c r="DB26" s="178">
        <v>0.8105</v>
      </c>
      <c r="DC26" s="163">
        <f t="shared" si="58"/>
        <v>2.5724999999999998</v>
      </c>
      <c r="DD26" s="206">
        <f t="shared" si="59"/>
        <v>0.91200000000000003</v>
      </c>
      <c r="DE26" s="283">
        <f t="shared" si="60"/>
        <v>1</v>
      </c>
      <c r="DF26" s="284">
        <f t="shared" si="61"/>
        <v>3</v>
      </c>
      <c r="DI26" s="231"/>
      <c r="DJ26" s="163">
        <f t="shared" si="62"/>
        <v>17.905500000000004</v>
      </c>
      <c r="DK26" s="206">
        <f t="shared" si="63"/>
        <v>0.93400000000000005</v>
      </c>
      <c r="DM26" s="301">
        <f t="shared" si="64"/>
        <v>9</v>
      </c>
      <c r="DN26" s="302">
        <f t="shared" si="65"/>
        <v>11</v>
      </c>
    </row>
    <row r="27" spans="2:118" x14ac:dyDescent="0.3">
      <c r="B27" s="47" t="s">
        <v>51</v>
      </c>
      <c r="C27" s="160">
        <v>540021</v>
      </c>
      <c r="D27" s="4" t="s">
        <v>315</v>
      </c>
      <c r="E27" s="4" t="s">
        <v>369</v>
      </c>
      <c r="F27" s="11">
        <v>5</v>
      </c>
      <c r="G27" s="18">
        <v>329</v>
      </c>
      <c r="H27" s="18">
        <v>400</v>
      </c>
      <c r="I27" s="18">
        <v>343</v>
      </c>
      <c r="J27" s="19">
        <v>667.23404255319156</v>
      </c>
      <c r="K27" s="18">
        <v>128</v>
      </c>
      <c r="L27" s="163">
        <v>2.52</v>
      </c>
      <c r="N27" s="256">
        <v>112</v>
      </c>
      <c r="O27" s="26">
        <f t="shared" si="0"/>
        <v>0.63100000000000001</v>
      </c>
      <c r="P27" s="26">
        <v>0.34042553191489361</v>
      </c>
      <c r="Q27" s="144">
        <f t="shared" si="1"/>
        <v>0.90700000000000003</v>
      </c>
      <c r="R27" s="11">
        <v>2.9</v>
      </c>
      <c r="S27" s="26">
        <f t="shared" si="2"/>
        <v>0.50800000000000001</v>
      </c>
      <c r="T27" s="69">
        <v>8.8145896656534953E-3</v>
      </c>
      <c r="U27" s="178">
        <f t="shared" si="3"/>
        <v>0.85899999999999999</v>
      </c>
      <c r="V27" s="11">
        <v>17</v>
      </c>
      <c r="W27" s="26">
        <f t="shared" si="4"/>
        <v>0.495</v>
      </c>
      <c r="X27" s="62">
        <v>3.6</v>
      </c>
      <c r="Y27" s="178">
        <f t="shared" si="5"/>
        <v>0.80200000000000005</v>
      </c>
      <c r="Z27" s="163">
        <f t="shared" si="6"/>
        <v>3.0630000000000002</v>
      </c>
      <c r="AA27" s="277">
        <f t="shared" si="7"/>
        <v>0.91200000000000003</v>
      </c>
      <c r="AB27" s="283">
        <f t="shared" si="8"/>
        <v>1</v>
      </c>
      <c r="AC27" s="284">
        <f t="shared" si="9"/>
        <v>3</v>
      </c>
      <c r="AE27" s="256">
        <v>120</v>
      </c>
      <c r="AF27" s="83">
        <f t="shared" si="10"/>
        <v>0.77100000000000002</v>
      </c>
      <c r="AG27" s="79">
        <v>0</v>
      </c>
      <c r="AH27" s="26">
        <f t="shared" si="11"/>
        <v>0</v>
      </c>
      <c r="AI27" s="26">
        <f t="shared" si="12"/>
        <v>0.3</v>
      </c>
      <c r="AJ27" s="178">
        <f t="shared" si="13"/>
        <v>0.89900000000000002</v>
      </c>
      <c r="AK27" s="61">
        <f t="shared" si="14"/>
        <v>1.0714285714285714</v>
      </c>
      <c r="AL27" s="83">
        <f t="shared" si="15"/>
        <v>0.72799999999999998</v>
      </c>
      <c r="AM27" s="11">
        <v>134</v>
      </c>
      <c r="AN27" s="83">
        <f t="shared" si="16"/>
        <v>0.33500000000000002</v>
      </c>
      <c r="AO27" s="26">
        <f t="shared" si="17"/>
        <v>0</v>
      </c>
      <c r="AP27" s="26">
        <f t="shared" si="18"/>
        <v>0</v>
      </c>
      <c r="AQ27" s="198">
        <f t="shared" si="19"/>
        <v>2.3980000000000001</v>
      </c>
      <c r="AR27" s="276">
        <f t="shared" si="20"/>
        <v>0.66200000000000003</v>
      </c>
      <c r="AS27" s="283">
        <f t="shared" si="21"/>
        <v>0</v>
      </c>
      <c r="AT27" s="284">
        <f t="shared" si="22"/>
        <v>1</v>
      </c>
      <c r="AV27" s="208">
        <v>27800</v>
      </c>
      <c r="AW27" s="83">
        <f t="shared" si="23"/>
        <v>0.36799999999999999</v>
      </c>
      <c r="AX27" s="26">
        <v>0.1368421052631579</v>
      </c>
      <c r="AY27" s="83">
        <f t="shared" si="24"/>
        <v>0.60499999999999998</v>
      </c>
      <c r="AZ27" s="26">
        <v>0.20899999999999999</v>
      </c>
      <c r="BA27" s="83">
        <f t="shared" si="25"/>
        <v>0.504</v>
      </c>
      <c r="BB27" s="26">
        <v>0.86599999999999999</v>
      </c>
      <c r="BC27" s="83">
        <f t="shared" si="26"/>
        <v>0.68400000000000005</v>
      </c>
      <c r="BD27" s="26">
        <v>0.97699999999999998</v>
      </c>
      <c r="BE27" s="144">
        <f t="shared" si="27"/>
        <v>0.93799999999999994</v>
      </c>
      <c r="BF27" s="26">
        <v>1.6666666666666666E-2</v>
      </c>
      <c r="BG27" s="83">
        <f t="shared" si="28"/>
        <v>0.52600000000000002</v>
      </c>
      <c r="BH27" s="212">
        <f t="shared" si="29"/>
        <v>3.625</v>
      </c>
      <c r="BI27" s="203">
        <f t="shared" si="30"/>
        <v>0.65700000000000003</v>
      </c>
      <c r="BJ27" s="283">
        <f t="shared" si="31"/>
        <v>1</v>
      </c>
      <c r="BK27" s="284">
        <f t="shared" si="32"/>
        <v>1</v>
      </c>
      <c r="BM27" s="160">
        <v>1</v>
      </c>
      <c r="BN27" s="26">
        <f t="shared" si="33"/>
        <v>0.438</v>
      </c>
      <c r="BO27" s="11">
        <v>0</v>
      </c>
      <c r="BP27" s="26">
        <f t="shared" si="34"/>
        <v>0</v>
      </c>
      <c r="BQ27" s="26">
        <v>0.317</v>
      </c>
      <c r="BR27" s="144">
        <f t="shared" si="35"/>
        <v>0.90300000000000002</v>
      </c>
      <c r="BS27" s="163">
        <f t="shared" si="36"/>
        <v>1.341</v>
      </c>
      <c r="BT27" s="291">
        <f t="shared" si="37"/>
        <v>0.73599999999999999</v>
      </c>
      <c r="BU27" s="283">
        <f t="shared" si="38"/>
        <v>1</v>
      </c>
      <c r="BV27" s="284">
        <f t="shared" si="39"/>
        <v>1</v>
      </c>
      <c r="BX27" s="160">
        <v>1</v>
      </c>
      <c r="BY27" s="26">
        <f t="shared" si="40"/>
        <v>0.77600000000000002</v>
      </c>
      <c r="BZ27" s="11">
        <v>0</v>
      </c>
      <c r="CA27" s="26">
        <f t="shared" si="41"/>
        <v>0</v>
      </c>
      <c r="CB27" s="11">
        <v>2</v>
      </c>
      <c r="CC27" s="26">
        <f t="shared" si="42"/>
        <v>0.51700000000000002</v>
      </c>
      <c r="CD27" s="11">
        <v>0</v>
      </c>
      <c r="CE27" s="26">
        <f t="shared" si="43"/>
        <v>0</v>
      </c>
      <c r="CF27" s="163">
        <f t="shared" si="44"/>
        <v>1.2930000000000001</v>
      </c>
      <c r="CG27" s="298">
        <f t="shared" si="45"/>
        <v>0.81100000000000005</v>
      </c>
      <c r="CH27" s="283">
        <f t="shared" si="46"/>
        <v>0</v>
      </c>
      <c r="CI27" s="284">
        <f t="shared" si="47"/>
        <v>0</v>
      </c>
      <c r="CK27" s="160">
        <v>13</v>
      </c>
      <c r="CL27" s="31">
        <f t="shared" si="48"/>
        <v>0.85899999999999999</v>
      </c>
      <c r="CM27" s="26">
        <v>0.10833333333333334</v>
      </c>
      <c r="CN27" s="146">
        <f t="shared" si="49"/>
        <v>0.84599999999999997</v>
      </c>
      <c r="CO27" s="11">
        <v>144</v>
      </c>
      <c r="CP27" s="31">
        <f t="shared" si="50"/>
        <v>0.89900000000000002</v>
      </c>
      <c r="CQ27" s="11">
        <v>42</v>
      </c>
      <c r="CR27" s="31">
        <f t="shared" si="51"/>
        <v>0.89900000000000002</v>
      </c>
      <c r="CS27" s="163">
        <f t="shared" si="52"/>
        <v>3.5030000000000001</v>
      </c>
      <c r="CT27" s="297">
        <f t="shared" si="53"/>
        <v>0.94199999999999995</v>
      </c>
      <c r="CU27" s="283">
        <f t="shared" si="54"/>
        <v>0</v>
      </c>
      <c r="CV27" s="284">
        <f t="shared" si="55"/>
        <v>4</v>
      </c>
      <c r="CX27" s="227">
        <v>0.65300000000000002</v>
      </c>
      <c r="CY27" s="144">
        <f t="shared" si="56"/>
        <v>0.94199999999999995</v>
      </c>
      <c r="CZ27" s="26">
        <v>0.17499999999999999</v>
      </c>
      <c r="DA27" s="26">
        <f t="shared" si="57"/>
        <v>0.754</v>
      </c>
      <c r="DB27" s="144">
        <v>0.91180000000000005</v>
      </c>
      <c r="DC27" s="163">
        <f t="shared" si="58"/>
        <v>2.6078000000000001</v>
      </c>
      <c r="DD27" s="206">
        <f t="shared" si="59"/>
        <v>0.92100000000000004</v>
      </c>
      <c r="DE27" s="283">
        <f t="shared" si="60"/>
        <v>2</v>
      </c>
      <c r="DF27" s="284">
        <f t="shared" si="61"/>
        <v>2</v>
      </c>
      <c r="DI27" s="231"/>
      <c r="DJ27" s="163">
        <f t="shared" si="62"/>
        <v>17.8308</v>
      </c>
      <c r="DK27" s="206">
        <f t="shared" si="63"/>
        <v>0.92900000000000005</v>
      </c>
      <c r="DM27" s="301">
        <f t="shared" si="64"/>
        <v>5</v>
      </c>
      <c r="DN27" s="302">
        <f t="shared" si="65"/>
        <v>12</v>
      </c>
    </row>
    <row r="28" spans="2:118" x14ac:dyDescent="0.3">
      <c r="B28" s="72" t="s">
        <v>205</v>
      </c>
      <c r="C28" s="160">
        <v>540147</v>
      </c>
      <c r="D28" s="4" t="s">
        <v>346</v>
      </c>
      <c r="E28" s="4" t="s">
        <v>369</v>
      </c>
      <c r="F28" s="11">
        <v>4</v>
      </c>
      <c r="G28" s="18">
        <v>1068</v>
      </c>
      <c r="H28" s="18">
        <v>1341</v>
      </c>
      <c r="I28" s="18">
        <v>2604</v>
      </c>
      <c r="J28" s="19">
        <v>1560.4494382022469</v>
      </c>
      <c r="K28" s="18">
        <v>964</v>
      </c>
      <c r="L28" s="163">
        <v>2.62</v>
      </c>
      <c r="N28" s="256">
        <v>247</v>
      </c>
      <c r="O28" s="31">
        <f t="shared" si="0"/>
        <v>0.84599999999999997</v>
      </c>
      <c r="P28" s="26">
        <v>0.23127340823970041</v>
      </c>
      <c r="Q28" s="83">
        <f t="shared" si="1"/>
        <v>0.78</v>
      </c>
      <c r="R28" s="11">
        <v>4.9200000000000008</v>
      </c>
      <c r="S28" s="26">
        <f t="shared" si="2"/>
        <v>0.73599999999999999</v>
      </c>
      <c r="T28" s="69">
        <v>4.60674157303371E-3</v>
      </c>
      <c r="U28" s="83">
        <f t="shared" si="3"/>
        <v>0.51700000000000002</v>
      </c>
      <c r="V28" s="11">
        <v>18</v>
      </c>
      <c r="W28" s="83">
        <f t="shared" si="4"/>
        <v>0.57399999999999995</v>
      </c>
      <c r="X28" s="62">
        <v>1.8</v>
      </c>
      <c r="Y28" s="83">
        <f t="shared" si="5"/>
        <v>0.55200000000000005</v>
      </c>
      <c r="Z28" s="163">
        <f t="shared" si="6"/>
        <v>2.423</v>
      </c>
      <c r="AA28" s="276">
        <f t="shared" si="7"/>
        <v>0.69699999999999995</v>
      </c>
      <c r="AB28" s="283">
        <f t="shared" si="8"/>
        <v>0</v>
      </c>
      <c r="AC28" s="284">
        <f t="shared" si="9"/>
        <v>0</v>
      </c>
      <c r="AE28" s="256">
        <v>286</v>
      </c>
      <c r="AF28" s="144">
        <f t="shared" si="10"/>
        <v>0.90700000000000003</v>
      </c>
      <c r="AG28" s="79">
        <v>136</v>
      </c>
      <c r="AH28" s="144">
        <f t="shared" si="11"/>
        <v>0.99099999999999999</v>
      </c>
      <c r="AI28" s="26">
        <f t="shared" si="12"/>
        <v>0.21327367636092467</v>
      </c>
      <c r="AJ28" s="83">
        <f t="shared" si="13"/>
        <v>0.77100000000000002</v>
      </c>
      <c r="AK28" s="61">
        <f t="shared" si="14"/>
        <v>1.1578947368421053</v>
      </c>
      <c r="AL28" s="83">
        <f t="shared" si="15"/>
        <v>0.75800000000000001</v>
      </c>
      <c r="AM28" s="11">
        <v>288</v>
      </c>
      <c r="AN28" s="83">
        <f t="shared" si="16"/>
        <v>0.21476510067114093</v>
      </c>
      <c r="AO28" s="26">
        <f t="shared" si="17"/>
        <v>0.47552447552447552</v>
      </c>
      <c r="AP28" s="144">
        <f t="shared" si="18"/>
        <v>0.96899999999999997</v>
      </c>
      <c r="AQ28" s="198">
        <f t="shared" si="19"/>
        <v>3.427</v>
      </c>
      <c r="AR28" s="277">
        <f t="shared" si="20"/>
        <v>0.93799999999999994</v>
      </c>
      <c r="AS28" s="283">
        <f t="shared" si="21"/>
        <v>2</v>
      </c>
      <c r="AT28" s="284">
        <f t="shared" si="22"/>
        <v>2</v>
      </c>
      <c r="AV28" s="208">
        <v>19100</v>
      </c>
      <c r="AW28" s="83">
        <f t="shared" si="23"/>
        <v>0.25</v>
      </c>
      <c r="AX28" s="26">
        <v>0.17180616740088109</v>
      </c>
      <c r="AY28" s="83">
        <f t="shared" si="24"/>
        <v>0.66600000000000004</v>
      </c>
      <c r="AZ28" s="26">
        <v>0.115</v>
      </c>
      <c r="BA28" s="83">
        <f t="shared" si="25"/>
        <v>0.32400000000000001</v>
      </c>
      <c r="BB28" s="26">
        <v>0.74</v>
      </c>
      <c r="BC28" s="83">
        <f t="shared" si="26"/>
        <v>0.495</v>
      </c>
      <c r="BD28" s="26">
        <v>0.92299999999999993</v>
      </c>
      <c r="BE28" s="83">
        <f t="shared" si="27"/>
        <v>0.79300000000000004</v>
      </c>
      <c r="BF28" s="26">
        <v>6.993006993006993E-3</v>
      </c>
      <c r="BG28" s="83">
        <f t="shared" si="28"/>
        <v>0.47299999999999998</v>
      </c>
      <c r="BH28" s="212">
        <f t="shared" si="29"/>
        <v>3.0009999999999999</v>
      </c>
      <c r="BI28" s="203">
        <f t="shared" si="30"/>
        <v>0.35499999999999998</v>
      </c>
      <c r="BJ28" s="283">
        <f t="shared" si="31"/>
        <v>0</v>
      </c>
      <c r="BK28" s="284">
        <f t="shared" si="32"/>
        <v>0</v>
      </c>
      <c r="BM28" s="160">
        <v>3</v>
      </c>
      <c r="BN28" s="26">
        <f t="shared" si="33"/>
        <v>0.81100000000000005</v>
      </c>
      <c r="BO28" s="11">
        <v>0</v>
      </c>
      <c r="BP28" s="26">
        <f t="shared" si="34"/>
        <v>0</v>
      </c>
      <c r="BQ28" s="26">
        <v>0.215</v>
      </c>
      <c r="BR28" s="178">
        <f t="shared" si="35"/>
        <v>0.82</v>
      </c>
      <c r="BS28" s="163">
        <f t="shared" si="36"/>
        <v>1.631</v>
      </c>
      <c r="BT28" s="292">
        <f t="shared" si="37"/>
        <v>0.92900000000000005</v>
      </c>
      <c r="BU28" s="283">
        <f t="shared" si="38"/>
        <v>0</v>
      </c>
      <c r="BV28" s="284">
        <f t="shared" si="39"/>
        <v>2</v>
      </c>
      <c r="BX28" s="160">
        <v>9</v>
      </c>
      <c r="BY28" s="31">
        <f t="shared" si="40"/>
        <v>0.89400000000000002</v>
      </c>
      <c r="BZ28" s="11">
        <v>4</v>
      </c>
      <c r="CA28" s="144">
        <f t="shared" si="41"/>
        <v>0.92500000000000004</v>
      </c>
      <c r="CB28" s="11">
        <v>8</v>
      </c>
      <c r="CC28" s="144">
        <f t="shared" si="42"/>
        <v>0.91200000000000003</v>
      </c>
      <c r="CD28" s="11">
        <v>3</v>
      </c>
      <c r="CE28" s="31">
        <f t="shared" si="43"/>
        <v>0.85</v>
      </c>
      <c r="CF28" s="163">
        <f t="shared" si="44"/>
        <v>1.806</v>
      </c>
      <c r="CG28" s="297">
        <f t="shared" si="45"/>
        <v>0.94699999999999995</v>
      </c>
      <c r="CH28" s="283">
        <f t="shared" si="46"/>
        <v>1</v>
      </c>
      <c r="CI28" s="284">
        <f t="shared" si="47"/>
        <v>2</v>
      </c>
      <c r="CK28" s="160">
        <v>1</v>
      </c>
      <c r="CL28" s="26">
        <f t="shared" si="48"/>
        <v>0.53900000000000003</v>
      </c>
      <c r="CM28" s="26">
        <v>3.4965034965034965E-3</v>
      </c>
      <c r="CN28" s="45">
        <f t="shared" si="49"/>
        <v>0.55700000000000005</v>
      </c>
      <c r="CO28" s="11">
        <v>144</v>
      </c>
      <c r="CP28" s="31">
        <f t="shared" si="50"/>
        <v>0.89900000000000002</v>
      </c>
      <c r="CQ28" s="11">
        <v>66</v>
      </c>
      <c r="CR28" s="144">
        <f t="shared" si="51"/>
        <v>0.92100000000000004</v>
      </c>
      <c r="CS28" s="163">
        <f t="shared" si="52"/>
        <v>2.9160000000000004</v>
      </c>
      <c r="CT28" s="299">
        <f t="shared" si="53"/>
        <v>0.78500000000000003</v>
      </c>
      <c r="CU28" s="283">
        <f t="shared" si="54"/>
        <v>1</v>
      </c>
      <c r="CV28" s="284">
        <f t="shared" si="55"/>
        <v>2</v>
      </c>
      <c r="CX28" s="227">
        <v>0.23799999999999999</v>
      </c>
      <c r="CY28" s="26">
        <f t="shared" si="56"/>
        <v>0.71899999999999997</v>
      </c>
      <c r="CZ28" s="26">
        <v>0.16900000000000001</v>
      </c>
      <c r="DA28" s="26">
        <f t="shared" si="57"/>
        <v>0.745</v>
      </c>
      <c r="DB28" s="144">
        <v>0.92510000000000003</v>
      </c>
      <c r="DC28" s="163">
        <f t="shared" si="58"/>
        <v>2.3891</v>
      </c>
      <c r="DD28" s="205">
        <f t="shared" si="59"/>
        <v>0.85</v>
      </c>
      <c r="DE28" s="283">
        <f t="shared" si="60"/>
        <v>1</v>
      </c>
      <c r="DF28" s="284">
        <f t="shared" si="61"/>
        <v>1</v>
      </c>
      <c r="DI28" s="231"/>
      <c r="DJ28" s="163">
        <f t="shared" si="62"/>
        <v>17.593100000000003</v>
      </c>
      <c r="DK28" s="206">
        <f t="shared" si="63"/>
        <v>0.92500000000000004</v>
      </c>
      <c r="DM28" s="301">
        <f t="shared" si="64"/>
        <v>5</v>
      </c>
      <c r="DN28" s="302">
        <f t="shared" si="65"/>
        <v>9</v>
      </c>
    </row>
    <row r="29" spans="2:118" x14ac:dyDescent="0.3">
      <c r="B29" s="72" t="s">
        <v>77</v>
      </c>
      <c r="C29" s="160">
        <v>540228</v>
      </c>
      <c r="D29" s="4" t="s">
        <v>322</v>
      </c>
      <c r="E29" s="4" t="s">
        <v>369</v>
      </c>
      <c r="F29" s="11">
        <v>4</v>
      </c>
      <c r="G29" s="18">
        <v>714</v>
      </c>
      <c r="H29" s="18">
        <v>996</v>
      </c>
      <c r="I29" s="18">
        <v>1236</v>
      </c>
      <c r="J29" s="19">
        <v>1107.8991596638655</v>
      </c>
      <c r="K29" s="18">
        <v>585</v>
      </c>
      <c r="L29" s="163">
        <v>2.0299999999999998</v>
      </c>
      <c r="N29" s="256">
        <v>223</v>
      </c>
      <c r="O29" s="31">
        <f t="shared" si="0"/>
        <v>0.81499999999999995</v>
      </c>
      <c r="P29" s="26">
        <v>0.3123249299719888</v>
      </c>
      <c r="Q29" s="178">
        <f t="shared" si="1"/>
        <v>0.88100000000000001</v>
      </c>
      <c r="R29" s="11">
        <v>3.72</v>
      </c>
      <c r="S29" s="26">
        <f t="shared" si="2"/>
        <v>0.64400000000000002</v>
      </c>
      <c r="T29" s="69">
        <v>5.2100840336134404E-3</v>
      </c>
      <c r="U29" s="83">
        <f t="shared" si="3"/>
        <v>0.58299999999999996</v>
      </c>
      <c r="V29" s="11">
        <v>18</v>
      </c>
      <c r="W29" s="83">
        <f t="shared" si="4"/>
        <v>0.57399999999999995</v>
      </c>
      <c r="X29" s="62">
        <v>2.1</v>
      </c>
      <c r="Y29" s="83">
        <f t="shared" si="5"/>
        <v>0.622</v>
      </c>
      <c r="Z29" s="163">
        <f t="shared" si="6"/>
        <v>2.66</v>
      </c>
      <c r="AA29" s="275">
        <f t="shared" si="7"/>
        <v>0.81499999999999995</v>
      </c>
      <c r="AB29" s="283">
        <f t="shared" si="8"/>
        <v>0</v>
      </c>
      <c r="AC29" s="284">
        <f t="shared" si="9"/>
        <v>1</v>
      </c>
      <c r="AE29" s="256">
        <v>336</v>
      </c>
      <c r="AF29" s="144">
        <f t="shared" si="10"/>
        <v>0.94199999999999995</v>
      </c>
      <c r="AG29" s="79">
        <v>47</v>
      </c>
      <c r="AH29" s="144">
        <f t="shared" si="11"/>
        <v>0.92500000000000004</v>
      </c>
      <c r="AI29" s="26">
        <f t="shared" si="12"/>
        <v>0.33734939759036142</v>
      </c>
      <c r="AJ29" s="144">
        <f t="shared" si="13"/>
        <v>0.92100000000000004</v>
      </c>
      <c r="AK29" s="61">
        <f t="shared" si="14"/>
        <v>1.506726457399103</v>
      </c>
      <c r="AL29" s="178">
        <f t="shared" si="15"/>
        <v>0.86399999999999999</v>
      </c>
      <c r="AM29" s="11">
        <v>336</v>
      </c>
      <c r="AN29" s="83">
        <f t="shared" si="16"/>
        <v>0.33734939759036142</v>
      </c>
      <c r="AO29" s="26">
        <f t="shared" si="17"/>
        <v>0.13988095238095238</v>
      </c>
      <c r="AP29" s="31">
        <f t="shared" si="18"/>
        <v>0.82</v>
      </c>
      <c r="AQ29" s="198">
        <f t="shared" si="19"/>
        <v>3.6520000000000001</v>
      </c>
      <c r="AR29" s="277">
        <f t="shared" si="20"/>
        <v>0.99099999999999999</v>
      </c>
      <c r="AS29" s="283">
        <f t="shared" si="21"/>
        <v>3</v>
      </c>
      <c r="AT29" s="284">
        <f t="shared" si="22"/>
        <v>4</v>
      </c>
      <c r="AV29" s="208">
        <v>38500</v>
      </c>
      <c r="AW29" s="83">
        <f t="shared" si="23"/>
        <v>0.53900000000000003</v>
      </c>
      <c r="AX29" s="26">
        <v>5.8577405857740593E-2</v>
      </c>
      <c r="AY29" s="83">
        <f t="shared" si="24"/>
        <v>0.41599999999999998</v>
      </c>
      <c r="AZ29" s="26">
        <v>6.8000000000000005E-2</v>
      </c>
      <c r="BA29" s="83">
        <f t="shared" si="25"/>
        <v>0.26700000000000002</v>
      </c>
      <c r="BB29" s="26">
        <v>0.86599999999999999</v>
      </c>
      <c r="BC29" s="83">
        <f t="shared" si="26"/>
        <v>0.68400000000000005</v>
      </c>
      <c r="BD29" s="26">
        <v>0.98799999999999999</v>
      </c>
      <c r="BE29" s="144">
        <f t="shared" si="27"/>
        <v>0.97799999999999998</v>
      </c>
      <c r="BF29" s="26">
        <v>2.976190476190476E-3</v>
      </c>
      <c r="BG29" s="83">
        <f t="shared" si="28"/>
        <v>0.45100000000000001</v>
      </c>
      <c r="BH29" s="212">
        <f t="shared" si="29"/>
        <v>3.335</v>
      </c>
      <c r="BI29" s="203">
        <f t="shared" si="30"/>
        <v>0.46</v>
      </c>
      <c r="BJ29" s="283">
        <f t="shared" si="31"/>
        <v>1</v>
      </c>
      <c r="BK29" s="284">
        <f t="shared" si="32"/>
        <v>1</v>
      </c>
      <c r="BM29" s="160">
        <v>2</v>
      </c>
      <c r="BN29" s="26">
        <f t="shared" si="33"/>
        <v>0.66600000000000004</v>
      </c>
      <c r="BO29" s="11">
        <v>0</v>
      </c>
      <c r="BP29" s="26">
        <f t="shared" si="34"/>
        <v>0</v>
      </c>
      <c r="BQ29" s="26">
        <v>0.39100000000000001</v>
      </c>
      <c r="BR29" s="144">
        <f t="shared" si="35"/>
        <v>0.93400000000000005</v>
      </c>
      <c r="BS29" s="163">
        <f t="shared" si="36"/>
        <v>1.6</v>
      </c>
      <c r="BT29" s="292">
        <f t="shared" si="37"/>
        <v>0.91200000000000003</v>
      </c>
      <c r="BU29" s="283">
        <f t="shared" si="38"/>
        <v>1</v>
      </c>
      <c r="BV29" s="284">
        <f t="shared" si="39"/>
        <v>1</v>
      </c>
      <c r="BX29" s="160">
        <v>0</v>
      </c>
      <c r="BY29" s="26">
        <f t="shared" si="40"/>
        <v>0</v>
      </c>
      <c r="BZ29" s="11">
        <v>0</v>
      </c>
      <c r="CA29" s="26">
        <f t="shared" si="41"/>
        <v>0</v>
      </c>
      <c r="CB29" s="11">
        <v>6</v>
      </c>
      <c r="CC29" s="31">
        <f t="shared" si="42"/>
        <v>0.80700000000000005</v>
      </c>
      <c r="CD29" s="11">
        <v>2</v>
      </c>
      <c r="CE29" s="26">
        <f t="shared" si="43"/>
        <v>0.77100000000000002</v>
      </c>
      <c r="CF29" s="163">
        <f t="shared" si="44"/>
        <v>0.80700000000000005</v>
      </c>
      <c r="CG29" s="299">
        <f t="shared" si="45"/>
        <v>0.68799999999999994</v>
      </c>
      <c r="CH29" s="283">
        <f t="shared" si="46"/>
        <v>0</v>
      </c>
      <c r="CI29" s="284">
        <f t="shared" si="47"/>
        <v>1</v>
      </c>
      <c r="CK29" s="160">
        <v>1</v>
      </c>
      <c r="CL29" s="26">
        <f t="shared" si="48"/>
        <v>0.53900000000000003</v>
      </c>
      <c r="CM29" s="26">
        <v>2.976190476190476E-3</v>
      </c>
      <c r="CN29" s="45">
        <f t="shared" si="49"/>
        <v>0.55200000000000005</v>
      </c>
      <c r="CO29" s="11">
        <v>154</v>
      </c>
      <c r="CP29" s="144">
        <f t="shared" si="50"/>
        <v>0.91200000000000003</v>
      </c>
      <c r="CQ29" s="11">
        <v>35</v>
      </c>
      <c r="CR29" s="31">
        <f t="shared" si="51"/>
        <v>0.872</v>
      </c>
      <c r="CS29" s="163">
        <f t="shared" si="52"/>
        <v>2.8750000000000004</v>
      </c>
      <c r="CT29" s="299">
        <f t="shared" si="53"/>
        <v>0.78</v>
      </c>
      <c r="CU29" s="283">
        <f t="shared" si="54"/>
        <v>1</v>
      </c>
      <c r="CV29" s="284">
        <f t="shared" si="55"/>
        <v>2</v>
      </c>
      <c r="CX29" s="227">
        <v>0.45600000000000002</v>
      </c>
      <c r="CY29" s="31">
        <f t="shared" si="56"/>
        <v>0.86799999999999999</v>
      </c>
      <c r="CZ29" s="26">
        <v>0.38300000000000001</v>
      </c>
      <c r="DA29" s="144">
        <f t="shared" si="57"/>
        <v>0.90700000000000003</v>
      </c>
      <c r="DB29" s="178">
        <v>0.8458</v>
      </c>
      <c r="DC29" s="163">
        <f t="shared" si="58"/>
        <v>2.6208</v>
      </c>
      <c r="DD29" s="206">
        <f t="shared" si="59"/>
        <v>0.92900000000000005</v>
      </c>
      <c r="DE29" s="283">
        <f t="shared" si="60"/>
        <v>1</v>
      </c>
      <c r="DF29" s="284">
        <f t="shared" si="61"/>
        <v>3</v>
      </c>
      <c r="DI29" s="231"/>
      <c r="DJ29" s="163">
        <f t="shared" si="62"/>
        <v>17.549799999999998</v>
      </c>
      <c r="DK29" s="206">
        <f t="shared" si="63"/>
        <v>0.92100000000000004</v>
      </c>
      <c r="DM29" s="301">
        <f t="shared" si="64"/>
        <v>7</v>
      </c>
      <c r="DN29" s="302">
        <f t="shared" si="65"/>
        <v>13</v>
      </c>
    </row>
    <row r="30" spans="2:118" x14ac:dyDescent="0.3">
      <c r="B30" s="47" t="s">
        <v>144</v>
      </c>
      <c r="C30" s="160">
        <v>540103</v>
      </c>
      <c r="D30" s="4" t="s">
        <v>335</v>
      </c>
      <c r="E30" s="4" t="s">
        <v>369</v>
      </c>
      <c r="F30" s="11">
        <v>6</v>
      </c>
      <c r="G30" s="18">
        <v>764</v>
      </c>
      <c r="H30" s="18">
        <v>1002</v>
      </c>
      <c r="I30" s="18">
        <v>1656</v>
      </c>
      <c r="J30" s="19">
        <v>1387.2251308900522</v>
      </c>
      <c r="K30" s="18">
        <v>639</v>
      </c>
      <c r="L30" s="163">
        <v>2.59</v>
      </c>
      <c r="N30" s="256">
        <v>151</v>
      </c>
      <c r="O30" s="26">
        <f t="shared" si="0"/>
        <v>0.71</v>
      </c>
      <c r="P30" s="26">
        <v>0.1976439790575916</v>
      </c>
      <c r="Q30" s="26">
        <f t="shared" si="1"/>
        <v>0.71399999999999997</v>
      </c>
      <c r="R30" s="11">
        <v>5.56</v>
      </c>
      <c r="S30" s="26">
        <f t="shared" si="2"/>
        <v>0.79300000000000004</v>
      </c>
      <c r="T30" s="69">
        <v>7.2774869109947637E-3</v>
      </c>
      <c r="U30" s="83">
        <f t="shared" si="3"/>
        <v>0.75</v>
      </c>
      <c r="V30" s="11">
        <v>15</v>
      </c>
      <c r="W30" s="26">
        <f t="shared" si="4"/>
        <v>0.27100000000000002</v>
      </c>
      <c r="X30" s="62">
        <v>1.4</v>
      </c>
      <c r="Y30" s="26">
        <f t="shared" si="5"/>
        <v>0.42499999999999999</v>
      </c>
      <c r="Z30" s="163">
        <f t="shared" si="6"/>
        <v>2.16</v>
      </c>
      <c r="AA30" s="276">
        <f t="shared" si="7"/>
        <v>0.53500000000000003</v>
      </c>
      <c r="AB30" s="283">
        <f t="shared" si="8"/>
        <v>0</v>
      </c>
      <c r="AC30" s="284">
        <f t="shared" si="9"/>
        <v>0</v>
      </c>
      <c r="AE30" s="256">
        <v>197</v>
      </c>
      <c r="AF30" s="178">
        <f t="shared" si="10"/>
        <v>0.86399999999999999</v>
      </c>
      <c r="AG30" s="79">
        <v>23</v>
      </c>
      <c r="AH30" s="178">
        <f t="shared" si="11"/>
        <v>0.86399999999999999</v>
      </c>
      <c r="AI30" s="26">
        <f t="shared" si="12"/>
        <v>0.19660678642714571</v>
      </c>
      <c r="AJ30" s="83">
        <f t="shared" si="13"/>
        <v>0.74099999999999999</v>
      </c>
      <c r="AK30" s="61">
        <f t="shared" si="14"/>
        <v>1.304635761589404</v>
      </c>
      <c r="AL30" s="178">
        <f t="shared" si="15"/>
        <v>0.80700000000000005</v>
      </c>
      <c r="AM30" s="11">
        <v>199</v>
      </c>
      <c r="AN30" s="83">
        <f t="shared" si="16"/>
        <v>0.19860279441117765</v>
      </c>
      <c r="AO30" s="26">
        <f t="shared" si="17"/>
        <v>0.116751269035533</v>
      </c>
      <c r="AP30" s="26">
        <f t="shared" si="18"/>
        <v>0.78900000000000003</v>
      </c>
      <c r="AQ30" s="198">
        <f t="shared" si="19"/>
        <v>3.2759999999999998</v>
      </c>
      <c r="AR30" s="275">
        <f t="shared" si="20"/>
        <v>0.88500000000000001</v>
      </c>
      <c r="AS30" s="283">
        <f t="shared" si="21"/>
        <v>0</v>
      </c>
      <c r="AT30" s="284">
        <f t="shared" si="22"/>
        <v>3</v>
      </c>
      <c r="AV30" s="208">
        <v>51800</v>
      </c>
      <c r="AW30" s="83">
        <f t="shared" si="23"/>
        <v>0.72799999999999998</v>
      </c>
      <c r="AX30" s="26">
        <v>5.2980132450331133E-2</v>
      </c>
      <c r="AY30" s="83">
        <f t="shared" si="24"/>
        <v>0.39900000000000002</v>
      </c>
      <c r="AZ30" s="26">
        <v>0.503</v>
      </c>
      <c r="BA30" s="178">
        <f t="shared" si="25"/>
        <v>0.89</v>
      </c>
      <c r="BB30" s="26">
        <v>0.58299999999999996</v>
      </c>
      <c r="BC30" s="83">
        <f t="shared" si="26"/>
        <v>0.32</v>
      </c>
      <c r="BD30" s="26">
        <v>0.91400000000000003</v>
      </c>
      <c r="BE30" s="83">
        <f t="shared" si="27"/>
        <v>0.77100000000000002</v>
      </c>
      <c r="BF30" s="26">
        <v>3.0456852791878174E-2</v>
      </c>
      <c r="BG30" s="83">
        <f t="shared" si="28"/>
        <v>0.64400000000000002</v>
      </c>
      <c r="BH30" s="212">
        <f t="shared" si="29"/>
        <v>3.7519999999999998</v>
      </c>
      <c r="BI30" s="203">
        <f t="shared" si="30"/>
        <v>0.754</v>
      </c>
      <c r="BJ30" s="283">
        <f t="shared" si="31"/>
        <v>0</v>
      </c>
      <c r="BK30" s="284">
        <f t="shared" si="32"/>
        <v>1</v>
      </c>
      <c r="BM30" s="160">
        <v>3</v>
      </c>
      <c r="BN30" s="26">
        <f t="shared" si="33"/>
        <v>0.81100000000000005</v>
      </c>
      <c r="BO30" s="11">
        <v>1</v>
      </c>
      <c r="BP30" s="26">
        <f t="shared" si="34"/>
        <v>0.63500000000000001</v>
      </c>
      <c r="BQ30" s="26">
        <v>0.184</v>
      </c>
      <c r="BR30" s="83">
        <f t="shared" si="35"/>
        <v>0.75</v>
      </c>
      <c r="BS30" s="163">
        <f t="shared" si="36"/>
        <v>1.5609999999999999</v>
      </c>
      <c r="BT30" s="290">
        <f t="shared" si="37"/>
        <v>0.89400000000000002</v>
      </c>
      <c r="BU30" s="283">
        <f t="shared" si="38"/>
        <v>0</v>
      </c>
      <c r="BV30" s="284">
        <f t="shared" si="39"/>
        <v>1</v>
      </c>
      <c r="BX30" s="160">
        <v>73</v>
      </c>
      <c r="BY30" s="144">
        <f t="shared" si="40"/>
        <v>0.98599999999999999</v>
      </c>
      <c r="BZ30" s="11">
        <v>8</v>
      </c>
      <c r="CA30" s="144">
        <f t="shared" si="41"/>
        <v>0.95599999999999996</v>
      </c>
      <c r="CB30" s="11">
        <v>5</v>
      </c>
      <c r="CC30" s="26">
        <f t="shared" si="42"/>
        <v>0.78500000000000003</v>
      </c>
      <c r="CD30" s="11">
        <v>2</v>
      </c>
      <c r="CE30" s="26">
        <f t="shared" si="43"/>
        <v>0.77100000000000002</v>
      </c>
      <c r="CF30" s="163">
        <f t="shared" si="44"/>
        <v>1.7709999999999999</v>
      </c>
      <c r="CG30" s="297">
        <f t="shared" si="45"/>
        <v>0.93400000000000005</v>
      </c>
      <c r="CH30" s="283">
        <f t="shared" si="46"/>
        <v>1</v>
      </c>
      <c r="CI30" s="284">
        <f t="shared" si="47"/>
        <v>1</v>
      </c>
      <c r="CK30" s="160">
        <v>4</v>
      </c>
      <c r="CL30" s="26">
        <f t="shared" si="48"/>
        <v>0.75</v>
      </c>
      <c r="CM30" s="26">
        <v>2.030456852791878E-2</v>
      </c>
      <c r="CN30" s="45">
        <f t="shared" si="49"/>
        <v>0.65700000000000003</v>
      </c>
      <c r="CO30" s="11">
        <v>77</v>
      </c>
      <c r="CP30" s="31">
        <f t="shared" si="50"/>
        <v>0.83299999999999996</v>
      </c>
      <c r="CQ30" s="11">
        <v>12</v>
      </c>
      <c r="CR30" s="26">
        <f t="shared" si="51"/>
        <v>0.72799999999999998</v>
      </c>
      <c r="CS30" s="163">
        <f t="shared" si="52"/>
        <v>2.968</v>
      </c>
      <c r="CT30" s="298">
        <f t="shared" si="53"/>
        <v>0.80700000000000005</v>
      </c>
      <c r="CU30" s="283">
        <f t="shared" si="54"/>
        <v>0</v>
      </c>
      <c r="CV30" s="284">
        <f t="shared" si="55"/>
        <v>1</v>
      </c>
      <c r="CX30" s="227">
        <v>0.26400000000000001</v>
      </c>
      <c r="CY30" s="26">
        <f t="shared" si="56"/>
        <v>0.754</v>
      </c>
      <c r="CZ30" s="26">
        <v>0.17</v>
      </c>
      <c r="DA30" s="26">
        <f t="shared" si="57"/>
        <v>0.75</v>
      </c>
      <c r="DB30" s="26">
        <v>0.55500000000000005</v>
      </c>
      <c r="DC30" s="163">
        <f t="shared" si="58"/>
        <v>2.0590000000000002</v>
      </c>
      <c r="DD30" s="203">
        <f t="shared" si="59"/>
        <v>0.75800000000000001</v>
      </c>
      <c r="DE30" s="283">
        <f t="shared" si="60"/>
        <v>0</v>
      </c>
      <c r="DF30" s="284">
        <f t="shared" si="61"/>
        <v>0</v>
      </c>
      <c r="DI30" s="231"/>
      <c r="DJ30" s="163">
        <f t="shared" si="62"/>
        <v>17.547000000000004</v>
      </c>
      <c r="DK30" s="206">
        <f t="shared" si="63"/>
        <v>0.91600000000000004</v>
      </c>
      <c r="DM30" s="301">
        <f t="shared" si="64"/>
        <v>1</v>
      </c>
      <c r="DN30" s="302">
        <f t="shared" si="65"/>
        <v>7</v>
      </c>
    </row>
    <row r="31" spans="2:118" x14ac:dyDescent="0.3">
      <c r="B31" s="47" t="s">
        <v>262</v>
      </c>
      <c r="C31" s="160">
        <v>540185</v>
      </c>
      <c r="D31" s="4" t="s">
        <v>356</v>
      </c>
      <c r="E31" s="4" t="s">
        <v>369</v>
      </c>
      <c r="F31" s="11">
        <v>5</v>
      </c>
      <c r="G31" s="18">
        <v>810</v>
      </c>
      <c r="H31" s="18">
        <v>1334</v>
      </c>
      <c r="I31" s="18">
        <v>2186</v>
      </c>
      <c r="J31" s="19">
        <v>1727.2098765432099</v>
      </c>
      <c r="K31" s="18">
        <v>940</v>
      </c>
      <c r="L31" s="163">
        <v>2.2599999999999998</v>
      </c>
      <c r="N31" s="256">
        <v>132</v>
      </c>
      <c r="O31" s="26">
        <f t="shared" si="0"/>
        <v>0.68400000000000005</v>
      </c>
      <c r="P31" s="26">
        <v>0.162962962962963</v>
      </c>
      <c r="Q31" s="26">
        <f t="shared" si="1"/>
        <v>0.58299999999999996</v>
      </c>
      <c r="R31" s="11">
        <v>4.5100000000000007</v>
      </c>
      <c r="S31" s="26">
        <f t="shared" si="2"/>
        <v>0.71</v>
      </c>
      <c r="T31" s="69">
        <v>5.5679012345679017E-3</v>
      </c>
      <c r="U31" s="83">
        <f t="shared" si="3"/>
        <v>0.61799999999999999</v>
      </c>
      <c r="V31" s="11">
        <v>18</v>
      </c>
      <c r="W31" s="83">
        <f t="shared" si="4"/>
        <v>0.57399999999999995</v>
      </c>
      <c r="X31" s="62">
        <v>4.0999999999999996</v>
      </c>
      <c r="Y31" s="178">
        <f t="shared" si="5"/>
        <v>0.85499999999999998</v>
      </c>
      <c r="Z31" s="163">
        <f t="shared" si="6"/>
        <v>2.63</v>
      </c>
      <c r="AA31" s="276">
        <f t="shared" si="7"/>
        <v>0.79800000000000004</v>
      </c>
      <c r="AB31" s="283">
        <f t="shared" si="8"/>
        <v>0</v>
      </c>
      <c r="AC31" s="284">
        <f t="shared" si="9"/>
        <v>1</v>
      </c>
      <c r="AE31" s="256">
        <v>189</v>
      </c>
      <c r="AF31" s="178">
        <f t="shared" si="10"/>
        <v>0.85499999999999998</v>
      </c>
      <c r="AG31" s="79">
        <v>75</v>
      </c>
      <c r="AH31" s="144">
        <f t="shared" si="11"/>
        <v>0.96</v>
      </c>
      <c r="AI31" s="26">
        <f t="shared" si="12"/>
        <v>0.14167916041979012</v>
      </c>
      <c r="AJ31" s="83">
        <f t="shared" si="13"/>
        <v>0.64900000000000002</v>
      </c>
      <c r="AK31" s="61">
        <f t="shared" si="14"/>
        <v>1.4318181818181819</v>
      </c>
      <c r="AL31" s="178">
        <f t="shared" si="15"/>
        <v>0.83699999999999997</v>
      </c>
      <c r="AM31" s="11">
        <v>220</v>
      </c>
      <c r="AN31" s="83">
        <f t="shared" si="16"/>
        <v>0.16491754122938532</v>
      </c>
      <c r="AO31" s="26">
        <f t="shared" si="17"/>
        <v>0.3968253968253968</v>
      </c>
      <c r="AP31" s="144">
        <f t="shared" si="18"/>
        <v>0.96</v>
      </c>
      <c r="AQ31" s="198">
        <f t="shared" si="19"/>
        <v>3.3009999999999997</v>
      </c>
      <c r="AR31" s="277">
        <f t="shared" si="20"/>
        <v>0.90300000000000002</v>
      </c>
      <c r="AS31" s="283">
        <f t="shared" si="21"/>
        <v>1</v>
      </c>
      <c r="AT31" s="284">
        <f t="shared" si="22"/>
        <v>3</v>
      </c>
      <c r="AV31" s="208">
        <v>44200</v>
      </c>
      <c r="AW31" s="83">
        <f t="shared" si="23"/>
        <v>0.63500000000000001</v>
      </c>
      <c r="AX31" s="26">
        <v>1.2195121951219509E-2</v>
      </c>
      <c r="AY31" s="83">
        <f t="shared" si="24"/>
        <v>0.32400000000000001</v>
      </c>
      <c r="AZ31" s="26">
        <v>0.186</v>
      </c>
      <c r="BA31" s="83">
        <f t="shared" si="25"/>
        <v>0.46899999999999997</v>
      </c>
      <c r="BB31" s="26">
        <v>0.80900000000000005</v>
      </c>
      <c r="BC31" s="83">
        <f t="shared" si="26"/>
        <v>0.60499999999999998</v>
      </c>
      <c r="BD31" s="26">
        <v>0.85499999999999998</v>
      </c>
      <c r="BE31" s="83">
        <f t="shared" si="27"/>
        <v>0.56499999999999995</v>
      </c>
      <c r="BF31" s="26">
        <v>6.8783068783068779E-2</v>
      </c>
      <c r="BG31" s="178">
        <f t="shared" si="28"/>
        <v>0.81499999999999995</v>
      </c>
      <c r="BH31" s="212">
        <f t="shared" si="29"/>
        <v>3.4129999999999994</v>
      </c>
      <c r="BI31" s="203">
        <f t="shared" si="30"/>
        <v>0.52100000000000002</v>
      </c>
      <c r="BJ31" s="283">
        <f t="shared" si="31"/>
        <v>0</v>
      </c>
      <c r="BK31" s="284">
        <f t="shared" si="32"/>
        <v>1</v>
      </c>
      <c r="BM31" s="160">
        <v>3</v>
      </c>
      <c r="BN31" s="26">
        <f t="shared" si="33"/>
        <v>0.81100000000000005</v>
      </c>
      <c r="BO31" s="11">
        <v>1</v>
      </c>
      <c r="BP31" s="26">
        <f t="shared" si="34"/>
        <v>0.63500000000000001</v>
      </c>
      <c r="BQ31" s="26">
        <v>0.13</v>
      </c>
      <c r="BR31" s="83">
        <f t="shared" si="35"/>
        <v>0.58299999999999996</v>
      </c>
      <c r="BS31" s="163">
        <f t="shared" si="36"/>
        <v>1.3940000000000001</v>
      </c>
      <c r="BT31" s="291">
        <f t="shared" si="37"/>
        <v>0.79300000000000004</v>
      </c>
      <c r="BU31" s="283">
        <f t="shared" si="38"/>
        <v>0</v>
      </c>
      <c r="BV31" s="284">
        <f t="shared" si="39"/>
        <v>1</v>
      </c>
      <c r="BX31" s="160">
        <v>1</v>
      </c>
      <c r="BY31" s="26">
        <f t="shared" si="40"/>
        <v>0.77600000000000002</v>
      </c>
      <c r="BZ31" s="11">
        <v>0</v>
      </c>
      <c r="CA31" s="26">
        <f t="shared" si="41"/>
        <v>0</v>
      </c>
      <c r="CB31" s="11">
        <v>7</v>
      </c>
      <c r="CC31" s="31">
        <f t="shared" si="42"/>
        <v>0.85499999999999998</v>
      </c>
      <c r="CD31" s="11">
        <v>1</v>
      </c>
      <c r="CE31" s="26">
        <f t="shared" si="43"/>
        <v>0.59199999999999997</v>
      </c>
      <c r="CF31" s="163">
        <f t="shared" si="44"/>
        <v>1.631</v>
      </c>
      <c r="CG31" s="298">
        <f t="shared" si="45"/>
        <v>0.88100000000000001</v>
      </c>
      <c r="CH31" s="283">
        <f t="shared" si="46"/>
        <v>0</v>
      </c>
      <c r="CI31" s="284">
        <f t="shared" si="47"/>
        <v>1</v>
      </c>
      <c r="CK31" s="160">
        <v>5</v>
      </c>
      <c r="CL31" s="26">
        <f t="shared" si="48"/>
        <v>0.77100000000000002</v>
      </c>
      <c r="CM31" s="26">
        <v>2.6455026455026454E-2</v>
      </c>
      <c r="CN31" s="45">
        <f t="shared" si="49"/>
        <v>0.67500000000000004</v>
      </c>
      <c r="CO31" s="11">
        <v>47</v>
      </c>
      <c r="CP31" s="26">
        <f t="shared" si="50"/>
        <v>0.76300000000000001</v>
      </c>
      <c r="CQ31" s="11">
        <v>14</v>
      </c>
      <c r="CR31" s="26">
        <f t="shared" si="51"/>
        <v>0.754</v>
      </c>
      <c r="CS31" s="163">
        <f t="shared" si="52"/>
        <v>2.9630000000000001</v>
      </c>
      <c r="CT31" s="299">
        <f t="shared" si="53"/>
        <v>0.79800000000000004</v>
      </c>
      <c r="CU31" s="283">
        <f t="shared" si="54"/>
        <v>0</v>
      </c>
      <c r="CV31" s="284">
        <f t="shared" si="55"/>
        <v>0</v>
      </c>
      <c r="CX31" s="227">
        <v>0.17699999999999999</v>
      </c>
      <c r="CY31" s="26">
        <f t="shared" si="56"/>
        <v>0.627</v>
      </c>
      <c r="CZ31" s="26">
        <v>0.14899999999999999</v>
      </c>
      <c r="DA31" s="26">
        <f t="shared" si="57"/>
        <v>0.71399999999999997</v>
      </c>
      <c r="DB31" s="178">
        <v>0.85019999999999996</v>
      </c>
      <c r="DC31" s="163">
        <f t="shared" si="58"/>
        <v>2.1911999999999998</v>
      </c>
      <c r="DD31" s="203">
        <f t="shared" si="59"/>
        <v>0.79300000000000004</v>
      </c>
      <c r="DE31" s="283">
        <f t="shared" si="60"/>
        <v>0</v>
      </c>
      <c r="DF31" s="284">
        <f t="shared" si="61"/>
        <v>1</v>
      </c>
      <c r="DI31" s="231"/>
      <c r="DJ31" s="163">
        <f t="shared" si="62"/>
        <v>17.523199999999999</v>
      </c>
      <c r="DK31" s="206">
        <f t="shared" si="63"/>
        <v>0.91200000000000003</v>
      </c>
      <c r="DM31" s="301">
        <f t="shared" si="64"/>
        <v>1</v>
      </c>
      <c r="DN31" s="302">
        <f t="shared" si="65"/>
        <v>8</v>
      </c>
    </row>
    <row r="32" spans="2:118" x14ac:dyDescent="0.3">
      <c r="B32" s="47" t="s">
        <v>173</v>
      </c>
      <c r="C32" s="160">
        <v>540123</v>
      </c>
      <c r="D32" s="4" t="s">
        <v>339</v>
      </c>
      <c r="E32" s="4" t="s">
        <v>369</v>
      </c>
      <c r="F32" s="11">
        <v>1</v>
      </c>
      <c r="G32" s="18">
        <v>4914</v>
      </c>
      <c r="H32" s="18">
        <v>1462</v>
      </c>
      <c r="I32" s="18">
        <v>3050</v>
      </c>
      <c r="J32" s="19">
        <v>397.2323972323972</v>
      </c>
      <c r="K32" s="18">
        <v>806</v>
      </c>
      <c r="L32" s="163">
        <v>2.19</v>
      </c>
      <c r="N32" s="256">
        <v>195</v>
      </c>
      <c r="O32" s="26">
        <f t="shared" si="0"/>
        <v>0.77100000000000002</v>
      </c>
      <c r="P32" s="26">
        <v>3.968253968253968E-2</v>
      </c>
      <c r="Q32" s="26">
        <f t="shared" si="1"/>
        <v>0.13500000000000001</v>
      </c>
      <c r="R32" s="11">
        <v>13.12</v>
      </c>
      <c r="S32" s="144">
        <f t="shared" si="2"/>
        <v>0.94199999999999995</v>
      </c>
      <c r="T32" s="69">
        <v>2.6699226699226702E-3</v>
      </c>
      <c r="U32" s="83">
        <f t="shared" si="3"/>
        <v>0.25800000000000001</v>
      </c>
      <c r="V32" s="11">
        <v>19</v>
      </c>
      <c r="W32" s="83">
        <f t="shared" si="4"/>
        <v>0.74099999999999999</v>
      </c>
      <c r="X32" s="62">
        <v>1.7</v>
      </c>
      <c r="Y32" s="83">
        <f t="shared" si="5"/>
        <v>0.51300000000000001</v>
      </c>
      <c r="Z32" s="163">
        <f t="shared" si="6"/>
        <v>1.647</v>
      </c>
      <c r="AA32" s="276">
        <f t="shared" si="7"/>
        <v>0.315</v>
      </c>
      <c r="AB32" s="283">
        <f t="shared" si="8"/>
        <v>0</v>
      </c>
      <c r="AC32" s="284">
        <f t="shared" si="9"/>
        <v>0</v>
      </c>
      <c r="AE32" s="256">
        <v>318</v>
      </c>
      <c r="AF32" s="144">
        <f t="shared" si="10"/>
        <v>0.92900000000000005</v>
      </c>
      <c r="AG32" s="79">
        <v>110</v>
      </c>
      <c r="AH32" s="144">
        <f t="shared" si="11"/>
        <v>0.98199999999999998</v>
      </c>
      <c r="AI32" s="26">
        <f t="shared" si="12"/>
        <v>0.21751025991792067</v>
      </c>
      <c r="AJ32" s="83">
        <f t="shared" si="13"/>
        <v>0.78900000000000003</v>
      </c>
      <c r="AK32" s="61">
        <f t="shared" si="14"/>
        <v>1.6307692307692307</v>
      </c>
      <c r="AL32" s="178">
        <f t="shared" si="15"/>
        <v>0.88500000000000001</v>
      </c>
      <c r="AM32" s="11">
        <v>358</v>
      </c>
      <c r="AN32" s="83">
        <f t="shared" si="16"/>
        <v>0.24487004103967169</v>
      </c>
      <c r="AO32" s="26">
        <f t="shared" si="17"/>
        <v>0.34591194968553457</v>
      </c>
      <c r="AP32" s="144">
        <f t="shared" si="18"/>
        <v>0.94199999999999995</v>
      </c>
      <c r="AQ32" s="198">
        <f t="shared" si="19"/>
        <v>3.585</v>
      </c>
      <c r="AR32" s="277">
        <f t="shared" si="20"/>
        <v>0.98599999999999999</v>
      </c>
      <c r="AS32" s="283">
        <f t="shared" si="21"/>
        <v>2</v>
      </c>
      <c r="AT32" s="284">
        <f t="shared" si="22"/>
        <v>3</v>
      </c>
      <c r="AV32" s="208">
        <v>30800</v>
      </c>
      <c r="AW32" s="83">
        <f t="shared" si="23"/>
        <v>0.42099999999999999</v>
      </c>
      <c r="AX32" s="26">
        <v>7.0588235294117646E-2</v>
      </c>
      <c r="AY32" s="83">
        <f t="shared" si="24"/>
        <v>0.44700000000000001</v>
      </c>
      <c r="AZ32" s="26">
        <v>0.54500000000000004</v>
      </c>
      <c r="BA32" s="144">
        <f t="shared" si="25"/>
        <v>0.91600000000000004</v>
      </c>
      <c r="BB32" s="26">
        <v>0.66800000000000004</v>
      </c>
      <c r="BC32" s="83">
        <f t="shared" si="26"/>
        <v>0.39900000000000002</v>
      </c>
      <c r="BD32" s="26">
        <v>0.95300000000000007</v>
      </c>
      <c r="BE32" s="178">
        <f t="shared" si="27"/>
        <v>0.89</v>
      </c>
      <c r="BF32" s="26">
        <v>6.2893081761006293E-3</v>
      </c>
      <c r="BG32" s="83">
        <f t="shared" si="28"/>
        <v>0.46899999999999997</v>
      </c>
      <c r="BH32" s="212">
        <f t="shared" si="29"/>
        <v>3.5419999999999998</v>
      </c>
      <c r="BI32" s="203">
        <f t="shared" si="30"/>
        <v>0.59599999999999997</v>
      </c>
      <c r="BJ32" s="283">
        <f t="shared" si="31"/>
        <v>1</v>
      </c>
      <c r="BK32" s="284">
        <f t="shared" si="32"/>
        <v>2</v>
      </c>
      <c r="BM32" s="160">
        <v>6</v>
      </c>
      <c r="BN32" s="144">
        <f t="shared" si="33"/>
        <v>0.97299999999999998</v>
      </c>
      <c r="BO32" s="11">
        <v>4</v>
      </c>
      <c r="BP32" s="144">
        <f t="shared" si="34"/>
        <v>0.96</v>
      </c>
      <c r="BQ32" s="26">
        <v>0.17199999999999999</v>
      </c>
      <c r="BR32" s="83">
        <f t="shared" si="35"/>
        <v>0.72799999999999998</v>
      </c>
      <c r="BS32" s="163">
        <f t="shared" si="36"/>
        <v>1.7010000000000001</v>
      </c>
      <c r="BT32" s="292">
        <f t="shared" si="37"/>
        <v>0.96</v>
      </c>
      <c r="BU32" s="283">
        <f t="shared" si="38"/>
        <v>1</v>
      </c>
      <c r="BV32" s="284">
        <f t="shared" si="39"/>
        <v>1</v>
      </c>
      <c r="BX32" s="160">
        <v>9</v>
      </c>
      <c r="BY32" s="31">
        <f t="shared" si="40"/>
        <v>0.89400000000000002</v>
      </c>
      <c r="BZ32" s="11">
        <v>1</v>
      </c>
      <c r="CA32" s="31">
        <f t="shared" si="41"/>
        <v>0.84599999999999997</v>
      </c>
      <c r="CB32" s="11">
        <v>17</v>
      </c>
      <c r="CC32" s="144">
        <f t="shared" si="42"/>
        <v>0.98599999999999999</v>
      </c>
      <c r="CD32" s="11">
        <v>10</v>
      </c>
      <c r="CE32" s="144">
        <f t="shared" si="43"/>
        <v>0.98599999999999999</v>
      </c>
      <c r="CF32" s="163">
        <f t="shared" si="44"/>
        <v>1.88</v>
      </c>
      <c r="CG32" s="297">
        <f t="shared" si="45"/>
        <v>0.96899999999999997</v>
      </c>
      <c r="CH32" s="283">
        <f t="shared" si="46"/>
        <v>1</v>
      </c>
      <c r="CI32" s="284">
        <f t="shared" si="47"/>
        <v>2</v>
      </c>
      <c r="CK32" s="160">
        <v>3</v>
      </c>
      <c r="CL32" s="26">
        <f t="shared" si="48"/>
        <v>0.70099999999999996</v>
      </c>
      <c r="CM32" s="26">
        <v>9.433962264150943E-3</v>
      </c>
      <c r="CN32" s="45">
        <f t="shared" si="49"/>
        <v>0.6</v>
      </c>
      <c r="CO32" s="11">
        <v>261</v>
      </c>
      <c r="CP32" s="144">
        <f t="shared" si="50"/>
        <v>0.95099999999999996</v>
      </c>
      <c r="CQ32" s="11">
        <v>73</v>
      </c>
      <c r="CR32" s="144">
        <f t="shared" si="51"/>
        <v>0.92900000000000005</v>
      </c>
      <c r="CS32" s="163">
        <f t="shared" si="52"/>
        <v>3.181</v>
      </c>
      <c r="CT32" s="298">
        <f t="shared" si="53"/>
        <v>0.88500000000000001</v>
      </c>
      <c r="CU32" s="283">
        <f t="shared" si="54"/>
        <v>2</v>
      </c>
      <c r="CV32" s="284">
        <f t="shared" si="55"/>
        <v>2</v>
      </c>
      <c r="CX32" s="227">
        <v>0.17799999999999999</v>
      </c>
      <c r="CY32" s="26">
        <f t="shared" si="56"/>
        <v>0.63100000000000001</v>
      </c>
      <c r="CZ32" s="26">
        <v>0.106</v>
      </c>
      <c r="DA32" s="26">
        <f t="shared" si="57"/>
        <v>0.64</v>
      </c>
      <c r="DB32" s="83">
        <v>0.66510000000000002</v>
      </c>
      <c r="DC32" s="163">
        <f t="shared" si="58"/>
        <v>1.9360999999999999</v>
      </c>
      <c r="DD32" s="203">
        <f t="shared" si="59"/>
        <v>0.70099999999999996</v>
      </c>
      <c r="DE32" s="283">
        <f t="shared" si="60"/>
        <v>0</v>
      </c>
      <c r="DF32" s="284">
        <f t="shared" si="61"/>
        <v>0</v>
      </c>
      <c r="DI32" s="231"/>
      <c r="DJ32" s="163">
        <f t="shared" si="62"/>
        <v>17.472099999999998</v>
      </c>
      <c r="DK32" s="206">
        <f t="shared" si="63"/>
        <v>0.90700000000000003</v>
      </c>
      <c r="DM32" s="301">
        <f t="shared" si="64"/>
        <v>7</v>
      </c>
      <c r="DN32" s="302">
        <f t="shared" si="65"/>
        <v>10</v>
      </c>
    </row>
    <row r="33" spans="2:118" x14ac:dyDescent="0.3">
      <c r="B33" s="47" t="s">
        <v>280</v>
      </c>
      <c r="C33" s="160">
        <v>540199</v>
      </c>
      <c r="D33" s="4" t="s">
        <v>362</v>
      </c>
      <c r="E33" s="4" t="s">
        <v>369</v>
      </c>
      <c r="F33" s="11">
        <v>7</v>
      </c>
      <c r="G33" s="18">
        <v>1822</v>
      </c>
      <c r="H33" s="18">
        <v>2546</v>
      </c>
      <c r="I33" s="18">
        <v>5343</v>
      </c>
      <c r="J33" s="19">
        <v>1876.7947310647637</v>
      </c>
      <c r="K33" s="18">
        <v>2084</v>
      </c>
      <c r="L33" s="163">
        <v>2.08</v>
      </c>
      <c r="N33" s="256">
        <v>620</v>
      </c>
      <c r="O33" s="144">
        <f t="shared" si="0"/>
        <v>0.97799999999999998</v>
      </c>
      <c r="P33" s="26">
        <v>0.3402854006586169</v>
      </c>
      <c r="Q33" s="144">
        <f t="shared" si="1"/>
        <v>0.90300000000000002</v>
      </c>
      <c r="R33" s="11">
        <v>13.59</v>
      </c>
      <c r="S33" s="144">
        <f t="shared" si="2"/>
        <v>0.94699999999999995</v>
      </c>
      <c r="T33" s="69">
        <v>7.4588364434687157E-3</v>
      </c>
      <c r="U33" s="83">
        <f t="shared" si="3"/>
        <v>0.77100000000000002</v>
      </c>
      <c r="V33" s="11">
        <v>15</v>
      </c>
      <c r="W33" s="26">
        <f t="shared" si="4"/>
        <v>0.27100000000000002</v>
      </c>
      <c r="X33" s="62">
        <v>1.1000000000000001</v>
      </c>
      <c r="Y33" s="26">
        <f t="shared" si="5"/>
        <v>0.34599999999999997</v>
      </c>
      <c r="Z33" s="163">
        <f t="shared" si="6"/>
        <v>2.2909999999999999</v>
      </c>
      <c r="AA33" s="276">
        <f t="shared" si="7"/>
        <v>0.61399999999999999</v>
      </c>
      <c r="AB33" s="283">
        <f t="shared" si="8"/>
        <v>1</v>
      </c>
      <c r="AC33" s="284">
        <f t="shared" si="9"/>
        <v>1</v>
      </c>
      <c r="AE33" s="256">
        <v>568</v>
      </c>
      <c r="AF33" s="144">
        <f t="shared" si="10"/>
        <v>0.96399999999999997</v>
      </c>
      <c r="AG33" s="79">
        <v>19</v>
      </c>
      <c r="AH33" s="178">
        <f t="shared" si="11"/>
        <v>0.83699999999999997</v>
      </c>
      <c r="AI33" s="26">
        <f t="shared" si="12"/>
        <v>0.22309505106048705</v>
      </c>
      <c r="AJ33" s="178">
        <f t="shared" si="13"/>
        <v>0.80700000000000005</v>
      </c>
      <c r="AK33" s="61">
        <f t="shared" si="14"/>
        <v>0.91612903225806452</v>
      </c>
      <c r="AL33" s="26">
        <f t="shared" si="15"/>
        <v>0.66200000000000003</v>
      </c>
      <c r="AM33" s="11">
        <v>630</v>
      </c>
      <c r="AN33" s="83">
        <f t="shared" si="16"/>
        <v>0.24744697564807541</v>
      </c>
      <c r="AO33" s="26">
        <f t="shared" si="17"/>
        <v>3.345070422535211E-2</v>
      </c>
      <c r="AP33" s="26">
        <f t="shared" si="18"/>
        <v>0.61799999999999999</v>
      </c>
      <c r="AQ33" s="198">
        <f t="shared" si="19"/>
        <v>3.27</v>
      </c>
      <c r="AR33" s="275">
        <f t="shared" si="20"/>
        <v>0.88100000000000001</v>
      </c>
      <c r="AS33" s="283">
        <f t="shared" si="21"/>
        <v>1</v>
      </c>
      <c r="AT33" s="284">
        <f t="shared" si="22"/>
        <v>3</v>
      </c>
      <c r="AV33" s="208">
        <v>59950</v>
      </c>
      <c r="AW33" s="178">
        <f t="shared" si="23"/>
        <v>0.82399999999999995</v>
      </c>
      <c r="AX33" s="26">
        <v>0.1775898520084567</v>
      </c>
      <c r="AY33" s="83">
        <f t="shared" si="24"/>
        <v>0.67100000000000004</v>
      </c>
      <c r="AZ33" s="26">
        <v>0.16300000000000001</v>
      </c>
      <c r="BA33" s="83">
        <f t="shared" si="25"/>
        <v>0.41599999999999998</v>
      </c>
      <c r="BB33" s="26">
        <v>0.82899999999999996</v>
      </c>
      <c r="BC33" s="83">
        <f t="shared" si="26"/>
        <v>0.64</v>
      </c>
      <c r="BD33" s="26">
        <v>0.84000000000000008</v>
      </c>
      <c r="BE33" s="83">
        <f t="shared" si="27"/>
        <v>0.52600000000000002</v>
      </c>
      <c r="BF33" s="26">
        <v>2.8169014084507043E-2</v>
      </c>
      <c r="BG33" s="83">
        <f t="shared" si="28"/>
        <v>0.63100000000000001</v>
      </c>
      <c r="BH33" s="212">
        <f t="shared" si="29"/>
        <v>3.7080000000000002</v>
      </c>
      <c r="BI33" s="203">
        <f t="shared" si="30"/>
        <v>0.73599999999999999</v>
      </c>
      <c r="BJ33" s="283">
        <f t="shared" si="31"/>
        <v>0</v>
      </c>
      <c r="BK33" s="284">
        <f t="shared" si="32"/>
        <v>1</v>
      </c>
      <c r="BM33" s="160">
        <v>2</v>
      </c>
      <c r="BN33" s="26">
        <f t="shared" si="33"/>
        <v>0.66600000000000004</v>
      </c>
      <c r="BO33" s="11">
        <v>0</v>
      </c>
      <c r="BP33" s="26">
        <f t="shared" si="34"/>
        <v>0</v>
      </c>
      <c r="BQ33" s="26">
        <v>0.157</v>
      </c>
      <c r="BR33" s="83">
        <f t="shared" si="35"/>
        <v>0.69199999999999995</v>
      </c>
      <c r="BS33" s="163">
        <f t="shared" si="36"/>
        <v>1.3580000000000001</v>
      </c>
      <c r="BT33" s="291">
        <f t="shared" si="37"/>
        <v>0.75</v>
      </c>
      <c r="BU33" s="283">
        <f t="shared" si="38"/>
        <v>0</v>
      </c>
      <c r="BV33" s="284">
        <f t="shared" si="39"/>
        <v>0</v>
      </c>
      <c r="BX33" s="160">
        <v>50</v>
      </c>
      <c r="BY33" s="144">
        <f t="shared" si="40"/>
        <v>0.97299999999999998</v>
      </c>
      <c r="BZ33" s="11">
        <v>2</v>
      </c>
      <c r="CA33" s="31">
        <f t="shared" si="41"/>
        <v>0.877</v>
      </c>
      <c r="CB33" s="11">
        <v>10</v>
      </c>
      <c r="CC33" s="144">
        <f t="shared" si="42"/>
        <v>0.94199999999999995</v>
      </c>
      <c r="CD33" s="11">
        <v>1</v>
      </c>
      <c r="CE33" s="26">
        <f t="shared" si="43"/>
        <v>0.59199999999999997</v>
      </c>
      <c r="CF33" s="163">
        <f t="shared" si="44"/>
        <v>1.915</v>
      </c>
      <c r="CG33" s="297">
        <f t="shared" si="45"/>
        <v>0.97799999999999998</v>
      </c>
      <c r="CH33" s="283">
        <f t="shared" si="46"/>
        <v>2</v>
      </c>
      <c r="CI33" s="284">
        <f t="shared" si="47"/>
        <v>2</v>
      </c>
      <c r="CK33" s="160">
        <v>2</v>
      </c>
      <c r="CL33" s="26">
        <f t="shared" si="48"/>
        <v>0.61799999999999999</v>
      </c>
      <c r="CM33" s="26">
        <v>3.5211267605633804E-3</v>
      </c>
      <c r="CN33" s="45">
        <f t="shared" si="49"/>
        <v>0.56100000000000005</v>
      </c>
      <c r="CO33" s="11">
        <v>284</v>
      </c>
      <c r="CP33" s="144">
        <f t="shared" si="50"/>
        <v>0.97299999999999998</v>
      </c>
      <c r="CQ33" s="11">
        <v>118</v>
      </c>
      <c r="CR33" s="144">
        <f t="shared" si="51"/>
        <v>0.96899999999999997</v>
      </c>
      <c r="CS33" s="163">
        <f t="shared" si="52"/>
        <v>3.121</v>
      </c>
      <c r="CT33" s="298">
        <f t="shared" si="53"/>
        <v>0.86799999999999999</v>
      </c>
      <c r="CU33" s="283">
        <f t="shared" si="54"/>
        <v>2</v>
      </c>
      <c r="CV33" s="284">
        <f t="shared" si="55"/>
        <v>2</v>
      </c>
      <c r="CX33" s="227">
        <v>0.23100000000000001</v>
      </c>
      <c r="CY33" s="26">
        <f t="shared" si="56"/>
        <v>0.69699999999999995</v>
      </c>
      <c r="CZ33" s="26">
        <v>0.109</v>
      </c>
      <c r="DA33" s="26">
        <f t="shared" si="57"/>
        <v>0.65700000000000003</v>
      </c>
      <c r="DB33" s="26">
        <v>0.2422</v>
      </c>
      <c r="DC33" s="163">
        <f t="shared" si="58"/>
        <v>1.5962000000000001</v>
      </c>
      <c r="DD33" s="203">
        <f t="shared" si="59"/>
        <v>0.53</v>
      </c>
      <c r="DE33" s="283">
        <f t="shared" si="60"/>
        <v>0</v>
      </c>
      <c r="DF33" s="284">
        <f t="shared" si="61"/>
        <v>0</v>
      </c>
      <c r="DI33" s="231"/>
      <c r="DJ33" s="163">
        <f t="shared" si="62"/>
        <v>17.2592</v>
      </c>
      <c r="DK33" s="206">
        <f t="shared" si="63"/>
        <v>0.90300000000000002</v>
      </c>
      <c r="DM33" s="301">
        <f t="shared" si="64"/>
        <v>6</v>
      </c>
      <c r="DN33" s="302">
        <f t="shared" si="65"/>
        <v>9</v>
      </c>
    </row>
    <row r="34" spans="2:118" x14ac:dyDescent="0.3">
      <c r="B34" s="47" t="s">
        <v>122</v>
      </c>
      <c r="C34" s="160">
        <v>540082</v>
      </c>
      <c r="D34" s="4" t="s">
        <v>330</v>
      </c>
      <c r="E34" s="4" t="s">
        <v>369</v>
      </c>
      <c r="F34" s="11">
        <v>3</v>
      </c>
      <c r="G34" s="18">
        <v>187</v>
      </c>
      <c r="H34" s="18">
        <v>265</v>
      </c>
      <c r="I34" s="18">
        <v>338</v>
      </c>
      <c r="J34" s="19">
        <v>1156.7914438502673</v>
      </c>
      <c r="K34" s="18">
        <v>131</v>
      </c>
      <c r="L34" s="163">
        <v>2.58</v>
      </c>
      <c r="N34" s="256">
        <v>37</v>
      </c>
      <c r="O34" s="26">
        <f t="shared" si="0"/>
        <v>0.254</v>
      </c>
      <c r="P34" s="26">
        <v>0.19786096256684491</v>
      </c>
      <c r="Q34" s="26">
        <f t="shared" si="1"/>
        <v>0.71899999999999997</v>
      </c>
      <c r="R34" s="11">
        <v>1.6</v>
      </c>
      <c r="S34" s="26">
        <f t="shared" si="2"/>
        <v>0.245</v>
      </c>
      <c r="T34" s="69">
        <v>8.5561497326203211E-3</v>
      </c>
      <c r="U34" s="178">
        <f t="shared" si="3"/>
        <v>0.84599999999999997</v>
      </c>
      <c r="V34" s="11">
        <v>24</v>
      </c>
      <c r="W34" s="178">
        <f t="shared" si="4"/>
        <v>0.88100000000000001</v>
      </c>
      <c r="X34" s="65">
        <v>3.5</v>
      </c>
      <c r="Y34" s="83">
        <f t="shared" si="5"/>
        <v>0.78500000000000003</v>
      </c>
      <c r="Z34" s="163">
        <f t="shared" si="6"/>
        <v>3.2309999999999999</v>
      </c>
      <c r="AA34" s="277">
        <f t="shared" si="7"/>
        <v>0.98199999999999998</v>
      </c>
      <c r="AB34" s="283">
        <f t="shared" si="8"/>
        <v>0</v>
      </c>
      <c r="AC34" s="284">
        <f t="shared" si="9"/>
        <v>2</v>
      </c>
      <c r="AE34" s="256">
        <v>43</v>
      </c>
      <c r="AF34" s="26">
        <f t="shared" si="10"/>
        <v>0.5</v>
      </c>
      <c r="AG34" s="79">
        <v>2</v>
      </c>
      <c r="AH34" s="26">
        <f t="shared" si="11"/>
        <v>0.58299999999999996</v>
      </c>
      <c r="AI34" s="26">
        <f t="shared" si="12"/>
        <v>0.16226415094339622</v>
      </c>
      <c r="AJ34" s="83">
        <f t="shared" si="13"/>
        <v>0.68400000000000005</v>
      </c>
      <c r="AK34" s="61">
        <f t="shared" si="14"/>
        <v>1.1621621621621621</v>
      </c>
      <c r="AL34" s="83">
        <f t="shared" si="15"/>
        <v>0.76700000000000002</v>
      </c>
      <c r="AM34" s="11">
        <v>43</v>
      </c>
      <c r="AN34" s="83">
        <f t="shared" si="16"/>
        <v>0.16226415094339622</v>
      </c>
      <c r="AO34" s="26">
        <f t="shared" si="17"/>
        <v>4.6511627906976744E-2</v>
      </c>
      <c r="AP34" s="26">
        <f t="shared" si="18"/>
        <v>0.63100000000000001</v>
      </c>
      <c r="AQ34" s="198">
        <f t="shared" si="19"/>
        <v>2.5339999999999998</v>
      </c>
      <c r="AR34" s="276">
        <f t="shared" si="20"/>
        <v>0.70599999999999996</v>
      </c>
      <c r="AS34" s="283">
        <f t="shared" si="21"/>
        <v>0</v>
      </c>
      <c r="AT34" s="284">
        <f t="shared" si="22"/>
        <v>0</v>
      </c>
      <c r="AV34" s="208">
        <v>63700</v>
      </c>
      <c r="AW34" s="178">
        <f t="shared" si="23"/>
        <v>0.85</v>
      </c>
      <c r="AX34" s="26">
        <v>0.30952380952380948</v>
      </c>
      <c r="AY34" s="178">
        <f t="shared" si="24"/>
        <v>0.83699999999999997</v>
      </c>
      <c r="AZ34" s="26">
        <v>0.53500000000000003</v>
      </c>
      <c r="BA34" s="144">
        <f t="shared" si="25"/>
        <v>0.90700000000000003</v>
      </c>
      <c r="BB34" s="26">
        <v>0.93</v>
      </c>
      <c r="BC34" s="144">
        <f t="shared" si="26"/>
        <v>0.92900000000000005</v>
      </c>
      <c r="BD34" s="26">
        <v>0.88400000000000001</v>
      </c>
      <c r="BE34" s="83">
        <f t="shared" si="27"/>
        <v>0.66200000000000003</v>
      </c>
      <c r="BF34" s="26">
        <v>6.9767441860465115E-2</v>
      </c>
      <c r="BG34" s="178">
        <f t="shared" si="28"/>
        <v>0.82</v>
      </c>
      <c r="BH34" s="212">
        <f t="shared" si="29"/>
        <v>5.0049999999999999</v>
      </c>
      <c r="BI34" s="206">
        <f t="shared" si="30"/>
        <v>1</v>
      </c>
      <c r="BJ34" s="283">
        <f t="shared" si="31"/>
        <v>2</v>
      </c>
      <c r="BK34" s="284">
        <f t="shared" si="32"/>
        <v>5</v>
      </c>
      <c r="BM34" s="160">
        <v>1</v>
      </c>
      <c r="BN34" s="26">
        <f t="shared" si="33"/>
        <v>0.438</v>
      </c>
      <c r="BO34" s="11">
        <v>1</v>
      </c>
      <c r="BP34" s="26">
        <f t="shared" si="34"/>
        <v>0.63500000000000001</v>
      </c>
      <c r="BQ34" s="26">
        <v>8.5000000000000006E-2</v>
      </c>
      <c r="BR34" s="83">
        <f t="shared" si="35"/>
        <v>0.45600000000000002</v>
      </c>
      <c r="BS34" s="163">
        <f t="shared" si="36"/>
        <v>0.89400000000000002</v>
      </c>
      <c r="BT34" s="291">
        <f t="shared" si="37"/>
        <v>0.48599999999999999</v>
      </c>
      <c r="BU34" s="283">
        <f t="shared" si="38"/>
        <v>0</v>
      </c>
      <c r="BV34" s="284">
        <f t="shared" si="39"/>
        <v>0</v>
      </c>
      <c r="BX34" s="160">
        <v>0</v>
      </c>
      <c r="BY34" s="26">
        <f t="shared" si="40"/>
        <v>0</v>
      </c>
      <c r="BZ34" s="11">
        <v>0</v>
      </c>
      <c r="CA34" s="26">
        <f t="shared" si="41"/>
        <v>0</v>
      </c>
      <c r="CB34" s="11">
        <v>0</v>
      </c>
      <c r="CC34" s="26">
        <f t="shared" si="42"/>
        <v>0</v>
      </c>
      <c r="CD34" s="11">
        <v>0</v>
      </c>
      <c r="CE34" s="26">
        <f t="shared" si="43"/>
        <v>0</v>
      </c>
      <c r="CF34" s="163">
        <f t="shared" si="44"/>
        <v>0</v>
      </c>
      <c r="CG34" s="299">
        <f t="shared" si="45"/>
        <v>0</v>
      </c>
      <c r="CH34" s="283">
        <f t="shared" si="46"/>
        <v>0</v>
      </c>
      <c r="CI34" s="284">
        <f t="shared" si="47"/>
        <v>0</v>
      </c>
      <c r="CK34" s="160">
        <v>10</v>
      </c>
      <c r="CL34" s="31">
        <f t="shared" si="48"/>
        <v>0.84199999999999997</v>
      </c>
      <c r="CM34" s="26">
        <v>0.23255813953488372</v>
      </c>
      <c r="CN34" s="147">
        <f t="shared" si="49"/>
        <v>0.95599999999999996</v>
      </c>
      <c r="CO34" s="11">
        <v>21</v>
      </c>
      <c r="CP34" s="26">
        <f t="shared" si="50"/>
        <v>0.60899999999999999</v>
      </c>
      <c r="CQ34" s="11">
        <v>13</v>
      </c>
      <c r="CR34" s="26">
        <f t="shared" si="51"/>
        <v>0.74099999999999999</v>
      </c>
      <c r="CS34" s="163">
        <f t="shared" si="52"/>
        <v>3.1480000000000001</v>
      </c>
      <c r="CT34" s="298">
        <f t="shared" si="53"/>
        <v>0.872</v>
      </c>
      <c r="CU34" s="283">
        <f t="shared" si="54"/>
        <v>1</v>
      </c>
      <c r="CV34" s="284">
        <f t="shared" si="55"/>
        <v>2</v>
      </c>
      <c r="CX34" s="227">
        <v>0.32</v>
      </c>
      <c r="CY34" s="31">
        <f t="shared" si="56"/>
        <v>0.80200000000000005</v>
      </c>
      <c r="CZ34" s="26">
        <v>0.246</v>
      </c>
      <c r="DA34" s="31">
        <f t="shared" si="57"/>
        <v>0.82399999999999995</v>
      </c>
      <c r="DB34" s="83">
        <v>0.6784</v>
      </c>
      <c r="DC34" s="163">
        <f t="shared" si="58"/>
        <v>2.3043999999999998</v>
      </c>
      <c r="DD34" s="205">
        <f t="shared" si="59"/>
        <v>0.82399999999999995</v>
      </c>
      <c r="DE34" s="283">
        <f t="shared" si="60"/>
        <v>0</v>
      </c>
      <c r="DF34" s="284">
        <f t="shared" si="61"/>
        <v>2</v>
      </c>
      <c r="DI34" s="231"/>
      <c r="DJ34" s="163">
        <f t="shared" si="62"/>
        <v>17.116399999999999</v>
      </c>
      <c r="DK34" s="205">
        <f t="shared" si="63"/>
        <v>0.89900000000000002</v>
      </c>
      <c r="DM34" s="301">
        <f t="shared" si="64"/>
        <v>3</v>
      </c>
      <c r="DN34" s="302">
        <f t="shared" si="65"/>
        <v>11</v>
      </c>
    </row>
    <row r="35" spans="2:118" x14ac:dyDescent="0.3">
      <c r="B35" s="47" t="s">
        <v>282</v>
      </c>
      <c r="C35" s="160">
        <v>540232</v>
      </c>
      <c r="D35" s="4" t="s">
        <v>363</v>
      </c>
      <c r="E35" s="4" t="s">
        <v>369</v>
      </c>
      <c r="F35" s="11">
        <v>2</v>
      </c>
      <c r="G35" s="18">
        <v>1307</v>
      </c>
      <c r="H35" s="18">
        <v>852</v>
      </c>
      <c r="I35" s="18">
        <v>1306</v>
      </c>
      <c r="J35" s="19">
        <v>639.51032899770462</v>
      </c>
      <c r="K35" s="18">
        <v>487</v>
      </c>
      <c r="L35" s="163">
        <v>2.65</v>
      </c>
      <c r="N35" s="256">
        <v>301</v>
      </c>
      <c r="O35" s="31">
        <f t="shared" si="0"/>
        <v>0.89900000000000002</v>
      </c>
      <c r="P35" s="26">
        <v>0.2302983932670237</v>
      </c>
      <c r="Q35" s="83">
        <f t="shared" si="1"/>
        <v>0.77600000000000002</v>
      </c>
      <c r="R35" s="11">
        <v>6.86</v>
      </c>
      <c r="S35" s="31">
        <f t="shared" si="2"/>
        <v>0.84599999999999997</v>
      </c>
      <c r="T35" s="69">
        <v>5.248661055853099E-3</v>
      </c>
      <c r="U35" s="83">
        <f t="shared" si="3"/>
        <v>0.58699999999999997</v>
      </c>
      <c r="V35" s="11">
        <v>23</v>
      </c>
      <c r="W35" s="178">
        <f t="shared" si="4"/>
        <v>0.85899999999999999</v>
      </c>
      <c r="X35" s="65">
        <v>7.5</v>
      </c>
      <c r="Y35" s="144">
        <f t="shared" si="5"/>
        <v>0.97299999999999998</v>
      </c>
      <c r="Z35" s="163">
        <f t="shared" si="6"/>
        <v>3.1949999999999994</v>
      </c>
      <c r="AA35" s="277">
        <f t="shared" si="7"/>
        <v>0.97299999999999998</v>
      </c>
      <c r="AB35" s="283">
        <f t="shared" si="8"/>
        <v>1</v>
      </c>
      <c r="AC35" s="284">
        <f t="shared" si="9"/>
        <v>2</v>
      </c>
      <c r="AE35" s="256">
        <v>81</v>
      </c>
      <c r="AF35" s="26">
        <f t="shared" si="10"/>
        <v>0.68400000000000005</v>
      </c>
      <c r="AG35" s="79">
        <v>12</v>
      </c>
      <c r="AH35" s="31">
        <f t="shared" si="11"/>
        <v>0.80200000000000005</v>
      </c>
      <c r="AI35" s="26">
        <f t="shared" si="12"/>
        <v>9.5070422535211266E-2</v>
      </c>
      <c r="AJ35" s="83">
        <f t="shared" si="13"/>
        <v>0.52100000000000002</v>
      </c>
      <c r="AK35" s="61">
        <f t="shared" si="14"/>
        <v>0.26910299003322258</v>
      </c>
      <c r="AL35" s="26">
        <f t="shared" si="15"/>
        <v>0.29299999999999998</v>
      </c>
      <c r="AM35" s="11">
        <v>86</v>
      </c>
      <c r="AN35" s="83">
        <f t="shared" si="16"/>
        <v>0.10093896713615023</v>
      </c>
      <c r="AO35" s="26">
        <f t="shared" si="17"/>
        <v>0.14814814814814814</v>
      </c>
      <c r="AP35" s="31">
        <f t="shared" si="18"/>
        <v>0.82799999999999996</v>
      </c>
      <c r="AQ35" s="198">
        <f t="shared" si="19"/>
        <v>2.3000000000000003</v>
      </c>
      <c r="AR35" s="276">
        <f t="shared" si="20"/>
        <v>0.63500000000000001</v>
      </c>
      <c r="AS35" s="283">
        <f t="shared" si="21"/>
        <v>0</v>
      </c>
      <c r="AT35" s="284">
        <f t="shared" si="22"/>
        <v>1</v>
      </c>
      <c r="AV35" s="208">
        <v>55950</v>
      </c>
      <c r="AW35" s="83">
        <f t="shared" si="23"/>
        <v>0.78900000000000003</v>
      </c>
      <c r="AX35" s="26">
        <v>0.1076923076923077</v>
      </c>
      <c r="AY35" s="83">
        <f t="shared" si="24"/>
        <v>0.54300000000000004</v>
      </c>
      <c r="AZ35" s="26">
        <v>0.43</v>
      </c>
      <c r="BA35" s="178">
        <f t="shared" si="25"/>
        <v>0.84199999999999997</v>
      </c>
      <c r="BB35" s="26">
        <v>0.89500000000000002</v>
      </c>
      <c r="BC35" s="83">
        <f t="shared" si="26"/>
        <v>0.78900000000000003</v>
      </c>
      <c r="BD35" s="26">
        <v>0.90700000000000003</v>
      </c>
      <c r="BE35" s="83">
        <f t="shared" si="27"/>
        <v>0.74099999999999999</v>
      </c>
      <c r="BF35" s="26">
        <v>7.407407407407407E-2</v>
      </c>
      <c r="BG35" s="178">
        <f t="shared" si="28"/>
        <v>0.83299999999999996</v>
      </c>
      <c r="BH35" s="212">
        <f t="shared" si="29"/>
        <v>4.5369999999999999</v>
      </c>
      <c r="BI35" s="206">
        <f t="shared" si="30"/>
        <v>0.995</v>
      </c>
      <c r="BJ35" s="283">
        <f t="shared" si="31"/>
        <v>0</v>
      </c>
      <c r="BK35" s="284">
        <f t="shared" si="32"/>
        <v>2</v>
      </c>
      <c r="BM35" s="160">
        <v>2</v>
      </c>
      <c r="BN35" s="26">
        <f t="shared" si="33"/>
        <v>0.66600000000000004</v>
      </c>
      <c r="BO35" s="11">
        <v>0</v>
      </c>
      <c r="BP35" s="26">
        <f t="shared" si="34"/>
        <v>0</v>
      </c>
      <c r="BQ35" s="26">
        <v>0.19900000000000001</v>
      </c>
      <c r="BR35" s="178">
        <f t="shared" si="35"/>
        <v>0.80200000000000005</v>
      </c>
      <c r="BS35" s="163">
        <f t="shared" si="36"/>
        <v>1.468</v>
      </c>
      <c r="BT35" s="290">
        <f t="shared" si="37"/>
        <v>0.84199999999999997</v>
      </c>
      <c r="BU35" s="283">
        <f t="shared" si="38"/>
        <v>0</v>
      </c>
      <c r="BV35" s="284">
        <f t="shared" si="39"/>
        <v>1</v>
      </c>
      <c r="BX35" s="160">
        <v>0</v>
      </c>
      <c r="BY35" s="26">
        <f t="shared" si="40"/>
        <v>0</v>
      </c>
      <c r="BZ35" s="11">
        <v>0</v>
      </c>
      <c r="CA35" s="26">
        <f t="shared" si="41"/>
        <v>0</v>
      </c>
      <c r="CB35" s="11">
        <v>3</v>
      </c>
      <c r="CC35" s="26">
        <f t="shared" si="42"/>
        <v>0.63100000000000001</v>
      </c>
      <c r="CD35" s="11">
        <v>2</v>
      </c>
      <c r="CE35" s="26">
        <f t="shared" si="43"/>
        <v>0.77100000000000002</v>
      </c>
      <c r="CF35" s="163">
        <f t="shared" si="44"/>
        <v>0.63100000000000001</v>
      </c>
      <c r="CG35" s="299">
        <f t="shared" si="45"/>
        <v>0.57399999999999995</v>
      </c>
      <c r="CH35" s="283">
        <f t="shared" si="46"/>
        <v>0</v>
      </c>
      <c r="CI35" s="284">
        <f t="shared" si="47"/>
        <v>0</v>
      </c>
      <c r="CK35" s="160">
        <v>40</v>
      </c>
      <c r="CL35" s="144">
        <f t="shared" si="48"/>
        <v>0.96899999999999997</v>
      </c>
      <c r="CM35" s="26">
        <v>0.49382716049382713</v>
      </c>
      <c r="CN35" s="147">
        <f t="shared" si="49"/>
        <v>0.995</v>
      </c>
      <c r="CO35" s="11">
        <v>16</v>
      </c>
      <c r="CP35" s="26">
        <f t="shared" si="50"/>
        <v>0.54800000000000004</v>
      </c>
      <c r="CQ35" s="11">
        <v>4</v>
      </c>
      <c r="CR35" s="26">
        <f t="shared" si="51"/>
        <v>0.53500000000000003</v>
      </c>
      <c r="CS35" s="163">
        <f t="shared" si="52"/>
        <v>3.0470000000000002</v>
      </c>
      <c r="CT35" s="298">
        <f t="shared" si="53"/>
        <v>0.85</v>
      </c>
      <c r="CU35" s="283">
        <f t="shared" si="54"/>
        <v>2</v>
      </c>
      <c r="CV35" s="284">
        <f t="shared" si="55"/>
        <v>2</v>
      </c>
      <c r="CX35" s="227">
        <v>0.16</v>
      </c>
      <c r="CY35" s="26">
        <f t="shared" si="56"/>
        <v>0.6</v>
      </c>
      <c r="CZ35" s="26">
        <v>0.15</v>
      </c>
      <c r="DA35" s="26">
        <f t="shared" si="57"/>
        <v>0.71899999999999997</v>
      </c>
      <c r="DB35" s="26">
        <v>0.51980000000000004</v>
      </c>
      <c r="DC35" s="163">
        <f t="shared" si="58"/>
        <v>1.8388</v>
      </c>
      <c r="DD35" s="203">
        <f t="shared" si="59"/>
        <v>0.66200000000000003</v>
      </c>
      <c r="DE35" s="283">
        <f t="shared" si="60"/>
        <v>0</v>
      </c>
      <c r="DF35" s="284">
        <f t="shared" si="61"/>
        <v>0</v>
      </c>
      <c r="DI35" s="231"/>
      <c r="DJ35" s="163">
        <f t="shared" si="62"/>
        <v>17.0168</v>
      </c>
      <c r="DK35" s="205">
        <f t="shared" si="63"/>
        <v>0.89400000000000002</v>
      </c>
      <c r="DM35" s="301">
        <f t="shared" si="64"/>
        <v>3</v>
      </c>
      <c r="DN35" s="302">
        <f t="shared" si="65"/>
        <v>8</v>
      </c>
    </row>
    <row r="36" spans="2:118" x14ac:dyDescent="0.3">
      <c r="B36" s="47" t="s">
        <v>87</v>
      </c>
      <c r="C36" s="160">
        <v>540049</v>
      </c>
      <c r="D36" s="4" t="s">
        <v>325</v>
      </c>
      <c r="E36" s="4" t="s">
        <v>369</v>
      </c>
      <c r="F36" s="11">
        <v>11</v>
      </c>
      <c r="G36" s="18">
        <v>1188</v>
      </c>
      <c r="H36" s="18">
        <v>567</v>
      </c>
      <c r="I36" s="18">
        <v>1115</v>
      </c>
      <c r="J36" s="19">
        <v>600.67340067340058</v>
      </c>
      <c r="K36" s="18">
        <v>518</v>
      </c>
      <c r="L36" s="163">
        <v>2.15</v>
      </c>
      <c r="N36" s="256">
        <v>180</v>
      </c>
      <c r="O36" s="26">
        <f t="shared" si="0"/>
        <v>0.75</v>
      </c>
      <c r="P36" s="26">
        <v>0.15151515151515149</v>
      </c>
      <c r="Q36" s="26">
        <f t="shared" si="1"/>
        <v>0.54300000000000004</v>
      </c>
      <c r="R36" s="11">
        <v>4.51</v>
      </c>
      <c r="S36" s="26">
        <f t="shared" si="2"/>
        <v>0.70599999999999996</v>
      </c>
      <c r="T36" s="69">
        <v>3.7962962962962959E-3</v>
      </c>
      <c r="U36" s="83">
        <f t="shared" si="3"/>
        <v>0.40699999999999997</v>
      </c>
      <c r="V36" s="11">
        <v>9</v>
      </c>
      <c r="W36" s="26">
        <f t="shared" si="4"/>
        <v>0</v>
      </c>
      <c r="X36" s="62">
        <v>4.7</v>
      </c>
      <c r="Y36" s="144">
        <f t="shared" si="5"/>
        <v>0.91600000000000004</v>
      </c>
      <c r="Z36" s="163">
        <f t="shared" si="6"/>
        <v>1.8660000000000001</v>
      </c>
      <c r="AA36" s="276">
        <f t="shared" si="7"/>
        <v>0.41599999999999998</v>
      </c>
      <c r="AB36" s="283">
        <f t="shared" si="8"/>
        <v>1</v>
      </c>
      <c r="AC36" s="284">
        <f t="shared" si="9"/>
        <v>1</v>
      </c>
      <c r="AE36" s="256">
        <v>158</v>
      </c>
      <c r="AF36" s="178">
        <f t="shared" si="10"/>
        <v>0.83699999999999997</v>
      </c>
      <c r="AG36" s="79">
        <v>1</v>
      </c>
      <c r="AH36" s="26">
        <f t="shared" si="11"/>
        <v>0.53</v>
      </c>
      <c r="AI36" s="26">
        <f t="shared" si="12"/>
        <v>0.27865961199294531</v>
      </c>
      <c r="AJ36" s="178">
        <f t="shared" si="13"/>
        <v>0.872</v>
      </c>
      <c r="AK36" s="61">
        <f t="shared" si="14"/>
        <v>0.87777777777777777</v>
      </c>
      <c r="AL36" s="26">
        <f t="shared" si="15"/>
        <v>0.64400000000000002</v>
      </c>
      <c r="AM36" s="11">
        <v>174</v>
      </c>
      <c r="AN36" s="83">
        <f t="shared" si="16"/>
        <v>0.30687830687830686</v>
      </c>
      <c r="AO36" s="26">
        <f t="shared" si="17"/>
        <v>6.3291139240506328E-3</v>
      </c>
      <c r="AP36" s="26">
        <f t="shared" si="18"/>
        <v>0.54800000000000004</v>
      </c>
      <c r="AQ36" s="198">
        <f t="shared" si="19"/>
        <v>2.883</v>
      </c>
      <c r="AR36" s="276">
        <f t="shared" si="20"/>
        <v>0.78500000000000003</v>
      </c>
      <c r="AS36" s="283">
        <f t="shared" si="21"/>
        <v>0</v>
      </c>
      <c r="AT36" s="284">
        <f t="shared" si="22"/>
        <v>2</v>
      </c>
      <c r="AV36" s="208">
        <v>24400</v>
      </c>
      <c r="AW36" s="83">
        <f t="shared" si="23"/>
        <v>0.311</v>
      </c>
      <c r="AX36" s="26">
        <v>0.125</v>
      </c>
      <c r="AY36" s="83">
        <f t="shared" si="24"/>
        <v>0.57799999999999996</v>
      </c>
      <c r="AZ36" s="26">
        <v>0.58599999999999997</v>
      </c>
      <c r="BA36" s="144">
        <f t="shared" si="25"/>
        <v>0.94699999999999995</v>
      </c>
      <c r="BB36" s="26">
        <v>0.70099999999999996</v>
      </c>
      <c r="BC36" s="83">
        <f t="shared" si="26"/>
        <v>0.46</v>
      </c>
      <c r="BD36" s="26">
        <v>0.76500000000000001</v>
      </c>
      <c r="BE36" s="83">
        <f t="shared" si="27"/>
        <v>0.377</v>
      </c>
      <c r="BF36" s="26">
        <v>0.16455696202531644</v>
      </c>
      <c r="BG36" s="144">
        <f t="shared" si="28"/>
        <v>0.95599999999999996</v>
      </c>
      <c r="BH36" s="212">
        <f t="shared" si="29"/>
        <v>3.6289999999999996</v>
      </c>
      <c r="BI36" s="203">
        <f t="shared" si="30"/>
        <v>0.66200000000000003</v>
      </c>
      <c r="BJ36" s="283">
        <f t="shared" si="31"/>
        <v>2</v>
      </c>
      <c r="BK36" s="284">
        <f t="shared" si="32"/>
        <v>2</v>
      </c>
      <c r="BM36" s="160">
        <v>1</v>
      </c>
      <c r="BN36" s="26">
        <f t="shared" si="33"/>
        <v>0.438</v>
      </c>
      <c r="BO36" s="11">
        <v>1</v>
      </c>
      <c r="BP36" s="26">
        <f t="shared" si="34"/>
        <v>0.63500000000000001</v>
      </c>
      <c r="BQ36" s="26">
        <v>0.28199999999999997</v>
      </c>
      <c r="BR36" s="178">
        <f t="shared" si="35"/>
        <v>0.872</v>
      </c>
      <c r="BS36" s="163">
        <f t="shared" si="36"/>
        <v>1.31</v>
      </c>
      <c r="BT36" s="291">
        <f t="shared" si="37"/>
        <v>0.71399999999999997</v>
      </c>
      <c r="BU36" s="283">
        <f t="shared" si="38"/>
        <v>0</v>
      </c>
      <c r="BV36" s="284">
        <f t="shared" si="39"/>
        <v>1</v>
      </c>
      <c r="BX36" s="160">
        <v>1</v>
      </c>
      <c r="BY36" s="26">
        <f t="shared" si="40"/>
        <v>0.77600000000000002</v>
      </c>
      <c r="BZ36" s="11">
        <v>1</v>
      </c>
      <c r="CA36" s="31">
        <f t="shared" si="41"/>
        <v>0.84599999999999997</v>
      </c>
      <c r="CB36" s="11">
        <v>3</v>
      </c>
      <c r="CC36" s="26">
        <f t="shared" si="42"/>
        <v>0.63100000000000001</v>
      </c>
      <c r="CD36" s="11">
        <v>1</v>
      </c>
      <c r="CE36" s="26">
        <f t="shared" si="43"/>
        <v>0.59199999999999997</v>
      </c>
      <c r="CF36" s="163">
        <f t="shared" si="44"/>
        <v>1.407</v>
      </c>
      <c r="CG36" s="298">
        <f t="shared" si="45"/>
        <v>0.82399999999999995</v>
      </c>
      <c r="CH36" s="283">
        <f t="shared" si="46"/>
        <v>0</v>
      </c>
      <c r="CI36" s="284">
        <f t="shared" si="47"/>
        <v>0</v>
      </c>
      <c r="CK36" s="160">
        <v>23</v>
      </c>
      <c r="CL36" s="144">
        <f t="shared" si="48"/>
        <v>0.90700000000000003</v>
      </c>
      <c r="CM36" s="26">
        <v>0.14556962025316456</v>
      </c>
      <c r="CN36" s="146">
        <f t="shared" si="49"/>
        <v>0.877</v>
      </c>
      <c r="CO36" s="11">
        <v>86</v>
      </c>
      <c r="CP36" s="31">
        <f t="shared" si="50"/>
        <v>0.84599999999999997</v>
      </c>
      <c r="CQ36" s="11">
        <v>35</v>
      </c>
      <c r="CR36" s="31">
        <f t="shared" si="51"/>
        <v>0.872</v>
      </c>
      <c r="CS36" s="163">
        <f t="shared" si="52"/>
        <v>3.5019999999999998</v>
      </c>
      <c r="CT36" s="297">
        <f t="shared" si="53"/>
        <v>0.93799999999999994</v>
      </c>
      <c r="CU36" s="283">
        <f t="shared" si="54"/>
        <v>1</v>
      </c>
      <c r="CV36" s="284">
        <f t="shared" si="55"/>
        <v>4</v>
      </c>
      <c r="CX36" s="227">
        <v>0.26</v>
      </c>
      <c r="CY36" s="26">
        <f t="shared" si="56"/>
        <v>0.75</v>
      </c>
      <c r="CZ36" s="26">
        <v>0.23899999999999999</v>
      </c>
      <c r="DA36" s="31">
        <f t="shared" si="57"/>
        <v>0.81100000000000005</v>
      </c>
      <c r="DB36" s="83">
        <v>0.75770000000000004</v>
      </c>
      <c r="DC36" s="163">
        <f t="shared" si="58"/>
        <v>2.3186999999999998</v>
      </c>
      <c r="DD36" s="205">
        <f t="shared" si="59"/>
        <v>0.82799999999999996</v>
      </c>
      <c r="DE36" s="283">
        <f t="shared" si="60"/>
        <v>0</v>
      </c>
      <c r="DF36" s="284">
        <f t="shared" si="61"/>
        <v>1</v>
      </c>
      <c r="DI36" s="231"/>
      <c r="DJ36" s="163">
        <f t="shared" si="62"/>
        <v>16.915699999999998</v>
      </c>
      <c r="DK36" s="205">
        <f t="shared" si="63"/>
        <v>0.89</v>
      </c>
      <c r="DM36" s="301">
        <f t="shared" si="64"/>
        <v>4</v>
      </c>
      <c r="DN36" s="302">
        <f t="shared" si="65"/>
        <v>11</v>
      </c>
    </row>
    <row r="37" spans="2:118" x14ac:dyDescent="0.3">
      <c r="B37" s="47" t="s">
        <v>115</v>
      </c>
      <c r="C37" s="160">
        <v>540074</v>
      </c>
      <c r="D37" s="4" t="s">
        <v>330</v>
      </c>
      <c r="E37" s="4" t="s">
        <v>369</v>
      </c>
      <c r="F37" s="11">
        <v>3</v>
      </c>
      <c r="G37" s="18">
        <v>411</v>
      </c>
      <c r="H37" s="18">
        <v>792</v>
      </c>
      <c r="I37" s="18">
        <v>1804</v>
      </c>
      <c r="J37" s="19">
        <v>2809.1484184914839</v>
      </c>
      <c r="K37" s="18">
        <v>737</v>
      </c>
      <c r="L37" s="163">
        <v>2.4500000000000002</v>
      </c>
      <c r="N37" s="256">
        <v>162</v>
      </c>
      <c r="O37" s="26">
        <f t="shared" si="0"/>
        <v>0.71399999999999997</v>
      </c>
      <c r="P37" s="26">
        <v>0.39416058394160591</v>
      </c>
      <c r="Q37" s="144">
        <f t="shared" si="1"/>
        <v>0.95099999999999996</v>
      </c>
      <c r="R37" s="11">
        <v>2.86</v>
      </c>
      <c r="S37" s="26">
        <f t="shared" si="2"/>
        <v>0.504</v>
      </c>
      <c r="T37" s="69">
        <v>6.9586374695863743E-3</v>
      </c>
      <c r="U37" s="83">
        <f t="shared" si="3"/>
        <v>0.72799999999999998</v>
      </c>
      <c r="V37" s="11">
        <v>24</v>
      </c>
      <c r="W37" s="178">
        <f t="shared" si="4"/>
        <v>0.88100000000000001</v>
      </c>
      <c r="X37" s="65">
        <v>1.3</v>
      </c>
      <c r="Y37" s="26">
        <f t="shared" si="5"/>
        <v>0.39900000000000002</v>
      </c>
      <c r="Z37" s="163">
        <f t="shared" si="6"/>
        <v>2.9590000000000001</v>
      </c>
      <c r="AA37" s="275">
        <f t="shared" si="7"/>
        <v>0.89</v>
      </c>
      <c r="AB37" s="283">
        <f t="shared" si="8"/>
        <v>1</v>
      </c>
      <c r="AC37" s="284">
        <f t="shared" si="9"/>
        <v>2</v>
      </c>
      <c r="AE37" s="256">
        <v>238</v>
      </c>
      <c r="AF37" s="178">
        <f t="shared" si="10"/>
        <v>0.88500000000000001</v>
      </c>
      <c r="AG37" s="79">
        <v>14</v>
      </c>
      <c r="AH37" s="31">
        <f t="shared" si="11"/>
        <v>0.82</v>
      </c>
      <c r="AI37" s="26">
        <f t="shared" si="12"/>
        <v>0.3005050505050505</v>
      </c>
      <c r="AJ37" s="144">
        <f t="shared" si="13"/>
        <v>0.90300000000000002</v>
      </c>
      <c r="AK37" s="61">
        <f t="shared" si="14"/>
        <v>1.4691358024691359</v>
      </c>
      <c r="AL37" s="178">
        <f t="shared" si="15"/>
        <v>0.85499999999999998</v>
      </c>
      <c r="AM37" s="11">
        <v>272</v>
      </c>
      <c r="AN37" s="83">
        <f t="shared" si="16"/>
        <v>0.34343434343434343</v>
      </c>
      <c r="AO37" s="26">
        <f t="shared" si="17"/>
        <v>5.8823529411764705E-2</v>
      </c>
      <c r="AP37" s="26">
        <f t="shared" si="18"/>
        <v>0.64400000000000002</v>
      </c>
      <c r="AQ37" s="198">
        <f t="shared" si="19"/>
        <v>3.4630000000000001</v>
      </c>
      <c r="AR37" s="277">
        <f t="shared" si="20"/>
        <v>0.96</v>
      </c>
      <c r="AS37" s="283">
        <f t="shared" si="21"/>
        <v>1</v>
      </c>
      <c r="AT37" s="284">
        <f t="shared" si="22"/>
        <v>4</v>
      </c>
      <c r="AV37" s="208">
        <v>39100</v>
      </c>
      <c r="AW37" s="83">
        <f t="shared" si="23"/>
        <v>0.54800000000000004</v>
      </c>
      <c r="AX37" s="26">
        <v>0.21739130434782611</v>
      </c>
      <c r="AY37" s="83">
        <f t="shared" si="24"/>
        <v>0.72299999999999998</v>
      </c>
      <c r="AZ37" s="26">
        <v>0.27600000000000002</v>
      </c>
      <c r="BA37" s="83">
        <f t="shared" si="25"/>
        <v>0.627</v>
      </c>
      <c r="BB37" s="26">
        <v>0.91900000000000004</v>
      </c>
      <c r="BC37" s="144">
        <f t="shared" si="26"/>
        <v>0.90700000000000003</v>
      </c>
      <c r="BD37" s="26">
        <v>0.8600000000000001</v>
      </c>
      <c r="BE37" s="83">
        <f t="shared" si="27"/>
        <v>0.58699999999999997</v>
      </c>
      <c r="BF37" s="26">
        <v>1.2605042016806723E-2</v>
      </c>
      <c r="BG37" s="83">
        <f t="shared" si="28"/>
        <v>0.5</v>
      </c>
      <c r="BH37" s="212">
        <f t="shared" si="29"/>
        <v>3.8919999999999999</v>
      </c>
      <c r="BI37" s="205">
        <f t="shared" si="30"/>
        <v>0.83699999999999997</v>
      </c>
      <c r="BJ37" s="283">
        <f t="shared" si="31"/>
        <v>1</v>
      </c>
      <c r="BK37" s="284">
        <f t="shared" si="32"/>
        <v>1</v>
      </c>
      <c r="BM37" s="160">
        <v>3</v>
      </c>
      <c r="BN37" s="26">
        <f t="shared" si="33"/>
        <v>0.81100000000000005</v>
      </c>
      <c r="BO37" s="11">
        <v>1</v>
      </c>
      <c r="BP37" s="26">
        <f t="shared" si="34"/>
        <v>0.63500000000000001</v>
      </c>
      <c r="BQ37" s="26">
        <v>0.113</v>
      </c>
      <c r="BR37" s="83">
        <f t="shared" si="35"/>
        <v>0.54800000000000004</v>
      </c>
      <c r="BS37" s="163">
        <f t="shared" si="36"/>
        <v>1.359</v>
      </c>
      <c r="BT37" s="291">
        <f t="shared" si="37"/>
        <v>0.754</v>
      </c>
      <c r="BU37" s="283">
        <f t="shared" si="38"/>
        <v>0</v>
      </c>
      <c r="BV37" s="284">
        <f t="shared" si="39"/>
        <v>1</v>
      </c>
      <c r="BX37" s="160">
        <v>0</v>
      </c>
      <c r="BY37" s="26">
        <f t="shared" si="40"/>
        <v>0</v>
      </c>
      <c r="BZ37" s="11">
        <v>0</v>
      </c>
      <c r="CA37" s="26">
        <f t="shared" si="41"/>
        <v>0</v>
      </c>
      <c r="CB37" s="11">
        <v>4</v>
      </c>
      <c r="CC37" s="26">
        <f t="shared" si="42"/>
        <v>0.71899999999999997</v>
      </c>
      <c r="CD37" s="11">
        <v>0</v>
      </c>
      <c r="CE37" s="26">
        <f t="shared" si="43"/>
        <v>0</v>
      </c>
      <c r="CF37" s="163">
        <f t="shared" si="44"/>
        <v>0.71899999999999997</v>
      </c>
      <c r="CG37" s="299">
        <f t="shared" si="45"/>
        <v>0.63100000000000001</v>
      </c>
      <c r="CH37" s="283">
        <f t="shared" si="46"/>
        <v>0</v>
      </c>
      <c r="CI37" s="284">
        <f t="shared" si="47"/>
        <v>0</v>
      </c>
      <c r="CK37" s="160">
        <v>2</v>
      </c>
      <c r="CL37" s="26">
        <f t="shared" si="48"/>
        <v>0.61799999999999999</v>
      </c>
      <c r="CM37" s="26">
        <v>8.4033613445378148E-3</v>
      </c>
      <c r="CN37" s="45">
        <f t="shared" si="49"/>
        <v>0.58699999999999997</v>
      </c>
      <c r="CO37" s="11">
        <v>9</v>
      </c>
      <c r="CP37" s="26">
        <f t="shared" si="50"/>
        <v>0.42499999999999999</v>
      </c>
      <c r="CQ37" s="11">
        <v>2</v>
      </c>
      <c r="CR37" s="26">
        <f t="shared" si="51"/>
        <v>0.438</v>
      </c>
      <c r="CS37" s="163">
        <f t="shared" si="52"/>
        <v>2.0680000000000001</v>
      </c>
      <c r="CT37" s="299">
        <f t="shared" si="53"/>
        <v>0.64400000000000002</v>
      </c>
      <c r="CU37" s="283">
        <f t="shared" si="54"/>
        <v>0</v>
      </c>
      <c r="CV37" s="284">
        <f t="shared" si="55"/>
        <v>0</v>
      </c>
      <c r="CX37" s="227">
        <v>0.308</v>
      </c>
      <c r="CY37" s="26">
        <f t="shared" si="56"/>
        <v>0.78900000000000003</v>
      </c>
      <c r="CZ37" s="26">
        <v>0.17899999999999999</v>
      </c>
      <c r="DA37" s="26">
        <f t="shared" si="57"/>
        <v>0.76300000000000001</v>
      </c>
      <c r="DB37" s="178">
        <v>0.86780000000000002</v>
      </c>
      <c r="DC37" s="163">
        <f t="shared" si="58"/>
        <v>2.4198</v>
      </c>
      <c r="DD37" s="205">
        <f t="shared" si="59"/>
        <v>0.86799999999999999</v>
      </c>
      <c r="DE37" s="283">
        <f t="shared" si="60"/>
        <v>0</v>
      </c>
      <c r="DF37" s="284">
        <f t="shared" si="61"/>
        <v>1</v>
      </c>
      <c r="DI37" s="231"/>
      <c r="DJ37" s="163">
        <f t="shared" si="62"/>
        <v>16.879799999999999</v>
      </c>
      <c r="DK37" s="205">
        <f t="shared" si="63"/>
        <v>0.88500000000000001</v>
      </c>
      <c r="DM37" s="301">
        <f t="shared" si="64"/>
        <v>3</v>
      </c>
      <c r="DN37" s="302">
        <f t="shared" si="65"/>
        <v>9</v>
      </c>
    </row>
    <row r="38" spans="2:118" x14ac:dyDescent="0.3">
      <c r="B38" s="47" t="s">
        <v>117</v>
      </c>
      <c r="C38" s="160">
        <v>540076</v>
      </c>
      <c r="D38" s="4" t="s">
        <v>330</v>
      </c>
      <c r="E38" s="4" t="s">
        <v>369</v>
      </c>
      <c r="F38" s="11">
        <v>3</v>
      </c>
      <c r="G38" s="18">
        <v>1795</v>
      </c>
      <c r="H38" s="18">
        <v>4109</v>
      </c>
      <c r="I38" s="18">
        <v>7500</v>
      </c>
      <c r="J38" s="19">
        <v>2674.0947075208915</v>
      </c>
      <c r="K38" s="18">
        <v>3579</v>
      </c>
      <c r="L38" s="163">
        <v>2.06</v>
      </c>
      <c r="N38" s="256">
        <v>313</v>
      </c>
      <c r="O38" s="144">
        <f t="shared" si="0"/>
        <v>0.92100000000000004</v>
      </c>
      <c r="P38" s="26">
        <v>0.17437325905292481</v>
      </c>
      <c r="Q38" s="26">
        <f t="shared" si="1"/>
        <v>0.61399999999999999</v>
      </c>
      <c r="R38" s="11">
        <v>5.92</v>
      </c>
      <c r="S38" s="31">
        <f t="shared" si="2"/>
        <v>0.81499999999999995</v>
      </c>
      <c r="T38" s="69">
        <v>3.2980501392757661E-3</v>
      </c>
      <c r="U38" s="83">
        <f t="shared" si="3"/>
        <v>0.34599999999999997</v>
      </c>
      <c r="V38" s="11">
        <v>24</v>
      </c>
      <c r="W38" s="178">
        <f t="shared" si="4"/>
        <v>0.88100000000000001</v>
      </c>
      <c r="X38" s="65">
        <v>1.2</v>
      </c>
      <c r="Y38" s="26">
        <f t="shared" si="5"/>
        <v>0.36399999999999999</v>
      </c>
      <c r="Z38" s="163">
        <f t="shared" si="6"/>
        <v>2.2050000000000001</v>
      </c>
      <c r="AA38" s="276">
        <f t="shared" si="7"/>
        <v>0.56999999999999995</v>
      </c>
      <c r="AB38" s="283">
        <f t="shared" si="8"/>
        <v>0</v>
      </c>
      <c r="AC38" s="284">
        <f t="shared" si="9"/>
        <v>1</v>
      </c>
      <c r="AE38" s="256">
        <v>903</v>
      </c>
      <c r="AF38" s="144">
        <f t="shared" si="10"/>
        <v>0.98199999999999998</v>
      </c>
      <c r="AG38" s="79">
        <v>1</v>
      </c>
      <c r="AH38" s="26">
        <f t="shared" si="11"/>
        <v>0.53</v>
      </c>
      <c r="AI38" s="26">
        <f t="shared" si="12"/>
        <v>0.21976149914821125</v>
      </c>
      <c r="AJ38" s="83">
        <f t="shared" si="13"/>
        <v>0.79300000000000004</v>
      </c>
      <c r="AK38" s="61">
        <f t="shared" si="14"/>
        <v>2.8849840255591053</v>
      </c>
      <c r="AL38" s="144">
        <f t="shared" si="15"/>
        <v>0.97799999999999998</v>
      </c>
      <c r="AM38" s="11">
        <v>1067</v>
      </c>
      <c r="AN38" s="83">
        <f t="shared" si="16"/>
        <v>0.2596738865904113</v>
      </c>
      <c r="AO38" s="26">
        <f t="shared" si="17"/>
        <v>1.1074197120708748E-3</v>
      </c>
      <c r="AP38" s="26">
        <f t="shared" si="18"/>
        <v>0.53900000000000003</v>
      </c>
      <c r="AQ38" s="198">
        <f t="shared" si="19"/>
        <v>3.2830000000000004</v>
      </c>
      <c r="AR38" s="275">
        <f t="shared" si="20"/>
        <v>0.89400000000000002</v>
      </c>
      <c r="AS38" s="283">
        <f t="shared" si="21"/>
        <v>2</v>
      </c>
      <c r="AT38" s="284">
        <f t="shared" si="22"/>
        <v>2</v>
      </c>
      <c r="AV38" s="208">
        <v>56200</v>
      </c>
      <c r="AW38" s="83">
        <f t="shared" si="23"/>
        <v>0.79800000000000004</v>
      </c>
      <c r="AX38" s="26">
        <v>3.0581039755351678E-3</v>
      </c>
      <c r="AY38" s="83">
        <f t="shared" si="24"/>
        <v>0.28899999999999998</v>
      </c>
      <c r="AZ38" s="26">
        <v>0.38200000000000001</v>
      </c>
      <c r="BA38" s="83">
        <f t="shared" si="25"/>
        <v>0.79800000000000004</v>
      </c>
      <c r="BB38" s="26">
        <v>0.89400000000000002</v>
      </c>
      <c r="BC38" s="83">
        <f t="shared" si="26"/>
        <v>0.78</v>
      </c>
      <c r="BD38" s="26">
        <v>0.95699999999999996</v>
      </c>
      <c r="BE38" s="144">
        <f t="shared" si="27"/>
        <v>0.91200000000000003</v>
      </c>
      <c r="BF38" s="26">
        <v>8.8593576965669985E-3</v>
      </c>
      <c r="BG38" s="83">
        <f t="shared" si="28"/>
        <v>0.47799999999999998</v>
      </c>
      <c r="BH38" s="212">
        <f t="shared" si="29"/>
        <v>4.0549999999999997</v>
      </c>
      <c r="BI38" s="206">
        <f t="shared" si="30"/>
        <v>0.93799999999999994</v>
      </c>
      <c r="BJ38" s="283">
        <f t="shared" si="31"/>
        <v>1</v>
      </c>
      <c r="BK38" s="284">
        <f t="shared" si="32"/>
        <v>1</v>
      </c>
      <c r="BM38" s="160">
        <v>5</v>
      </c>
      <c r="BN38" s="144">
        <f t="shared" si="33"/>
        <v>0.95599999999999996</v>
      </c>
      <c r="BO38" s="11">
        <v>3</v>
      </c>
      <c r="BP38" s="144">
        <f t="shared" si="34"/>
        <v>0.93400000000000005</v>
      </c>
      <c r="BQ38" s="26">
        <v>0.184</v>
      </c>
      <c r="BR38" s="83">
        <f t="shared" si="35"/>
        <v>0.75</v>
      </c>
      <c r="BS38" s="163">
        <f t="shared" si="36"/>
        <v>1.706</v>
      </c>
      <c r="BT38" s="292">
        <f t="shared" si="37"/>
        <v>0.96399999999999997</v>
      </c>
      <c r="BU38" s="283">
        <f t="shared" si="38"/>
        <v>1</v>
      </c>
      <c r="BV38" s="284">
        <f t="shared" si="39"/>
        <v>1</v>
      </c>
      <c r="BX38" s="160">
        <v>0</v>
      </c>
      <c r="BY38" s="26">
        <f t="shared" si="40"/>
        <v>0</v>
      </c>
      <c r="BZ38" s="11">
        <v>0</v>
      </c>
      <c r="CA38" s="26">
        <f t="shared" si="41"/>
        <v>0</v>
      </c>
      <c r="CB38" s="11">
        <v>7</v>
      </c>
      <c r="CC38" s="31">
        <f t="shared" si="42"/>
        <v>0.85499999999999998</v>
      </c>
      <c r="CD38" s="11">
        <v>0</v>
      </c>
      <c r="CE38" s="26">
        <f t="shared" si="43"/>
        <v>0</v>
      </c>
      <c r="CF38" s="163">
        <f t="shared" si="44"/>
        <v>0.85499999999999998</v>
      </c>
      <c r="CG38" s="299">
        <f t="shared" si="45"/>
        <v>0.72799999999999998</v>
      </c>
      <c r="CH38" s="283">
        <f t="shared" si="46"/>
        <v>0</v>
      </c>
      <c r="CI38" s="284">
        <f t="shared" si="47"/>
        <v>1</v>
      </c>
      <c r="CK38" s="160">
        <v>13</v>
      </c>
      <c r="CL38" s="31">
        <f t="shared" si="48"/>
        <v>0.85899999999999999</v>
      </c>
      <c r="CM38" s="26">
        <v>1.4396456256921373E-2</v>
      </c>
      <c r="CN38" s="45">
        <f t="shared" si="49"/>
        <v>0.627</v>
      </c>
      <c r="CO38" s="11">
        <v>61</v>
      </c>
      <c r="CP38" s="31">
        <f t="shared" si="50"/>
        <v>0.82</v>
      </c>
      <c r="CQ38" s="11">
        <v>15</v>
      </c>
      <c r="CR38" s="26">
        <f t="shared" si="51"/>
        <v>0.77600000000000002</v>
      </c>
      <c r="CS38" s="163">
        <f t="shared" si="52"/>
        <v>3.0819999999999999</v>
      </c>
      <c r="CT38" s="298">
        <f t="shared" si="53"/>
        <v>0.85899999999999999</v>
      </c>
      <c r="CU38" s="283">
        <f t="shared" si="54"/>
        <v>0</v>
      </c>
      <c r="CV38" s="284">
        <f t="shared" si="55"/>
        <v>2</v>
      </c>
      <c r="CX38" s="227">
        <v>0.23899999999999999</v>
      </c>
      <c r="CY38" s="26">
        <f t="shared" si="56"/>
        <v>0.72299999999999998</v>
      </c>
      <c r="CZ38" s="26">
        <v>0.14000000000000001</v>
      </c>
      <c r="DA38" s="26">
        <f t="shared" si="57"/>
        <v>0.71</v>
      </c>
      <c r="DB38" s="26">
        <v>0.24660000000000001</v>
      </c>
      <c r="DC38" s="163">
        <f t="shared" si="58"/>
        <v>1.6795999999999998</v>
      </c>
      <c r="DD38" s="203">
        <f t="shared" si="59"/>
        <v>0.58299999999999996</v>
      </c>
      <c r="DE38" s="283">
        <f t="shared" si="60"/>
        <v>0</v>
      </c>
      <c r="DF38" s="284">
        <f t="shared" si="61"/>
        <v>0</v>
      </c>
      <c r="DI38" s="231"/>
      <c r="DJ38" s="163">
        <f t="shared" si="62"/>
        <v>16.865599999999997</v>
      </c>
      <c r="DK38" s="205">
        <f t="shared" si="63"/>
        <v>0.88100000000000001</v>
      </c>
      <c r="DM38" s="301">
        <f t="shared" si="64"/>
        <v>4</v>
      </c>
      <c r="DN38" s="302">
        <f t="shared" si="65"/>
        <v>8</v>
      </c>
    </row>
    <row r="39" spans="2:118" x14ac:dyDescent="0.3">
      <c r="B39" s="47" t="s">
        <v>68</v>
      </c>
      <c r="C39" s="160">
        <v>540036</v>
      </c>
      <c r="D39" s="4" t="s">
        <v>320</v>
      </c>
      <c r="E39" s="4" t="s">
        <v>369</v>
      </c>
      <c r="F39" s="11">
        <v>7</v>
      </c>
      <c r="G39" s="18">
        <v>660</v>
      </c>
      <c r="H39" s="18">
        <v>836</v>
      </c>
      <c r="I39" s="18">
        <v>1220</v>
      </c>
      <c r="J39" s="19">
        <v>1183.030303030303</v>
      </c>
      <c r="K39" s="18">
        <v>416</v>
      </c>
      <c r="L39" s="163">
        <v>2.66</v>
      </c>
      <c r="N39" s="256">
        <v>164</v>
      </c>
      <c r="O39" s="26">
        <f t="shared" si="0"/>
        <v>0.72299999999999998</v>
      </c>
      <c r="P39" s="26">
        <v>0.2484848484848485</v>
      </c>
      <c r="Q39" s="83">
        <f t="shared" si="1"/>
        <v>0.79300000000000004</v>
      </c>
      <c r="R39" s="11">
        <v>4.5999999999999996</v>
      </c>
      <c r="S39" s="26">
        <f t="shared" si="2"/>
        <v>0.72299999999999998</v>
      </c>
      <c r="T39" s="69">
        <v>6.9696969696969686E-3</v>
      </c>
      <c r="U39" s="83">
        <f t="shared" si="3"/>
        <v>0.73199999999999998</v>
      </c>
      <c r="V39" s="11">
        <v>18</v>
      </c>
      <c r="W39" s="83">
        <f t="shared" si="4"/>
        <v>0.57399999999999995</v>
      </c>
      <c r="X39" s="62">
        <v>2.1</v>
      </c>
      <c r="Y39" s="83">
        <f t="shared" si="5"/>
        <v>0.622</v>
      </c>
      <c r="Z39" s="163">
        <f t="shared" si="6"/>
        <v>2.7210000000000001</v>
      </c>
      <c r="AA39" s="275">
        <f t="shared" si="7"/>
        <v>0.83699999999999997</v>
      </c>
      <c r="AB39" s="283">
        <f t="shared" si="8"/>
        <v>0</v>
      </c>
      <c r="AC39" s="284">
        <f t="shared" si="9"/>
        <v>0</v>
      </c>
      <c r="AE39" s="256">
        <v>124</v>
      </c>
      <c r="AF39" s="83">
        <f t="shared" si="10"/>
        <v>0.78500000000000003</v>
      </c>
      <c r="AG39" s="79">
        <v>0</v>
      </c>
      <c r="AH39" s="26">
        <f t="shared" si="11"/>
        <v>0</v>
      </c>
      <c r="AI39" s="26">
        <f t="shared" si="12"/>
        <v>0.14832535885167464</v>
      </c>
      <c r="AJ39" s="83">
        <f t="shared" si="13"/>
        <v>0.66200000000000003</v>
      </c>
      <c r="AK39" s="61">
        <f t="shared" si="14"/>
        <v>0.75609756097560976</v>
      </c>
      <c r="AL39" s="26">
        <f t="shared" si="15"/>
        <v>0.59599999999999997</v>
      </c>
      <c r="AM39" s="11">
        <v>130</v>
      </c>
      <c r="AN39" s="83">
        <f t="shared" si="16"/>
        <v>0.15550239234449761</v>
      </c>
      <c r="AO39" s="26">
        <f t="shared" si="17"/>
        <v>0</v>
      </c>
      <c r="AP39" s="26">
        <f t="shared" si="18"/>
        <v>0</v>
      </c>
      <c r="AQ39" s="198">
        <f t="shared" si="19"/>
        <v>2.0430000000000001</v>
      </c>
      <c r="AR39" s="276">
        <f t="shared" si="20"/>
        <v>0.55700000000000005</v>
      </c>
      <c r="AS39" s="283">
        <f t="shared" si="21"/>
        <v>0</v>
      </c>
      <c r="AT39" s="284">
        <f t="shared" si="22"/>
        <v>0</v>
      </c>
      <c r="AV39" s="208">
        <v>42900</v>
      </c>
      <c r="AW39" s="83">
        <f t="shared" si="23"/>
        <v>0.61799999999999999</v>
      </c>
      <c r="AX39" s="26">
        <v>0.13924050632911389</v>
      </c>
      <c r="AY39" s="83">
        <f t="shared" si="24"/>
        <v>0.61399999999999999</v>
      </c>
      <c r="AZ39" s="26">
        <v>0.33800000000000002</v>
      </c>
      <c r="BA39" s="83">
        <f t="shared" si="25"/>
        <v>0.72799999999999998</v>
      </c>
      <c r="BB39" s="26">
        <v>0.67700000000000005</v>
      </c>
      <c r="BC39" s="83">
        <f t="shared" si="26"/>
        <v>0.41199999999999998</v>
      </c>
      <c r="BD39" s="26">
        <v>0.88500000000000001</v>
      </c>
      <c r="BE39" s="83">
        <f t="shared" si="27"/>
        <v>0.66600000000000004</v>
      </c>
      <c r="BF39" s="26">
        <v>1.6129032258064516E-2</v>
      </c>
      <c r="BG39" s="83">
        <f t="shared" si="28"/>
        <v>0.52100000000000002</v>
      </c>
      <c r="BH39" s="212">
        <f t="shared" si="29"/>
        <v>3.5589999999999997</v>
      </c>
      <c r="BI39" s="203">
        <f t="shared" si="30"/>
        <v>0.61799999999999999</v>
      </c>
      <c r="BJ39" s="283">
        <f t="shared" si="31"/>
        <v>0</v>
      </c>
      <c r="BK39" s="284">
        <f t="shared" si="32"/>
        <v>0</v>
      </c>
      <c r="BM39" s="160">
        <v>4</v>
      </c>
      <c r="BN39" s="31">
        <f t="shared" si="33"/>
        <v>0.88500000000000001</v>
      </c>
      <c r="BO39" s="11">
        <v>2</v>
      </c>
      <c r="BP39" s="31">
        <f t="shared" si="34"/>
        <v>0.85</v>
      </c>
      <c r="BQ39" s="26">
        <v>0.17799999999999999</v>
      </c>
      <c r="BR39" s="83">
        <f t="shared" si="35"/>
        <v>0.745</v>
      </c>
      <c r="BS39" s="163">
        <f t="shared" si="36"/>
        <v>1.63</v>
      </c>
      <c r="BT39" s="292">
        <f t="shared" si="37"/>
        <v>0.92500000000000004</v>
      </c>
      <c r="BU39" s="283">
        <f t="shared" si="38"/>
        <v>0</v>
      </c>
      <c r="BV39" s="284">
        <f t="shared" si="39"/>
        <v>1</v>
      </c>
      <c r="BX39" s="160">
        <v>2</v>
      </c>
      <c r="BY39" s="31">
        <f t="shared" si="40"/>
        <v>0.83699999999999997</v>
      </c>
      <c r="BZ39" s="11">
        <v>0</v>
      </c>
      <c r="CA39" s="26">
        <f t="shared" si="41"/>
        <v>0</v>
      </c>
      <c r="CB39" s="11">
        <v>7</v>
      </c>
      <c r="CC39" s="31">
        <f t="shared" si="42"/>
        <v>0.85499999999999998</v>
      </c>
      <c r="CD39" s="11">
        <v>0</v>
      </c>
      <c r="CE39" s="26">
        <f t="shared" si="43"/>
        <v>0</v>
      </c>
      <c r="CF39" s="163">
        <f t="shared" si="44"/>
        <v>1.6919999999999999</v>
      </c>
      <c r="CG39" s="297">
        <f t="shared" si="45"/>
        <v>0.90300000000000002</v>
      </c>
      <c r="CH39" s="283">
        <f t="shared" si="46"/>
        <v>0</v>
      </c>
      <c r="CI39" s="284">
        <f t="shared" si="47"/>
        <v>2</v>
      </c>
      <c r="CK39" s="160">
        <v>5</v>
      </c>
      <c r="CL39" s="26">
        <f t="shared" si="48"/>
        <v>0.77100000000000002</v>
      </c>
      <c r="CM39" s="26">
        <v>4.0322580645161289E-2</v>
      </c>
      <c r="CN39" s="45">
        <f t="shared" si="49"/>
        <v>0.72299999999999998</v>
      </c>
      <c r="CO39" s="11">
        <v>280</v>
      </c>
      <c r="CP39" s="144">
        <f t="shared" si="50"/>
        <v>0.96899999999999997</v>
      </c>
      <c r="CQ39" s="11">
        <v>132</v>
      </c>
      <c r="CR39" s="144">
        <f t="shared" si="51"/>
        <v>0.98199999999999998</v>
      </c>
      <c r="CS39" s="163">
        <f t="shared" si="52"/>
        <v>3.4449999999999998</v>
      </c>
      <c r="CT39" s="297">
        <f t="shared" si="53"/>
        <v>0.92900000000000005</v>
      </c>
      <c r="CU39" s="283">
        <f t="shared" si="54"/>
        <v>2</v>
      </c>
      <c r="CV39" s="284">
        <f t="shared" si="55"/>
        <v>2</v>
      </c>
      <c r="CX39" s="227">
        <v>0.18099999999999999</v>
      </c>
      <c r="CY39" s="26">
        <f t="shared" si="56"/>
        <v>0.64</v>
      </c>
      <c r="CZ39" s="26">
        <v>0.13900000000000001</v>
      </c>
      <c r="DA39" s="26">
        <f t="shared" si="57"/>
        <v>0.70599999999999996</v>
      </c>
      <c r="DB39" s="26">
        <v>0.42730000000000001</v>
      </c>
      <c r="DC39" s="163">
        <f t="shared" si="58"/>
        <v>1.7733000000000001</v>
      </c>
      <c r="DD39" s="203">
        <f t="shared" si="59"/>
        <v>0.63100000000000001</v>
      </c>
      <c r="DE39" s="283">
        <f t="shared" si="60"/>
        <v>0</v>
      </c>
      <c r="DF39" s="284">
        <f t="shared" si="61"/>
        <v>0</v>
      </c>
      <c r="DI39" s="231"/>
      <c r="DJ39" s="163">
        <f t="shared" si="62"/>
        <v>16.863300000000002</v>
      </c>
      <c r="DK39" s="205">
        <f t="shared" si="63"/>
        <v>0.877</v>
      </c>
      <c r="DM39" s="301">
        <f t="shared" si="64"/>
        <v>2</v>
      </c>
      <c r="DN39" s="302">
        <f t="shared" si="65"/>
        <v>5</v>
      </c>
    </row>
    <row r="40" spans="2:118" x14ac:dyDescent="0.3">
      <c r="B40" s="47" t="s">
        <v>172</v>
      </c>
      <c r="C40" s="160">
        <v>540122</v>
      </c>
      <c r="D40" s="4" t="s">
        <v>339</v>
      </c>
      <c r="E40" s="4" t="s">
        <v>369</v>
      </c>
      <c r="F40" s="11">
        <v>1</v>
      </c>
      <c r="G40" s="18">
        <v>589</v>
      </c>
      <c r="H40" s="18">
        <v>563</v>
      </c>
      <c r="I40" s="18">
        <v>679</v>
      </c>
      <c r="J40" s="19">
        <v>737.79286926994905</v>
      </c>
      <c r="K40" s="18">
        <v>224</v>
      </c>
      <c r="L40" s="163">
        <v>3.03</v>
      </c>
      <c r="N40" s="256">
        <v>73</v>
      </c>
      <c r="O40" s="26">
        <f t="shared" si="0"/>
        <v>0.48599999999999999</v>
      </c>
      <c r="P40" s="26">
        <v>0.1239388794567063</v>
      </c>
      <c r="Q40" s="26">
        <f t="shared" si="1"/>
        <v>0.45600000000000002</v>
      </c>
      <c r="R40" s="11">
        <v>4.93</v>
      </c>
      <c r="S40" s="26">
        <f t="shared" si="2"/>
        <v>0.74099999999999999</v>
      </c>
      <c r="T40" s="69">
        <v>8.3701188455008492E-3</v>
      </c>
      <c r="U40" s="178">
        <f t="shared" si="3"/>
        <v>0.83299999999999996</v>
      </c>
      <c r="V40" s="11">
        <v>19</v>
      </c>
      <c r="W40" s="83">
        <f t="shared" si="4"/>
        <v>0.74099999999999999</v>
      </c>
      <c r="X40" s="62">
        <v>1.7</v>
      </c>
      <c r="Y40" s="83">
        <f t="shared" si="5"/>
        <v>0.51300000000000001</v>
      </c>
      <c r="Z40" s="163">
        <f t="shared" si="6"/>
        <v>2.5429999999999997</v>
      </c>
      <c r="AA40" s="276">
        <f t="shared" si="7"/>
        <v>0.75</v>
      </c>
      <c r="AB40" s="283">
        <f t="shared" si="8"/>
        <v>0</v>
      </c>
      <c r="AC40" s="284">
        <f t="shared" si="9"/>
        <v>1</v>
      </c>
      <c r="AE40" s="256">
        <v>138</v>
      </c>
      <c r="AF40" s="178">
        <f t="shared" si="10"/>
        <v>0.81499999999999995</v>
      </c>
      <c r="AG40" s="79">
        <v>13</v>
      </c>
      <c r="AH40" s="31">
        <f t="shared" si="11"/>
        <v>0.81499999999999995</v>
      </c>
      <c r="AI40" s="26">
        <f t="shared" si="12"/>
        <v>0.24511545293072823</v>
      </c>
      <c r="AJ40" s="178">
        <f t="shared" si="13"/>
        <v>0.82399999999999995</v>
      </c>
      <c r="AK40" s="61">
        <f t="shared" si="14"/>
        <v>1.8904109589041096</v>
      </c>
      <c r="AL40" s="144">
        <f t="shared" si="15"/>
        <v>0.92500000000000004</v>
      </c>
      <c r="AM40" s="11">
        <v>143</v>
      </c>
      <c r="AN40" s="83">
        <f t="shared" si="16"/>
        <v>0.25399644760213141</v>
      </c>
      <c r="AO40" s="26">
        <f t="shared" si="17"/>
        <v>9.420289855072464E-2</v>
      </c>
      <c r="AP40" s="26">
        <f t="shared" si="18"/>
        <v>0.72299999999999998</v>
      </c>
      <c r="AQ40" s="198">
        <f t="shared" si="19"/>
        <v>3.379</v>
      </c>
      <c r="AR40" s="277">
        <f t="shared" si="20"/>
        <v>0.92900000000000005</v>
      </c>
      <c r="AS40" s="283">
        <f t="shared" si="21"/>
        <v>1</v>
      </c>
      <c r="AT40" s="284">
        <f t="shared" si="22"/>
        <v>4</v>
      </c>
      <c r="AV40" s="208">
        <v>18700</v>
      </c>
      <c r="AW40" s="83">
        <f t="shared" si="23"/>
        <v>0.245</v>
      </c>
      <c r="AX40" s="26">
        <v>0.1057692307692308</v>
      </c>
      <c r="AY40" s="83">
        <f t="shared" si="24"/>
        <v>0.53900000000000003</v>
      </c>
      <c r="AZ40" s="26">
        <v>0.441</v>
      </c>
      <c r="BA40" s="178">
        <f t="shared" si="25"/>
        <v>0.85499999999999998</v>
      </c>
      <c r="BB40" s="26">
        <v>0.91600000000000004</v>
      </c>
      <c r="BC40" s="178">
        <f t="shared" si="26"/>
        <v>0.877</v>
      </c>
      <c r="BD40" s="26">
        <v>0.93699999999999994</v>
      </c>
      <c r="BE40" s="178">
        <f t="shared" si="27"/>
        <v>0.84599999999999997</v>
      </c>
      <c r="BF40" s="26">
        <v>2.1739130434782608E-2</v>
      </c>
      <c r="BG40" s="83">
        <f t="shared" si="28"/>
        <v>0.57399999999999995</v>
      </c>
      <c r="BH40" s="212">
        <f t="shared" si="29"/>
        <v>3.9359999999999999</v>
      </c>
      <c r="BI40" s="205">
        <f t="shared" si="30"/>
        <v>0.86399999999999999</v>
      </c>
      <c r="BJ40" s="283">
        <f t="shared" si="31"/>
        <v>0</v>
      </c>
      <c r="BK40" s="284">
        <f t="shared" si="32"/>
        <v>3</v>
      </c>
      <c r="BM40" s="160">
        <v>2</v>
      </c>
      <c r="BN40" s="26">
        <f t="shared" si="33"/>
        <v>0.66600000000000004</v>
      </c>
      <c r="BO40" s="11">
        <v>2</v>
      </c>
      <c r="BP40" s="31">
        <f t="shared" si="34"/>
        <v>0.85</v>
      </c>
      <c r="BQ40" s="26">
        <v>0.22700000000000001</v>
      </c>
      <c r="BR40" s="178">
        <f t="shared" si="35"/>
        <v>0.82799999999999996</v>
      </c>
      <c r="BS40" s="163">
        <f t="shared" si="36"/>
        <v>1.494</v>
      </c>
      <c r="BT40" s="290">
        <f t="shared" si="37"/>
        <v>0.85499999999999998</v>
      </c>
      <c r="BU40" s="283">
        <f t="shared" si="38"/>
        <v>0</v>
      </c>
      <c r="BV40" s="284">
        <f t="shared" si="39"/>
        <v>1</v>
      </c>
      <c r="BX40" s="160">
        <v>0</v>
      </c>
      <c r="BY40" s="26">
        <f t="shared" si="40"/>
        <v>0</v>
      </c>
      <c r="BZ40" s="11">
        <v>0</v>
      </c>
      <c r="CA40" s="26">
        <f t="shared" si="41"/>
        <v>0</v>
      </c>
      <c r="CB40" s="11">
        <v>11</v>
      </c>
      <c r="CC40" s="144">
        <f t="shared" si="42"/>
        <v>0.95099999999999996</v>
      </c>
      <c r="CD40" s="11">
        <v>6</v>
      </c>
      <c r="CE40" s="144">
        <f t="shared" si="43"/>
        <v>0.96</v>
      </c>
      <c r="CF40" s="163">
        <f t="shared" si="44"/>
        <v>0.95099999999999996</v>
      </c>
      <c r="CG40" s="299">
        <f t="shared" si="45"/>
        <v>0.76300000000000001</v>
      </c>
      <c r="CH40" s="283">
        <f t="shared" si="46"/>
        <v>1</v>
      </c>
      <c r="CI40" s="284">
        <f t="shared" si="47"/>
        <v>1</v>
      </c>
      <c r="CK40" s="160">
        <v>1</v>
      </c>
      <c r="CL40" s="26">
        <f t="shared" si="48"/>
        <v>0.53900000000000003</v>
      </c>
      <c r="CM40" s="26">
        <v>7.246376811594203E-3</v>
      </c>
      <c r="CN40" s="45">
        <f t="shared" si="49"/>
        <v>0.57799999999999996</v>
      </c>
      <c r="CO40" s="11">
        <v>19</v>
      </c>
      <c r="CP40" s="26">
        <f t="shared" si="50"/>
        <v>0.59199999999999997</v>
      </c>
      <c r="CQ40" s="11">
        <v>0</v>
      </c>
      <c r="CR40" s="26">
        <f t="shared" si="51"/>
        <v>0</v>
      </c>
      <c r="CS40" s="163">
        <f t="shared" si="52"/>
        <v>1.7090000000000001</v>
      </c>
      <c r="CT40" s="299">
        <f t="shared" si="53"/>
        <v>0.55700000000000005</v>
      </c>
      <c r="CU40" s="283">
        <f t="shared" si="54"/>
        <v>0</v>
      </c>
      <c r="CV40" s="284">
        <f t="shared" si="55"/>
        <v>0</v>
      </c>
      <c r="CX40" s="227">
        <v>0.49</v>
      </c>
      <c r="CY40" s="178">
        <f t="shared" si="56"/>
        <v>0.88100000000000001</v>
      </c>
      <c r="CZ40" s="26">
        <v>0.28599999999999998</v>
      </c>
      <c r="DA40" s="31">
        <f t="shared" si="57"/>
        <v>0.85</v>
      </c>
      <c r="DB40" s="144">
        <v>0.99550000000000005</v>
      </c>
      <c r="DC40" s="163">
        <f t="shared" si="58"/>
        <v>2.7264999999999997</v>
      </c>
      <c r="DD40" s="206">
        <f t="shared" si="59"/>
        <v>0.95099999999999996</v>
      </c>
      <c r="DE40" s="283">
        <f t="shared" si="60"/>
        <v>1</v>
      </c>
      <c r="DF40" s="284">
        <f t="shared" si="61"/>
        <v>3</v>
      </c>
      <c r="DI40" s="231"/>
      <c r="DJ40" s="163">
        <f t="shared" si="62"/>
        <v>16.738499999999998</v>
      </c>
      <c r="DK40" s="205">
        <f t="shared" si="63"/>
        <v>0.872</v>
      </c>
      <c r="DM40" s="301">
        <f t="shared" si="64"/>
        <v>3</v>
      </c>
      <c r="DN40" s="302">
        <f t="shared" si="65"/>
        <v>13</v>
      </c>
    </row>
    <row r="41" spans="2:118" x14ac:dyDescent="0.3">
      <c r="B41" s="47" t="s">
        <v>277</v>
      </c>
      <c r="C41" s="160">
        <v>540197</v>
      </c>
      <c r="D41" s="4" t="s">
        <v>360</v>
      </c>
      <c r="E41" s="4" t="s">
        <v>369</v>
      </c>
      <c r="F41" s="11">
        <v>5</v>
      </c>
      <c r="G41" s="18">
        <v>336</v>
      </c>
      <c r="H41" s="18">
        <v>772</v>
      </c>
      <c r="I41" s="18">
        <v>1385</v>
      </c>
      <c r="J41" s="19">
        <v>2638.0952380952381</v>
      </c>
      <c r="K41" s="18">
        <v>558</v>
      </c>
      <c r="L41" s="163">
        <v>2.48</v>
      </c>
      <c r="N41" s="256">
        <v>64</v>
      </c>
      <c r="O41" s="26">
        <f t="shared" si="0"/>
        <v>0.442</v>
      </c>
      <c r="P41" s="26">
        <v>0.19047619047619049</v>
      </c>
      <c r="Q41" s="26">
        <f t="shared" si="1"/>
        <v>0.67500000000000004</v>
      </c>
      <c r="R41" s="11">
        <v>1.1100000000000001</v>
      </c>
      <c r="S41" s="26">
        <f t="shared" si="2"/>
        <v>0.157</v>
      </c>
      <c r="T41" s="69">
        <v>3.3035714285714279E-3</v>
      </c>
      <c r="U41" s="83">
        <f t="shared" si="3"/>
        <v>0.35</v>
      </c>
      <c r="V41" s="11">
        <v>16</v>
      </c>
      <c r="W41" s="26">
        <f t="shared" si="4"/>
        <v>0.377</v>
      </c>
      <c r="X41" s="62">
        <v>5.0999999999999996</v>
      </c>
      <c r="Y41" s="144">
        <f t="shared" si="5"/>
        <v>0.93400000000000005</v>
      </c>
      <c r="Z41" s="163">
        <f t="shared" si="6"/>
        <v>2.3360000000000003</v>
      </c>
      <c r="AA41" s="276">
        <f t="shared" si="7"/>
        <v>0.64</v>
      </c>
      <c r="AB41" s="283">
        <f t="shared" si="8"/>
        <v>1</v>
      </c>
      <c r="AC41" s="284">
        <f t="shared" si="9"/>
        <v>1</v>
      </c>
      <c r="AE41" s="256">
        <v>86</v>
      </c>
      <c r="AF41" s="26">
        <f t="shared" si="10"/>
        <v>0.69699999999999995</v>
      </c>
      <c r="AG41" s="79">
        <v>6</v>
      </c>
      <c r="AH41" s="26">
        <f t="shared" si="11"/>
        <v>0.72299999999999998</v>
      </c>
      <c r="AI41" s="26">
        <f t="shared" si="12"/>
        <v>0.11139896373056994</v>
      </c>
      <c r="AJ41" s="83">
        <f t="shared" si="13"/>
        <v>0.57399999999999995</v>
      </c>
      <c r="AK41" s="61">
        <f t="shared" si="14"/>
        <v>1.34375</v>
      </c>
      <c r="AL41" s="178">
        <f t="shared" si="15"/>
        <v>0.82</v>
      </c>
      <c r="AM41" s="11">
        <v>92</v>
      </c>
      <c r="AN41" s="83">
        <f t="shared" si="16"/>
        <v>0.11917098445595854</v>
      </c>
      <c r="AO41" s="26">
        <f t="shared" si="17"/>
        <v>6.9767441860465115E-2</v>
      </c>
      <c r="AP41" s="26">
        <f t="shared" si="18"/>
        <v>0.67100000000000004</v>
      </c>
      <c r="AQ41" s="198">
        <f t="shared" si="19"/>
        <v>2.8140000000000001</v>
      </c>
      <c r="AR41" s="276">
        <f t="shared" si="20"/>
        <v>0.77100000000000002</v>
      </c>
      <c r="AS41" s="283">
        <f t="shared" si="21"/>
        <v>0</v>
      </c>
      <c r="AT41" s="284">
        <f t="shared" si="22"/>
        <v>1</v>
      </c>
      <c r="AV41" s="208">
        <v>46450</v>
      </c>
      <c r="AW41" s="83">
        <f t="shared" si="23"/>
        <v>0.66600000000000004</v>
      </c>
      <c r="AX41" s="26">
        <v>8.7499999999999994E-2</v>
      </c>
      <c r="AY41" s="83">
        <f t="shared" si="24"/>
        <v>0.5</v>
      </c>
      <c r="AZ41" s="26">
        <v>0.56499999999999995</v>
      </c>
      <c r="BA41" s="144">
        <f t="shared" si="25"/>
        <v>0.93400000000000005</v>
      </c>
      <c r="BB41" s="26">
        <v>0.60899999999999999</v>
      </c>
      <c r="BC41" s="83">
        <f t="shared" si="26"/>
        <v>0.32800000000000001</v>
      </c>
      <c r="BD41" s="26">
        <v>0.85899999999999999</v>
      </c>
      <c r="BE41" s="83">
        <f t="shared" si="27"/>
        <v>0.58299999999999996</v>
      </c>
      <c r="BF41" s="26">
        <v>0.13953488372093023</v>
      </c>
      <c r="BG41" s="144">
        <f t="shared" si="28"/>
        <v>0.92900000000000005</v>
      </c>
      <c r="BH41" s="212">
        <f t="shared" si="29"/>
        <v>3.94</v>
      </c>
      <c r="BI41" s="205">
        <f t="shared" si="30"/>
        <v>0.872</v>
      </c>
      <c r="BJ41" s="283">
        <f t="shared" si="31"/>
        <v>2</v>
      </c>
      <c r="BK41" s="284">
        <f t="shared" si="32"/>
        <v>2</v>
      </c>
      <c r="BM41" s="160">
        <v>1</v>
      </c>
      <c r="BN41" s="26">
        <f t="shared" si="33"/>
        <v>0.438</v>
      </c>
      <c r="BO41" s="11">
        <v>1</v>
      </c>
      <c r="BP41" s="26">
        <f t="shared" si="34"/>
        <v>0.63500000000000001</v>
      </c>
      <c r="BQ41" s="26">
        <v>0.14000000000000001</v>
      </c>
      <c r="BR41" s="83">
        <f t="shared" si="35"/>
        <v>0.622</v>
      </c>
      <c r="BS41" s="163">
        <f t="shared" si="36"/>
        <v>1.06</v>
      </c>
      <c r="BT41" s="291">
        <f t="shared" si="37"/>
        <v>0.58299999999999996</v>
      </c>
      <c r="BU41" s="283">
        <f t="shared" si="38"/>
        <v>0</v>
      </c>
      <c r="BV41" s="284">
        <f t="shared" si="39"/>
        <v>0</v>
      </c>
      <c r="BX41" s="160">
        <v>33</v>
      </c>
      <c r="BY41" s="144">
        <f t="shared" si="40"/>
        <v>0.95099999999999996</v>
      </c>
      <c r="BZ41" s="11">
        <v>18</v>
      </c>
      <c r="CA41" s="144">
        <f t="shared" si="41"/>
        <v>0.96</v>
      </c>
      <c r="CB41" s="11">
        <v>5</v>
      </c>
      <c r="CC41" s="26">
        <f t="shared" si="42"/>
        <v>0.78500000000000003</v>
      </c>
      <c r="CD41" s="11">
        <v>3</v>
      </c>
      <c r="CE41" s="31">
        <f t="shared" si="43"/>
        <v>0.85</v>
      </c>
      <c r="CF41" s="163">
        <f t="shared" si="44"/>
        <v>1.736</v>
      </c>
      <c r="CG41" s="297">
        <f t="shared" si="45"/>
        <v>0.92500000000000004</v>
      </c>
      <c r="CH41" s="283">
        <f t="shared" si="46"/>
        <v>1</v>
      </c>
      <c r="CI41" s="284">
        <f t="shared" si="47"/>
        <v>1</v>
      </c>
      <c r="CK41" s="160">
        <v>19</v>
      </c>
      <c r="CL41" s="31">
        <f t="shared" si="48"/>
        <v>0.89</v>
      </c>
      <c r="CM41" s="26">
        <v>0.22093023255813954</v>
      </c>
      <c r="CN41" s="147">
        <f t="shared" si="49"/>
        <v>0.94699999999999995</v>
      </c>
      <c r="CO41" s="11">
        <v>17</v>
      </c>
      <c r="CP41" s="26">
        <f t="shared" si="50"/>
        <v>0.55700000000000005</v>
      </c>
      <c r="CQ41" s="11">
        <v>4</v>
      </c>
      <c r="CR41" s="26">
        <f t="shared" si="51"/>
        <v>0.53500000000000003</v>
      </c>
      <c r="CS41" s="163">
        <f t="shared" si="52"/>
        <v>2.9290000000000003</v>
      </c>
      <c r="CT41" s="299">
        <f t="shared" si="53"/>
        <v>0.78900000000000003</v>
      </c>
      <c r="CU41" s="283">
        <f t="shared" si="54"/>
        <v>1</v>
      </c>
      <c r="CV41" s="284">
        <f t="shared" si="55"/>
        <v>2</v>
      </c>
      <c r="CX41" s="227">
        <v>0.13600000000000001</v>
      </c>
      <c r="CY41" s="26">
        <f t="shared" si="56"/>
        <v>0.56999999999999995</v>
      </c>
      <c r="CZ41" s="26">
        <v>0.11799999999999999</v>
      </c>
      <c r="DA41" s="26">
        <f t="shared" si="57"/>
        <v>0.67100000000000004</v>
      </c>
      <c r="DB41" s="26">
        <v>0.61229999999999996</v>
      </c>
      <c r="DC41" s="163">
        <f t="shared" si="58"/>
        <v>1.8532999999999999</v>
      </c>
      <c r="DD41" s="203">
        <f t="shared" si="59"/>
        <v>0.67500000000000004</v>
      </c>
      <c r="DE41" s="283">
        <f t="shared" si="60"/>
        <v>0</v>
      </c>
      <c r="DF41" s="284">
        <f t="shared" si="61"/>
        <v>0</v>
      </c>
      <c r="DI41" s="231"/>
      <c r="DJ41" s="163">
        <f t="shared" si="62"/>
        <v>16.668299999999999</v>
      </c>
      <c r="DK41" s="205">
        <f t="shared" si="63"/>
        <v>0.86799999999999999</v>
      </c>
      <c r="DM41" s="301">
        <f t="shared" si="64"/>
        <v>5</v>
      </c>
      <c r="DN41" s="302">
        <f t="shared" si="65"/>
        <v>7</v>
      </c>
    </row>
    <row r="42" spans="2:118" x14ac:dyDescent="0.3">
      <c r="B42" s="47" t="s">
        <v>130</v>
      </c>
      <c r="C42" s="160">
        <v>540089</v>
      </c>
      <c r="D42" s="4" t="s">
        <v>333</v>
      </c>
      <c r="E42" s="4" t="s">
        <v>369</v>
      </c>
      <c r="F42" s="11">
        <v>2</v>
      </c>
      <c r="G42" s="18">
        <v>385</v>
      </c>
      <c r="H42" s="18">
        <v>496</v>
      </c>
      <c r="I42" s="18">
        <v>1527</v>
      </c>
      <c r="J42" s="19">
        <v>2538.3896103896104</v>
      </c>
      <c r="K42" s="18">
        <v>555</v>
      </c>
      <c r="L42" s="163">
        <v>2.75</v>
      </c>
      <c r="N42" s="256">
        <v>87</v>
      </c>
      <c r="O42" s="26">
        <f t="shared" si="0"/>
        <v>0.55200000000000005</v>
      </c>
      <c r="P42" s="26">
        <v>0.22597402597402599</v>
      </c>
      <c r="Q42" s="83">
        <f t="shared" si="1"/>
        <v>0.77100000000000002</v>
      </c>
      <c r="R42" s="11">
        <v>2.2999999999999998</v>
      </c>
      <c r="S42" s="26">
        <f t="shared" si="2"/>
        <v>0.38100000000000001</v>
      </c>
      <c r="T42" s="69">
        <v>5.9740259740259736E-3</v>
      </c>
      <c r="U42" s="83">
        <f t="shared" si="3"/>
        <v>0.65300000000000002</v>
      </c>
      <c r="V42" s="11">
        <v>27</v>
      </c>
      <c r="W42" s="144">
        <f t="shared" si="4"/>
        <v>0.95099999999999996</v>
      </c>
      <c r="X42" s="65">
        <v>4</v>
      </c>
      <c r="Y42" s="178">
        <f t="shared" si="5"/>
        <v>0.84199999999999997</v>
      </c>
      <c r="Z42" s="163">
        <f t="shared" si="6"/>
        <v>3.2169999999999996</v>
      </c>
      <c r="AA42" s="277">
        <f t="shared" si="7"/>
        <v>0.97799999999999998</v>
      </c>
      <c r="AB42" s="283">
        <f t="shared" si="8"/>
        <v>1</v>
      </c>
      <c r="AC42" s="284">
        <f t="shared" si="9"/>
        <v>2</v>
      </c>
      <c r="AE42" s="256">
        <v>106</v>
      </c>
      <c r="AF42" s="26">
        <f t="shared" si="10"/>
        <v>0.74099999999999999</v>
      </c>
      <c r="AG42" s="79">
        <v>69</v>
      </c>
      <c r="AH42" s="144">
        <f t="shared" si="11"/>
        <v>0.95099999999999996</v>
      </c>
      <c r="AI42" s="26">
        <f t="shared" si="12"/>
        <v>0.21370967741935484</v>
      </c>
      <c r="AJ42" s="83">
        <f t="shared" si="13"/>
        <v>0.77600000000000002</v>
      </c>
      <c r="AK42" s="61">
        <f t="shared" si="14"/>
        <v>1.2183908045977012</v>
      </c>
      <c r="AL42" s="83">
        <f t="shared" si="15"/>
        <v>0.78</v>
      </c>
      <c r="AM42" s="11">
        <v>115</v>
      </c>
      <c r="AN42" s="83">
        <f t="shared" si="16"/>
        <v>0.23185483870967741</v>
      </c>
      <c r="AO42" s="26">
        <f t="shared" si="17"/>
        <v>0.65094339622641506</v>
      </c>
      <c r="AP42" s="144">
        <f t="shared" si="18"/>
        <v>1</v>
      </c>
      <c r="AQ42" s="198">
        <f t="shared" si="19"/>
        <v>3.2480000000000002</v>
      </c>
      <c r="AR42" s="275">
        <f t="shared" si="20"/>
        <v>0.877</v>
      </c>
      <c r="AS42" s="283">
        <f t="shared" si="21"/>
        <v>1</v>
      </c>
      <c r="AT42" s="284">
        <f t="shared" si="22"/>
        <v>1</v>
      </c>
      <c r="AV42" s="208">
        <v>24100</v>
      </c>
      <c r="AW42" s="83">
        <f t="shared" si="23"/>
        <v>0.30199999999999999</v>
      </c>
      <c r="AX42" s="26">
        <v>0.16346153846153849</v>
      </c>
      <c r="AY42" s="83">
        <f t="shared" si="24"/>
        <v>0.64</v>
      </c>
      <c r="AZ42" s="26">
        <v>0.122</v>
      </c>
      <c r="BA42" s="83">
        <f t="shared" si="25"/>
        <v>0.34200000000000003</v>
      </c>
      <c r="BB42" s="26">
        <v>0.88700000000000001</v>
      </c>
      <c r="BC42" s="83">
        <f t="shared" si="26"/>
        <v>0.76700000000000002</v>
      </c>
      <c r="BD42" s="26">
        <v>0.86099999999999999</v>
      </c>
      <c r="BE42" s="83">
        <f t="shared" si="27"/>
        <v>0.59199999999999997</v>
      </c>
      <c r="BF42" s="26">
        <v>6.6037735849056603E-2</v>
      </c>
      <c r="BG42" s="178">
        <f t="shared" si="28"/>
        <v>0.80700000000000005</v>
      </c>
      <c r="BH42" s="212">
        <f t="shared" si="29"/>
        <v>3.45</v>
      </c>
      <c r="BI42" s="203">
        <f t="shared" si="30"/>
        <v>0.55700000000000005</v>
      </c>
      <c r="BJ42" s="283">
        <f t="shared" si="31"/>
        <v>0</v>
      </c>
      <c r="BK42" s="284">
        <f t="shared" si="32"/>
        <v>1</v>
      </c>
      <c r="BM42" s="160">
        <v>2</v>
      </c>
      <c r="BN42" s="26">
        <f t="shared" si="33"/>
        <v>0.66600000000000004</v>
      </c>
      <c r="BO42" s="11">
        <v>0</v>
      </c>
      <c r="BP42" s="26">
        <f t="shared" si="34"/>
        <v>0</v>
      </c>
      <c r="BQ42" s="26">
        <v>0.27500000000000002</v>
      </c>
      <c r="BR42" s="178">
        <f t="shared" si="35"/>
        <v>0.85899999999999999</v>
      </c>
      <c r="BS42" s="163">
        <f t="shared" si="36"/>
        <v>1.5249999999999999</v>
      </c>
      <c r="BT42" s="290">
        <f t="shared" si="37"/>
        <v>0.872</v>
      </c>
      <c r="BU42" s="283">
        <f t="shared" si="38"/>
        <v>0</v>
      </c>
      <c r="BV42" s="284">
        <f t="shared" si="39"/>
        <v>1</v>
      </c>
      <c r="BX42" s="160">
        <v>0</v>
      </c>
      <c r="BY42" s="26">
        <f t="shared" si="40"/>
        <v>0</v>
      </c>
      <c r="BZ42" s="11">
        <v>0</v>
      </c>
      <c r="CA42" s="26">
        <f t="shared" si="41"/>
        <v>0</v>
      </c>
      <c r="CB42" s="11">
        <v>1</v>
      </c>
      <c r="CC42" s="26">
        <f t="shared" si="42"/>
        <v>0.26300000000000001</v>
      </c>
      <c r="CD42" s="11">
        <v>0</v>
      </c>
      <c r="CE42" s="26">
        <f t="shared" si="43"/>
        <v>0</v>
      </c>
      <c r="CF42" s="163">
        <f t="shared" si="44"/>
        <v>0.26300000000000001</v>
      </c>
      <c r="CG42" s="299">
        <f t="shared" si="45"/>
        <v>0.25800000000000001</v>
      </c>
      <c r="CH42" s="283">
        <f t="shared" si="46"/>
        <v>0</v>
      </c>
      <c r="CI42" s="284">
        <f t="shared" si="47"/>
        <v>0</v>
      </c>
      <c r="CK42" s="160">
        <v>3</v>
      </c>
      <c r="CL42" s="26">
        <f t="shared" si="48"/>
        <v>0.70099999999999996</v>
      </c>
      <c r="CM42" s="26">
        <v>2.8301886792452831E-2</v>
      </c>
      <c r="CN42" s="45">
        <f t="shared" si="49"/>
        <v>0.68799999999999994</v>
      </c>
      <c r="CO42" s="11">
        <v>48</v>
      </c>
      <c r="CP42" s="26">
        <f t="shared" si="50"/>
        <v>0.77600000000000002</v>
      </c>
      <c r="CQ42" s="11">
        <v>6</v>
      </c>
      <c r="CR42" s="26">
        <f t="shared" si="51"/>
        <v>0.627</v>
      </c>
      <c r="CS42" s="163">
        <f t="shared" si="52"/>
        <v>2.7920000000000003</v>
      </c>
      <c r="CT42" s="299">
        <f t="shared" si="53"/>
        <v>0.754</v>
      </c>
      <c r="CU42" s="283">
        <f t="shared" si="54"/>
        <v>0</v>
      </c>
      <c r="CV42" s="284">
        <f t="shared" si="55"/>
        <v>0</v>
      </c>
      <c r="CX42" s="227">
        <v>0.2</v>
      </c>
      <c r="CY42" s="26">
        <f t="shared" si="56"/>
        <v>0.66200000000000003</v>
      </c>
      <c r="CZ42" s="26">
        <v>0.18</v>
      </c>
      <c r="DA42" s="26">
        <f t="shared" si="57"/>
        <v>0.76700000000000002</v>
      </c>
      <c r="DB42" s="83">
        <v>0.71799999999999997</v>
      </c>
      <c r="DC42" s="163">
        <f t="shared" si="58"/>
        <v>2.1470000000000002</v>
      </c>
      <c r="DD42" s="203">
        <f t="shared" si="59"/>
        <v>0.78500000000000003</v>
      </c>
      <c r="DE42" s="283">
        <f t="shared" si="60"/>
        <v>0</v>
      </c>
      <c r="DF42" s="284">
        <f t="shared" si="61"/>
        <v>0</v>
      </c>
      <c r="DI42" s="231"/>
      <c r="DJ42" s="163">
        <f t="shared" si="62"/>
        <v>16.641999999999999</v>
      </c>
      <c r="DK42" s="205">
        <f t="shared" si="63"/>
        <v>0.86399999999999999</v>
      </c>
      <c r="DM42" s="301">
        <f t="shared" si="64"/>
        <v>2</v>
      </c>
      <c r="DN42" s="302">
        <f t="shared" si="65"/>
        <v>5</v>
      </c>
    </row>
    <row r="43" spans="2:118" x14ac:dyDescent="0.3">
      <c r="B43" s="47" t="s">
        <v>305</v>
      </c>
      <c r="C43" s="160">
        <v>540220</v>
      </c>
      <c r="D43" s="4" t="s">
        <v>368</v>
      </c>
      <c r="E43" s="4" t="s">
        <v>369</v>
      </c>
      <c r="F43" s="11">
        <v>1</v>
      </c>
      <c r="G43" s="18">
        <v>518</v>
      </c>
      <c r="H43" s="18">
        <v>559</v>
      </c>
      <c r="I43" s="18">
        <v>457</v>
      </c>
      <c r="J43" s="19">
        <v>564.63320463320463</v>
      </c>
      <c r="K43" s="18">
        <v>163</v>
      </c>
      <c r="L43" s="163">
        <v>2.73</v>
      </c>
      <c r="N43" s="256">
        <v>102</v>
      </c>
      <c r="O43" s="26">
        <f t="shared" si="0"/>
        <v>0.58699999999999997</v>
      </c>
      <c r="P43" s="26">
        <v>0.19691119691119691</v>
      </c>
      <c r="Q43" s="26">
        <f t="shared" si="1"/>
        <v>0.71</v>
      </c>
      <c r="R43" s="11">
        <v>8.379999999999999</v>
      </c>
      <c r="S43" s="31">
        <f t="shared" si="2"/>
        <v>0.89400000000000002</v>
      </c>
      <c r="T43" s="69">
        <v>1.617760617760618E-2</v>
      </c>
      <c r="U43" s="144">
        <f t="shared" si="3"/>
        <v>0.98199999999999998</v>
      </c>
      <c r="V43" s="11">
        <v>21</v>
      </c>
      <c r="W43" s="178">
        <f t="shared" si="4"/>
        <v>0.83699999999999997</v>
      </c>
      <c r="X43" s="65">
        <v>1.9</v>
      </c>
      <c r="Y43" s="83">
        <f t="shared" si="5"/>
        <v>0.59599999999999997</v>
      </c>
      <c r="Z43" s="163">
        <f t="shared" si="6"/>
        <v>3.125</v>
      </c>
      <c r="AA43" s="277">
        <f t="shared" si="7"/>
        <v>0.93799999999999994</v>
      </c>
      <c r="AB43" s="283">
        <f t="shared" si="8"/>
        <v>1</v>
      </c>
      <c r="AC43" s="284">
        <f t="shared" si="9"/>
        <v>2</v>
      </c>
      <c r="AE43" s="256">
        <v>111</v>
      </c>
      <c r="AF43" s="83">
        <f t="shared" si="10"/>
        <v>0.75</v>
      </c>
      <c r="AG43" s="79">
        <v>21</v>
      </c>
      <c r="AH43" s="178">
        <f t="shared" si="11"/>
        <v>0.84599999999999997</v>
      </c>
      <c r="AI43" s="26">
        <f t="shared" ref="AI43:AI74" si="66">AE43/H43</f>
        <v>0.19856887298747763</v>
      </c>
      <c r="AJ43" s="83">
        <f t="shared" si="13"/>
        <v>0.75</v>
      </c>
      <c r="AK43" s="61">
        <f t="shared" si="14"/>
        <v>1.088235294117647</v>
      </c>
      <c r="AL43" s="83">
        <f t="shared" si="15"/>
        <v>0.74099999999999999</v>
      </c>
      <c r="AM43" s="11">
        <v>117</v>
      </c>
      <c r="AN43" s="83">
        <f t="shared" si="16"/>
        <v>0.20930232558139536</v>
      </c>
      <c r="AO43" s="26">
        <f t="shared" ref="AO43:AO74" si="67">AG43/AE43</f>
        <v>0.1891891891891892</v>
      </c>
      <c r="AP43" s="31">
        <f t="shared" si="18"/>
        <v>0.872</v>
      </c>
      <c r="AQ43" s="198">
        <f t="shared" si="19"/>
        <v>3.0870000000000002</v>
      </c>
      <c r="AR43" s="275">
        <f t="shared" si="20"/>
        <v>0.84199999999999997</v>
      </c>
      <c r="AS43" s="283">
        <f t="shared" si="21"/>
        <v>0</v>
      </c>
      <c r="AT43" s="284">
        <f t="shared" si="22"/>
        <v>1</v>
      </c>
      <c r="AV43" s="208">
        <v>29000</v>
      </c>
      <c r="AW43" s="83">
        <f t="shared" si="23"/>
        <v>0.39400000000000002</v>
      </c>
      <c r="AX43" s="26">
        <v>0.16666666666666671</v>
      </c>
      <c r="AY43" s="83">
        <f t="shared" si="24"/>
        <v>0.64400000000000002</v>
      </c>
      <c r="AZ43" s="26">
        <v>0.316</v>
      </c>
      <c r="BA43" s="83">
        <f t="shared" si="25"/>
        <v>0.68400000000000005</v>
      </c>
      <c r="BB43" s="26">
        <v>0.94</v>
      </c>
      <c r="BC43" s="144">
        <f t="shared" si="26"/>
        <v>0.93799999999999994</v>
      </c>
      <c r="BD43" s="26">
        <v>0.90600000000000003</v>
      </c>
      <c r="BE43" s="83">
        <f t="shared" si="27"/>
        <v>0.73599999999999999</v>
      </c>
      <c r="BF43" s="26">
        <v>2.7027027027027029E-2</v>
      </c>
      <c r="BG43" s="83">
        <f t="shared" si="28"/>
        <v>0.622</v>
      </c>
      <c r="BH43" s="212">
        <f t="shared" si="29"/>
        <v>4.0180000000000007</v>
      </c>
      <c r="BI43" s="206">
        <f t="shared" si="30"/>
        <v>0.90700000000000003</v>
      </c>
      <c r="BJ43" s="283">
        <f t="shared" si="31"/>
        <v>1</v>
      </c>
      <c r="BK43" s="284">
        <f t="shared" si="32"/>
        <v>1</v>
      </c>
      <c r="BM43" s="160">
        <v>2</v>
      </c>
      <c r="BN43" s="26">
        <f t="shared" si="33"/>
        <v>0.66600000000000004</v>
      </c>
      <c r="BO43" s="11">
        <v>2</v>
      </c>
      <c r="BP43" s="31">
        <f t="shared" si="34"/>
        <v>0.85</v>
      </c>
      <c r="BQ43" s="26">
        <v>0.16700000000000001</v>
      </c>
      <c r="BR43" s="83">
        <f t="shared" si="35"/>
        <v>0.70599999999999996</v>
      </c>
      <c r="BS43" s="163">
        <f t="shared" si="36"/>
        <v>1.3719999999999999</v>
      </c>
      <c r="BT43" s="291">
        <f t="shared" si="37"/>
        <v>0.77600000000000002</v>
      </c>
      <c r="BU43" s="283">
        <f t="shared" si="38"/>
        <v>0</v>
      </c>
      <c r="BV43" s="284">
        <f t="shared" si="39"/>
        <v>0</v>
      </c>
      <c r="BX43" s="160">
        <v>0</v>
      </c>
      <c r="BY43" s="26">
        <f t="shared" si="40"/>
        <v>0</v>
      </c>
      <c r="BZ43" s="11">
        <v>0</v>
      </c>
      <c r="CA43" s="26">
        <f t="shared" si="41"/>
        <v>0</v>
      </c>
      <c r="CB43" s="11">
        <v>6</v>
      </c>
      <c r="CC43" s="31">
        <f t="shared" si="42"/>
        <v>0.80700000000000005</v>
      </c>
      <c r="CD43" s="11">
        <v>2</v>
      </c>
      <c r="CE43" s="26">
        <f t="shared" si="43"/>
        <v>0.77100000000000002</v>
      </c>
      <c r="CF43" s="163">
        <f t="shared" si="44"/>
        <v>0.80700000000000005</v>
      </c>
      <c r="CG43" s="299">
        <f t="shared" si="45"/>
        <v>0.68799999999999994</v>
      </c>
      <c r="CH43" s="283">
        <f t="shared" si="46"/>
        <v>0</v>
      </c>
      <c r="CI43" s="284">
        <f t="shared" si="47"/>
        <v>1</v>
      </c>
      <c r="CK43" s="160">
        <v>0</v>
      </c>
      <c r="CL43" s="26">
        <f t="shared" si="48"/>
        <v>0</v>
      </c>
      <c r="CM43" s="26">
        <v>0</v>
      </c>
      <c r="CN43" s="45">
        <f t="shared" si="49"/>
        <v>0</v>
      </c>
      <c r="CO43" s="11">
        <v>48</v>
      </c>
      <c r="CP43" s="26">
        <f t="shared" si="50"/>
        <v>0.77600000000000002</v>
      </c>
      <c r="CQ43" s="11">
        <v>14</v>
      </c>
      <c r="CR43" s="26">
        <f t="shared" si="51"/>
        <v>0.754</v>
      </c>
      <c r="CS43" s="163">
        <f t="shared" si="52"/>
        <v>1.53</v>
      </c>
      <c r="CT43" s="299">
        <f t="shared" si="53"/>
        <v>0.53</v>
      </c>
      <c r="CU43" s="283">
        <f t="shared" si="54"/>
        <v>0</v>
      </c>
      <c r="CV43" s="284">
        <f t="shared" si="55"/>
        <v>0</v>
      </c>
      <c r="CX43" s="227">
        <v>0.53200000000000003</v>
      </c>
      <c r="CY43" s="144">
        <f t="shared" si="56"/>
        <v>0.90300000000000002</v>
      </c>
      <c r="CZ43" s="26">
        <v>0.38700000000000001</v>
      </c>
      <c r="DA43" s="144">
        <f t="shared" si="57"/>
        <v>0.91200000000000003</v>
      </c>
      <c r="DB43" s="178">
        <v>0.82369999999999999</v>
      </c>
      <c r="DC43" s="163">
        <f t="shared" si="58"/>
        <v>2.6387</v>
      </c>
      <c r="DD43" s="206">
        <f t="shared" si="59"/>
        <v>0.93400000000000005</v>
      </c>
      <c r="DE43" s="283">
        <f t="shared" si="60"/>
        <v>2</v>
      </c>
      <c r="DF43" s="284">
        <f t="shared" si="61"/>
        <v>3</v>
      </c>
      <c r="DI43" s="231"/>
      <c r="DJ43" s="163">
        <f t="shared" si="62"/>
        <v>16.5777</v>
      </c>
      <c r="DK43" s="205">
        <f t="shared" si="63"/>
        <v>0.85899999999999999</v>
      </c>
      <c r="DM43" s="301">
        <f t="shared" si="64"/>
        <v>4</v>
      </c>
      <c r="DN43" s="302">
        <f t="shared" si="65"/>
        <v>8</v>
      </c>
    </row>
    <row r="44" spans="2:118" x14ac:dyDescent="0.3">
      <c r="B44" s="47" t="s">
        <v>187</v>
      </c>
      <c r="C44" s="160">
        <v>540134</v>
      </c>
      <c r="D44" s="4" t="s">
        <v>342</v>
      </c>
      <c r="E44" s="4" t="s">
        <v>369</v>
      </c>
      <c r="F44" s="11">
        <v>2</v>
      </c>
      <c r="G44" s="18">
        <v>1272</v>
      </c>
      <c r="H44" s="18">
        <v>438</v>
      </c>
      <c r="I44" s="18">
        <v>483</v>
      </c>
      <c r="J44" s="19">
        <v>243.01886792452831</v>
      </c>
      <c r="K44" s="18">
        <v>194</v>
      </c>
      <c r="L44" s="163">
        <v>2.4900000000000002</v>
      </c>
      <c r="N44" s="256">
        <v>74</v>
      </c>
      <c r="O44" s="26">
        <f t="shared" si="0"/>
        <v>0.5</v>
      </c>
      <c r="P44" s="26">
        <v>5.8176100628930819E-2</v>
      </c>
      <c r="Q44" s="26">
        <f t="shared" si="1"/>
        <v>0.245</v>
      </c>
      <c r="R44" s="11">
        <v>5.21</v>
      </c>
      <c r="S44" s="26">
        <f t="shared" si="2"/>
        <v>0.77600000000000002</v>
      </c>
      <c r="T44" s="69">
        <v>4.0959119496855349E-3</v>
      </c>
      <c r="U44" s="83">
        <f t="shared" si="3"/>
        <v>0.45600000000000002</v>
      </c>
      <c r="V44" s="11">
        <v>28</v>
      </c>
      <c r="W44" s="144">
        <f t="shared" si="4"/>
        <v>0.98199999999999998</v>
      </c>
      <c r="X44" s="65">
        <v>1</v>
      </c>
      <c r="Y44" s="26">
        <f t="shared" si="5"/>
        <v>0.29799999999999999</v>
      </c>
      <c r="Z44" s="163">
        <f t="shared" si="6"/>
        <v>1.9809999999999999</v>
      </c>
      <c r="AA44" s="276">
        <f t="shared" si="7"/>
        <v>0.45600000000000002</v>
      </c>
      <c r="AB44" s="283">
        <f t="shared" si="8"/>
        <v>1</v>
      </c>
      <c r="AC44" s="284">
        <f t="shared" si="9"/>
        <v>1</v>
      </c>
      <c r="AE44" s="256">
        <v>113</v>
      </c>
      <c r="AF44" s="83">
        <f t="shared" si="10"/>
        <v>0.75800000000000001</v>
      </c>
      <c r="AG44" s="79">
        <v>55</v>
      </c>
      <c r="AH44" s="144">
        <f t="shared" si="11"/>
        <v>0.93400000000000005</v>
      </c>
      <c r="AI44" s="26">
        <f t="shared" si="66"/>
        <v>0.25799086757990869</v>
      </c>
      <c r="AJ44" s="178">
        <f t="shared" si="13"/>
        <v>0.84199999999999997</v>
      </c>
      <c r="AK44" s="61">
        <f t="shared" si="14"/>
        <v>1.527027027027027</v>
      </c>
      <c r="AL44" s="178">
        <f t="shared" si="15"/>
        <v>0.872</v>
      </c>
      <c r="AM44" s="11">
        <v>126</v>
      </c>
      <c r="AN44" s="83">
        <f t="shared" si="16"/>
        <v>0.28767123287671231</v>
      </c>
      <c r="AO44" s="26">
        <f t="shared" si="67"/>
        <v>0.48672566371681414</v>
      </c>
      <c r="AP44" s="144">
        <f t="shared" si="18"/>
        <v>0.97299999999999998</v>
      </c>
      <c r="AQ44" s="198">
        <f t="shared" si="19"/>
        <v>3.4060000000000001</v>
      </c>
      <c r="AR44" s="277">
        <f t="shared" si="20"/>
        <v>0.93400000000000005</v>
      </c>
      <c r="AS44" s="283">
        <f t="shared" si="21"/>
        <v>1</v>
      </c>
      <c r="AT44" s="284">
        <f t="shared" si="22"/>
        <v>3</v>
      </c>
      <c r="AV44" s="208">
        <v>22200</v>
      </c>
      <c r="AW44" s="83">
        <f t="shared" si="23"/>
        <v>0.27600000000000002</v>
      </c>
      <c r="AX44" s="26">
        <v>0.46534653465346543</v>
      </c>
      <c r="AY44" s="144">
        <f t="shared" si="24"/>
        <v>0.94199999999999995</v>
      </c>
      <c r="AZ44" s="26">
        <v>0.127</v>
      </c>
      <c r="BA44" s="83">
        <f t="shared" si="25"/>
        <v>0.34599999999999997</v>
      </c>
      <c r="BB44" s="26">
        <v>0.86499999999999999</v>
      </c>
      <c r="BC44" s="83">
        <f t="shared" si="26"/>
        <v>0.67900000000000005</v>
      </c>
      <c r="BD44" s="26">
        <v>0.48400000000000004</v>
      </c>
      <c r="BE44" s="83">
        <f t="shared" si="27"/>
        <v>0.223</v>
      </c>
      <c r="BF44" s="26">
        <v>7.9646017699115043E-2</v>
      </c>
      <c r="BG44" s="178">
        <f t="shared" si="28"/>
        <v>0.85</v>
      </c>
      <c r="BH44" s="212">
        <f t="shared" si="29"/>
        <v>3.3159999999999998</v>
      </c>
      <c r="BI44" s="203">
        <f t="shared" si="30"/>
        <v>0.45100000000000001</v>
      </c>
      <c r="BJ44" s="283">
        <f t="shared" si="31"/>
        <v>1</v>
      </c>
      <c r="BK44" s="284">
        <f t="shared" si="32"/>
        <v>2</v>
      </c>
      <c r="BM44" s="160">
        <v>2</v>
      </c>
      <c r="BN44" s="26">
        <f t="shared" si="33"/>
        <v>0.66600000000000004</v>
      </c>
      <c r="BO44" s="11">
        <v>2</v>
      </c>
      <c r="BP44" s="31">
        <f t="shared" si="34"/>
        <v>0.85</v>
      </c>
      <c r="BQ44" s="26">
        <v>0.47099999999999997</v>
      </c>
      <c r="BR44" s="144">
        <f t="shared" si="35"/>
        <v>0.97299999999999998</v>
      </c>
      <c r="BS44" s="163">
        <f t="shared" si="36"/>
        <v>1.639</v>
      </c>
      <c r="BT44" s="292">
        <f t="shared" si="37"/>
        <v>0.93400000000000005</v>
      </c>
      <c r="BU44" s="283">
        <f t="shared" si="38"/>
        <v>1</v>
      </c>
      <c r="BV44" s="284">
        <f t="shared" si="39"/>
        <v>1</v>
      </c>
      <c r="BX44" s="160">
        <v>0</v>
      </c>
      <c r="BY44" s="26">
        <f t="shared" si="40"/>
        <v>0</v>
      </c>
      <c r="BZ44" s="11">
        <v>0</v>
      </c>
      <c r="CA44" s="26">
        <f t="shared" si="41"/>
        <v>0</v>
      </c>
      <c r="CB44" s="11">
        <v>4</v>
      </c>
      <c r="CC44" s="26">
        <f t="shared" si="42"/>
        <v>0.71899999999999997</v>
      </c>
      <c r="CD44" s="11">
        <v>2</v>
      </c>
      <c r="CE44" s="26">
        <f t="shared" si="43"/>
        <v>0.77100000000000002</v>
      </c>
      <c r="CF44" s="163">
        <f t="shared" si="44"/>
        <v>0.71899999999999997</v>
      </c>
      <c r="CG44" s="299">
        <f t="shared" si="45"/>
        <v>0.63100000000000001</v>
      </c>
      <c r="CH44" s="283">
        <f t="shared" si="46"/>
        <v>0</v>
      </c>
      <c r="CI44" s="284">
        <f t="shared" si="47"/>
        <v>0</v>
      </c>
      <c r="CK44" s="160">
        <v>3</v>
      </c>
      <c r="CL44" s="26">
        <f t="shared" si="48"/>
        <v>0.70099999999999996</v>
      </c>
      <c r="CM44" s="26">
        <v>2.6548672566371681E-2</v>
      </c>
      <c r="CN44" s="45">
        <f t="shared" si="49"/>
        <v>0.67900000000000005</v>
      </c>
      <c r="CO44" s="11">
        <v>44</v>
      </c>
      <c r="CP44" s="26">
        <f t="shared" si="50"/>
        <v>0.745</v>
      </c>
      <c r="CQ44" s="11">
        <v>7</v>
      </c>
      <c r="CR44" s="26">
        <f t="shared" si="51"/>
        <v>0.65300000000000002</v>
      </c>
      <c r="CS44" s="163">
        <f t="shared" si="52"/>
        <v>2.778</v>
      </c>
      <c r="CT44" s="299">
        <f t="shared" si="53"/>
        <v>0.75</v>
      </c>
      <c r="CU44" s="283">
        <f t="shared" si="54"/>
        <v>0</v>
      </c>
      <c r="CV44" s="284">
        <f t="shared" si="55"/>
        <v>0</v>
      </c>
      <c r="CX44" s="227">
        <v>0.51100000000000001</v>
      </c>
      <c r="CY44" s="178">
        <f t="shared" si="56"/>
        <v>0.88500000000000001</v>
      </c>
      <c r="CZ44" s="26">
        <v>0.29399999999999998</v>
      </c>
      <c r="DA44" s="31">
        <f t="shared" si="57"/>
        <v>0.85499999999999998</v>
      </c>
      <c r="DB44" s="144">
        <v>0.96030000000000004</v>
      </c>
      <c r="DC44" s="163">
        <f t="shared" si="58"/>
        <v>2.7002999999999999</v>
      </c>
      <c r="DD44" s="206">
        <f t="shared" si="59"/>
        <v>0.94199999999999995</v>
      </c>
      <c r="DE44" s="283">
        <f t="shared" si="60"/>
        <v>1</v>
      </c>
      <c r="DF44" s="284">
        <f t="shared" si="61"/>
        <v>3</v>
      </c>
      <c r="DI44" s="231"/>
      <c r="DJ44" s="163">
        <f t="shared" si="62"/>
        <v>16.539300000000004</v>
      </c>
      <c r="DK44" s="205">
        <f t="shared" si="63"/>
        <v>0.85499999999999998</v>
      </c>
      <c r="DM44" s="301">
        <f t="shared" si="64"/>
        <v>5</v>
      </c>
      <c r="DN44" s="302">
        <f t="shared" si="65"/>
        <v>10</v>
      </c>
    </row>
    <row r="45" spans="2:118" x14ac:dyDescent="0.3">
      <c r="B45" s="47" t="s">
        <v>151</v>
      </c>
      <c r="C45" s="160">
        <v>540108</v>
      </c>
      <c r="D45" s="4" t="s">
        <v>336</v>
      </c>
      <c r="E45" s="4" t="s">
        <v>369</v>
      </c>
      <c r="F45" s="11">
        <v>10</v>
      </c>
      <c r="G45" s="18">
        <v>1191</v>
      </c>
      <c r="H45" s="18">
        <v>783</v>
      </c>
      <c r="I45" s="18">
        <v>1265</v>
      </c>
      <c r="J45" s="19">
        <v>679.76490344248521</v>
      </c>
      <c r="K45" s="18">
        <v>540</v>
      </c>
      <c r="L45" s="163">
        <v>2.34</v>
      </c>
      <c r="N45" s="256">
        <v>216</v>
      </c>
      <c r="O45" s="31">
        <f t="shared" si="0"/>
        <v>0.80200000000000005</v>
      </c>
      <c r="P45" s="26">
        <v>0.181360201511335</v>
      </c>
      <c r="Q45" s="26">
        <f t="shared" si="1"/>
        <v>0.64</v>
      </c>
      <c r="R45" s="11">
        <v>4.08</v>
      </c>
      <c r="S45" s="26">
        <f t="shared" si="2"/>
        <v>0.67100000000000004</v>
      </c>
      <c r="T45" s="69">
        <v>3.425692695214106E-3</v>
      </c>
      <c r="U45" s="83">
        <f t="shared" si="3"/>
        <v>0.36399999999999999</v>
      </c>
      <c r="V45" s="11">
        <v>16</v>
      </c>
      <c r="W45" s="26">
        <f t="shared" si="4"/>
        <v>0.377</v>
      </c>
      <c r="X45" s="62">
        <v>8.3000000000000007</v>
      </c>
      <c r="Y45" s="144">
        <f t="shared" si="5"/>
        <v>0.99099999999999999</v>
      </c>
      <c r="Z45" s="163">
        <f t="shared" si="6"/>
        <v>2.3719999999999999</v>
      </c>
      <c r="AA45" s="276">
        <f t="shared" si="7"/>
        <v>0.66200000000000003</v>
      </c>
      <c r="AB45" s="283">
        <f t="shared" si="8"/>
        <v>1</v>
      </c>
      <c r="AC45" s="284">
        <f t="shared" si="9"/>
        <v>1</v>
      </c>
      <c r="AE45" s="256">
        <v>317</v>
      </c>
      <c r="AF45" s="144">
        <f t="shared" si="10"/>
        <v>0.92500000000000004</v>
      </c>
      <c r="AG45" s="79">
        <v>0</v>
      </c>
      <c r="AH45" s="26">
        <f t="shared" si="11"/>
        <v>0</v>
      </c>
      <c r="AI45" s="26">
        <f t="shared" si="66"/>
        <v>0.40485312899106002</v>
      </c>
      <c r="AJ45" s="144">
        <f t="shared" si="13"/>
        <v>0.96399999999999997</v>
      </c>
      <c r="AK45" s="61">
        <f t="shared" si="14"/>
        <v>1.4675925925925926</v>
      </c>
      <c r="AL45" s="178">
        <f t="shared" si="15"/>
        <v>0.85</v>
      </c>
      <c r="AM45" s="11">
        <v>320</v>
      </c>
      <c r="AN45" s="83">
        <f t="shared" si="16"/>
        <v>0.40868454661558112</v>
      </c>
      <c r="AO45" s="26">
        <f t="shared" si="67"/>
        <v>0</v>
      </c>
      <c r="AP45" s="26">
        <f t="shared" si="18"/>
        <v>0</v>
      </c>
      <c r="AQ45" s="198">
        <f t="shared" si="19"/>
        <v>2.7389999999999999</v>
      </c>
      <c r="AR45" s="276">
        <f t="shared" si="20"/>
        <v>0.75</v>
      </c>
      <c r="AS45" s="283">
        <f t="shared" si="21"/>
        <v>2</v>
      </c>
      <c r="AT45" s="284">
        <f t="shared" si="22"/>
        <v>3</v>
      </c>
      <c r="AV45" s="208">
        <v>37800</v>
      </c>
      <c r="AW45" s="83">
        <f t="shared" si="23"/>
        <v>0.53</v>
      </c>
      <c r="AX45" s="26">
        <v>8.368200836820083E-3</v>
      </c>
      <c r="AY45" s="83">
        <f t="shared" si="24"/>
        <v>0.307</v>
      </c>
      <c r="AZ45" s="26">
        <v>0.747</v>
      </c>
      <c r="BA45" s="144">
        <f t="shared" si="25"/>
        <v>0.98599999999999999</v>
      </c>
      <c r="BB45" s="26">
        <v>0.247</v>
      </c>
      <c r="BC45" s="83">
        <f t="shared" si="26"/>
        <v>0.20599999999999999</v>
      </c>
      <c r="BD45" s="26">
        <v>0.89400000000000002</v>
      </c>
      <c r="BE45" s="83">
        <f t="shared" si="27"/>
        <v>0.69699999999999995</v>
      </c>
      <c r="BF45" s="26">
        <v>8.5173501577287064E-2</v>
      </c>
      <c r="BG45" s="178">
        <f t="shared" si="28"/>
        <v>0.85499999999999998</v>
      </c>
      <c r="BH45" s="212">
        <f t="shared" si="29"/>
        <v>3.5809999999999995</v>
      </c>
      <c r="BI45" s="203">
        <f t="shared" si="30"/>
        <v>0.63500000000000001</v>
      </c>
      <c r="BJ45" s="283">
        <f t="shared" si="31"/>
        <v>1</v>
      </c>
      <c r="BK45" s="284">
        <f t="shared" si="32"/>
        <v>2</v>
      </c>
      <c r="BM45" s="160">
        <v>2</v>
      </c>
      <c r="BN45" s="26">
        <f t="shared" si="33"/>
        <v>0.66600000000000004</v>
      </c>
      <c r="BO45" s="11">
        <v>2</v>
      </c>
      <c r="BP45" s="31">
        <f t="shared" si="34"/>
        <v>0.85</v>
      </c>
      <c r="BQ45" s="26">
        <v>0.19400000000000001</v>
      </c>
      <c r="BR45" s="83">
        <f t="shared" si="35"/>
        <v>0.78900000000000003</v>
      </c>
      <c r="BS45" s="163">
        <f t="shared" si="36"/>
        <v>1.4550000000000001</v>
      </c>
      <c r="BT45" s="290">
        <f t="shared" si="37"/>
        <v>0.83299999999999996</v>
      </c>
      <c r="BU45" s="283">
        <f t="shared" si="38"/>
        <v>0</v>
      </c>
      <c r="BV45" s="284">
        <f t="shared" si="39"/>
        <v>0</v>
      </c>
      <c r="BX45" s="160">
        <v>0</v>
      </c>
      <c r="BY45" s="26">
        <f t="shared" si="40"/>
        <v>0</v>
      </c>
      <c r="BZ45" s="11">
        <v>0</v>
      </c>
      <c r="CA45" s="26">
        <f t="shared" si="41"/>
        <v>0</v>
      </c>
      <c r="CB45" s="11">
        <v>2</v>
      </c>
      <c r="CC45" s="26">
        <f t="shared" si="42"/>
        <v>0.51700000000000002</v>
      </c>
      <c r="CD45" s="11">
        <v>2</v>
      </c>
      <c r="CE45" s="26">
        <f t="shared" si="43"/>
        <v>0.77100000000000002</v>
      </c>
      <c r="CF45" s="163">
        <f t="shared" si="44"/>
        <v>0.51700000000000002</v>
      </c>
      <c r="CG45" s="299">
        <f t="shared" si="45"/>
        <v>0.48199999999999998</v>
      </c>
      <c r="CH45" s="283">
        <f t="shared" si="46"/>
        <v>0</v>
      </c>
      <c r="CI45" s="284">
        <f t="shared" si="47"/>
        <v>0</v>
      </c>
      <c r="CK45" s="160">
        <v>35</v>
      </c>
      <c r="CL45" s="144">
        <f t="shared" si="48"/>
        <v>0.94699999999999995</v>
      </c>
      <c r="CM45" s="26">
        <v>0.11041009463722397</v>
      </c>
      <c r="CN45" s="146">
        <f t="shared" si="49"/>
        <v>0.85499999999999998</v>
      </c>
      <c r="CO45" s="11">
        <v>87</v>
      </c>
      <c r="CP45" s="31">
        <f t="shared" si="50"/>
        <v>0.85499999999999998</v>
      </c>
      <c r="CQ45" s="11">
        <v>39</v>
      </c>
      <c r="CR45" s="31">
        <f t="shared" si="51"/>
        <v>0.89400000000000002</v>
      </c>
      <c r="CS45" s="163">
        <f t="shared" si="52"/>
        <v>3.5510000000000002</v>
      </c>
      <c r="CT45" s="297">
        <f t="shared" si="53"/>
        <v>0.95099999999999996</v>
      </c>
      <c r="CU45" s="283">
        <f t="shared" si="54"/>
        <v>1</v>
      </c>
      <c r="CV45" s="284">
        <f t="shared" si="55"/>
        <v>4</v>
      </c>
      <c r="CX45" s="227">
        <v>0.57199999999999995</v>
      </c>
      <c r="CY45" s="144">
        <f t="shared" si="56"/>
        <v>0.92100000000000004</v>
      </c>
      <c r="CZ45" s="26">
        <v>0.47499999999999998</v>
      </c>
      <c r="DA45" s="144">
        <f t="shared" si="57"/>
        <v>0.92900000000000005</v>
      </c>
      <c r="DB45" s="26">
        <v>0.43609999999999999</v>
      </c>
      <c r="DC45" s="163">
        <f t="shared" si="58"/>
        <v>2.2861000000000002</v>
      </c>
      <c r="DD45" s="205">
        <f t="shared" si="59"/>
        <v>0.81499999999999995</v>
      </c>
      <c r="DE45" s="283">
        <f t="shared" si="60"/>
        <v>2</v>
      </c>
      <c r="DF45" s="284">
        <f t="shared" si="61"/>
        <v>2</v>
      </c>
      <c r="DI45" s="231"/>
      <c r="DJ45" s="163">
        <f t="shared" si="62"/>
        <v>16.501100000000001</v>
      </c>
      <c r="DK45" s="205">
        <f t="shared" si="63"/>
        <v>0.85</v>
      </c>
      <c r="DM45" s="301">
        <f t="shared" si="64"/>
        <v>7</v>
      </c>
      <c r="DN45" s="302">
        <f t="shared" si="65"/>
        <v>12</v>
      </c>
    </row>
    <row r="46" spans="2:118" x14ac:dyDescent="0.3">
      <c r="B46" s="47" t="s">
        <v>293</v>
      </c>
      <c r="C46" s="160">
        <v>540210</v>
      </c>
      <c r="D46" s="4" t="s">
        <v>365</v>
      </c>
      <c r="E46" s="4" t="s">
        <v>369</v>
      </c>
      <c r="F46" s="11">
        <v>10</v>
      </c>
      <c r="G46" s="18">
        <v>243</v>
      </c>
      <c r="H46" s="18">
        <v>286</v>
      </c>
      <c r="I46" s="18">
        <v>273</v>
      </c>
      <c r="J46" s="19">
        <v>719.01234567901236</v>
      </c>
      <c r="K46" s="18">
        <v>127</v>
      </c>
      <c r="L46" s="163">
        <v>2.15</v>
      </c>
      <c r="N46" s="256">
        <v>103</v>
      </c>
      <c r="O46" s="26">
        <f t="shared" si="0"/>
        <v>0.60499999999999998</v>
      </c>
      <c r="P46" s="26">
        <v>0.42386831275720172</v>
      </c>
      <c r="Q46" s="144">
        <f t="shared" si="1"/>
        <v>0.96399999999999997</v>
      </c>
      <c r="R46" s="11">
        <v>2.77</v>
      </c>
      <c r="S46" s="26">
        <f t="shared" si="2"/>
        <v>0.48599999999999999</v>
      </c>
      <c r="T46" s="69">
        <v>1.1399176954732511E-2</v>
      </c>
      <c r="U46" s="144">
        <f t="shared" si="3"/>
        <v>0.94199999999999995</v>
      </c>
      <c r="V46" s="11">
        <v>18</v>
      </c>
      <c r="W46" s="83">
        <f t="shared" si="4"/>
        <v>0.57399999999999995</v>
      </c>
      <c r="X46" s="62">
        <v>1.8</v>
      </c>
      <c r="Y46" s="83">
        <f t="shared" si="5"/>
        <v>0.55200000000000005</v>
      </c>
      <c r="Z46" s="163">
        <f t="shared" si="6"/>
        <v>3.0319999999999996</v>
      </c>
      <c r="AA46" s="275">
        <f t="shared" si="7"/>
        <v>0.89400000000000002</v>
      </c>
      <c r="AB46" s="283">
        <f t="shared" si="8"/>
        <v>2</v>
      </c>
      <c r="AC46" s="284">
        <f t="shared" si="9"/>
        <v>2</v>
      </c>
      <c r="AE46" s="256">
        <v>78</v>
      </c>
      <c r="AF46" s="26">
        <f t="shared" si="10"/>
        <v>0.66200000000000003</v>
      </c>
      <c r="AG46" s="79">
        <v>0</v>
      </c>
      <c r="AH46" s="26">
        <f t="shared" si="11"/>
        <v>0</v>
      </c>
      <c r="AI46" s="26">
        <f t="shared" si="66"/>
        <v>0.27272727272727271</v>
      </c>
      <c r="AJ46" s="178">
        <f t="shared" si="13"/>
        <v>0.85899999999999999</v>
      </c>
      <c r="AK46" s="61">
        <f t="shared" si="14"/>
        <v>0.75728155339805825</v>
      </c>
      <c r="AL46" s="26">
        <f t="shared" si="15"/>
        <v>0.6</v>
      </c>
      <c r="AM46" s="11">
        <v>113</v>
      </c>
      <c r="AN46" s="83">
        <f t="shared" si="16"/>
        <v>0.3951048951048951</v>
      </c>
      <c r="AO46" s="26">
        <f t="shared" si="67"/>
        <v>0</v>
      </c>
      <c r="AP46" s="26">
        <f t="shared" si="18"/>
        <v>0</v>
      </c>
      <c r="AQ46" s="198">
        <f t="shared" si="19"/>
        <v>2.121</v>
      </c>
      <c r="AR46" s="276">
        <f t="shared" si="20"/>
        <v>0.58299999999999996</v>
      </c>
      <c r="AS46" s="283">
        <f t="shared" si="21"/>
        <v>0</v>
      </c>
      <c r="AT46" s="284">
        <f t="shared" si="22"/>
        <v>1</v>
      </c>
      <c r="AV46" s="208">
        <v>41100</v>
      </c>
      <c r="AW46" s="83">
        <f t="shared" si="23"/>
        <v>0.58299999999999996</v>
      </c>
      <c r="AX46" s="26">
        <v>0.1125</v>
      </c>
      <c r="AY46" s="83">
        <f t="shared" si="24"/>
        <v>0.56499999999999995</v>
      </c>
      <c r="AZ46" s="26">
        <v>0.46899999999999997</v>
      </c>
      <c r="BA46" s="178">
        <f t="shared" si="25"/>
        <v>0.872</v>
      </c>
      <c r="BB46" s="26">
        <v>0.77900000000000003</v>
      </c>
      <c r="BC46" s="83">
        <f t="shared" si="26"/>
        <v>0.54300000000000004</v>
      </c>
      <c r="BD46" s="26">
        <v>0.88500000000000001</v>
      </c>
      <c r="BE46" s="83">
        <f t="shared" si="27"/>
        <v>0.66600000000000004</v>
      </c>
      <c r="BF46" s="26">
        <v>2.564102564102564E-2</v>
      </c>
      <c r="BG46" s="83">
        <f t="shared" si="28"/>
        <v>0.60899999999999999</v>
      </c>
      <c r="BH46" s="212">
        <f t="shared" si="29"/>
        <v>3.8380000000000001</v>
      </c>
      <c r="BI46" s="205">
        <f t="shared" si="30"/>
        <v>0.81499999999999995</v>
      </c>
      <c r="BJ46" s="283">
        <f t="shared" si="31"/>
        <v>0</v>
      </c>
      <c r="BK46" s="284">
        <f t="shared" si="32"/>
        <v>1</v>
      </c>
      <c r="BM46" s="160">
        <v>2</v>
      </c>
      <c r="BN46" s="26">
        <f t="shared" si="33"/>
        <v>0.66600000000000004</v>
      </c>
      <c r="BO46" s="11">
        <v>1</v>
      </c>
      <c r="BP46" s="26">
        <f t="shared" si="34"/>
        <v>0.63500000000000001</v>
      </c>
      <c r="BQ46" s="26">
        <v>0.19800000000000001</v>
      </c>
      <c r="BR46" s="83">
        <f t="shared" si="35"/>
        <v>0.79800000000000004</v>
      </c>
      <c r="BS46" s="163">
        <f t="shared" si="36"/>
        <v>1.464</v>
      </c>
      <c r="BT46" s="290">
        <f t="shared" si="37"/>
        <v>0.83699999999999997</v>
      </c>
      <c r="BU46" s="283">
        <f t="shared" si="38"/>
        <v>0</v>
      </c>
      <c r="BV46" s="284">
        <f t="shared" si="39"/>
        <v>0</v>
      </c>
      <c r="BX46" s="160">
        <v>0</v>
      </c>
      <c r="BY46" s="26">
        <f t="shared" si="40"/>
        <v>0</v>
      </c>
      <c r="BZ46" s="11">
        <v>0</v>
      </c>
      <c r="CA46" s="26">
        <f t="shared" si="41"/>
        <v>0</v>
      </c>
      <c r="CB46" s="11">
        <v>6</v>
      </c>
      <c r="CC46" s="31">
        <f t="shared" si="42"/>
        <v>0.80700000000000005</v>
      </c>
      <c r="CD46" s="11">
        <v>0</v>
      </c>
      <c r="CE46" s="26">
        <f t="shared" si="43"/>
        <v>0</v>
      </c>
      <c r="CF46" s="163">
        <f t="shared" si="44"/>
        <v>0.80700000000000005</v>
      </c>
      <c r="CG46" s="299">
        <f t="shared" si="45"/>
        <v>0.68799999999999994</v>
      </c>
      <c r="CH46" s="283">
        <f t="shared" si="46"/>
        <v>0</v>
      </c>
      <c r="CI46" s="284">
        <f t="shared" si="47"/>
        <v>1</v>
      </c>
      <c r="CK46" s="160">
        <v>1</v>
      </c>
      <c r="CL46" s="26">
        <f t="shared" si="48"/>
        <v>0.53900000000000003</v>
      </c>
      <c r="CM46" s="26">
        <v>1.282051282051282E-2</v>
      </c>
      <c r="CN46" s="45">
        <f t="shared" si="49"/>
        <v>0.61399999999999999</v>
      </c>
      <c r="CO46" s="11">
        <v>48</v>
      </c>
      <c r="CP46" s="26">
        <f t="shared" si="50"/>
        <v>0.77600000000000002</v>
      </c>
      <c r="CQ46" s="11">
        <v>14</v>
      </c>
      <c r="CR46" s="26">
        <f t="shared" si="51"/>
        <v>0.754</v>
      </c>
      <c r="CS46" s="163">
        <f t="shared" si="52"/>
        <v>2.6830000000000003</v>
      </c>
      <c r="CT46" s="299">
        <f t="shared" si="53"/>
        <v>0.73199999999999998</v>
      </c>
      <c r="CU46" s="283">
        <f t="shared" si="54"/>
        <v>0</v>
      </c>
      <c r="CV46" s="284">
        <f t="shared" si="55"/>
        <v>0</v>
      </c>
      <c r="CX46" s="227">
        <v>0.68500000000000005</v>
      </c>
      <c r="CY46" s="144">
        <f t="shared" si="56"/>
        <v>0.95099999999999996</v>
      </c>
      <c r="CZ46" s="26">
        <v>0.57499999999999996</v>
      </c>
      <c r="DA46" s="144">
        <f t="shared" si="57"/>
        <v>0.96399999999999997</v>
      </c>
      <c r="DB46" s="26">
        <v>0.55940000000000001</v>
      </c>
      <c r="DC46" s="163">
        <f t="shared" si="58"/>
        <v>2.4744000000000002</v>
      </c>
      <c r="DD46" s="205">
        <f t="shared" si="59"/>
        <v>0.89</v>
      </c>
      <c r="DE46" s="283">
        <f t="shared" si="60"/>
        <v>2</v>
      </c>
      <c r="DF46" s="284">
        <f t="shared" si="61"/>
        <v>2</v>
      </c>
      <c r="DI46" s="231"/>
      <c r="DJ46" s="163">
        <f t="shared" si="62"/>
        <v>16.4194</v>
      </c>
      <c r="DK46" s="205">
        <f t="shared" si="63"/>
        <v>0.84599999999999997</v>
      </c>
      <c r="DM46" s="301">
        <f t="shared" si="64"/>
        <v>4</v>
      </c>
      <c r="DN46" s="302">
        <f t="shared" si="65"/>
        <v>7</v>
      </c>
    </row>
    <row r="47" spans="2:118" x14ac:dyDescent="0.3">
      <c r="B47" s="47" t="s">
        <v>202</v>
      </c>
      <c r="C47" s="160">
        <v>540005</v>
      </c>
      <c r="D47" s="4" t="s">
        <v>345</v>
      </c>
      <c r="E47" s="4" t="s">
        <v>369</v>
      </c>
      <c r="F47" s="11">
        <v>9</v>
      </c>
      <c r="G47" s="18">
        <v>215</v>
      </c>
      <c r="H47" s="18">
        <v>559</v>
      </c>
      <c r="I47" s="18">
        <v>868</v>
      </c>
      <c r="J47" s="19">
        <v>2583.8139534883721</v>
      </c>
      <c r="K47" s="18">
        <v>434</v>
      </c>
      <c r="L47" s="163">
        <v>2</v>
      </c>
      <c r="N47" s="256">
        <v>43</v>
      </c>
      <c r="O47" s="26">
        <f t="shared" si="0"/>
        <v>0.307</v>
      </c>
      <c r="P47" s="26">
        <v>0.2</v>
      </c>
      <c r="Q47" s="26">
        <f t="shared" si="1"/>
        <v>0.72299999999999998</v>
      </c>
      <c r="R47" s="11">
        <v>1.75</v>
      </c>
      <c r="S47" s="26">
        <f t="shared" si="2"/>
        <v>0.27600000000000002</v>
      </c>
      <c r="T47" s="69">
        <v>8.1395348837209301E-3</v>
      </c>
      <c r="U47" s="178">
        <f t="shared" si="3"/>
        <v>0.81499999999999995</v>
      </c>
      <c r="V47" s="11">
        <v>11</v>
      </c>
      <c r="W47" s="26">
        <f t="shared" si="4"/>
        <v>4.2999999999999997E-2</v>
      </c>
      <c r="X47" s="62">
        <v>2.4</v>
      </c>
      <c r="Y47" s="83">
        <f t="shared" si="5"/>
        <v>0.67100000000000004</v>
      </c>
      <c r="Z47" s="163">
        <f t="shared" si="6"/>
        <v>2.2519999999999998</v>
      </c>
      <c r="AA47" s="276">
        <f t="shared" si="7"/>
        <v>0.58699999999999997</v>
      </c>
      <c r="AB47" s="283">
        <f t="shared" si="8"/>
        <v>0</v>
      </c>
      <c r="AC47" s="284">
        <f t="shared" si="9"/>
        <v>1</v>
      </c>
      <c r="AE47" s="256">
        <v>107</v>
      </c>
      <c r="AF47" s="26">
        <f t="shared" si="10"/>
        <v>0.745</v>
      </c>
      <c r="AG47" s="79">
        <v>57</v>
      </c>
      <c r="AH47" s="144">
        <f t="shared" si="11"/>
        <v>0.93799999999999994</v>
      </c>
      <c r="AI47" s="26">
        <f t="shared" si="66"/>
        <v>0.19141323792486584</v>
      </c>
      <c r="AJ47" s="83">
        <f t="shared" si="13"/>
        <v>0.72799999999999998</v>
      </c>
      <c r="AK47" s="61">
        <f t="shared" si="14"/>
        <v>2.4883720930232558</v>
      </c>
      <c r="AL47" s="144">
        <f t="shared" si="15"/>
        <v>0.95599999999999996</v>
      </c>
      <c r="AM47" s="11">
        <v>130</v>
      </c>
      <c r="AN47" s="83">
        <f t="shared" si="16"/>
        <v>0.23255813953488372</v>
      </c>
      <c r="AO47" s="26">
        <f t="shared" si="67"/>
        <v>0.53271028037383172</v>
      </c>
      <c r="AP47" s="144">
        <f t="shared" si="18"/>
        <v>0.98599999999999999</v>
      </c>
      <c r="AQ47" s="198">
        <f t="shared" si="19"/>
        <v>3.367</v>
      </c>
      <c r="AR47" s="277">
        <f t="shared" si="20"/>
        <v>0.92100000000000004</v>
      </c>
      <c r="AS47" s="283">
        <f t="shared" si="21"/>
        <v>2</v>
      </c>
      <c r="AT47" s="284">
        <f t="shared" si="22"/>
        <v>2</v>
      </c>
      <c r="AV47" s="208">
        <v>111850</v>
      </c>
      <c r="AW47" s="144">
        <f t="shared" si="23"/>
        <v>0.96899999999999997</v>
      </c>
      <c r="AX47" s="26">
        <v>5.4545454545454543E-2</v>
      </c>
      <c r="AY47" s="83">
        <f t="shared" si="24"/>
        <v>0.40699999999999997</v>
      </c>
      <c r="AZ47" s="26">
        <v>0.36199999999999999</v>
      </c>
      <c r="BA47" s="83">
        <f t="shared" si="25"/>
        <v>0.754</v>
      </c>
      <c r="BB47" s="26">
        <v>0.39200000000000002</v>
      </c>
      <c r="BC47" s="83">
        <f t="shared" si="26"/>
        <v>0.23599999999999999</v>
      </c>
      <c r="BD47" s="26">
        <v>0.877</v>
      </c>
      <c r="BE47" s="83">
        <f t="shared" si="27"/>
        <v>0.627</v>
      </c>
      <c r="BF47" s="26">
        <v>5.6074766355140186E-2</v>
      </c>
      <c r="BG47" s="83">
        <f t="shared" si="28"/>
        <v>0.76700000000000002</v>
      </c>
      <c r="BH47" s="212">
        <f t="shared" si="29"/>
        <v>3.7600000000000002</v>
      </c>
      <c r="BI47" s="203">
        <f t="shared" si="30"/>
        <v>0.75800000000000001</v>
      </c>
      <c r="BJ47" s="283">
        <f t="shared" si="31"/>
        <v>1</v>
      </c>
      <c r="BK47" s="284">
        <f t="shared" si="32"/>
        <v>1</v>
      </c>
      <c r="BM47" s="160">
        <v>2</v>
      </c>
      <c r="BN47" s="26">
        <f t="shared" si="33"/>
        <v>0.66600000000000004</v>
      </c>
      <c r="BO47" s="11">
        <v>0</v>
      </c>
      <c r="BP47" s="26">
        <f t="shared" si="34"/>
        <v>0</v>
      </c>
      <c r="BQ47" s="26">
        <v>0.252</v>
      </c>
      <c r="BR47" s="178">
        <f t="shared" si="35"/>
        <v>0.85499999999999998</v>
      </c>
      <c r="BS47" s="163">
        <f t="shared" si="36"/>
        <v>1.5209999999999999</v>
      </c>
      <c r="BT47" s="290">
        <f t="shared" si="37"/>
        <v>0.86799999999999999</v>
      </c>
      <c r="BU47" s="283">
        <f t="shared" si="38"/>
        <v>0</v>
      </c>
      <c r="BV47" s="284">
        <f t="shared" si="39"/>
        <v>1</v>
      </c>
      <c r="BX47" s="160">
        <v>43</v>
      </c>
      <c r="BY47" s="144">
        <f t="shared" si="40"/>
        <v>0.96399999999999997</v>
      </c>
      <c r="BZ47" s="11">
        <v>26</v>
      </c>
      <c r="CA47" s="144">
        <f t="shared" si="41"/>
        <v>0.97299999999999998</v>
      </c>
      <c r="CB47" s="11">
        <v>8</v>
      </c>
      <c r="CC47" s="144">
        <f t="shared" si="42"/>
        <v>0.91200000000000003</v>
      </c>
      <c r="CD47" s="11">
        <v>4</v>
      </c>
      <c r="CE47" s="144">
        <f t="shared" si="43"/>
        <v>0.91600000000000004</v>
      </c>
      <c r="CF47" s="163">
        <f t="shared" si="44"/>
        <v>1.8759999999999999</v>
      </c>
      <c r="CG47" s="297">
        <f t="shared" si="45"/>
        <v>0.96399999999999997</v>
      </c>
      <c r="CH47" s="283">
        <f t="shared" si="46"/>
        <v>2</v>
      </c>
      <c r="CI47" s="284">
        <f t="shared" si="47"/>
        <v>2</v>
      </c>
      <c r="CK47" s="160">
        <v>1</v>
      </c>
      <c r="CL47" s="26">
        <f t="shared" si="48"/>
        <v>0.53900000000000003</v>
      </c>
      <c r="CM47" s="26">
        <v>9.3457943925233638E-3</v>
      </c>
      <c r="CN47" s="45">
        <f t="shared" si="49"/>
        <v>0.59599999999999997</v>
      </c>
      <c r="CO47" s="11">
        <v>25</v>
      </c>
      <c r="CP47" s="26">
        <f t="shared" si="50"/>
        <v>0.64400000000000002</v>
      </c>
      <c r="CQ47" s="11">
        <v>7</v>
      </c>
      <c r="CR47" s="26">
        <f t="shared" si="51"/>
        <v>0.65300000000000002</v>
      </c>
      <c r="CS47" s="163">
        <f t="shared" si="52"/>
        <v>2.4320000000000004</v>
      </c>
      <c r="CT47" s="299">
        <f t="shared" si="53"/>
        <v>0.69699999999999995</v>
      </c>
      <c r="CU47" s="283">
        <f t="shared" si="54"/>
        <v>0</v>
      </c>
      <c r="CV47" s="284">
        <f t="shared" si="55"/>
        <v>0</v>
      </c>
      <c r="CX47" s="227">
        <v>0.124</v>
      </c>
      <c r="CY47" s="26">
        <f t="shared" si="56"/>
        <v>0.54800000000000004</v>
      </c>
      <c r="CZ47" s="26">
        <v>7.3999999999999996E-2</v>
      </c>
      <c r="DA47" s="26">
        <f t="shared" si="57"/>
        <v>0.56999999999999995</v>
      </c>
      <c r="DB47" s="26">
        <v>8.8099999999999998E-2</v>
      </c>
      <c r="DC47" s="163">
        <f t="shared" si="58"/>
        <v>1.2060999999999999</v>
      </c>
      <c r="DD47" s="203">
        <f t="shared" si="59"/>
        <v>0.40699999999999997</v>
      </c>
      <c r="DE47" s="283">
        <f t="shared" si="60"/>
        <v>0</v>
      </c>
      <c r="DF47" s="284">
        <f t="shared" si="61"/>
        <v>0</v>
      </c>
      <c r="DI47" s="231"/>
      <c r="DJ47" s="163">
        <f t="shared" si="62"/>
        <v>16.414099999999998</v>
      </c>
      <c r="DK47" s="205">
        <f t="shared" si="63"/>
        <v>0.84199999999999997</v>
      </c>
      <c r="DM47" s="301">
        <f t="shared" si="64"/>
        <v>5</v>
      </c>
      <c r="DN47" s="302">
        <f t="shared" si="65"/>
        <v>7</v>
      </c>
    </row>
    <row r="48" spans="2:118" x14ac:dyDescent="0.3">
      <c r="B48" s="49" t="s">
        <v>50</v>
      </c>
      <c r="C48" s="161">
        <v>540018</v>
      </c>
      <c r="D48" s="6" t="s">
        <v>314</v>
      </c>
      <c r="E48" s="6" t="s">
        <v>369</v>
      </c>
      <c r="F48" s="13">
        <v>2</v>
      </c>
      <c r="G48" s="22">
        <v>12058</v>
      </c>
      <c r="H48" s="22">
        <v>20695</v>
      </c>
      <c r="I48" s="22">
        <v>46923</v>
      </c>
      <c r="J48" s="23">
        <v>2490.52247470559</v>
      </c>
      <c r="K48" s="22">
        <v>19757</v>
      </c>
      <c r="L48" s="164">
        <v>2.2209849673533433</v>
      </c>
      <c r="N48" s="445">
        <v>1072</v>
      </c>
      <c r="O48" s="145">
        <f t="shared" si="0"/>
        <v>0.99099999999999999</v>
      </c>
      <c r="P48" s="28">
        <v>8.8903632443191244E-2</v>
      </c>
      <c r="Q48" s="28">
        <f t="shared" si="1"/>
        <v>0.33700000000000002</v>
      </c>
      <c r="R48" s="13">
        <v>36.71</v>
      </c>
      <c r="S48" s="145">
        <f t="shared" si="2"/>
        <v>1</v>
      </c>
      <c r="T48" s="70">
        <v>3.0444518162215961E-3</v>
      </c>
      <c r="U48" s="86">
        <f t="shared" si="3"/>
        <v>0.32</v>
      </c>
      <c r="V48" s="13">
        <v>23</v>
      </c>
      <c r="W48" s="179">
        <f t="shared" si="4"/>
        <v>0.85899999999999999</v>
      </c>
      <c r="X48" s="67">
        <v>1</v>
      </c>
      <c r="Y48" s="28">
        <f t="shared" si="5"/>
        <v>0.29799999999999999</v>
      </c>
      <c r="Z48" s="164">
        <f t="shared" si="6"/>
        <v>1.8140000000000001</v>
      </c>
      <c r="AA48" s="274">
        <f t="shared" si="7"/>
        <v>0.39900000000000002</v>
      </c>
      <c r="AB48" s="360">
        <f t="shared" si="8"/>
        <v>0</v>
      </c>
      <c r="AC48" s="361">
        <f t="shared" si="9"/>
        <v>1</v>
      </c>
      <c r="AE48" s="445">
        <v>1099</v>
      </c>
      <c r="AF48" s="145">
        <f t="shared" si="10"/>
        <v>0.99099999999999999</v>
      </c>
      <c r="AG48" s="81">
        <v>112</v>
      </c>
      <c r="AH48" s="145">
        <f t="shared" si="11"/>
        <v>0.98599999999999999</v>
      </c>
      <c r="AI48" s="28">
        <f t="shared" si="66"/>
        <v>5.3104614641217684E-2</v>
      </c>
      <c r="AJ48" s="86">
        <f t="shared" si="13"/>
        <v>0.40699999999999997</v>
      </c>
      <c r="AK48" s="73">
        <f t="shared" si="14"/>
        <v>1.0251865671641791</v>
      </c>
      <c r="AL48" s="86">
        <f t="shared" si="15"/>
        <v>0.70599999999999996</v>
      </c>
      <c r="AM48" s="13">
        <v>1212</v>
      </c>
      <c r="AN48" s="86">
        <f t="shared" si="16"/>
        <v>5.8564870741725054E-2</v>
      </c>
      <c r="AO48" s="28">
        <f t="shared" si="67"/>
        <v>0.10191082802547771</v>
      </c>
      <c r="AP48" s="28">
        <f t="shared" si="18"/>
        <v>0.75</v>
      </c>
      <c r="AQ48" s="197">
        <f t="shared" si="19"/>
        <v>3.0900000000000003</v>
      </c>
      <c r="AR48" s="278">
        <f t="shared" si="20"/>
        <v>0.84599999999999997</v>
      </c>
      <c r="AS48" s="360">
        <f t="shared" si="21"/>
        <v>2</v>
      </c>
      <c r="AT48" s="361">
        <f t="shared" si="22"/>
        <v>2</v>
      </c>
      <c r="AV48" s="210">
        <v>71450</v>
      </c>
      <c r="AW48" s="145">
        <f t="shared" si="23"/>
        <v>0.90700000000000003</v>
      </c>
      <c r="AX48" s="28">
        <v>1.9550342130987289E-2</v>
      </c>
      <c r="AY48" s="86">
        <f t="shared" si="24"/>
        <v>0.34200000000000003</v>
      </c>
      <c r="AZ48" s="28">
        <v>0.38300000000000001</v>
      </c>
      <c r="BA48" s="179">
        <f t="shared" si="25"/>
        <v>0.80200000000000005</v>
      </c>
      <c r="BB48" s="28">
        <v>0.61299999999999999</v>
      </c>
      <c r="BC48" s="86">
        <f t="shared" si="26"/>
        <v>0.33700000000000002</v>
      </c>
      <c r="BD48" s="28">
        <v>0.98599999999999999</v>
      </c>
      <c r="BE48" s="145">
        <f t="shared" si="27"/>
        <v>0.96399999999999997</v>
      </c>
      <c r="BF48" s="28">
        <v>9.099181073703367E-4</v>
      </c>
      <c r="BG48" s="86">
        <f t="shared" si="28"/>
        <v>0.442</v>
      </c>
      <c r="BH48" s="214">
        <f t="shared" si="29"/>
        <v>3.794</v>
      </c>
      <c r="BI48" s="195">
        <f t="shared" si="30"/>
        <v>0.77600000000000002</v>
      </c>
      <c r="BJ48" s="360">
        <f t="shared" si="31"/>
        <v>2</v>
      </c>
      <c r="BK48" s="361">
        <f t="shared" si="32"/>
        <v>3</v>
      </c>
      <c r="BM48" s="161">
        <v>16</v>
      </c>
      <c r="BN48" s="145">
        <f t="shared" si="33"/>
        <v>0.995</v>
      </c>
      <c r="BO48" s="13">
        <v>12</v>
      </c>
      <c r="BP48" s="145">
        <f t="shared" si="34"/>
        <v>0.995</v>
      </c>
      <c r="BQ48" s="28">
        <v>6.9000000000000006E-2</v>
      </c>
      <c r="BR48" s="86">
        <f t="shared" si="35"/>
        <v>0.372</v>
      </c>
      <c r="BS48" s="164">
        <f t="shared" si="36"/>
        <v>1.367</v>
      </c>
      <c r="BT48" s="293">
        <f t="shared" si="37"/>
        <v>0.76700000000000002</v>
      </c>
      <c r="BU48" s="360">
        <f t="shared" si="38"/>
        <v>1</v>
      </c>
      <c r="BV48" s="361">
        <f t="shared" si="39"/>
        <v>1</v>
      </c>
      <c r="BX48" s="161">
        <v>13</v>
      </c>
      <c r="BY48" s="145">
        <f t="shared" si="40"/>
        <v>0.90700000000000003</v>
      </c>
      <c r="BZ48" s="13">
        <v>0</v>
      </c>
      <c r="CA48" s="28">
        <f t="shared" si="41"/>
        <v>0</v>
      </c>
      <c r="CB48" s="13">
        <v>10</v>
      </c>
      <c r="CC48" s="145">
        <f t="shared" si="42"/>
        <v>0.94199999999999995</v>
      </c>
      <c r="CD48" s="13">
        <v>3</v>
      </c>
      <c r="CE48" s="30">
        <f t="shared" si="43"/>
        <v>0.85</v>
      </c>
      <c r="CF48" s="164">
        <f t="shared" si="44"/>
        <v>1.849</v>
      </c>
      <c r="CG48" s="287">
        <f t="shared" si="45"/>
        <v>0.95599999999999996</v>
      </c>
      <c r="CH48" s="360">
        <f t="shared" si="46"/>
        <v>2</v>
      </c>
      <c r="CI48" s="361">
        <f t="shared" si="47"/>
        <v>2</v>
      </c>
      <c r="CK48" s="161">
        <v>5</v>
      </c>
      <c r="CL48" s="28">
        <f t="shared" si="48"/>
        <v>0.77100000000000002</v>
      </c>
      <c r="CM48" s="28">
        <v>4.549590536851683E-3</v>
      </c>
      <c r="CN48" s="28">
        <f t="shared" si="49"/>
        <v>0.56499999999999995</v>
      </c>
      <c r="CO48" s="13">
        <v>273</v>
      </c>
      <c r="CP48" s="145">
        <f t="shared" si="50"/>
        <v>0.95599999999999996</v>
      </c>
      <c r="CQ48" s="13">
        <v>99</v>
      </c>
      <c r="CR48" s="145">
        <f t="shared" si="51"/>
        <v>0.95599999999999996</v>
      </c>
      <c r="CS48" s="164">
        <f t="shared" si="52"/>
        <v>3.2479999999999998</v>
      </c>
      <c r="CT48" s="278">
        <f t="shared" si="53"/>
        <v>0.89</v>
      </c>
      <c r="CU48" s="360">
        <f t="shared" si="54"/>
        <v>2</v>
      </c>
      <c r="CV48" s="361">
        <f t="shared" si="55"/>
        <v>2</v>
      </c>
      <c r="CX48" s="229">
        <v>6.2208298702129017E-2</v>
      </c>
      <c r="CY48" s="28">
        <f t="shared" si="56"/>
        <v>0.39900000000000002</v>
      </c>
      <c r="CZ48" s="28">
        <v>3.1285297189011782E-2</v>
      </c>
      <c r="DA48" s="28">
        <f t="shared" si="57"/>
        <v>0.38500000000000001</v>
      </c>
      <c r="DB48" s="28">
        <v>0.39200000000000002</v>
      </c>
      <c r="DC48" s="164">
        <f t="shared" si="58"/>
        <v>1.1760000000000002</v>
      </c>
      <c r="DD48" s="195">
        <f t="shared" si="59"/>
        <v>0.39</v>
      </c>
      <c r="DE48" s="360">
        <f t="shared" si="60"/>
        <v>0</v>
      </c>
      <c r="DF48" s="361">
        <f t="shared" si="61"/>
        <v>0</v>
      </c>
      <c r="DI48" s="231"/>
      <c r="DJ48" s="164">
        <f t="shared" si="62"/>
        <v>16.338000000000001</v>
      </c>
      <c r="DK48" s="207">
        <f t="shared" si="63"/>
        <v>0.83699999999999997</v>
      </c>
      <c r="DM48" s="363">
        <f t="shared" si="64"/>
        <v>9</v>
      </c>
      <c r="DN48" s="364">
        <f t="shared" si="65"/>
        <v>11</v>
      </c>
    </row>
    <row r="49" spans="2:118" x14ac:dyDescent="0.3">
      <c r="B49" s="47" t="s">
        <v>114</v>
      </c>
      <c r="C49" s="160">
        <v>540073</v>
      </c>
      <c r="D49" s="4" t="s">
        <v>330</v>
      </c>
      <c r="E49" s="4" t="s">
        <v>369</v>
      </c>
      <c r="F49" s="11">
        <v>3</v>
      </c>
      <c r="G49" s="18">
        <v>20648</v>
      </c>
      <c r="H49" s="18">
        <v>28045</v>
      </c>
      <c r="I49" s="18">
        <v>49055</v>
      </c>
      <c r="J49" s="19">
        <v>1520.4959318093761</v>
      </c>
      <c r="K49" s="18">
        <v>21779</v>
      </c>
      <c r="L49" s="163">
        <v>2.16</v>
      </c>
      <c r="N49" s="256">
        <v>964</v>
      </c>
      <c r="O49" s="144">
        <f t="shared" si="0"/>
        <v>0.98599999999999999</v>
      </c>
      <c r="P49" s="26">
        <v>4.6687330492057352E-2</v>
      </c>
      <c r="Q49" s="26">
        <f t="shared" si="1"/>
        <v>0.192</v>
      </c>
      <c r="R49" s="11">
        <v>36.119999999999997</v>
      </c>
      <c r="S49" s="144">
        <f t="shared" si="2"/>
        <v>0.995</v>
      </c>
      <c r="T49" s="69">
        <v>1.7493219682293681E-3</v>
      </c>
      <c r="U49" s="83">
        <f t="shared" si="3"/>
        <v>0.14899999999999999</v>
      </c>
      <c r="V49" s="11">
        <v>24</v>
      </c>
      <c r="W49" s="178">
        <f t="shared" si="4"/>
        <v>0.88100000000000001</v>
      </c>
      <c r="X49" s="65">
        <v>1.7</v>
      </c>
      <c r="Y49" s="83">
        <f t="shared" si="5"/>
        <v>0.51300000000000001</v>
      </c>
      <c r="Z49" s="163">
        <f t="shared" si="6"/>
        <v>1.7350000000000001</v>
      </c>
      <c r="AA49" s="276">
        <f t="shared" si="7"/>
        <v>0.34599999999999997</v>
      </c>
      <c r="AB49" s="283">
        <f t="shared" si="8"/>
        <v>0</v>
      </c>
      <c r="AC49" s="284">
        <f t="shared" si="9"/>
        <v>1</v>
      </c>
      <c r="AE49" s="256">
        <v>1512</v>
      </c>
      <c r="AF49" s="144">
        <f t="shared" si="10"/>
        <v>0.995</v>
      </c>
      <c r="AG49" s="79">
        <v>25</v>
      </c>
      <c r="AH49" s="178">
        <f t="shared" si="11"/>
        <v>0.872</v>
      </c>
      <c r="AI49" s="26">
        <f t="shared" si="66"/>
        <v>5.3913353538955253E-2</v>
      </c>
      <c r="AJ49" s="83">
        <f t="shared" si="13"/>
        <v>0.41199999999999998</v>
      </c>
      <c r="AK49" s="61">
        <f t="shared" si="14"/>
        <v>1.5684647302904564</v>
      </c>
      <c r="AL49" s="178">
        <f t="shared" si="15"/>
        <v>0.877</v>
      </c>
      <c r="AM49" s="11">
        <v>1823</v>
      </c>
      <c r="AN49" s="83">
        <f t="shared" si="16"/>
        <v>6.5002674273489033E-2</v>
      </c>
      <c r="AO49" s="26">
        <f t="shared" si="67"/>
        <v>1.6534391534391533E-2</v>
      </c>
      <c r="AP49" s="26">
        <f t="shared" si="18"/>
        <v>0.57799999999999996</v>
      </c>
      <c r="AQ49" s="198">
        <f t="shared" si="19"/>
        <v>3.1560000000000001</v>
      </c>
      <c r="AR49" s="275">
        <f t="shared" si="20"/>
        <v>0.86399999999999999</v>
      </c>
      <c r="AS49" s="283">
        <f t="shared" si="21"/>
        <v>1</v>
      </c>
      <c r="AT49" s="284">
        <f t="shared" si="22"/>
        <v>3</v>
      </c>
      <c r="AV49" s="208">
        <v>47900</v>
      </c>
      <c r="AW49" s="83">
        <f t="shared" si="23"/>
        <v>0.67900000000000005</v>
      </c>
      <c r="AX49" s="26">
        <v>6.7613252197430704E-3</v>
      </c>
      <c r="AY49" s="83">
        <f t="shared" si="24"/>
        <v>0.29799999999999999</v>
      </c>
      <c r="AZ49" s="26">
        <v>0.501</v>
      </c>
      <c r="BA49" s="178">
        <f t="shared" si="25"/>
        <v>0.88500000000000001</v>
      </c>
      <c r="BB49" s="26">
        <v>0.70799999999999996</v>
      </c>
      <c r="BC49" s="83">
        <f t="shared" si="26"/>
        <v>0.47299999999999998</v>
      </c>
      <c r="BD49" s="26">
        <v>0.90800000000000003</v>
      </c>
      <c r="BE49" s="83">
        <f t="shared" si="27"/>
        <v>0.754</v>
      </c>
      <c r="BF49" s="26">
        <v>1.3888888888888888E-2</v>
      </c>
      <c r="BG49" s="83">
        <f t="shared" si="28"/>
        <v>0.50800000000000001</v>
      </c>
      <c r="BH49" s="212">
        <f t="shared" si="29"/>
        <v>3.5970000000000004</v>
      </c>
      <c r="BI49" s="203">
        <f t="shared" si="30"/>
        <v>0.64900000000000002</v>
      </c>
      <c r="BJ49" s="283">
        <f t="shared" si="31"/>
        <v>0</v>
      </c>
      <c r="BK49" s="284">
        <f t="shared" si="32"/>
        <v>1</v>
      </c>
      <c r="BM49" s="160">
        <v>20</v>
      </c>
      <c r="BN49" s="144">
        <f t="shared" si="33"/>
        <v>1</v>
      </c>
      <c r="BO49" s="11">
        <v>14</v>
      </c>
      <c r="BP49" s="144">
        <f t="shared" si="34"/>
        <v>1</v>
      </c>
      <c r="BQ49" s="26">
        <v>5.6000000000000001E-2</v>
      </c>
      <c r="BR49" s="83">
        <f t="shared" si="35"/>
        <v>0.33300000000000002</v>
      </c>
      <c r="BS49" s="163">
        <f t="shared" si="36"/>
        <v>1.333</v>
      </c>
      <c r="BT49" s="291">
        <f t="shared" si="37"/>
        <v>0.73199999999999998</v>
      </c>
      <c r="BU49" s="283">
        <f t="shared" si="38"/>
        <v>1</v>
      </c>
      <c r="BV49" s="284">
        <f t="shared" si="39"/>
        <v>1</v>
      </c>
      <c r="BX49" s="160">
        <v>154</v>
      </c>
      <c r="BY49" s="144">
        <f t="shared" si="40"/>
        <v>0.99099999999999999</v>
      </c>
      <c r="BZ49" s="11">
        <v>56</v>
      </c>
      <c r="CA49" s="144">
        <f t="shared" si="41"/>
        <v>0.99099999999999999</v>
      </c>
      <c r="CB49" s="11">
        <v>55</v>
      </c>
      <c r="CC49" s="144">
        <f t="shared" si="42"/>
        <v>1</v>
      </c>
      <c r="CD49" s="11">
        <v>8</v>
      </c>
      <c r="CE49" s="144">
        <f t="shared" si="43"/>
        <v>0.97799999999999998</v>
      </c>
      <c r="CF49" s="163">
        <f t="shared" si="44"/>
        <v>1.9910000000000001</v>
      </c>
      <c r="CG49" s="297">
        <f t="shared" si="45"/>
        <v>0.995</v>
      </c>
      <c r="CH49" s="283">
        <f t="shared" si="46"/>
        <v>2</v>
      </c>
      <c r="CI49" s="284">
        <f t="shared" si="47"/>
        <v>2</v>
      </c>
      <c r="CK49" s="160">
        <v>35</v>
      </c>
      <c r="CL49" s="144">
        <f t="shared" si="48"/>
        <v>0.94699999999999995</v>
      </c>
      <c r="CM49" s="26">
        <v>2.3148148148148147E-2</v>
      </c>
      <c r="CN49" s="45">
        <f t="shared" si="49"/>
        <v>0.66600000000000004</v>
      </c>
      <c r="CO49" s="11">
        <v>357</v>
      </c>
      <c r="CP49" s="144">
        <f t="shared" si="50"/>
        <v>0.97799999999999998</v>
      </c>
      <c r="CQ49" s="11">
        <v>113</v>
      </c>
      <c r="CR49" s="144">
        <f t="shared" si="51"/>
        <v>0.96399999999999997</v>
      </c>
      <c r="CS49" s="163">
        <f t="shared" si="52"/>
        <v>3.5550000000000002</v>
      </c>
      <c r="CT49" s="297">
        <f t="shared" si="53"/>
        <v>0.95599999999999996</v>
      </c>
      <c r="CU49" s="283">
        <f t="shared" si="54"/>
        <v>3</v>
      </c>
      <c r="CV49" s="284">
        <f t="shared" si="55"/>
        <v>3</v>
      </c>
      <c r="CX49" s="227">
        <v>6.4000000000000001E-2</v>
      </c>
      <c r="CY49" s="26">
        <f t="shared" si="56"/>
        <v>0.40300000000000002</v>
      </c>
      <c r="CZ49" s="26">
        <v>3.5000000000000003E-2</v>
      </c>
      <c r="DA49" s="26">
        <f t="shared" si="57"/>
        <v>0.40699999999999997</v>
      </c>
      <c r="DB49" s="26">
        <v>0.1497</v>
      </c>
      <c r="DC49" s="163">
        <f t="shared" si="58"/>
        <v>0.9597</v>
      </c>
      <c r="DD49" s="203">
        <f t="shared" si="59"/>
        <v>0.29299999999999998</v>
      </c>
      <c r="DE49" s="283">
        <f t="shared" si="60"/>
        <v>0</v>
      </c>
      <c r="DF49" s="284">
        <f t="shared" si="61"/>
        <v>0</v>
      </c>
      <c r="DI49" s="231"/>
      <c r="DJ49" s="163">
        <f t="shared" si="62"/>
        <v>16.326699999999999</v>
      </c>
      <c r="DK49" s="205">
        <f t="shared" si="63"/>
        <v>0.83299999999999996</v>
      </c>
      <c r="DM49" s="301">
        <f t="shared" si="64"/>
        <v>7</v>
      </c>
      <c r="DN49" s="302">
        <f t="shared" si="65"/>
        <v>11</v>
      </c>
    </row>
    <row r="50" spans="2:118" x14ac:dyDescent="0.3">
      <c r="B50" s="47" t="s">
        <v>158</v>
      </c>
      <c r="C50" s="160">
        <v>540247</v>
      </c>
      <c r="D50" s="4" t="s">
        <v>338</v>
      </c>
      <c r="E50" s="4" t="s">
        <v>369</v>
      </c>
      <c r="F50" s="11">
        <v>2</v>
      </c>
      <c r="G50" s="18">
        <v>793</v>
      </c>
      <c r="H50" s="18">
        <v>372</v>
      </c>
      <c r="I50" s="18">
        <v>531</v>
      </c>
      <c r="J50" s="19">
        <v>428.54981084489276</v>
      </c>
      <c r="K50" s="18">
        <v>213</v>
      </c>
      <c r="L50" s="163">
        <v>2.4900000000000002</v>
      </c>
      <c r="N50" s="256">
        <v>289</v>
      </c>
      <c r="O50" s="31">
        <f t="shared" si="0"/>
        <v>0.89</v>
      </c>
      <c r="P50" s="26">
        <v>0.36443883984867592</v>
      </c>
      <c r="Q50" s="144">
        <f t="shared" si="1"/>
        <v>0.92500000000000004</v>
      </c>
      <c r="R50" s="11">
        <v>1.96</v>
      </c>
      <c r="S50" s="26">
        <f t="shared" si="2"/>
        <v>0.32800000000000001</v>
      </c>
      <c r="T50" s="69">
        <v>2.4716267339218159E-3</v>
      </c>
      <c r="U50" s="83">
        <f t="shared" si="3"/>
        <v>0.214</v>
      </c>
      <c r="V50" s="11">
        <v>14</v>
      </c>
      <c r="W50" s="26">
        <f t="shared" si="4"/>
        <v>0.22800000000000001</v>
      </c>
      <c r="X50" s="62">
        <v>3.6</v>
      </c>
      <c r="Y50" s="178">
        <f t="shared" si="5"/>
        <v>0.80200000000000005</v>
      </c>
      <c r="Z50" s="163">
        <f t="shared" si="6"/>
        <v>2.169</v>
      </c>
      <c r="AA50" s="276">
        <f t="shared" si="7"/>
        <v>0.55200000000000005</v>
      </c>
      <c r="AB50" s="283">
        <f t="shared" si="8"/>
        <v>1</v>
      </c>
      <c r="AC50" s="284">
        <f t="shared" si="9"/>
        <v>2</v>
      </c>
      <c r="AE50" s="256">
        <v>204</v>
      </c>
      <c r="AF50" s="178">
        <f t="shared" si="10"/>
        <v>0.86799999999999999</v>
      </c>
      <c r="AG50" s="79">
        <v>24</v>
      </c>
      <c r="AH50" s="178">
        <f t="shared" si="11"/>
        <v>0.86799999999999999</v>
      </c>
      <c r="AI50" s="26">
        <f t="shared" si="66"/>
        <v>0.54838709677419351</v>
      </c>
      <c r="AJ50" s="144">
        <f t="shared" si="13"/>
        <v>0.98599999999999999</v>
      </c>
      <c r="AK50" s="61">
        <f t="shared" si="14"/>
        <v>0.70588235294117652</v>
      </c>
      <c r="AL50" s="26">
        <f t="shared" si="15"/>
        <v>0.55700000000000005</v>
      </c>
      <c r="AM50" s="11">
        <v>208</v>
      </c>
      <c r="AN50" s="83">
        <f t="shared" si="16"/>
        <v>0.55913978494623651</v>
      </c>
      <c r="AO50" s="26">
        <f t="shared" si="67"/>
        <v>0.11764705882352941</v>
      </c>
      <c r="AP50" s="26">
        <f t="shared" si="18"/>
        <v>0.79300000000000004</v>
      </c>
      <c r="AQ50" s="198">
        <f t="shared" si="19"/>
        <v>3.2789999999999999</v>
      </c>
      <c r="AR50" s="275">
        <f t="shared" si="20"/>
        <v>0.89</v>
      </c>
      <c r="AS50" s="283">
        <f t="shared" si="21"/>
        <v>1</v>
      </c>
      <c r="AT50" s="284">
        <f t="shared" si="22"/>
        <v>3</v>
      </c>
      <c r="AV50" s="208">
        <v>29900</v>
      </c>
      <c r="AW50" s="83">
        <f t="shared" si="23"/>
        <v>0.41199999999999998</v>
      </c>
      <c r="AX50" s="26">
        <v>0.36898395721925131</v>
      </c>
      <c r="AY50" s="178">
        <f t="shared" si="24"/>
        <v>0.89900000000000002</v>
      </c>
      <c r="AZ50" s="26">
        <v>0.21199999999999999</v>
      </c>
      <c r="BA50" s="83">
        <f t="shared" si="25"/>
        <v>0.51700000000000002</v>
      </c>
      <c r="BB50" s="26">
        <v>0.91800000000000004</v>
      </c>
      <c r="BC50" s="144">
        <f t="shared" si="26"/>
        <v>0.90300000000000002</v>
      </c>
      <c r="BD50" s="26">
        <v>0.54300000000000004</v>
      </c>
      <c r="BE50" s="83">
        <f t="shared" si="27"/>
        <v>0.24099999999999999</v>
      </c>
      <c r="BF50" s="26">
        <v>0.24019607843137256</v>
      </c>
      <c r="BG50" s="144">
        <f t="shared" si="28"/>
        <v>0.98199999999999998</v>
      </c>
      <c r="BH50" s="212">
        <f t="shared" si="29"/>
        <v>3.9539999999999997</v>
      </c>
      <c r="BI50" s="205">
        <f t="shared" si="30"/>
        <v>0.88100000000000001</v>
      </c>
      <c r="BJ50" s="283">
        <f t="shared" si="31"/>
        <v>2</v>
      </c>
      <c r="BK50" s="284">
        <f t="shared" si="32"/>
        <v>3</v>
      </c>
      <c r="BM50" s="160">
        <v>1</v>
      </c>
      <c r="BN50" s="26">
        <f t="shared" si="33"/>
        <v>0.438</v>
      </c>
      <c r="BO50" s="11">
        <v>0</v>
      </c>
      <c r="BP50" s="26">
        <f t="shared" si="34"/>
        <v>0</v>
      </c>
      <c r="BQ50" s="26">
        <v>0.60099999999999998</v>
      </c>
      <c r="BR50" s="144">
        <f t="shared" si="35"/>
        <v>0.995</v>
      </c>
      <c r="BS50" s="163">
        <f t="shared" si="36"/>
        <v>1.4330000000000001</v>
      </c>
      <c r="BT50" s="290">
        <f t="shared" si="37"/>
        <v>0.82399999999999995</v>
      </c>
      <c r="BU50" s="283">
        <f t="shared" si="38"/>
        <v>1</v>
      </c>
      <c r="BV50" s="284">
        <f t="shared" si="39"/>
        <v>1</v>
      </c>
      <c r="BX50" s="160">
        <v>0</v>
      </c>
      <c r="BY50" s="26">
        <f t="shared" si="40"/>
        <v>0</v>
      </c>
      <c r="BZ50" s="11">
        <v>0</v>
      </c>
      <c r="CA50" s="26">
        <f t="shared" si="41"/>
        <v>0</v>
      </c>
      <c r="CB50" s="11">
        <v>7</v>
      </c>
      <c r="CC50" s="31">
        <f t="shared" si="42"/>
        <v>0.85499999999999998</v>
      </c>
      <c r="CD50" s="11">
        <v>3</v>
      </c>
      <c r="CE50" s="31">
        <f t="shared" si="43"/>
        <v>0.85</v>
      </c>
      <c r="CF50" s="163">
        <f t="shared" si="44"/>
        <v>0.85499999999999998</v>
      </c>
      <c r="CG50" s="299">
        <f t="shared" si="45"/>
        <v>0.72799999999999998</v>
      </c>
      <c r="CH50" s="283">
        <f t="shared" si="46"/>
        <v>0</v>
      </c>
      <c r="CI50" s="284">
        <f t="shared" si="47"/>
        <v>1</v>
      </c>
      <c r="CK50" s="160">
        <v>29</v>
      </c>
      <c r="CL50" s="144">
        <f t="shared" si="48"/>
        <v>0.94199999999999995</v>
      </c>
      <c r="CM50" s="26">
        <v>0.14215686274509803</v>
      </c>
      <c r="CN50" s="146">
        <f t="shared" si="49"/>
        <v>0.872</v>
      </c>
      <c r="CO50" s="11">
        <v>0</v>
      </c>
      <c r="CP50" s="26">
        <f t="shared" si="50"/>
        <v>0</v>
      </c>
      <c r="CQ50" s="11">
        <v>0</v>
      </c>
      <c r="CR50" s="26">
        <f t="shared" si="51"/>
        <v>0</v>
      </c>
      <c r="CS50" s="163">
        <f t="shared" si="52"/>
        <v>1.8140000000000001</v>
      </c>
      <c r="CT50" s="299">
        <f t="shared" si="53"/>
        <v>0.59599999999999997</v>
      </c>
      <c r="CU50" s="283">
        <f t="shared" si="54"/>
        <v>1</v>
      </c>
      <c r="CV50" s="284">
        <f t="shared" si="55"/>
        <v>2</v>
      </c>
      <c r="CX50" s="227">
        <v>0.95099999999999996</v>
      </c>
      <c r="CY50" s="144">
        <f t="shared" si="56"/>
        <v>0.98199999999999998</v>
      </c>
      <c r="CZ50" s="26">
        <v>0.88100000000000001</v>
      </c>
      <c r="DA50" s="144">
        <f t="shared" si="57"/>
        <v>0.98599999999999999</v>
      </c>
      <c r="DB50" s="178">
        <v>0.81930000000000003</v>
      </c>
      <c r="DC50" s="163">
        <f t="shared" si="58"/>
        <v>2.7873000000000001</v>
      </c>
      <c r="DD50" s="206">
        <f t="shared" si="59"/>
        <v>0.96899999999999997</v>
      </c>
      <c r="DE50" s="283">
        <f t="shared" si="60"/>
        <v>2</v>
      </c>
      <c r="DF50" s="284">
        <f t="shared" si="61"/>
        <v>3</v>
      </c>
      <c r="DI50" s="231"/>
      <c r="DJ50" s="163">
        <f t="shared" si="62"/>
        <v>16.291300000000003</v>
      </c>
      <c r="DK50" s="205">
        <f t="shared" si="63"/>
        <v>0.82799999999999996</v>
      </c>
      <c r="DM50" s="301">
        <f t="shared" si="64"/>
        <v>8</v>
      </c>
      <c r="DN50" s="302">
        <f t="shared" si="65"/>
        <v>15</v>
      </c>
    </row>
    <row r="51" spans="2:118" x14ac:dyDescent="0.3">
      <c r="B51" s="47" t="s">
        <v>303</v>
      </c>
      <c r="C51" s="160">
        <v>540218</v>
      </c>
      <c r="D51" s="4" t="s">
        <v>368</v>
      </c>
      <c r="E51" s="4" t="s">
        <v>369</v>
      </c>
      <c r="F51" s="11">
        <v>1</v>
      </c>
      <c r="G51" s="18">
        <v>1213</v>
      </c>
      <c r="H51" s="18">
        <v>728</v>
      </c>
      <c r="I51" s="18">
        <v>2255</v>
      </c>
      <c r="J51" s="19">
        <v>1189.7774113767518</v>
      </c>
      <c r="K51" s="18">
        <v>716</v>
      </c>
      <c r="L51" s="163">
        <v>3.15</v>
      </c>
      <c r="N51" s="256">
        <v>97</v>
      </c>
      <c r="O51" s="26">
        <f t="shared" si="0"/>
        <v>0.57399999999999995</v>
      </c>
      <c r="P51" s="26">
        <v>7.996702390766694E-2</v>
      </c>
      <c r="Q51" s="26">
        <f t="shared" si="1"/>
        <v>0.311</v>
      </c>
      <c r="R51" s="11">
        <v>5.98</v>
      </c>
      <c r="S51" s="31">
        <f t="shared" si="2"/>
        <v>0.82</v>
      </c>
      <c r="T51" s="69">
        <v>4.9299258037922506E-3</v>
      </c>
      <c r="U51" s="83">
        <f t="shared" si="3"/>
        <v>0.55200000000000005</v>
      </c>
      <c r="V51" s="11">
        <v>21</v>
      </c>
      <c r="W51" s="178">
        <f t="shared" si="4"/>
        <v>0.83699999999999997</v>
      </c>
      <c r="X51" s="65">
        <v>1.6</v>
      </c>
      <c r="Y51" s="26">
        <f t="shared" si="5"/>
        <v>0.49099999999999999</v>
      </c>
      <c r="Z51" s="163">
        <f t="shared" si="6"/>
        <v>2.1909999999999998</v>
      </c>
      <c r="AA51" s="276">
        <f t="shared" si="7"/>
        <v>0.56499999999999995</v>
      </c>
      <c r="AB51" s="283">
        <f t="shared" si="8"/>
        <v>0</v>
      </c>
      <c r="AC51" s="284">
        <f t="shared" si="9"/>
        <v>1</v>
      </c>
      <c r="AE51" s="256">
        <v>119</v>
      </c>
      <c r="AF51" s="83">
        <f t="shared" si="10"/>
        <v>0.76700000000000002</v>
      </c>
      <c r="AG51" s="79">
        <v>17</v>
      </c>
      <c r="AH51" s="178">
        <f t="shared" si="11"/>
        <v>0.82799999999999996</v>
      </c>
      <c r="AI51" s="26">
        <f t="shared" si="66"/>
        <v>0.16346153846153846</v>
      </c>
      <c r="AJ51" s="83">
        <f t="shared" si="13"/>
        <v>0.69199999999999995</v>
      </c>
      <c r="AK51" s="61">
        <f t="shared" si="14"/>
        <v>1.2268041237113403</v>
      </c>
      <c r="AL51" s="83">
        <f t="shared" si="15"/>
        <v>0.78900000000000003</v>
      </c>
      <c r="AM51" s="11">
        <v>135</v>
      </c>
      <c r="AN51" s="83">
        <f t="shared" si="16"/>
        <v>0.18543956043956045</v>
      </c>
      <c r="AO51" s="26">
        <f t="shared" si="67"/>
        <v>0.14285714285714285</v>
      </c>
      <c r="AP51" s="31">
        <f t="shared" si="18"/>
        <v>0.82399999999999995</v>
      </c>
      <c r="AQ51" s="198">
        <f t="shared" si="19"/>
        <v>3.0759999999999996</v>
      </c>
      <c r="AR51" s="275">
        <f t="shared" si="20"/>
        <v>0.83299999999999996</v>
      </c>
      <c r="AS51" s="283">
        <f t="shared" si="21"/>
        <v>0</v>
      </c>
      <c r="AT51" s="284">
        <f t="shared" si="22"/>
        <v>1</v>
      </c>
      <c r="AV51" s="208">
        <v>37900</v>
      </c>
      <c r="AW51" s="83">
        <f t="shared" si="23"/>
        <v>0.53500000000000003</v>
      </c>
      <c r="AX51" s="26">
        <v>8.6419753086419748E-2</v>
      </c>
      <c r="AY51" s="83">
        <f t="shared" si="24"/>
        <v>0.48599999999999999</v>
      </c>
      <c r="AZ51" s="26">
        <v>0.34100000000000003</v>
      </c>
      <c r="BA51" s="83">
        <f t="shared" si="25"/>
        <v>0.73199999999999998</v>
      </c>
      <c r="BB51" s="26">
        <v>0.65900000000000003</v>
      </c>
      <c r="BC51" s="83">
        <f t="shared" si="26"/>
        <v>0.39</v>
      </c>
      <c r="BD51" s="26">
        <v>0.89600000000000002</v>
      </c>
      <c r="BE51" s="83">
        <f t="shared" si="27"/>
        <v>0.70599999999999996</v>
      </c>
      <c r="BF51" s="26">
        <v>2.5210084033613446E-2</v>
      </c>
      <c r="BG51" s="83">
        <f t="shared" si="28"/>
        <v>0.60499999999999998</v>
      </c>
      <c r="BH51" s="212">
        <f t="shared" si="29"/>
        <v>3.4539999999999997</v>
      </c>
      <c r="BI51" s="203">
        <f t="shared" si="30"/>
        <v>0.56100000000000005</v>
      </c>
      <c r="BJ51" s="283">
        <f t="shared" si="31"/>
        <v>0</v>
      </c>
      <c r="BK51" s="284">
        <f t="shared" si="32"/>
        <v>0</v>
      </c>
      <c r="BM51" s="160">
        <v>3</v>
      </c>
      <c r="BN51" s="26">
        <f t="shared" si="33"/>
        <v>0.81100000000000005</v>
      </c>
      <c r="BO51" s="11">
        <v>1</v>
      </c>
      <c r="BP51" s="26">
        <f t="shared" si="34"/>
        <v>0.63500000000000001</v>
      </c>
      <c r="BQ51" s="26">
        <v>0.16900000000000001</v>
      </c>
      <c r="BR51" s="83">
        <f t="shared" si="35"/>
        <v>0.71399999999999997</v>
      </c>
      <c r="BS51" s="163">
        <f t="shared" si="36"/>
        <v>1.5249999999999999</v>
      </c>
      <c r="BT51" s="290">
        <f t="shared" si="37"/>
        <v>0.872</v>
      </c>
      <c r="BU51" s="283">
        <f t="shared" si="38"/>
        <v>0</v>
      </c>
      <c r="BV51" s="284">
        <f t="shared" si="39"/>
        <v>1</v>
      </c>
      <c r="BX51" s="160">
        <v>15</v>
      </c>
      <c r="BY51" s="144">
        <f t="shared" si="40"/>
        <v>0.92500000000000004</v>
      </c>
      <c r="BZ51" s="11">
        <v>6</v>
      </c>
      <c r="CA51" s="144">
        <f t="shared" si="41"/>
        <v>0.94699999999999995</v>
      </c>
      <c r="CB51" s="11">
        <v>6</v>
      </c>
      <c r="CC51" s="31">
        <f t="shared" si="42"/>
        <v>0.80700000000000005</v>
      </c>
      <c r="CD51" s="11">
        <v>2</v>
      </c>
      <c r="CE51" s="26">
        <f t="shared" si="43"/>
        <v>0.77100000000000002</v>
      </c>
      <c r="CF51" s="163">
        <f t="shared" si="44"/>
        <v>1.7320000000000002</v>
      </c>
      <c r="CG51" s="297">
        <f t="shared" si="45"/>
        <v>0.92100000000000004</v>
      </c>
      <c r="CH51" s="283">
        <f t="shared" si="46"/>
        <v>1</v>
      </c>
      <c r="CI51" s="284">
        <f t="shared" si="47"/>
        <v>2</v>
      </c>
      <c r="CK51" s="160">
        <v>1</v>
      </c>
      <c r="CL51" s="26">
        <f t="shared" si="48"/>
        <v>0.53900000000000003</v>
      </c>
      <c r="CM51" s="26">
        <v>8.4033613445378148E-3</v>
      </c>
      <c r="CN51" s="45">
        <f t="shared" si="49"/>
        <v>0.58699999999999997</v>
      </c>
      <c r="CO51" s="11">
        <v>140</v>
      </c>
      <c r="CP51" s="31">
        <f t="shared" si="50"/>
        <v>0.89400000000000002</v>
      </c>
      <c r="CQ51" s="11">
        <v>67</v>
      </c>
      <c r="CR51" s="144">
        <f t="shared" si="51"/>
        <v>0.92500000000000004</v>
      </c>
      <c r="CS51" s="163">
        <f t="shared" si="52"/>
        <v>2.9449999999999998</v>
      </c>
      <c r="CT51" s="299">
        <f t="shared" si="53"/>
        <v>0.79300000000000004</v>
      </c>
      <c r="CU51" s="283">
        <f t="shared" si="54"/>
        <v>1</v>
      </c>
      <c r="CV51" s="284">
        <f t="shared" si="55"/>
        <v>2</v>
      </c>
      <c r="CX51" s="227">
        <v>0.127</v>
      </c>
      <c r="CY51" s="26">
        <f t="shared" si="56"/>
        <v>0.55700000000000005</v>
      </c>
      <c r="CZ51" s="26">
        <v>6.3E-2</v>
      </c>
      <c r="DA51" s="26">
        <f t="shared" si="57"/>
        <v>0.52100000000000002</v>
      </c>
      <c r="DB51" s="26">
        <v>0.27750000000000002</v>
      </c>
      <c r="DC51" s="163">
        <f t="shared" si="58"/>
        <v>1.3555000000000001</v>
      </c>
      <c r="DD51" s="203">
        <f t="shared" si="59"/>
        <v>0.438</v>
      </c>
      <c r="DE51" s="283">
        <f t="shared" si="60"/>
        <v>0</v>
      </c>
      <c r="DF51" s="284">
        <f t="shared" si="61"/>
        <v>0</v>
      </c>
      <c r="DI51" s="231"/>
      <c r="DJ51" s="163">
        <f t="shared" si="62"/>
        <v>16.278499999999998</v>
      </c>
      <c r="DK51" s="205">
        <f t="shared" si="63"/>
        <v>0.82399999999999995</v>
      </c>
      <c r="DM51" s="301">
        <f t="shared" si="64"/>
        <v>2</v>
      </c>
      <c r="DN51" s="302">
        <f t="shared" si="65"/>
        <v>7</v>
      </c>
    </row>
    <row r="52" spans="2:118" x14ac:dyDescent="0.3">
      <c r="B52" s="47" t="s">
        <v>183</v>
      </c>
      <c r="C52" s="160">
        <v>540130</v>
      </c>
      <c r="D52" s="4" t="s">
        <v>341</v>
      </c>
      <c r="E52" s="4" t="s">
        <v>369</v>
      </c>
      <c r="F52" s="11">
        <v>8</v>
      </c>
      <c r="G52" s="18">
        <v>1259</v>
      </c>
      <c r="H52" s="18">
        <v>2443</v>
      </c>
      <c r="I52" s="18">
        <v>4916</v>
      </c>
      <c r="J52" s="19">
        <v>2498.9992057188242</v>
      </c>
      <c r="K52" s="18">
        <v>2107</v>
      </c>
      <c r="L52" s="163">
        <v>2.13</v>
      </c>
      <c r="N52" s="256">
        <v>222</v>
      </c>
      <c r="O52" s="31">
        <f t="shared" si="0"/>
        <v>0.81100000000000005</v>
      </c>
      <c r="P52" s="26">
        <v>0.17633042096902299</v>
      </c>
      <c r="Q52" s="26">
        <f t="shared" si="1"/>
        <v>0.622</v>
      </c>
      <c r="R52" s="11">
        <v>3.65</v>
      </c>
      <c r="S52" s="26">
        <f t="shared" si="2"/>
        <v>0.622</v>
      </c>
      <c r="T52" s="69">
        <v>2.8991262907069101E-3</v>
      </c>
      <c r="U52" s="83">
        <f t="shared" si="3"/>
        <v>0.28899999999999998</v>
      </c>
      <c r="V52" s="11">
        <v>11</v>
      </c>
      <c r="W52" s="26">
        <f t="shared" si="4"/>
        <v>4.2999999999999997E-2</v>
      </c>
      <c r="X52" s="62">
        <v>1.8</v>
      </c>
      <c r="Y52" s="83">
        <f t="shared" si="5"/>
        <v>0.55200000000000005</v>
      </c>
      <c r="Z52" s="163">
        <f t="shared" si="6"/>
        <v>1.5060000000000002</v>
      </c>
      <c r="AA52" s="276">
        <f t="shared" si="7"/>
        <v>0.29799999999999999</v>
      </c>
      <c r="AB52" s="283">
        <f t="shared" si="8"/>
        <v>0</v>
      </c>
      <c r="AC52" s="284">
        <f t="shared" si="9"/>
        <v>0</v>
      </c>
      <c r="AE52" s="256">
        <v>354</v>
      </c>
      <c r="AF52" s="144">
        <f t="shared" si="10"/>
        <v>0.94699999999999995</v>
      </c>
      <c r="AG52" s="79">
        <v>109</v>
      </c>
      <c r="AH52" s="144">
        <f t="shared" si="11"/>
        <v>0.97799999999999998</v>
      </c>
      <c r="AI52" s="26">
        <f t="shared" si="66"/>
        <v>0.14490380679492426</v>
      </c>
      <c r="AJ52" s="83">
        <f t="shared" si="13"/>
        <v>0.65300000000000002</v>
      </c>
      <c r="AK52" s="61">
        <f t="shared" si="14"/>
        <v>1.5945945945945945</v>
      </c>
      <c r="AL52" s="178">
        <f t="shared" si="15"/>
        <v>0.88100000000000001</v>
      </c>
      <c r="AM52" s="11">
        <v>369</v>
      </c>
      <c r="AN52" s="83">
        <f t="shared" si="16"/>
        <v>0.15104379860826853</v>
      </c>
      <c r="AO52" s="26">
        <f t="shared" si="67"/>
        <v>0.30790960451977401</v>
      </c>
      <c r="AP52" s="144">
        <f t="shared" si="18"/>
        <v>0.92500000000000004</v>
      </c>
      <c r="AQ52" s="198">
        <f t="shared" si="19"/>
        <v>3.4590000000000001</v>
      </c>
      <c r="AR52" s="277">
        <f t="shared" si="20"/>
        <v>0.95599999999999996</v>
      </c>
      <c r="AS52" s="283">
        <f t="shared" si="21"/>
        <v>2</v>
      </c>
      <c r="AT52" s="284">
        <f t="shared" si="22"/>
        <v>3</v>
      </c>
      <c r="AV52" s="208">
        <v>52700</v>
      </c>
      <c r="AW52" s="83">
        <f t="shared" si="23"/>
        <v>0.754</v>
      </c>
      <c r="AX52" s="26">
        <v>4.797047970479705E-2</v>
      </c>
      <c r="AY52" s="83">
        <f t="shared" si="24"/>
        <v>0.39</v>
      </c>
      <c r="AZ52" s="26">
        <v>0.27600000000000002</v>
      </c>
      <c r="BA52" s="83">
        <f t="shared" si="25"/>
        <v>0.627</v>
      </c>
      <c r="BB52" s="26">
        <v>0.29299999999999998</v>
      </c>
      <c r="BC52" s="83">
        <f t="shared" si="26"/>
        <v>0.21</v>
      </c>
      <c r="BD52" s="26">
        <v>0.9870000000000001</v>
      </c>
      <c r="BE52" s="144">
        <f t="shared" si="27"/>
        <v>0.97299999999999998</v>
      </c>
      <c r="BF52" s="26">
        <v>5.6497175141242938E-3</v>
      </c>
      <c r="BG52" s="83">
        <f t="shared" si="28"/>
        <v>0.46400000000000002</v>
      </c>
      <c r="BH52" s="212">
        <f t="shared" si="29"/>
        <v>3.4180000000000001</v>
      </c>
      <c r="BI52" s="203">
        <f t="shared" si="30"/>
        <v>0.52600000000000002</v>
      </c>
      <c r="BJ52" s="283">
        <f t="shared" si="31"/>
        <v>1</v>
      </c>
      <c r="BK52" s="284">
        <f t="shared" si="32"/>
        <v>1</v>
      </c>
      <c r="BM52" s="160">
        <v>4</v>
      </c>
      <c r="BN52" s="31">
        <f t="shared" si="33"/>
        <v>0.88500000000000001</v>
      </c>
      <c r="BO52" s="11">
        <v>4</v>
      </c>
      <c r="BP52" s="144">
        <f t="shared" si="34"/>
        <v>0.96</v>
      </c>
      <c r="BQ52" s="26">
        <v>0.154</v>
      </c>
      <c r="BR52" s="83">
        <f t="shared" si="35"/>
        <v>0.67500000000000004</v>
      </c>
      <c r="BS52" s="163">
        <f t="shared" si="36"/>
        <v>1.56</v>
      </c>
      <c r="BT52" s="290">
        <f t="shared" si="37"/>
        <v>0.89</v>
      </c>
      <c r="BU52" s="283">
        <f t="shared" si="38"/>
        <v>0</v>
      </c>
      <c r="BV52" s="284">
        <f t="shared" si="39"/>
        <v>1</v>
      </c>
      <c r="BX52" s="160">
        <v>1</v>
      </c>
      <c r="BY52" s="26">
        <f t="shared" si="40"/>
        <v>0.77600000000000002</v>
      </c>
      <c r="BZ52" s="11">
        <v>1</v>
      </c>
      <c r="CA52" s="31">
        <f t="shared" si="41"/>
        <v>0.84599999999999997</v>
      </c>
      <c r="CB52" s="11">
        <v>5</v>
      </c>
      <c r="CC52" s="26">
        <f t="shared" si="42"/>
        <v>0.78500000000000003</v>
      </c>
      <c r="CD52" s="11">
        <v>3</v>
      </c>
      <c r="CE52" s="31">
        <f t="shared" si="43"/>
        <v>0.85</v>
      </c>
      <c r="CF52" s="163">
        <f t="shared" si="44"/>
        <v>1.5609999999999999</v>
      </c>
      <c r="CG52" s="298">
        <f t="shared" si="45"/>
        <v>0.86399999999999999</v>
      </c>
      <c r="CH52" s="283">
        <f t="shared" si="46"/>
        <v>0</v>
      </c>
      <c r="CI52" s="284">
        <f t="shared" si="47"/>
        <v>0</v>
      </c>
      <c r="CK52" s="160">
        <v>2</v>
      </c>
      <c r="CL52" s="26">
        <f t="shared" si="48"/>
        <v>0.61799999999999999</v>
      </c>
      <c r="CM52" s="26">
        <v>5.6497175141242938E-3</v>
      </c>
      <c r="CN52" s="45">
        <f t="shared" si="49"/>
        <v>0.57399999999999995</v>
      </c>
      <c r="CO52" s="11">
        <v>117</v>
      </c>
      <c r="CP52" s="31">
        <f t="shared" si="50"/>
        <v>0.877</v>
      </c>
      <c r="CQ52" s="11">
        <v>50</v>
      </c>
      <c r="CR52" s="144">
        <f t="shared" si="51"/>
        <v>0.90700000000000003</v>
      </c>
      <c r="CS52" s="163">
        <f t="shared" si="52"/>
        <v>2.976</v>
      </c>
      <c r="CT52" s="298">
        <f t="shared" si="53"/>
        <v>0.81499999999999995</v>
      </c>
      <c r="CU52" s="283">
        <f t="shared" si="54"/>
        <v>1</v>
      </c>
      <c r="CV52" s="284">
        <f t="shared" si="55"/>
        <v>2</v>
      </c>
      <c r="CX52" s="227">
        <v>0.16700000000000001</v>
      </c>
      <c r="CY52" s="26">
        <f t="shared" si="56"/>
        <v>0.60499999999999998</v>
      </c>
      <c r="CZ52" s="26">
        <v>0.13700000000000001</v>
      </c>
      <c r="DA52" s="26">
        <f t="shared" si="57"/>
        <v>0.70099999999999996</v>
      </c>
      <c r="DB52" s="26">
        <v>0.4889</v>
      </c>
      <c r="DC52" s="163">
        <f t="shared" si="58"/>
        <v>1.7949000000000002</v>
      </c>
      <c r="DD52" s="203">
        <f t="shared" si="59"/>
        <v>0.64</v>
      </c>
      <c r="DE52" s="283">
        <f t="shared" si="60"/>
        <v>0</v>
      </c>
      <c r="DF52" s="284">
        <f t="shared" si="61"/>
        <v>0</v>
      </c>
      <c r="DI52" s="231"/>
      <c r="DJ52" s="163">
        <f t="shared" si="62"/>
        <v>16.274900000000002</v>
      </c>
      <c r="DK52" s="205">
        <f t="shared" si="63"/>
        <v>0.82</v>
      </c>
      <c r="DM52" s="301">
        <f t="shared" si="64"/>
        <v>4</v>
      </c>
      <c r="DN52" s="302">
        <f t="shared" si="65"/>
        <v>7</v>
      </c>
    </row>
    <row r="53" spans="2:118" x14ac:dyDescent="0.3">
      <c r="B53" s="47" t="s">
        <v>283</v>
      </c>
      <c r="C53" s="160">
        <v>540202</v>
      </c>
      <c r="D53" s="4" t="s">
        <v>363</v>
      </c>
      <c r="E53" s="4" t="s">
        <v>369</v>
      </c>
      <c r="F53" s="11">
        <v>2</v>
      </c>
      <c r="G53" s="18">
        <v>559</v>
      </c>
      <c r="H53" s="18">
        <v>565</v>
      </c>
      <c r="I53" s="18">
        <v>590</v>
      </c>
      <c r="J53" s="19">
        <v>675.49194991055447</v>
      </c>
      <c r="K53" s="18">
        <v>252</v>
      </c>
      <c r="L53" s="163">
        <v>2.34</v>
      </c>
      <c r="N53" s="256">
        <v>150</v>
      </c>
      <c r="O53" s="26">
        <f t="shared" si="0"/>
        <v>0.70599999999999996</v>
      </c>
      <c r="P53" s="26">
        <v>0.26833631484794268</v>
      </c>
      <c r="Q53" s="178">
        <f t="shared" si="1"/>
        <v>0.83299999999999996</v>
      </c>
      <c r="R53" s="11">
        <v>3.47</v>
      </c>
      <c r="S53" s="26">
        <f t="shared" si="2"/>
        <v>0.58299999999999996</v>
      </c>
      <c r="T53" s="69">
        <v>6.2075134168157421E-3</v>
      </c>
      <c r="U53" s="83">
        <f t="shared" si="3"/>
        <v>0.67100000000000004</v>
      </c>
      <c r="V53" s="11">
        <v>23</v>
      </c>
      <c r="W53" s="178">
        <f t="shared" si="4"/>
        <v>0.85899999999999999</v>
      </c>
      <c r="X53" s="65">
        <v>3.6</v>
      </c>
      <c r="Y53" s="178">
        <f t="shared" si="5"/>
        <v>0.80200000000000005</v>
      </c>
      <c r="Z53" s="163">
        <f t="shared" si="6"/>
        <v>3.165</v>
      </c>
      <c r="AA53" s="277">
        <f t="shared" si="7"/>
        <v>0.95599999999999996</v>
      </c>
      <c r="AB53" s="283">
        <f t="shared" si="8"/>
        <v>0</v>
      </c>
      <c r="AC53" s="284">
        <f t="shared" si="9"/>
        <v>3</v>
      </c>
      <c r="AE53" s="256">
        <v>80</v>
      </c>
      <c r="AF53" s="26">
        <f t="shared" si="10"/>
        <v>0.67100000000000004</v>
      </c>
      <c r="AG53" s="79">
        <v>0</v>
      </c>
      <c r="AH53" s="26">
        <f t="shared" si="11"/>
        <v>0</v>
      </c>
      <c r="AI53" s="26">
        <f t="shared" si="66"/>
        <v>0.1415929203539823</v>
      </c>
      <c r="AJ53" s="83">
        <f t="shared" si="13"/>
        <v>0.64</v>
      </c>
      <c r="AK53" s="61">
        <f t="shared" si="14"/>
        <v>0.53333333333333333</v>
      </c>
      <c r="AL53" s="26">
        <f t="shared" si="15"/>
        <v>0.45600000000000002</v>
      </c>
      <c r="AM53" s="11">
        <v>83</v>
      </c>
      <c r="AN53" s="83">
        <f t="shared" si="16"/>
        <v>0.14690265486725665</v>
      </c>
      <c r="AO53" s="26">
        <f t="shared" si="67"/>
        <v>0</v>
      </c>
      <c r="AP53" s="26">
        <f t="shared" si="18"/>
        <v>0</v>
      </c>
      <c r="AQ53" s="198">
        <f t="shared" si="19"/>
        <v>1.7670000000000001</v>
      </c>
      <c r="AR53" s="276">
        <f t="shared" si="20"/>
        <v>0.45100000000000001</v>
      </c>
      <c r="AS53" s="283">
        <f t="shared" si="21"/>
        <v>0</v>
      </c>
      <c r="AT53" s="284">
        <f t="shared" si="22"/>
        <v>0</v>
      </c>
      <c r="AV53" s="208">
        <v>33000</v>
      </c>
      <c r="AW53" s="83">
        <f t="shared" si="23"/>
        <v>0.46</v>
      </c>
      <c r="AX53" s="26">
        <v>0.2638888888888889</v>
      </c>
      <c r="AY53" s="83">
        <f t="shared" si="24"/>
        <v>0.77100000000000002</v>
      </c>
      <c r="AZ53" s="26">
        <v>0.22900000000000001</v>
      </c>
      <c r="BA53" s="83">
        <f t="shared" si="25"/>
        <v>0.54300000000000004</v>
      </c>
      <c r="BB53" s="26">
        <v>0.91600000000000004</v>
      </c>
      <c r="BC53" s="178">
        <f t="shared" si="26"/>
        <v>0.877</v>
      </c>
      <c r="BD53" s="26">
        <v>0.68599999999999994</v>
      </c>
      <c r="BE53" s="83">
        <f t="shared" si="27"/>
        <v>0.32</v>
      </c>
      <c r="BF53" s="26">
        <v>0.16250000000000001</v>
      </c>
      <c r="BG53" s="144">
        <f t="shared" si="28"/>
        <v>0.95099999999999996</v>
      </c>
      <c r="BH53" s="212">
        <f t="shared" si="29"/>
        <v>3.9219999999999997</v>
      </c>
      <c r="BI53" s="205">
        <f t="shared" si="30"/>
        <v>0.85499999999999998</v>
      </c>
      <c r="BJ53" s="283">
        <f t="shared" si="31"/>
        <v>1</v>
      </c>
      <c r="BK53" s="284">
        <f t="shared" si="32"/>
        <v>2</v>
      </c>
      <c r="BM53" s="160">
        <v>3</v>
      </c>
      <c r="BN53" s="26">
        <f t="shared" si="33"/>
        <v>0.81100000000000005</v>
      </c>
      <c r="BO53" s="11">
        <v>1</v>
      </c>
      <c r="BP53" s="26">
        <f t="shared" si="34"/>
        <v>0.63500000000000001</v>
      </c>
      <c r="BQ53" s="26">
        <v>0.13800000000000001</v>
      </c>
      <c r="BR53" s="83">
        <f t="shared" si="35"/>
        <v>0.61399999999999999</v>
      </c>
      <c r="BS53" s="163">
        <f t="shared" si="36"/>
        <v>1.425</v>
      </c>
      <c r="BT53" s="290">
        <f t="shared" si="37"/>
        <v>0.82</v>
      </c>
      <c r="BU53" s="283">
        <f t="shared" si="38"/>
        <v>0</v>
      </c>
      <c r="BV53" s="284">
        <f t="shared" si="39"/>
        <v>1</v>
      </c>
      <c r="BX53" s="160">
        <v>0</v>
      </c>
      <c r="BY53" s="26">
        <f t="shared" si="40"/>
        <v>0</v>
      </c>
      <c r="BZ53" s="11">
        <v>0</v>
      </c>
      <c r="CA53" s="26">
        <f t="shared" si="41"/>
        <v>0</v>
      </c>
      <c r="CB53" s="11">
        <v>3</v>
      </c>
      <c r="CC53" s="26">
        <f t="shared" si="42"/>
        <v>0.63100000000000001</v>
      </c>
      <c r="CD53" s="11">
        <v>1</v>
      </c>
      <c r="CE53" s="26">
        <f t="shared" si="43"/>
        <v>0.59199999999999997</v>
      </c>
      <c r="CF53" s="163">
        <f t="shared" si="44"/>
        <v>0.63100000000000001</v>
      </c>
      <c r="CG53" s="299">
        <f t="shared" si="45"/>
        <v>0.57399999999999995</v>
      </c>
      <c r="CH53" s="283">
        <f t="shared" si="46"/>
        <v>0</v>
      </c>
      <c r="CI53" s="284">
        <f t="shared" si="47"/>
        <v>0</v>
      </c>
      <c r="CK53" s="160">
        <v>11</v>
      </c>
      <c r="CL53" s="31">
        <f t="shared" si="48"/>
        <v>0.85</v>
      </c>
      <c r="CM53" s="26">
        <v>0.13750000000000001</v>
      </c>
      <c r="CN53" s="146">
        <f t="shared" si="49"/>
        <v>0.86799999999999999</v>
      </c>
      <c r="CO53" s="11">
        <v>8</v>
      </c>
      <c r="CP53" s="26">
        <f t="shared" si="50"/>
        <v>0.39900000000000002</v>
      </c>
      <c r="CQ53" s="11">
        <v>5</v>
      </c>
      <c r="CR53" s="26">
        <f t="shared" si="51"/>
        <v>0.58299999999999996</v>
      </c>
      <c r="CS53" s="163">
        <f t="shared" si="52"/>
        <v>2.7</v>
      </c>
      <c r="CT53" s="299">
        <f t="shared" si="53"/>
        <v>0.73599999999999999</v>
      </c>
      <c r="CU53" s="283">
        <f t="shared" si="54"/>
        <v>0</v>
      </c>
      <c r="CV53" s="284">
        <f t="shared" si="55"/>
        <v>2</v>
      </c>
      <c r="CX53" s="227">
        <v>0.30499999999999999</v>
      </c>
      <c r="CY53" s="26">
        <f t="shared" si="56"/>
        <v>0.78500000000000003</v>
      </c>
      <c r="CZ53" s="26">
        <v>0.25800000000000001</v>
      </c>
      <c r="DA53" s="31">
        <f t="shared" si="57"/>
        <v>0.83299999999999996</v>
      </c>
      <c r="DB53" s="144">
        <v>0.95150000000000001</v>
      </c>
      <c r="DC53" s="163">
        <f t="shared" si="58"/>
        <v>2.5694999999999997</v>
      </c>
      <c r="DD53" s="206">
        <f t="shared" si="59"/>
        <v>0.90700000000000003</v>
      </c>
      <c r="DE53" s="283">
        <f t="shared" si="60"/>
        <v>1</v>
      </c>
      <c r="DF53" s="284">
        <f t="shared" si="61"/>
        <v>2</v>
      </c>
      <c r="DI53" s="231"/>
      <c r="DJ53" s="163">
        <f t="shared" si="62"/>
        <v>16.179500000000001</v>
      </c>
      <c r="DK53" s="205">
        <f t="shared" si="63"/>
        <v>0.81100000000000005</v>
      </c>
      <c r="DM53" s="301">
        <f t="shared" si="64"/>
        <v>2</v>
      </c>
      <c r="DN53" s="302">
        <f t="shared" si="65"/>
        <v>10</v>
      </c>
    </row>
    <row r="54" spans="2:118" x14ac:dyDescent="0.3">
      <c r="B54" s="47" t="s">
        <v>33</v>
      </c>
      <c r="C54" s="160">
        <v>540229</v>
      </c>
      <c r="D54" s="4" t="s">
        <v>309</v>
      </c>
      <c r="E54" s="4" t="s">
        <v>369</v>
      </c>
      <c r="F54" s="11">
        <v>3</v>
      </c>
      <c r="G54" s="18">
        <v>149</v>
      </c>
      <c r="H54" s="18">
        <v>273</v>
      </c>
      <c r="I54" s="18">
        <v>198</v>
      </c>
      <c r="J54" s="19">
        <v>850.46979865771812</v>
      </c>
      <c r="K54" s="18">
        <v>79</v>
      </c>
      <c r="L54" s="163">
        <v>2.5099999999999998</v>
      </c>
      <c r="N54" s="256">
        <v>53</v>
      </c>
      <c r="O54" s="26">
        <f t="shared" si="0"/>
        <v>0.38100000000000001</v>
      </c>
      <c r="P54" s="26">
        <v>0.35570469798657722</v>
      </c>
      <c r="Q54" s="144">
        <f t="shared" si="1"/>
        <v>0.92100000000000004</v>
      </c>
      <c r="R54" s="11">
        <v>3.16</v>
      </c>
      <c r="S54" s="26">
        <f t="shared" si="2"/>
        <v>0.54300000000000004</v>
      </c>
      <c r="T54" s="69">
        <v>2.120805369127517E-2</v>
      </c>
      <c r="U54" s="144">
        <f t="shared" si="3"/>
        <v>0.995</v>
      </c>
      <c r="V54" s="11">
        <v>20</v>
      </c>
      <c r="W54" s="178">
        <f t="shared" si="4"/>
        <v>0.80200000000000005</v>
      </c>
      <c r="X54" s="65">
        <v>1.3</v>
      </c>
      <c r="Y54" s="26">
        <f t="shared" si="5"/>
        <v>0.39900000000000002</v>
      </c>
      <c r="Z54" s="163">
        <f t="shared" si="6"/>
        <v>3.117</v>
      </c>
      <c r="AA54" s="277">
        <f t="shared" si="7"/>
        <v>0.92900000000000005</v>
      </c>
      <c r="AB54" s="283">
        <f t="shared" si="8"/>
        <v>2</v>
      </c>
      <c r="AC54" s="284">
        <f t="shared" si="9"/>
        <v>3</v>
      </c>
      <c r="AE54" s="256">
        <v>93</v>
      </c>
      <c r="AF54" s="26">
        <f t="shared" si="10"/>
        <v>0.71</v>
      </c>
      <c r="AG54" s="79">
        <v>7</v>
      </c>
      <c r="AH54" s="26">
        <f t="shared" si="11"/>
        <v>0.745</v>
      </c>
      <c r="AI54" s="26">
        <f t="shared" si="66"/>
        <v>0.34065934065934067</v>
      </c>
      <c r="AJ54" s="144">
        <f t="shared" si="13"/>
        <v>0.92900000000000005</v>
      </c>
      <c r="AK54" s="61">
        <f t="shared" si="14"/>
        <v>1.7547169811320755</v>
      </c>
      <c r="AL54" s="144">
        <f t="shared" si="15"/>
        <v>0.90700000000000003</v>
      </c>
      <c r="AM54" s="11">
        <v>126</v>
      </c>
      <c r="AN54" s="83">
        <f t="shared" si="16"/>
        <v>0.46153846153846156</v>
      </c>
      <c r="AO54" s="26">
        <f t="shared" si="67"/>
        <v>7.5268817204301078E-2</v>
      </c>
      <c r="AP54" s="26">
        <f t="shared" si="18"/>
        <v>0.68799999999999994</v>
      </c>
      <c r="AQ54" s="198">
        <f t="shared" si="19"/>
        <v>3.2909999999999999</v>
      </c>
      <c r="AR54" s="275">
        <f t="shared" si="20"/>
        <v>0.89900000000000002</v>
      </c>
      <c r="AS54" s="283">
        <f t="shared" si="21"/>
        <v>2</v>
      </c>
      <c r="AT54" s="284">
        <f t="shared" si="22"/>
        <v>2</v>
      </c>
      <c r="AV54" s="208">
        <v>39350</v>
      </c>
      <c r="AW54" s="83">
        <f t="shared" si="23"/>
        <v>0.55200000000000005</v>
      </c>
      <c r="AX54" s="26">
        <v>0.28282828282828282</v>
      </c>
      <c r="AY54" s="83">
        <f t="shared" si="24"/>
        <v>0.79800000000000004</v>
      </c>
      <c r="AZ54" s="26">
        <v>0.27</v>
      </c>
      <c r="BA54" s="83">
        <f t="shared" si="25"/>
        <v>0.61799999999999999</v>
      </c>
      <c r="BB54" s="26">
        <v>0.873</v>
      </c>
      <c r="BC54" s="83">
        <f t="shared" si="26"/>
        <v>0.70599999999999996</v>
      </c>
      <c r="BD54" s="26">
        <v>0.8660000000000001</v>
      </c>
      <c r="BE54" s="83">
        <f t="shared" si="27"/>
        <v>0.59599999999999997</v>
      </c>
      <c r="BF54" s="26">
        <v>0</v>
      </c>
      <c r="BG54" s="83">
        <f t="shared" si="28"/>
        <v>0</v>
      </c>
      <c r="BH54" s="212">
        <f t="shared" si="29"/>
        <v>3.27</v>
      </c>
      <c r="BI54" s="203">
        <f t="shared" si="30"/>
        <v>0.42899999999999999</v>
      </c>
      <c r="BJ54" s="283">
        <f t="shared" si="31"/>
        <v>0</v>
      </c>
      <c r="BK54" s="284">
        <f t="shared" si="32"/>
        <v>0</v>
      </c>
      <c r="BM54" s="160">
        <v>2</v>
      </c>
      <c r="BN54" s="26">
        <f t="shared" si="33"/>
        <v>0.66600000000000004</v>
      </c>
      <c r="BO54" s="11">
        <v>1</v>
      </c>
      <c r="BP54" s="26">
        <f t="shared" si="34"/>
        <v>0.63500000000000001</v>
      </c>
      <c r="BQ54" s="26">
        <v>0.19</v>
      </c>
      <c r="BR54" s="83">
        <f t="shared" si="35"/>
        <v>0.78</v>
      </c>
      <c r="BS54" s="163">
        <f t="shared" si="36"/>
        <v>1.4460000000000002</v>
      </c>
      <c r="BT54" s="290">
        <f t="shared" si="37"/>
        <v>0.82799999999999996</v>
      </c>
      <c r="BU54" s="283">
        <f t="shared" si="38"/>
        <v>0</v>
      </c>
      <c r="BV54" s="284">
        <f t="shared" si="39"/>
        <v>0</v>
      </c>
      <c r="BX54" s="160">
        <v>1</v>
      </c>
      <c r="BY54" s="26">
        <f t="shared" si="40"/>
        <v>0.77600000000000002</v>
      </c>
      <c r="BZ54" s="11">
        <v>0</v>
      </c>
      <c r="CA54" s="26">
        <f t="shared" si="41"/>
        <v>0</v>
      </c>
      <c r="CB54" s="11">
        <v>3</v>
      </c>
      <c r="CC54" s="26">
        <f t="shared" si="42"/>
        <v>0.63100000000000001</v>
      </c>
      <c r="CD54" s="11">
        <v>0</v>
      </c>
      <c r="CE54" s="26">
        <f t="shared" si="43"/>
        <v>0</v>
      </c>
      <c r="CF54" s="163">
        <f t="shared" si="44"/>
        <v>1.407</v>
      </c>
      <c r="CG54" s="298">
        <f t="shared" si="45"/>
        <v>0.82399999999999995</v>
      </c>
      <c r="CH54" s="283">
        <f t="shared" si="46"/>
        <v>0</v>
      </c>
      <c r="CI54" s="284">
        <f t="shared" si="47"/>
        <v>0</v>
      </c>
      <c r="CK54" s="160">
        <v>0</v>
      </c>
      <c r="CL54" s="26">
        <f t="shared" si="48"/>
        <v>0</v>
      </c>
      <c r="CM54" s="26">
        <v>0</v>
      </c>
      <c r="CN54" s="45">
        <f t="shared" si="49"/>
        <v>0</v>
      </c>
      <c r="CO54" s="11">
        <v>9</v>
      </c>
      <c r="CP54" s="26">
        <f t="shared" si="50"/>
        <v>0.42499999999999999</v>
      </c>
      <c r="CQ54" s="11">
        <v>3</v>
      </c>
      <c r="CR54" s="26">
        <f t="shared" si="51"/>
        <v>0.49099999999999999</v>
      </c>
      <c r="CS54" s="163">
        <f t="shared" si="52"/>
        <v>0.91599999999999993</v>
      </c>
      <c r="CT54" s="299">
        <f t="shared" si="53"/>
        <v>0.34200000000000003</v>
      </c>
      <c r="CU54" s="283">
        <f t="shared" si="54"/>
        <v>0</v>
      </c>
      <c r="CV54" s="284">
        <f t="shared" si="55"/>
        <v>0</v>
      </c>
      <c r="CX54" s="227">
        <v>0.93899999999999995</v>
      </c>
      <c r="CY54" s="144">
        <f t="shared" si="56"/>
        <v>0.97799999999999998</v>
      </c>
      <c r="CZ54" s="26">
        <v>0.505</v>
      </c>
      <c r="DA54" s="144">
        <f t="shared" si="57"/>
        <v>0.94699999999999995</v>
      </c>
      <c r="DB54" s="83">
        <v>0.77969999999999995</v>
      </c>
      <c r="DC54" s="163">
        <f t="shared" si="58"/>
        <v>2.7046999999999999</v>
      </c>
      <c r="DD54" s="206">
        <f t="shared" si="59"/>
        <v>0.94699999999999995</v>
      </c>
      <c r="DE54" s="283">
        <f t="shared" si="60"/>
        <v>2</v>
      </c>
      <c r="DF54" s="284">
        <f t="shared" si="61"/>
        <v>2</v>
      </c>
      <c r="DI54" s="231"/>
      <c r="DJ54" s="163">
        <f t="shared" si="62"/>
        <v>16.151700000000002</v>
      </c>
      <c r="DK54" s="205">
        <f t="shared" si="63"/>
        <v>0.80700000000000005</v>
      </c>
      <c r="DM54" s="301">
        <f t="shared" si="64"/>
        <v>6</v>
      </c>
      <c r="DN54" s="302">
        <f t="shared" si="65"/>
        <v>7</v>
      </c>
    </row>
    <row r="55" spans="2:118" x14ac:dyDescent="0.3">
      <c r="B55" s="49" t="s">
        <v>126</v>
      </c>
      <c r="C55" s="161">
        <v>540081</v>
      </c>
      <c r="D55" s="6" t="s">
        <v>331</v>
      </c>
      <c r="E55" s="6" t="s">
        <v>369</v>
      </c>
      <c r="F55" s="13">
        <v>3</v>
      </c>
      <c r="G55" s="22">
        <v>3786</v>
      </c>
      <c r="H55" s="22">
        <v>3488</v>
      </c>
      <c r="I55" s="22">
        <v>6630</v>
      </c>
      <c r="J55" s="23">
        <v>1120.7606973058637</v>
      </c>
      <c r="K55" s="22">
        <v>2767</v>
      </c>
      <c r="L55" s="164">
        <v>2.396096855800506</v>
      </c>
      <c r="N55" s="445">
        <v>258</v>
      </c>
      <c r="O55" s="30">
        <f t="shared" si="0"/>
        <v>0.85</v>
      </c>
      <c r="P55" s="28">
        <v>6.8145800316957217E-2</v>
      </c>
      <c r="Q55" s="28">
        <f t="shared" si="1"/>
        <v>0.27100000000000002</v>
      </c>
      <c r="R55" s="13">
        <v>15.09</v>
      </c>
      <c r="S55" s="145">
        <f t="shared" si="2"/>
        <v>0.95599999999999996</v>
      </c>
      <c r="T55" s="70">
        <v>3.9857369255150562E-3</v>
      </c>
      <c r="U55" s="86">
        <f t="shared" si="3"/>
        <v>0.438</v>
      </c>
      <c r="V55" s="13">
        <v>24</v>
      </c>
      <c r="W55" s="179">
        <f t="shared" si="4"/>
        <v>0.88100000000000001</v>
      </c>
      <c r="X55" s="67">
        <v>1.8</v>
      </c>
      <c r="Y55" s="86">
        <f t="shared" si="5"/>
        <v>0.55200000000000005</v>
      </c>
      <c r="Z55" s="164">
        <f t="shared" si="6"/>
        <v>2.1419999999999999</v>
      </c>
      <c r="AA55" s="274">
        <f t="shared" si="7"/>
        <v>0.52600000000000002</v>
      </c>
      <c r="AB55" s="360">
        <f t="shared" si="8"/>
        <v>0</v>
      </c>
      <c r="AC55" s="361">
        <f t="shared" si="9"/>
        <v>1</v>
      </c>
      <c r="AE55" s="445">
        <v>659</v>
      </c>
      <c r="AF55" s="145">
        <f t="shared" si="10"/>
        <v>0.96899999999999997</v>
      </c>
      <c r="AG55" s="81">
        <v>12</v>
      </c>
      <c r="AH55" s="30">
        <f t="shared" si="11"/>
        <v>0.80200000000000005</v>
      </c>
      <c r="AI55" s="28">
        <f t="shared" si="66"/>
        <v>0.18893348623853212</v>
      </c>
      <c r="AJ55" s="86">
        <f t="shared" si="13"/>
        <v>0.71899999999999997</v>
      </c>
      <c r="AK55" s="73">
        <f t="shared" si="14"/>
        <v>2.554263565891473</v>
      </c>
      <c r="AL55" s="145">
        <f t="shared" si="15"/>
        <v>0.96399999999999997</v>
      </c>
      <c r="AM55" s="13">
        <v>756</v>
      </c>
      <c r="AN55" s="86">
        <f t="shared" si="16"/>
        <v>0.21674311926605505</v>
      </c>
      <c r="AO55" s="28">
        <f t="shared" si="67"/>
        <v>1.8209408194233688E-2</v>
      </c>
      <c r="AP55" s="28">
        <f t="shared" si="18"/>
        <v>0.59599999999999997</v>
      </c>
      <c r="AQ55" s="197">
        <f t="shared" si="19"/>
        <v>3.4539999999999997</v>
      </c>
      <c r="AR55" s="287">
        <f t="shared" si="20"/>
        <v>0.95099999999999996</v>
      </c>
      <c r="AS55" s="360">
        <f t="shared" si="21"/>
        <v>2</v>
      </c>
      <c r="AT55" s="361">
        <f t="shared" si="22"/>
        <v>3</v>
      </c>
      <c r="AV55" s="210">
        <v>61650</v>
      </c>
      <c r="AW55" s="179">
        <f t="shared" si="23"/>
        <v>0.83299999999999996</v>
      </c>
      <c r="AX55" s="28">
        <v>1.5923566878980892E-2</v>
      </c>
      <c r="AY55" s="86">
        <f t="shared" si="24"/>
        <v>0.33700000000000002</v>
      </c>
      <c r="AZ55" s="28">
        <v>0.27400000000000002</v>
      </c>
      <c r="BA55" s="86">
        <f t="shared" si="25"/>
        <v>0.622</v>
      </c>
      <c r="BB55" s="28">
        <v>0.90900000000000003</v>
      </c>
      <c r="BC55" s="179">
        <f t="shared" si="26"/>
        <v>0.82799999999999996</v>
      </c>
      <c r="BD55" s="28">
        <v>0.95600000000000007</v>
      </c>
      <c r="BE55" s="145">
        <f t="shared" si="27"/>
        <v>0.90300000000000002</v>
      </c>
      <c r="BF55" s="28">
        <v>2.1244309559939303E-2</v>
      </c>
      <c r="BG55" s="86">
        <f t="shared" si="28"/>
        <v>0.56999999999999995</v>
      </c>
      <c r="BH55" s="214">
        <f t="shared" si="29"/>
        <v>4.093</v>
      </c>
      <c r="BI55" s="182">
        <f t="shared" si="30"/>
        <v>0.94699999999999995</v>
      </c>
      <c r="BJ55" s="360">
        <f t="shared" si="31"/>
        <v>1</v>
      </c>
      <c r="BK55" s="361">
        <f t="shared" si="32"/>
        <v>3</v>
      </c>
      <c r="BM55" s="161">
        <v>1</v>
      </c>
      <c r="BN55" s="28">
        <f t="shared" si="33"/>
        <v>0.438</v>
      </c>
      <c r="BO55" s="13">
        <v>1</v>
      </c>
      <c r="BP55" s="28">
        <f t="shared" si="34"/>
        <v>0.63500000000000001</v>
      </c>
      <c r="BQ55" s="28">
        <v>0.10299999999999999</v>
      </c>
      <c r="BR55" s="86">
        <f t="shared" si="35"/>
        <v>0.52600000000000002</v>
      </c>
      <c r="BS55" s="164">
        <f t="shared" si="36"/>
        <v>0.96399999999999997</v>
      </c>
      <c r="BT55" s="293">
        <f t="shared" si="37"/>
        <v>0.53500000000000003</v>
      </c>
      <c r="BU55" s="360">
        <f t="shared" si="38"/>
        <v>0</v>
      </c>
      <c r="BV55" s="361">
        <f t="shared" si="39"/>
        <v>0</v>
      </c>
      <c r="BX55" s="161">
        <v>0</v>
      </c>
      <c r="BY55" s="28">
        <f t="shared" si="40"/>
        <v>0</v>
      </c>
      <c r="BZ55" s="13">
        <v>0</v>
      </c>
      <c r="CA55" s="28">
        <f t="shared" si="41"/>
        <v>0</v>
      </c>
      <c r="CB55" s="13">
        <v>6</v>
      </c>
      <c r="CC55" s="30">
        <f t="shared" si="42"/>
        <v>0.80700000000000005</v>
      </c>
      <c r="CD55" s="13">
        <v>2</v>
      </c>
      <c r="CE55" s="28">
        <f t="shared" si="43"/>
        <v>0.77100000000000002</v>
      </c>
      <c r="CF55" s="164">
        <f t="shared" si="44"/>
        <v>0.80700000000000005</v>
      </c>
      <c r="CG55" s="274">
        <f t="shared" si="45"/>
        <v>0.68799999999999994</v>
      </c>
      <c r="CH55" s="360">
        <f t="shared" si="46"/>
        <v>0</v>
      </c>
      <c r="CI55" s="361">
        <f t="shared" si="47"/>
        <v>1</v>
      </c>
      <c r="CK55" s="161">
        <v>9</v>
      </c>
      <c r="CL55" s="30">
        <f t="shared" si="48"/>
        <v>0.83299999999999996</v>
      </c>
      <c r="CM55" s="28">
        <v>1.3657056145675266E-2</v>
      </c>
      <c r="CN55" s="28">
        <f t="shared" si="49"/>
        <v>0.622</v>
      </c>
      <c r="CO55" s="13">
        <v>47</v>
      </c>
      <c r="CP55" s="28">
        <f t="shared" si="50"/>
        <v>0.76300000000000001</v>
      </c>
      <c r="CQ55" s="13">
        <v>14</v>
      </c>
      <c r="CR55" s="28">
        <f t="shared" si="51"/>
        <v>0.754</v>
      </c>
      <c r="CS55" s="164">
        <f t="shared" si="52"/>
        <v>2.9719999999999995</v>
      </c>
      <c r="CT55" s="278">
        <f t="shared" si="53"/>
        <v>0.81100000000000005</v>
      </c>
      <c r="CU55" s="360">
        <f t="shared" si="54"/>
        <v>0</v>
      </c>
      <c r="CV55" s="361">
        <f t="shared" si="55"/>
        <v>1</v>
      </c>
      <c r="CX55" s="229">
        <v>0.24947209653092001</v>
      </c>
      <c r="CY55" s="28">
        <f t="shared" si="56"/>
        <v>0.73199999999999998</v>
      </c>
      <c r="CZ55" s="28">
        <v>0.16832579185520363</v>
      </c>
      <c r="DA55" s="28">
        <f t="shared" si="57"/>
        <v>0.74099999999999999</v>
      </c>
      <c r="DB55" s="28">
        <v>0.29949999999999999</v>
      </c>
      <c r="DC55" s="164">
        <f t="shared" si="58"/>
        <v>1.7725</v>
      </c>
      <c r="DD55" s="195">
        <f t="shared" si="59"/>
        <v>0.627</v>
      </c>
      <c r="DE55" s="360">
        <f t="shared" si="60"/>
        <v>0</v>
      </c>
      <c r="DF55" s="361">
        <f t="shared" si="61"/>
        <v>0</v>
      </c>
      <c r="DI55" s="231"/>
      <c r="DJ55" s="164">
        <f t="shared" si="62"/>
        <v>16.204499999999999</v>
      </c>
      <c r="DK55" s="207">
        <f t="shared" si="63"/>
        <v>0.81499999999999995</v>
      </c>
      <c r="DM55" s="363">
        <f t="shared" si="64"/>
        <v>3</v>
      </c>
      <c r="DN55" s="364">
        <f t="shared" si="65"/>
        <v>9</v>
      </c>
    </row>
    <row r="56" spans="2:118" x14ac:dyDescent="0.3">
      <c r="B56" s="47" t="s">
        <v>275</v>
      </c>
      <c r="C56" s="160">
        <v>540259</v>
      </c>
      <c r="D56" s="4" t="s">
        <v>360</v>
      </c>
      <c r="E56" s="4" t="s">
        <v>369</v>
      </c>
      <c r="F56" s="11">
        <v>5</v>
      </c>
      <c r="G56" s="18">
        <v>65</v>
      </c>
      <c r="H56" s="18">
        <v>100</v>
      </c>
      <c r="I56" s="18">
        <v>97</v>
      </c>
      <c r="J56" s="19">
        <v>955.07692307692309</v>
      </c>
      <c r="K56" s="18">
        <v>27</v>
      </c>
      <c r="L56" s="163">
        <v>3.59</v>
      </c>
      <c r="N56" s="256">
        <v>38</v>
      </c>
      <c r="O56" s="26">
        <f t="shared" si="0"/>
        <v>0.26700000000000002</v>
      </c>
      <c r="P56" s="26">
        <v>0.58461538461538465</v>
      </c>
      <c r="Q56" s="144">
        <f t="shared" si="1"/>
        <v>0.995</v>
      </c>
      <c r="R56" s="11">
        <v>0.53</v>
      </c>
      <c r="S56" s="26">
        <f t="shared" si="2"/>
        <v>9.6000000000000002E-2</v>
      </c>
      <c r="T56" s="69">
        <v>8.1538461538461539E-3</v>
      </c>
      <c r="U56" s="178">
        <f t="shared" si="3"/>
        <v>0.82399999999999995</v>
      </c>
      <c r="V56" s="11">
        <v>16</v>
      </c>
      <c r="W56" s="26">
        <f t="shared" si="4"/>
        <v>0.377</v>
      </c>
      <c r="X56" s="62">
        <v>7.6</v>
      </c>
      <c r="Y56" s="144">
        <f t="shared" si="5"/>
        <v>0.97799999999999998</v>
      </c>
      <c r="Z56" s="163">
        <f t="shared" si="6"/>
        <v>3.1739999999999999</v>
      </c>
      <c r="AA56" s="277">
        <f t="shared" si="7"/>
        <v>0.96399999999999997</v>
      </c>
      <c r="AB56" s="283">
        <f t="shared" si="8"/>
        <v>2</v>
      </c>
      <c r="AC56" s="284">
        <f t="shared" si="9"/>
        <v>3</v>
      </c>
      <c r="AE56" s="256">
        <v>58</v>
      </c>
      <c r="AF56" s="26">
        <f t="shared" si="10"/>
        <v>0.59599999999999997</v>
      </c>
      <c r="AG56" s="79">
        <v>0</v>
      </c>
      <c r="AH56" s="26">
        <f t="shared" si="11"/>
        <v>0</v>
      </c>
      <c r="AI56" s="26">
        <f t="shared" si="66"/>
        <v>0.57999999999999996</v>
      </c>
      <c r="AJ56" s="144">
        <f t="shared" si="13"/>
        <v>0.995</v>
      </c>
      <c r="AK56" s="61">
        <f t="shared" si="14"/>
        <v>1.5263157894736843</v>
      </c>
      <c r="AL56" s="178">
        <f t="shared" si="15"/>
        <v>0.86799999999999999</v>
      </c>
      <c r="AM56" s="11">
        <v>58</v>
      </c>
      <c r="AN56" s="83">
        <f t="shared" si="16"/>
        <v>0.57999999999999996</v>
      </c>
      <c r="AO56" s="26">
        <f t="shared" si="67"/>
        <v>0</v>
      </c>
      <c r="AP56" s="26">
        <f t="shared" si="18"/>
        <v>0</v>
      </c>
      <c r="AQ56" s="198">
        <f t="shared" si="19"/>
        <v>2.4590000000000001</v>
      </c>
      <c r="AR56" s="276">
        <f t="shared" si="20"/>
        <v>0.68400000000000005</v>
      </c>
      <c r="AS56" s="283">
        <f t="shared" si="21"/>
        <v>1</v>
      </c>
      <c r="AT56" s="284">
        <f t="shared" si="22"/>
        <v>2</v>
      </c>
      <c r="AV56" s="208">
        <v>28795</v>
      </c>
      <c r="AW56" s="83">
        <f t="shared" si="23"/>
        <v>0.39</v>
      </c>
      <c r="AX56" s="26">
        <v>0.34615384615384609</v>
      </c>
      <c r="AY56" s="178">
        <f t="shared" si="24"/>
        <v>0.877</v>
      </c>
      <c r="AZ56" s="26">
        <v>0.13800000000000001</v>
      </c>
      <c r="BA56" s="83">
        <f t="shared" si="25"/>
        <v>0.372</v>
      </c>
      <c r="BB56" s="26">
        <v>0.67200000000000004</v>
      </c>
      <c r="BC56" s="83">
        <f t="shared" si="26"/>
        <v>0.40699999999999997</v>
      </c>
      <c r="BD56" s="26">
        <v>0.91400000000000003</v>
      </c>
      <c r="BE56" s="83">
        <f t="shared" si="27"/>
        <v>0.77100000000000002</v>
      </c>
      <c r="BF56" s="26">
        <v>8.6206896551724144E-2</v>
      </c>
      <c r="BG56" s="178">
        <f t="shared" si="28"/>
        <v>0.86399999999999999</v>
      </c>
      <c r="BH56" s="212">
        <f t="shared" si="29"/>
        <v>3.6809999999999996</v>
      </c>
      <c r="BI56" s="203">
        <f t="shared" si="30"/>
        <v>0.69699999999999995</v>
      </c>
      <c r="BJ56" s="283">
        <f t="shared" si="31"/>
        <v>0</v>
      </c>
      <c r="BK56" s="284">
        <f t="shared" si="32"/>
        <v>2</v>
      </c>
      <c r="BM56" s="160">
        <v>0</v>
      </c>
      <c r="BN56" s="26">
        <f t="shared" si="33"/>
        <v>0</v>
      </c>
      <c r="BO56" s="11">
        <v>0</v>
      </c>
      <c r="BP56" s="26">
        <f t="shared" si="34"/>
        <v>0</v>
      </c>
      <c r="BQ56" s="26">
        <v>0.66700000000000004</v>
      </c>
      <c r="BR56" s="144">
        <f t="shared" si="35"/>
        <v>1</v>
      </c>
      <c r="BS56" s="163">
        <f t="shared" si="36"/>
        <v>1</v>
      </c>
      <c r="BT56" s="291">
        <f t="shared" si="37"/>
        <v>0.55700000000000005</v>
      </c>
      <c r="BU56" s="283">
        <f t="shared" si="38"/>
        <v>1</v>
      </c>
      <c r="BV56" s="284">
        <f t="shared" si="39"/>
        <v>1</v>
      </c>
      <c r="BX56" s="160">
        <v>0</v>
      </c>
      <c r="BY56" s="26">
        <f t="shared" si="40"/>
        <v>0</v>
      </c>
      <c r="BZ56" s="11">
        <v>0</v>
      </c>
      <c r="CA56" s="26">
        <f t="shared" si="41"/>
        <v>0</v>
      </c>
      <c r="CB56" s="11">
        <v>4</v>
      </c>
      <c r="CC56" s="26">
        <f t="shared" si="42"/>
        <v>0.71899999999999997</v>
      </c>
      <c r="CD56" s="11">
        <v>4</v>
      </c>
      <c r="CE56" s="144">
        <f t="shared" si="43"/>
        <v>0.91600000000000004</v>
      </c>
      <c r="CF56" s="163">
        <f t="shared" si="44"/>
        <v>0.71899999999999997</v>
      </c>
      <c r="CG56" s="299">
        <f t="shared" si="45"/>
        <v>0.63100000000000001</v>
      </c>
      <c r="CH56" s="283">
        <f t="shared" si="46"/>
        <v>0</v>
      </c>
      <c r="CI56" s="284">
        <f t="shared" si="47"/>
        <v>0</v>
      </c>
      <c r="CK56" s="160">
        <v>25</v>
      </c>
      <c r="CL56" s="144">
        <f t="shared" si="48"/>
        <v>0.93400000000000005</v>
      </c>
      <c r="CM56" s="26">
        <v>0.43103448275862066</v>
      </c>
      <c r="CN56" s="147">
        <f t="shared" si="49"/>
        <v>0.98599999999999999</v>
      </c>
      <c r="CO56" s="11">
        <v>5</v>
      </c>
      <c r="CP56" s="26">
        <f t="shared" si="50"/>
        <v>0.32400000000000001</v>
      </c>
      <c r="CQ56" s="11">
        <v>0</v>
      </c>
      <c r="CR56" s="26">
        <f t="shared" si="51"/>
        <v>0</v>
      </c>
      <c r="CS56" s="163">
        <f t="shared" si="52"/>
        <v>2.2440000000000002</v>
      </c>
      <c r="CT56" s="299">
        <f t="shared" si="53"/>
        <v>0.67900000000000005</v>
      </c>
      <c r="CU56" s="283">
        <f t="shared" si="54"/>
        <v>2</v>
      </c>
      <c r="CV56" s="284">
        <f t="shared" si="55"/>
        <v>2</v>
      </c>
      <c r="CX56" s="227">
        <v>1</v>
      </c>
      <c r="CY56" s="144">
        <f t="shared" si="56"/>
        <v>0.99099999999999999</v>
      </c>
      <c r="CZ56" s="26">
        <v>1</v>
      </c>
      <c r="DA56" s="144">
        <f t="shared" si="57"/>
        <v>0.99099999999999999</v>
      </c>
      <c r="DB56" s="83">
        <v>0.78410000000000002</v>
      </c>
      <c r="DC56" s="163">
        <f t="shared" si="58"/>
        <v>2.7660999999999998</v>
      </c>
      <c r="DD56" s="206">
        <f t="shared" si="59"/>
        <v>0.96399999999999997</v>
      </c>
      <c r="DE56" s="283">
        <f t="shared" si="60"/>
        <v>2</v>
      </c>
      <c r="DF56" s="284">
        <f t="shared" si="61"/>
        <v>2</v>
      </c>
      <c r="DI56" s="231"/>
      <c r="DJ56" s="163">
        <f t="shared" si="62"/>
        <v>16.043100000000003</v>
      </c>
      <c r="DK56" s="205">
        <f t="shared" si="63"/>
        <v>0.80200000000000005</v>
      </c>
      <c r="DM56" s="301">
        <f t="shared" si="64"/>
        <v>8</v>
      </c>
      <c r="DN56" s="302">
        <f t="shared" si="65"/>
        <v>12</v>
      </c>
    </row>
    <row r="57" spans="2:118" x14ac:dyDescent="0.3">
      <c r="B57" s="47" t="s">
        <v>166</v>
      </c>
      <c r="C57" s="160">
        <v>540116</v>
      </c>
      <c r="D57" s="4" t="s">
        <v>339</v>
      </c>
      <c r="E57" s="4" t="s">
        <v>369</v>
      </c>
      <c r="F57" s="11">
        <v>1</v>
      </c>
      <c r="G57" s="18">
        <v>828</v>
      </c>
      <c r="H57" s="18">
        <v>222</v>
      </c>
      <c r="I57" s="18">
        <v>320</v>
      </c>
      <c r="J57" s="19">
        <v>247.34299516908209</v>
      </c>
      <c r="K57" s="18">
        <v>94</v>
      </c>
      <c r="L57" s="163">
        <v>3.4</v>
      </c>
      <c r="N57" s="256">
        <v>79</v>
      </c>
      <c r="O57" s="26">
        <f t="shared" si="0"/>
        <v>0.52100000000000002</v>
      </c>
      <c r="P57" s="26">
        <v>9.5410628019323665E-2</v>
      </c>
      <c r="Q57" s="26">
        <f t="shared" si="1"/>
        <v>0.35499999999999998</v>
      </c>
      <c r="R57" s="11">
        <v>4.07</v>
      </c>
      <c r="S57" s="26">
        <f t="shared" si="2"/>
        <v>0.66600000000000004</v>
      </c>
      <c r="T57" s="69">
        <v>4.9154589371980676E-3</v>
      </c>
      <c r="U57" s="83">
        <f t="shared" si="3"/>
        <v>0.54800000000000004</v>
      </c>
      <c r="V57" s="11">
        <v>19</v>
      </c>
      <c r="W57" s="83">
        <f t="shared" si="4"/>
        <v>0.74099999999999999</v>
      </c>
      <c r="X57" s="62">
        <v>4</v>
      </c>
      <c r="Y57" s="178">
        <f t="shared" si="5"/>
        <v>0.84199999999999997</v>
      </c>
      <c r="Z57" s="163">
        <f t="shared" si="6"/>
        <v>2.4860000000000002</v>
      </c>
      <c r="AA57" s="276">
        <f t="shared" si="7"/>
        <v>0.72799999999999998</v>
      </c>
      <c r="AB57" s="283">
        <f t="shared" si="8"/>
        <v>0</v>
      </c>
      <c r="AC57" s="284">
        <f t="shared" si="9"/>
        <v>1</v>
      </c>
      <c r="AE57" s="256">
        <v>58</v>
      </c>
      <c r="AF57" s="26">
        <f t="shared" si="10"/>
        <v>0.59599999999999997</v>
      </c>
      <c r="AG57" s="79">
        <v>9</v>
      </c>
      <c r="AH57" s="26">
        <f t="shared" si="11"/>
        <v>0.77600000000000002</v>
      </c>
      <c r="AI57" s="26">
        <f t="shared" si="66"/>
        <v>0.26126126126126126</v>
      </c>
      <c r="AJ57" s="178">
        <f t="shared" si="13"/>
        <v>0.85499999999999998</v>
      </c>
      <c r="AK57" s="61">
        <f t="shared" si="14"/>
        <v>0.73417721518987344</v>
      </c>
      <c r="AL57" s="26">
        <f t="shared" si="15"/>
        <v>0.58299999999999996</v>
      </c>
      <c r="AM57" s="11">
        <v>58</v>
      </c>
      <c r="AN57" s="83">
        <f t="shared" si="16"/>
        <v>0.26126126126126126</v>
      </c>
      <c r="AO57" s="26">
        <f t="shared" si="67"/>
        <v>0.15517241379310345</v>
      </c>
      <c r="AP57" s="31">
        <f t="shared" si="18"/>
        <v>0.83699999999999997</v>
      </c>
      <c r="AQ57" s="198">
        <f t="shared" si="19"/>
        <v>2.81</v>
      </c>
      <c r="AR57" s="276">
        <f t="shared" si="20"/>
        <v>0.76700000000000002</v>
      </c>
      <c r="AS57" s="283">
        <f t="shared" si="21"/>
        <v>0</v>
      </c>
      <c r="AT57" s="284">
        <f t="shared" si="22"/>
        <v>1</v>
      </c>
      <c r="AV57" s="208">
        <v>16250</v>
      </c>
      <c r="AW57" s="83">
        <f t="shared" si="23"/>
        <v>0.219</v>
      </c>
      <c r="AX57" s="26">
        <v>0.25490196078431371</v>
      </c>
      <c r="AY57" s="83">
        <f t="shared" si="24"/>
        <v>0.75800000000000001</v>
      </c>
      <c r="AZ57" s="26">
        <v>0.25900000000000001</v>
      </c>
      <c r="BA57" s="83">
        <f t="shared" si="25"/>
        <v>0.61399999999999999</v>
      </c>
      <c r="BB57" s="26">
        <v>0.79300000000000004</v>
      </c>
      <c r="BC57" s="83">
        <f t="shared" si="26"/>
        <v>0.56999999999999995</v>
      </c>
      <c r="BD57" s="26">
        <v>0.94800000000000006</v>
      </c>
      <c r="BE57" s="178">
        <f t="shared" si="27"/>
        <v>0.88100000000000001</v>
      </c>
      <c r="BF57" s="26">
        <v>3.4482758620689655E-2</v>
      </c>
      <c r="BG57" s="83">
        <f t="shared" si="28"/>
        <v>0.65700000000000003</v>
      </c>
      <c r="BH57" s="212">
        <f t="shared" si="29"/>
        <v>3.6989999999999998</v>
      </c>
      <c r="BI57" s="203">
        <f t="shared" si="30"/>
        <v>0.72299999999999998</v>
      </c>
      <c r="BJ57" s="283">
        <f t="shared" si="31"/>
        <v>0</v>
      </c>
      <c r="BK57" s="284">
        <f t="shared" si="32"/>
        <v>1</v>
      </c>
      <c r="BM57" s="160">
        <v>1</v>
      </c>
      <c r="BN57" s="26">
        <f t="shared" si="33"/>
        <v>0.438</v>
      </c>
      <c r="BO57" s="11">
        <v>1</v>
      </c>
      <c r="BP57" s="26">
        <f t="shared" si="34"/>
        <v>0.63500000000000001</v>
      </c>
      <c r="BQ57" s="26">
        <v>0.219</v>
      </c>
      <c r="BR57" s="178">
        <f t="shared" si="35"/>
        <v>0.82399999999999995</v>
      </c>
      <c r="BS57" s="163">
        <f t="shared" si="36"/>
        <v>1.262</v>
      </c>
      <c r="BT57" s="291">
        <f t="shared" si="37"/>
        <v>0.68400000000000005</v>
      </c>
      <c r="BU57" s="283">
        <f t="shared" si="38"/>
        <v>0</v>
      </c>
      <c r="BV57" s="284">
        <f t="shared" si="39"/>
        <v>1</v>
      </c>
      <c r="BX57" s="160">
        <v>0</v>
      </c>
      <c r="BY57" s="26">
        <f t="shared" si="40"/>
        <v>0</v>
      </c>
      <c r="BZ57" s="11">
        <v>0</v>
      </c>
      <c r="CA57" s="26">
        <f t="shared" si="41"/>
        <v>0</v>
      </c>
      <c r="CB57" s="11">
        <v>2</v>
      </c>
      <c r="CC57" s="26">
        <f t="shared" si="42"/>
        <v>0.51700000000000002</v>
      </c>
      <c r="CD57" s="11">
        <v>1</v>
      </c>
      <c r="CE57" s="26">
        <f t="shared" si="43"/>
        <v>0.59199999999999997</v>
      </c>
      <c r="CF57" s="163">
        <f t="shared" si="44"/>
        <v>0.51700000000000002</v>
      </c>
      <c r="CG57" s="299">
        <f t="shared" si="45"/>
        <v>0.48199999999999998</v>
      </c>
      <c r="CH57" s="283">
        <f t="shared" si="46"/>
        <v>0</v>
      </c>
      <c r="CI57" s="284">
        <f t="shared" si="47"/>
        <v>0</v>
      </c>
      <c r="CK57" s="160">
        <v>10</v>
      </c>
      <c r="CL57" s="31">
        <f t="shared" si="48"/>
        <v>0.84199999999999997</v>
      </c>
      <c r="CM57" s="26">
        <v>0.17241379310344829</v>
      </c>
      <c r="CN57" s="146">
        <f t="shared" si="49"/>
        <v>0.89400000000000002</v>
      </c>
      <c r="CO57" s="11">
        <v>9</v>
      </c>
      <c r="CP57" s="26">
        <f t="shared" si="50"/>
        <v>0.42499999999999999</v>
      </c>
      <c r="CQ57" s="11">
        <v>3</v>
      </c>
      <c r="CR57" s="26">
        <f t="shared" si="51"/>
        <v>0.49099999999999999</v>
      </c>
      <c r="CS57" s="163">
        <f t="shared" si="52"/>
        <v>2.6520000000000001</v>
      </c>
      <c r="CT57" s="299">
        <f t="shared" si="53"/>
        <v>0.72799999999999998</v>
      </c>
      <c r="CU57" s="283">
        <f t="shared" si="54"/>
        <v>0</v>
      </c>
      <c r="CV57" s="284">
        <f t="shared" si="55"/>
        <v>2</v>
      </c>
      <c r="CX57" s="227">
        <v>0.55300000000000005</v>
      </c>
      <c r="CY57" s="144">
        <f t="shared" si="56"/>
        <v>0.91600000000000004</v>
      </c>
      <c r="CZ57" s="26">
        <v>0.372</v>
      </c>
      <c r="DA57" s="178">
        <f t="shared" si="57"/>
        <v>0.89900000000000002</v>
      </c>
      <c r="DB57" s="83">
        <v>0.78849999999999998</v>
      </c>
      <c r="DC57" s="163">
        <f t="shared" si="58"/>
        <v>2.6034999999999999</v>
      </c>
      <c r="DD57" s="206">
        <f t="shared" si="59"/>
        <v>0.91600000000000004</v>
      </c>
      <c r="DE57" s="283">
        <f t="shared" si="60"/>
        <v>1</v>
      </c>
      <c r="DF57" s="284">
        <f t="shared" si="61"/>
        <v>2</v>
      </c>
      <c r="DI57" s="231"/>
      <c r="DJ57" s="163">
        <f t="shared" si="62"/>
        <v>16.029500000000002</v>
      </c>
      <c r="DK57" s="203">
        <f t="shared" si="63"/>
        <v>0.79800000000000004</v>
      </c>
      <c r="DM57" s="301">
        <f t="shared" si="64"/>
        <v>1</v>
      </c>
      <c r="DN57" s="302">
        <f t="shared" si="65"/>
        <v>8</v>
      </c>
    </row>
    <row r="58" spans="2:118" x14ac:dyDescent="0.3">
      <c r="B58" s="47" t="s">
        <v>223</v>
      </c>
      <c r="C58" s="160">
        <v>540161</v>
      </c>
      <c r="D58" s="4" t="s">
        <v>351</v>
      </c>
      <c r="E58" s="4" t="s">
        <v>369</v>
      </c>
      <c r="F58" s="11">
        <v>6</v>
      </c>
      <c r="G58" s="18">
        <v>175</v>
      </c>
      <c r="H58" s="18">
        <v>125</v>
      </c>
      <c r="I58" s="18">
        <v>318</v>
      </c>
      <c r="J58" s="19">
        <v>1162.9714285714285</v>
      </c>
      <c r="K58" s="18">
        <v>118</v>
      </c>
      <c r="L58" s="163">
        <v>2.69</v>
      </c>
      <c r="N58" s="256">
        <v>68</v>
      </c>
      <c r="O58" s="26">
        <f t="shared" si="0"/>
        <v>0.46</v>
      </c>
      <c r="P58" s="26">
        <v>0.38857142857142862</v>
      </c>
      <c r="Q58" s="144">
        <f t="shared" si="1"/>
        <v>0.94699999999999995</v>
      </c>
      <c r="R58" s="11">
        <v>1.49</v>
      </c>
      <c r="S58" s="26">
        <f t="shared" si="2"/>
        <v>0.214</v>
      </c>
      <c r="T58" s="69">
        <v>8.5142857142857138E-3</v>
      </c>
      <c r="U58" s="178">
        <f t="shared" si="3"/>
        <v>0.84199999999999997</v>
      </c>
      <c r="V58" s="11">
        <v>16</v>
      </c>
      <c r="W58" s="26">
        <f t="shared" si="4"/>
        <v>0.377</v>
      </c>
      <c r="X58" s="62">
        <v>4.3</v>
      </c>
      <c r="Y58" s="178">
        <f t="shared" si="5"/>
        <v>0.872</v>
      </c>
      <c r="Z58" s="163">
        <f t="shared" si="6"/>
        <v>3.0380000000000003</v>
      </c>
      <c r="AA58" s="277">
        <f t="shared" si="7"/>
        <v>0.90300000000000002</v>
      </c>
      <c r="AB58" s="283">
        <f t="shared" si="8"/>
        <v>1</v>
      </c>
      <c r="AC58" s="284">
        <f t="shared" si="9"/>
        <v>3</v>
      </c>
      <c r="AE58" s="256">
        <v>48</v>
      </c>
      <c r="AF58" s="26">
        <f t="shared" si="10"/>
        <v>0.52100000000000002</v>
      </c>
      <c r="AG58" s="79">
        <v>3</v>
      </c>
      <c r="AH58" s="26">
        <f t="shared" si="11"/>
        <v>0.63500000000000001</v>
      </c>
      <c r="AI58" s="26">
        <f t="shared" si="66"/>
        <v>0.38400000000000001</v>
      </c>
      <c r="AJ58" s="144">
        <f t="shared" si="13"/>
        <v>0.95099999999999996</v>
      </c>
      <c r="AK58" s="61">
        <f t="shared" si="14"/>
        <v>0.70588235294117652</v>
      </c>
      <c r="AL58" s="26">
        <f t="shared" si="15"/>
        <v>0.55700000000000005</v>
      </c>
      <c r="AM58" s="11">
        <v>49</v>
      </c>
      <c r="AN58" s="83">
        <f t="shared" si="16"/>
        <v>0.39200000000000002</v>
      </c>
      <c r="AO58" s="26">
        <f t="shared" si="67"/>
        <v>6.25E-2</v>
      </c>
      <c r="AP58" s="26">
        <f t="shared" si="18"/>
        <v>0.65300000000000002</v>
      </c>
      <c r="AQ58" s="198">
        <f t="shared" si="19"/>
        <v>2.6639999999999997</v>
      </c>
      <c r="AR58" s="276">
        <f t="shared" si="20"/>
        <v>0.72299999999999998</v>
      </c>
      <c r="AS58" s="283">
        <f t="shared" si="21"/>
        <v>1</v>
      </c>
      <c r="AT58" s="284">
        <f t="shared" si="22"/>
        <v>1</v>
      </c>
      <c r="AV58" s="208">
        <v>28670</v>
      </c>
      <c r="AW58" s="83">
        <f t="shared" si="23"/>
        <v>0.38100000000000001</v>
      </c>
      <c r="AX58" s="26">
        <v>0.58974358974358976</v>
      </c>
      <c r="AY58" s="144">
        <f t="shared" si="24"/>
        <v>0.98599999999999999</v>
      </c>
      <c r="AZ58" s="26">
        <v>0.245</v>
      </c>
      <c r="BA58" s="83">
        <f t="shared" si="25"/>
        <v>0.56499999999999995</v>
      </c>
      <c r="BB58" s="26">
        <v>0.85699999999999998</v>
      </c>
      <c r="BC58" s="83">
        <f t="shared" si="26"/>
        <v>0.67500000000000004</v>
      </c>
      <c r="BD58" s="26">
        <v>0.55100000000000005</v>
      </c>
      <c r="BE58" s="83">
        <f t="shared" si="27"/>
        <v>0.245</v>
      </c>
      <c r="BF58" s="26">
        <v>0.16666666666666666</v>
      </c>
      <c r="BG58" s="144">
        <f t="shared" si="28"/>
        <v>0.96</v>
      </c>
      <c r="BH58" s="212">
        <f t="shared" si="29"/>
        <v>3.8120000000000003</v>
      </c>
      <c r="BI58" s="203">
        <f t="shared" si="30"/>
        <v>0.78900000000000003</v>
      </c>
      <c r="BJ58" s="283">
        <f t="shared" si="31"/>
        <v>2</v>
      </c>
      <c r="BK58" s="284">
        <f t="shared" si="32"/>
        <v>2</v>
      </c>
      <c r="BM58" s="160">
        <v>1</v>
      </c>
      <c r="BN58" s="26">
        <f t="shared" si="33"/>
        <v>0.438</v>
      </c>
      <c r="BO58" s="11">
        <v>0</v>
      </c>
      <c r="BP58" s="26">
        <f t="shared" si="34"/>
        <v>0</v>
      </c>
      <c r="BQ58" s="26">
        <v>0.42899999999999999</v>
      </c>
      <c r="BR58" s="144">
        <f t="shared" si="35"/>
        <v>0.96</v>
      </c>
      <c r="BS58" s="163">
        <f t="shared" si="36"/>
        <v>1.3979999999999999</v>
      </c>
      <c r="BT58" s="291">
        <f t="shared" si="37"/>
        <v>0.79800000000000004</v>
      </c>
      <c r="BU58" s="283">
        <f t="shared" si="38"/>
        <v>1</v>
      </c>
      <c r="BV58" s="284">
        <f t="shared" si="39"/>
        <v>1</v>
      </c>
      <c r="BX58" s="160">
        <v>0</v>
      </c>
      <c r="BY58" s="26">
        <f t="shared" si="40"/>
        <v>0</v>
      </c>
      <c r="BZ58" s="11">
        <v>0</v>
      </c>
      <c r="CA58" s="26">
        <f t="shared" si="41"/>
        <v>0</v>
      </c>
      <c r="CB58" s="11">
        <v>3</v>
      </c>
      <c r="CC58" s="26">
        <f t="shared" si="42"/>
        <v>0.63100000000000001</v>
      </c>
      <c r="CD58" s="11">
        <v>2</v>
      </c>
      <c r="CE58" s="26">
        <f t="shared" si="43"/>
        <v>0.77100000000000002</v>
      </c>
      <c r="CF58" s="163">
        <f t="shared" si="44"/>
        <v>0.63100000000000001</v>
      </c>
      <c r="CG58" s="299">
        <f t="shared" si="45"/>
        <v>0.57399999999999995</v>
      </c>
      <c r="CH58" s="283">
        <f t="shared" si="46"/>
        <v>0</v>
      </c>
      <c r="CI58" s="284">
        <f t="shared" si="47"/>
        <v>0</v>
      </c>
      <c r="CK58" s="160">
        <v>9</v>
      </c>
      <c r="CL58" s="31">
        <f t="shared" si="48"/>
        <v>0.83299999999999996</v>
      </c>
      <c r="CM58" s="26">
        <v>0.1875</v>
      </c>
      <c r="CN58" s="147">
        <f t="shared" si="49"/>
        <v>0.90700000000000003</v>
      </c>
      <c r="CO58" s="11">
        <v>10</v>
      </c>
      <c r="CP58" s="26">
        <f t="shared" si="50"/>
        <v>0.45100000000000001</v>
      </c>
      <c r="CQ58" s="11">
        <v>0</v>
      </c>
      <c r="CR58" s="26">
        <f t="shared" si="51"/>
        <v>0</v>
      </c>
      <c r="CS58" s="163">
        <f t="shared" si="52"/>
        <v>2.1909999999999998</v>
      </c>
      <c r="CT58" s="299">
        <f t="shared" si="53"/>
        <v>0.66600000000000004</v>
      </c>
      <c r="CU58" s="283">
        <f t="shared" si="54"/>
        <v>1</v>
      </c>
      <c r="CV58" s="284">
        <f t="shared" si="55"/>
        <v>2</v>
      </c>
      <c r="CX58" s="227">
        <v>0.36499999999999999</v>
      </c>
      <c r="CY58" s="31">
        <f t="shared" si="56"/>
        <v>0.83299999999999996</v>
      </c>
      <c r="CZ58" s="26">
        <v>0.32100000000000001</v>
      </c>
      <c r="DA58" s="31">
        <f t="shared" si="57"/>
        <v>0.877</v>
      </c>
      <c r="DB58" s="26">
        <v>0.5726</v>
      </c>
      <c r="DC58" s="163">
        <f t="shared" si="58"/>
        <v>2.2826</v>
      </c>
      <c r="DD58" s="205">
        <f t="shared" si="59"/>
        <v>0.81100000000000005</v>
      </c>
      <c r="DE58" s="283">
        <f t="shared" si="60"/>
        <v>0</v>
      </c>
      <c r="DF58" s="284">
        <f t="shared" si="61"/>
        <v>2</v>
      </c>
      <c r="DJ58" s="163">
        <f t="shared" si="62"/>
        <v>16.016600000000004</v>
      </c>
      <c r="DK58" s="203">
        <f t="shared" si="63"/>
        <v>0.79300000000000004</v>
      </c>
      <c r="DM58" s="301">
        <f t="shared" si="64"/>
        <v>6</v>
      </c>
      <c r="DN58" s="302">
        <f t="shared" si="65"/>
        <v>11</v>
      </c>
    </row>
    <row r="59" spans="2:118" x14ac:dyDescent="0.3">
      <c r="B59" s="47" t="s">
        <v>168</v>
      </c>
      <c r="C59" s="160">
        <v>540118</v>
      </c>
      <c r="D59" s="4" t="s">
        <v>339</v>
      </c>
      <c r="E59" s="4" t="s">
        <v>369</v>
      </c>
      <c r="F59" s="11">
        <v>1</v>
      </c>
      <c r="G59" s="18">
        <v>613</v>
      </c>
      <c r="H59" s="18">
        <v>347</v>
      </c>
      <c r="I59" s="18">
        <v>245</v>
      </c>
      <c r="J59" s="19">
        <v>255.79119086460031</v>
      </c>
      <c r="K59" s="18">
        <v>79</v>
      </c>
      <c r="L59" s="163">
        <v>3.1</v>
      </c>
      <c r="N59" s="256">
        <v>88</v>
      </c>
      <c r="O59" s="26">
        <f t="shared" si="0"/>
        <v>0.55700000000000005</v>
      </c>
      <c r="P59" s="26">
        <v>0.14355628058727571</v>
      </c>
      <c r="Q59" s="26">
        <f t="shared" si="1"/>
        <v>0.52100000000000002</v>
      </c>
      <c r="R59" s="11">
        <v>4.43</v>
      </c>
      <c r="S59" s="26">
        <f t="shared" si="2"/>
        <v>0.69699999999999995</v>
      </c>
      <c r="T59" s="69">
        <v>7.2267536704730831E-3</v>
      </c>
      <c r="U59" s="83">
        <f t="shared" si="3"/>
        <v>0.74099999999999999</v>
      </c>
      <c r="V59" s="11">
        <v>19</v>
      </c>
      <c r="W59" s="83">
        <f t="shared" si="4"/>
        <v>0.74099999999999999</v>
      </c>
      <c r="X59" s="62">
        <v>1.8</v>
      </c>
      <c r="Y59" s="83">
        <f t="shared" si="5"/>
        <v>0.55200000000000005</v>
      </c>
      <c r="Z59" s="163">
        <f t="shared" si="6"/>
        <v>2.5550000000000002</v>
      </c>
      <c r="AA59" s="276">
        <f t="shared" si="7"/>
        <v>0.76700000000000002</v>
      </c>
      <c r="AB59" s="283">
        <f t="shared" si="8"/>
        <v>0</v>
      </c>
      <c r="AC59" s="284">
        <f t="shared" si="9"/>
        <v>0</v>
      </c>
      <c r="AE59" s="256">
        <v>72</v>
      </c>
      <c r="AF59" s="26">
        <f t="shared" si="10"/>
        <v>0.63500000000000001</v>
      </c>
      <c r="AG59" s="79">
        <v>8</v>
      </c>
      <c r="AH59" s="26">
        <f t="shared" si="11"/>
        <v>0.76300000000000001</v>
      </c>
      <c r="AI59" s="26">
        <f t="shared" si="66"/>
        <v>0.207492795389049</v>
      </c>
      <c r="AJ59" s="83">
        <f t="shared" si="13"/>
        <v>0.75800000000000001</v>
      </c>
      <c r="AK59" s="61">
        <f t="shared" si="14"/>
        <v>0.81818181818181823</v>
      </c>
      <c r="AL59" s="26">
        <f t="shared" si="15"/>
        <v>0.627</v>
      </c>
      <c r="AM59" s="11">
        <v>73</v>
      </c>
      <c r="AN59" s="83">
        <f t="shared" si="16"/>
        <v>0.21037463976945245</v>
      </c>
      <c r="AO59" s="26">
        <f t="shared" si="67"/>
        <v>0.1111111111111111</v>
      </c>
      <c r="AP59" s="26">
        <f t="shared" si="18"/>
        <v>0.76700000000000002</v>
      </c>
      <c r="AQ59" s="198">
        <f t="shared" si="19"/>
        <v>2.7830000000000004</v>
      </c>
      <c r="AR59" s="276">
        <f t="shared" si="20"/>
        <v>0.76300000000000001</v>
      </c>
      <c r="AS59" s="283">
        <f t="shared" si="21"/>
        <v>0</v>
      </c>
      <c r="AT59" s="284">
        <f t="shared" si="22"/>
        <v>0</v>
      </c>
      <c r="AV59" s="208">
        <v>22700</v>
      </c>
      <c r="AW59" s="83">
        <f t="shared" si="23"/>
        <v>0.28499999999999998</v>
      </c>
      <c r="AX59" s="26">
        <v>0.20512820512820509</v>
      </c>
      <c r="AY59" s="83">
        <f t="shared" si="24"/>
        <v>0.71399999999999997</v>
      </c>
      <c r="AZ59" s="26">
        <v>0.32900000000000001</v>
      </c>
      <c r="BA59" s="83">
        <f t="shared" si="25"/>
        <v>0.71399999999999997</v>
      </c>
      <c r="BB59" s="26">
        <v>0.63</v>
      </c>
      <c r="BC59" s="83">
        <f t="shared" si="26"/>
        <v>0.34200000000000003</v>
      </c>
      <c r="BD59" s="26">
        <v>0.93200000000000005</v>
      </c>
      <c r="BE59" s="178">
        <f t="shared" si="27"/>
        <v>0.83299999999999996</v>
      </c>
      <c r="BF59" s="26">
        <v>1.3888888888888888E-2</v>
      </c>
      <c r="BG59" s="83">
        <f t="shared" si="28"/>
        <v>0.50800000000000001</v>
      </c>
      <c r="BH59" s="212">
        <f t="shared" si="29"/>
        <v>3.3960000000000004</v>
      </c>
      <c r="BI59" s="203">
        <f t="shared" si="30"/>
        <v>0.51300000000000001</v>
      </c>
      <c r="BJ59" s="283">
        <f t="shared" si="31"/>
        <v>0</v>
      </c>
      <c r="BK59" s="284">
        <f t="shared" si="32"/>
        <v>1</v>
      </c>
      <c r="BM59" s="160">
        <v>3</v>
      </c>
      <c r="BN59" s="26">
        <f t="shared" si="33"/>
        <v>0.81100000000000005</v>
      </c>
      <c r="BO59" s="11">
        <v>1</v>
      </c>
      <c r="BP59" s="26">
        <f t="shared" si="34"/>
        <v>0.63500000000000001</v>
      </c>
      <c r="BQ59" s="26">
        <v>0.187</v>
      </c>
      <c r="BR59" s="83">
        <f t="shared" si="35"/>
        <v>0.77600000000000002</v>
      </c>
      <c r="BS59" s="163">
        <f t="shared" si="36"/>
        <v>1.5870000000000002</v>
      </c>
      <c r="BT59" s="292">
        <f t="shared" si="37"/>
        <v>0.90700000000000003</v>
      </c>
      <c r="BU59" s="283">
        <f t="shared" si="38"/>
        <v>0</v>
      </c>
      <c r="BV59" s="284">
        <f t="shared" si="39"/>
        <v>1</v>
      </c>
      <c r="BX59" s="160">
        <v>0</v>
      </c>
      <c r="BY59" s="26">
        <f t="shared" si="40"/>
        <v>0</v>
      </c>
      <c r="BZ59" s="11">
        <v>0</v>
      </c>
      <c r="CA59" s="26">
        <f t="shared" si="41"/>
        <v>0</v>
      </c>
      <c r="CB59" s="11">
        <v>1</v>
      </c>
      <c r="CC59" s="26">
        <f t="shared" si="42"/>
        <v>0.26300000000000001</v>
      </c>
      <c r="CD59" s="11">
        <v>0</v>
      </c>
      <c r="CE59" s="26">
        <f t="shared" si="43"/>
        <v>0</v>
      </c>
      <c r="CF59" s="163">
        <f t="shared" si="44"/>
        <v>0.26300000000000001</v>
      </c>
      <c r="CG59" s="299">
        <f t="shared" si="45"/>
        <v>0.25800000000000001</v>
      </c>
      <c r="CH59" s="283">
        <f t="shared" si="46"/>
        <v>0</v>
      </c>
      <c r="CI59" s="284">
        <f t="shared" si="47"/>
        <v>0</v>
      </c>
      <c r="CK59" s="160">
        <v>4</v>
      </c>
      <c r="CL59" s="26">
        <f t="shared" si="48"/>
        <v>0.75</v>
      </c>
      <c r="CM59" s="26">
        <v>5.5555555555555552E-2</v>
      </c>
      <c r="CN59" s="45">
        <f t="shared" si="49"/>
        <v>0.76300000000000001</v>
      </c>
      <c r="CO59" s="11">
        <v>26</v>
      </c>
      <c r="CP59" s="26">
        <f t="shared" si="50"/>
        <v>0.66200000000000003</v>
      </c>
      <c r="CQ59" s="11">
        <v>2</v>
      </c>
      <c r="CR59" s="26">
        <f t="shared" si="51"/>
        <v>0.438</v>
      </c>
      <c r="CS59" s="163">
        <f t="shared" si="52"/>
        <v>2.613</v>
      </c>
      <c r="CT59" s="299">
        <f t="shared" si="53"/>
        <v>0.71899999999999997</v>
      </c>
      <c r="CU59" s="283">
        <f t="shared" si="54"/>
        <v>0</v>
      </c>
      <c r="CV59" s="284">
        <f t="shared" si="55"/>
        <v>0</v>
      </c>
      <c r="CX59" s="227">
        <v>0.63300000000000001</v>
      </c>
      <c r="CY59" s="144">
        <f t="shared" si="56"/>
        <v>0.93799999999999994</v>
      </c>
      <c r="CZ59" s="26">
        <v>0.48199999999999998</v>
      </c>
      <c r="DA59" s="144">
        <f t="shared" si="57"/>
        <v>0.93799999999999994</v>
      </c>
      <c r="DB59" s="144">
        <v>0.93830000000000002</v>
      </c>
      <c r="DC59" s="163">
        <f t="shared" si="58"/>
        <v>2.8142999999999998</v>
      </c>
      <c r="DD59" s="206">
        <f t="shared" si="59"/>
        <v>0.97799999999999998</v>
      </c>
      <c r="DE59" s="283">
        <f t="shared" si="60"/>
        <v>3</v>
      </c>
      <c r="DF59" s="284">
        <f t="shared" si="61"/>
        <v>3</v>
      </c>
      <c r="DI59" s="231"/>
      <c r="DJ59" s="163">
        <f t="shared" si="62"/>
        <v>16.011300000000002</v>
      </c>
      <c r="DK59" s="203">
        <f t="shared" si="63"/>
        <v>0.78900000000000003</v>
      </c>
      <c r="DM59" s="301">
        <f t="shared" si="64"/>
        <v>3</v>
      </c>
      <c r="DN59" s="302">
        <f t="shared" si="65"/>
        <v>5</v>
      </c>
    </row>
    <row r="60" spans="2:118" x14ac:dyDescent="0.3">
      <c r="B60" s="47" t="s">
        <v>155</v>
      </c>
      <c r="C60" s="160">
        <v>540111</v>
      </c>
      <c r="D60" s="4" t="s">
        <v>336</v>
      </c>
      <c r="E60" s="4" t="s">
        <v>369</v>
      </c>
      <c r="F60" s="11">
        <v>10</v>
      </c>
      <c r="G60" s="18">
        <v>2149</v>
      </c>
      <c r="H60" s="18">
        <v>4426</v>
      </c>
      <c r="I60" s="18">
        <v>8195</v>
      </c>
      <c r="J60" s="19">
        <v>2440.5770125639833</v>
      </c>
      <c r="K60" s="18">
        <v>3526</v>
      </c>
      <c r="L60" s="163">
        <v>2.2799999999999998</v>
      </c>
      <c r="N60" s="256">
        <v>563</v>
      </c>
      <c r="O60" s="144">
        <f t="shared" si="0"/>
        <v>0.96399999999999997</v>
      </c>
      <c r="P60" s="26">
        <v>0.26198231735691019</v>
      </c>
      <c r="Q60" s="178">
        <f t="shared" si="1"/>
        <v>0.81499999999999995</v>
      </c>
      <c r="R60" s="11">
        <v>8.2799999999999994</v>
      </c>
      <c r="S60" s="31">
        <f t="shared" si="2"/>
        <v>0.89</v>
      </c>
      <c r="T60" s="69">
        <v>3.85295486272685E-3</v>
      </c>
      <c r="U60" s="83">
        <f t="shared" si="3"/>
        <v>0.41599999999999998</v>
      </c>
      <c r="V60" s="11">
        <v>16</v>
      </c>
      <c r="W60" s="26">
        <f t="shared" si="4"/>
        <v>0.377</v>
      </c>
      <c r="X60" s="62">
        <v>4.2</v>
      </c>
      <c r="Y60" s="178">
        <f t="shared" si="5"/>
        <v>0.85899999999999999</v>
      </c>
      <c r="Z60" s="163">
        <f t="shared" si="6"/>
        <v>2.4669999999999996</v>
      </c>
      <c r="AA60" s="276">
        <f t="shared" si="7"/>
        <v>0.71</v>
      </c>
      <c r="AB60" s="283">
        <f t="shared" si="8"/>
        <v>0</v>
      </c>
      <c r="AC60" s="284">
        <f t="shared" si="9"/>
        <v>2</v>
      </c>
      <c r="AE60" s="256">
        <v>321</v>
      </c>
      <c r="AF60" s="144">
        <f t="shared" si="10"/>
        <v>0.93799999999999994</v>
      </c>
      <c r="AG60" s="79">
        <v>1</v>
      </c>
      <c r="AH60" s="26">
        <f t="shared" si="11"/>
        <v>0.53</v>
      </c>
      <c r="AI60" s="26">
        <f t="shared" si="66"/>
        <v>7.2525982828739274E-2</v>
      </c>
      <c r="AJ60" s="83">
        <f t="shared" si="13"/>
        <v>0.45600000000000002</v>
      </c>
      <c r="AK60" s="61">
        <f t="shared" si="14"/>
        <v>0.5701598579040853</v>
      </c>
      <c r="AL60" s="26">
        <f t="shared" si="15"/>
        <v>0.48599999999999999</v>
      </c>
      <c r="AM60" s="11">
        <v>372</v>
      </c>
      <c r="AN60" s="83">
        <f t="shared" si="16"/>
        <v>8.4048802530501579E-2</v>
      </c>
      <c r="AO60" s="26">
        <f t="shared" si="67"/>
        <v>3.1152647975077881E-3</v>
      </c>
      <c r="AP60" s="26">
        <f t="shared" si="18"/>
        <v>0.54300000000000004</v>
      </c>
      <c r="AQ60" s="198">
        <f t="shared" si="19"/>
        <v>2.41</v>
      </c>
      <c r="AR60" s="276">
        <f t="shared" si="20"/>
        <v>0.66600000000000004</v>
      </c>
      <c r="AS60" s="283">
        <f t="shared" si="21"/>
        <v>1</v>
      </c>
      <c r="AT60" s="284">
        <f t="shared" si="22"/>
        <v>1</v>
      </c>
      <c r="AV60" s="208">
        <v>20935</v>
      </c>
      <c r="AW60" s="83">
        <f t="shared" si="23"/>
        <v>0.25800000000000001</v>
      </c>
      <c r="AX60" s="26">
        <v>0.608843537414966</v>
      </c>
      <c r="AY60" s="144">
        <f t="shared" si="24"/>
        <v>0.99099999999999999</v>
      </c>
      <c r="AZ60" s="26">
        <v>0.21</v>
      </c>
      <c r="BA60" s="83">
        <f t="shared" si="25"/>
        <v>0.51300000000000001</v>
      </c>
      <c r="BB60" s="26">
        <v>0.89500000000000002</v>
      </c>
      <c r="BC60" s="83">
        <f t="shared" si="26"/>
        <v>0.78900000000000003</v>
      </c>
      <c r="BD60" s="26">
        <v>0.68399999999999994</v>
      </c>
      <c r="BE60" s="83">
        <f t="shared" si="27"/>
        <v>0.315</v>
      </c>
      <c r="BF60" s="26">
        <v>0.12149532710280374</v>
      </c>
      <c r="BG60" s="144">
        <f t="shared" si="28"/>
        <v>0.90300000000000002</v>
      </c>
      <c r="BH60" s="212">
        <f t="shared" si="29"/>
        <v>3.7690000000000001</v>
      </c>
      <c r="BI60" s="203">
        <f t="shared" si="30"/>
        <v>0.76300000000000001</v>
      </c>
      <c r="BJ60" s="283">
        <f t="shared" si="31"/>
        <v>2</v>
      </c>
      <c r="BK60" s="284">
        <f t="shared" si="32"/>
        <v>2</v>
      </c>
      <c r="BM60" s="160">
        <v>2</v>
      </c>
      <c r="BN60" s="26">
        <f t="shared" si="33"/>
        <v>0.66600000000000004</v>
      </c>
      <c r="BO60" s="11">
        <v>1</v>
      </c>
      <c r="BP60" s="26">
        <f t="shared" si="34"/>
        <v>0.63500000000000001</v>
      </c>
      <c r="BQ60" s="26">
        <v>0.15</v>
      </c>
      <c r="BR60" s="83">
        <f t="shared" si="35"/>
        <v>0.66200000000000003</v>
      </c>
      <c r="BS60" s="163">
        <f t="shared" si="36"/>
        <v>1.3280000000000001</v>
      </c>
      <c r="BT60" s="291">
        <f t="shared" si="37"/>
        <v>0.72799999999999998</v>
      </c>
      <c r="BU60" s="283">
        <f t="shared" si="38"/>
        <v>0</v>
      </c>
      <c r="BV60" s="284">
        <f t="shared" si="39"/>
        <v>0</v>
      </c>
      <c r="BX60" s="160">
        <v>0</v>
      </c>
      <c r="BY60" s="26">
        <f t="shared" si="40"/>
        <v>0</v>
      </c>
      <c r="BZ60" s="11">
        <v>0</v>
      </c>
      <c r="CA60" s="26">
        <f t="shared" si="41"/>
        <v>0</v>
      </c>
      <c r="CB60" s="11">
        <v>7</v>
      </c>
      <c r="CC60" s="31">
        <f t="shared" si="42"/>
        <v>0.85499999999999998</v>
      </c>
      <c r="CD60" s="11">
        <v>3</v>
      </c>
      <c r="CE60" s="31">
        <f t="shared" si="43"/>
        <v>0.85</v>
      </c>
      <c r="CF60" s="163">
        <f t="shared" si="44"/>
        <v>0.85499999999999998</v>
      </c>
      <c r="CG60" s="299">
        <f t="shared" si="45"/>
        <v>0.72799999999999998</v>
      </c>
      <c r="CH60" s="283">
        <f t="shared" si="46"/>
        <v>0</v>
      </c>
      <c r="CI60" s="284">
        <f t="shared" si="47"/>
        <v>1</v>
      </c>
      <c r="CK60" s="160">
        <v>87</v>
      </c>
      <c r="CL60" s="144">
        <f t="shared" si="48"/>
        <v>0.995</v>
      </c>
      <c r="CM60" s="26">
        <v>0.27102803738317754</v>
      </c>
      <c r="CN60" s="147">
        <f t="shared" si="49"/>
        <v>0.96899999999999997</v>
      </c>
      <c r="CO60" s="11">
        <v>86</v>
      </c>
      <c r="CP60" s="31">
        <f t="shared" si="50"/>
        <v>0.84599999999999997</v>
      </c>
      <c r="CQ60" s="11">
        <v>31</v>
      </c>
      <c r="CR60" s="31">
        <f t="shared" si="51"/>
        <v>0.86399999999999999</v>
      </c>
      <c r="CS60" s="163">
        <f t="shared" si="52"/>
        <v>3.6739999999999999</v>
      </c>
      <c r="CT60" s="297">
        <f t="shared" si="53"/>
        <v>0.98199999999999998</v>
      </c>
      <c r="CU60" s="283">
        <f t="shared" si="54"/>
        <v>2</v>
      </c>
      <c r="CV60" s="284">
        <f t="shared" si="55"/>
        <v>4</v>
      </c>
      <c r="CX60" s="227">
        <v>7.8E-2</v>
      </c>
      <c r="CY60" s="26">
        <f t="shared" si="56"/>
        <v>0.438</v>
      </c>
      <c r="CZ60" s="26">
        <v>4.1000000000000002E-2</v>
      </c>
      <c r="DA60" s="26">
        <f t="shared" si="57"/>
        <v>0.438</v>
      </c>
      <c r="DB60" s="26">
        <v>0.57699999999999996</v>
      </c>
      <c r="DC60" s="163">
        <f t="shared" si="58"/>
        <v>1.4529999999999998</v>
      </c>
      <c r="DD60" s="203">
        <f t="shared" si="59"/>
        <v>0.47299999999999998</v>
      </c>
      <c r="DE60" s="283">
        <f t="shared" si="60"/>
        <v>0</v>
      </c>
      <c r="DF60" s="284">
        <f t="shared" si="61"/>
        <v>0</v>
      </c>
      <c r="DI60" s="231"/>
      <c r="DJ60" s="163">
        <f t="shared" si="62"/>
        <v>15.955999999999998</v>
      </c>
      <c r="DK60" s="203">
        <f t="shared" si="63"/>
        <v>0.78500000000000003</v>
      </c>
      <c r="DM60" s="301">
        <f t="shared" si="64"/>
        <v>5</v>
      </c>
      <c r="DN60" s="302">
        <f t="shared" si="65"/>
        <v>10</v>
      </c>
    </row>
    <row r="61" spans="2:118" x14ac:dyDescent="0.3">
      <c r="B61" s="47" t="s">
        <v>164</v>
      </c>
      <c r="C61" s="160">
        <v>540115</v>
      </c>
      <c r="D61" s="4" t="s">
        <v>339</v>
      </c>
      <c r="E61" s="4" t="s">
        <v>369</v>
      </c>
      <c r="F61" s="11">
        <v>1</v>
      </c>
      <c r="G61" s="18">
        <v>368</v>
      </c>
      <c r="H61" s="18">
        <v>177</v>
      </c>
      <c r="I61" s="18">
        <v>158</v>
      </c>
      <c r="J61" s="19">
        <v>274.78260869565213</v>
      </c>
      <c r="K61" s="18">
        <v>62</v>
      </c>
      <c r="L61" s="163">
        <v>2.5499999999999998</v>
      </c>
      <c r="N61" s="256">
        <v>36</v>
      </c>
      <c r="O61" s="26">
        <f t="shared" si="0"/>
        <v>0.24099999999999999</v>
      </c>
      <c r="P61" s="26">
        <v>9.7826086956521743E-2</v>
      </c>
      <c r="Q61" s="26">
        <f t="shared" si="1"/>
        <v>0.36399999999999999</v>
      </c>
      <c r="R61" s="11">
        <v>2.63</v>
      </c>
      <c r="S61" s="26">
        <f t="shared" si="2"/>
        <v>0.45600000000000002</v>
      </c>
      <c r="T61" s="69">
        <v>7.1467391304347819E-3</v>
      </c>
      <c r="U61" s="83">
        <f t="shared" si="3"/>
        <v>0.73599999999999999</v>
      </c>
      <c r="V61" s="11">
        <v>19</v>
      </c>
      <c r="W61" s="83">
        <f t="shared" si="4"/>
        <v>0.74099999999999999</v>
      </c>
      <c r="X61" s="62">
        <v>3.6</v>
      </c>
      <c r="Y61" s="178">
        <f t="shared" si="5"/>
        <v>0.80200000000000005</v>
      </c>
      <c r="Z61" s="163">
        <f t="shared" si="6"/>
        <v>2.6429999999999998</v>
      </c>
      <c r="AA61" s="275">
        <f t="shared" si="7"/>
        <v>0.80200000000000005</v>
      </c>
      <c r="AB61" s="283">
        <f t="shared" si="8"/>
        <v>0</v>
      </c>
      <c r="AC61" s="284">
        <f t="shared" si="9"/>
        <v>1</v>
      </c>
      <c r="AE61" s="256">
        <v>50</v>
      </c>
      <c r="AF61" s="26">
        <f t="shared" si="10"/>
        <v>0.53900000000000003</v>
      </c>
      <c r="AG61" s="79">
        <v>29</v>
      </c>
      <c r="AH61" s="178">
        <f t="shared" si="11"/>
        <v>0.89400000000000002</v>
      </c>
      <c r="AI61" s="26">
        <f t="shared" si="66"/>
        <v>0.2824858757062147</v>
      </c>
      <c r="AJ61" s="178">
        <f t="shared" si="13"/>
        <v>0.88100000000000001</v>
      </c>
      <c r="AK61" s="61">
        <f t="shared" si="14"/>
        <v>1.3888888888888888</v>
      </c>
      <c r="AL61" s="178">
        <f t="shared" si="15"/>
        <v>0.82799999999999996</v>
      </c>
      <c r="AM61" s="11">
        <v>51</v>
      </c>
      <c r="AN61" s="83">
        <f t="shared" si="16"/>
        <v>0.28813559322033899</v>
      </c>
      <c r="AO61" s="26">
        <f t="shared" si="67"/>
        <v>0.57999999999999996</v>
      </c>
      <c r="AP61" s="144">
        <f t="shared" si="18"/>
        <v>0.99099999999999999</v>
      </c>
      <c r="AQ61" s="198">
        <f t="shared" si="19"/>
        <v>3.1420000000000003</v>
      </c>
      <c r="AR61" s="275">
        <f t="shared" si="20"/>
        <v>0.85899999999999999</v>
      </c>
      <c r="AS61" s="283">
        <f t="shared" si="21"/>
        <v>0</v>
      </c>
      <c r="AT61" s="284">
        <f t="shared" si="22"/>
        <v>3</v>
      </c>
      <c r="AV61" s="208">
        <v>14200</v>
      </c>
      <c r="AW61" s="83">
        <f t="shared" si="23"/>
        <v>0.20599999999999999</v>
      </c>
      <c r="AX61" s="26">
        <v>0.19047619047619049</v>
      </c>
      <c r="AY61" s="83">
        <f t="shared" si="24"/>
        <v>0.68799999999999994</v>
      </c>
      <c r="AZ61" s="26">
        <v>0.49</v>
      </c>
      <c r="BA61" s="178">
        <f t="shared" si="25"/>
        <v>0.877</v>
      </c>
      <c r="BB61" s="26">
        <v>0.90200000000000002</v>
      </c>
      <c r="BC61" s="178">
        <f t="shared" si="26"/>
        <v>0.81100000000000005</v>
      </c>
      <c r="BD61" s="26">
        <v>0.94099999999999995</v>
      </c>
      <c r="BE61" s="178">
        <f t="shared" si="27"/>
        <v>0.85899999999999999</v>
      </c>
      <c r="BF61" s="26">
        <v>0</v>
      </c>
      <c r="BG61" s="83">
        <f t="shared" si="28"/>
        <v>0</v>
      </c>
      <c r="BH61" s="212">
        <f t="shared" si="29"/>
        <v>3.4409999999999994</v>
      </c>
      <c r="BI61" s="203">
        <f t="shared" si="30"/>
        <v>0.53900000000000003</v>
      </c>
      <c r="BJ61" s="283">
        <f t="shared" si="31"/>
        <v>0</v>
      </c>
      <c r="BK61" s="284">
        <f t="shared" si="32"/>
        <v>3</v>
      </c>
      <c r="BM61" s="160">
        <v>1</v>
      </c>
      <c r="BN61" s="26">
        <f t="shared" si="33"/>
        <v>0.438</v>
      </c>
      <c r="BO61" s="11">
        <v>1</v>
      </c>
      <c r="BP61" s="26">
        <f t="shared" si="34"/>
        <v>0.63500000000000001</v>
      </c>
      <c r="BQ61" s="26">
        <v>0.192</v>
      </c>
      <c r="BR61" s="83">
        <f t="shared" si="35"/>
        <v>0.78500000000000003</v>
      </c>
      <c r="BS61" s="163">
        <f t="shared" si="36"/>
        <v>1.2230000000000001</v>
      </c>
      <c r="BT61" s="291">
        <f t="shared" si="37"/>
        <v>0.67100000000000004</v>
      </c>
      <c r="BU61" s="283">
        <f t="shared" si="38"/>
        <v>0</v>
      </c>
      <c r="BV61" s="284">
        <f t="shared" si="39"/>
        <v>0</v>
      </c>
      <c r="BX61" s="160">
        <v>0</v>
      </c>
      <c r="BY61" s="26">
        <f t="shared" si="40"/>
        <v>0</v>
      </c>
      <c r="BZ61" s="11">
        <v>0</v>
      </c>
      <c r="CA61" s="26">
        <f t="shared" si="41"/>
        <v>0</v>
      </c>
      <c r="CB61" s="11">
        <v>1</v>
      </c>
      <c r="CC61" s="26">
        <f t="shared" si="42"/>
        <v>0.26300000000000001</v>
      </c>
      <c r="CD61" s="11">
        <v>1</v>
      </c>
      <c r="CE61" s="26">
        <f t="shared" si="43"/>
        <v>0.59199999999999997</v>
      </c>
      <c r="CF61" s="163">
        <f t="shared" si="44"/>
        <v>0.26300000000000001</v>
      </c>
      <c r="CG61" s="299">
        <f t="shared" si="45"/>
        <v>0.25800000000000001</v>
      </c>
      <c r="CH61" s="283">
        <f t="shared" si="46"/>
        <v>0</v>
      </c>
      <c r="CI61" s="284">
        <f t="shared" si="47"/>
        <v>0</v>
      </c>
      <c r="CK61" s="160">
        <v>2</v>
      </c>
      <c r="CL61" s="26">
        <f t="shared" si="48"/>
        <v>0.61799999999999999</v>
      </c>
      <c r="CM61" s="26">
        <v>0.04</v>
      </c>
      <c r="CN61" s="45">
        <f t="shared" si="49"/>
        <v>0.71</v>
      </c>
      <c r="CO61" s="11">
        <v>11</v>
      </c>
      <c r="CP61" s="26">
        <f t="shared" si="50"/>
        <v>0.47299999999999998</v>
      </c>
      <c r="CQ61" s="11">
        <v>2</v>
      </c>
      <c r="CR61" s="26">
        <f t="shared" si="51"/>
        <v>0.438</v>
      </c>
      <c r="CS61" s="163">
        <f t="shared" si="52"/>
        <v>2.2389999999999999</v>
      </c>
      <c r="CT61" s="299">
        <f t="shared" si="53"/>
        <v>0.67100000000000004</v>
      </c>
      <c r="CU61" s="283">
        <f t="shared" si="54"/>
        <v>0</v>
      </c>
      <c r="CV61" s="284">
        <f t="shared" si="55"/>
        <v>0</v>
      </c>
      <c r="CX61" s="227">
        <v>0.75900000000000001</v>
      </c>
      <c r="CY61" s="144">
        <f t="shared" si="56"/>
        <v>0.96</v>
      </c>
      <c r="CZ61" s="26">
        <v>0.64600000000000002</v>
      </c>
      <c r="DA61" s="144">
        <f t="shared" si="57"/>
        <v>0.97299999999999998</v>
      </c>
      <c r="DB61" s="144">
        <v>1</v>
      </c>
      <c r="DC61" s="163">
        <f t="shared" si="58"/>
        <v>2.9329999999999998</v>
      </c>
      <c r="DD61" s="206">
        <f t="shared" si="59"/>
        <v>0.995</v>
      </c>
      <c r="DE61" s="283">
        <f t="shared" si="60"/>
        <v>3</v>
      </c>
      <c r="DF61" s="284">
        <f t="shared" si="61"/>
        <v>3</v>
      </c>
      <c r="DI61" s="231"/>
      <c r="DJ61" s="163">
        <f t="shared" si="62"/>
        <v>15.884000000000002</v>
      </c>
      <c r="DK61" s="203">
        <f t="shared" si="63"/>
        <v>0.78</v>
      </c>
      <c r="DM61" s="301">
        <f t="shared" si="64"/>
        <v>3</v>
      </c>
      <c r="DN61" s="302">
        <f t="shared" si="65"/>
        <v>10</v>
      </c>
    </row>
    <row r="62" spans="2:118" x14ac:dyDescent="0.3">
      <c r="B62" s="47" t="s">
        <v>25</v>
      </c>
      <c r="C62" s="160">
        <v>540004</v>
      </c>
      <c r="D62" s="4" t="s">
        <v>307</v>
      </c>
      <c r="E62" s="4" t="s">
        <v>369</v>
      </c>
      <c r="F62" s="11">
        <v>7</v>
      </c>
      <c r="G62" s="18">
        <v>1869</v>
      </c>
      <c r="H62" s="18">
        <v>1530</v>
      </c>
      <c r="I62" s="18">
        <v>2922</v>
      </c>
      <c r="J62" s="19">
        <v>1000.5778491171749</v>
      </c>
      <c r="K62" s="18">
        <v>1311</v>
      </c>
      <c r="L62" s="163">
        <v>1.89</v>
      </c>
      <c r="N62" s="256">
        <v>267</v>
      </c>
      <c r="O62" s="31">
        <f t="shared" si="0"/>
        <v>0.86799999999999999</v>
      </c>
      <c r="P62" s="26">
        <v>0.14285714285714279</v>
      </c>
      <c r="Q62" s="26">
        <f t="shared" si="1"/>
        <v>0.51700000000000002</v>
      </c>
      <c r="R62" s="11">
        <v>5.69</v>
      </c>
      <c r="S62" s="31">
        <f t="shared" si="2"/>
        <v>0.80200000000000005</v>
      </c>
      <c r="T62" s="69">
        <v>3.0444087747458532E-3</v>
      </c>
      <c r="U62" s="83">
        <f t="shared" si="3"/>
        <v>0.315</v>
      </c>
      <c r="V62" s="11">
        <v>14</v>
      </c>
      <c r="W62" s="26">
        <f t="shared" si="4"/>
        <v>0.22800000000000001</v>
      </c>
      <c r="X62" s="62">
        <v>1.1000000000000001</v>
      </c>
      <c r="Y62" s="26">
        <f t="shared" si="5"/>
        <v>0.34599999999999997</v>
      </c>
      <c r="Z62" s="163">
        <f t="shared" si="6"/>
        <v>1.4060000000000001</v>
      </c>
      <c r="AA62" s="276">
        <f t="shared" si="7"/>
        <v>0.26700000000000002</v>
      </c>
      <c r="AB62" s="283">
        <f t="shared" si="8"/>
        <v>0</v>
      </c>
      <c r="AC62" s="284">
        <f t="shared" si="9"/>
        <v>0</v>
      </c>
      <c r="AE62" s="256">
        <v>214</v>
      </c>
      <c r="AF62" s="178">
        <f t="shared" si="10"/>
        <v>0.877</v>
      </c>
      <c r="AG62" s="79">
        <v>17</v>
      </c>
      <c r="AH62" s="178">
        <f t="shared" si="11"/>
        <v>0.82799999999999996</v>
      </c>
      <c r="AI62" s="26">
        <f t="shared" si="66"/>
        <v>0.13986928104575164</v>
      </c>
      <c r="AJ62" s="83">
        <f t="shared" si="13"/>
        <v>0.63500000000000001</v>
      </c>
      <c r="AK62" s="61">
        <f t="shared" si="14"/>
        <v>0.80149812734082393</v>
      </c>
      <c r="AL62" s="26">
        <f t="shared" si="15"/>
        <v>0.61399999999999999</v>
      </c>
      <c r="AM62" s="11">
        <v>274</v>
      </c>
      <c r="AN62" s="83">
        <f t="shared" si="16"/>
        <v>0.17908496732026144</v>
      </c>
      <c r="AO62" s="26">
        <f t="shared" si="67"/>
        <v>7.9439252336448593E-2</v>
      </c>
      <c r="AP62" s="26">
        <f t="shared" si="18"/>
        <v>0.69199999999999995</v>
      </c>
      <c r="AQ62" s="198">
        <f t="shared" si="19"/>
        <v>2.9539999999999997</v>
      </c>
      <c r="AR62" s="275">
        <f t="shared" si="20"/>
        <v>0.80200000000000005</v>
      </c>
      <c r="AS62" s="283">
        <f t="shared" si="21"/>
        <v>0</v>
      </c>
      <c r="AT62" s="284">
        <f t="shared" si="22"/>
        <v>2</v>
      </c>
      <c r="AV62" s="208">
        <v>51800</v>
      </c>
      <c r="AW62" s="83">
        <f t="shared" si="23"/>
        <v>0.72799999999999998</v>
      </c>
      <c r="AX62" s="26">
        <v>7.6923076923076927E-2</v>
      </c>
      <c r="AY62" s="83">
        <f t="shared" si="24"/>
        <v>0.46</v>
      </c>
      <c r="AZ62" s="26">
        <v>0.36899999999999999</v>
      </c>
      <c r="BA62" s="83">
        <f t="shared" si="25"/>
        <v>0.77100000000000002</v>
      </c>
      <c r="BB62" s="26">
        <v>0.65300000000000002</v>
      </c>
      <c r="BC62" s="83">
        <f t="shared" si="26"/>
        <v>0.38100000000000001</v>
      </c>
      <c r="BD62" s="26">
        <v>0.88700000000000001</v>
      </c>
      <c r="BE62" s="83">
        <f t="shared" si="27"/>
        <v>0.67500000000000004</v>
      </c>
      <c r="BF62" s="26">
        <v>1.8691588785046728E-2</v>
      </c>
      <c r="BG62" s="83">
        <f t="shared" si="28"/>
        <v>0.54300000000000004</v>
      </c>
      <c r="BH62" s="212">
        <f t="shared" si="29"/>
        <v>3.5579999999999998</v>
      </c>
      <c r="BI62" s="203">
        <f t="shared" si="30"/>
        <v>0.61399999999999999</v>
      </c>
      <c r="BJ62" s="283">
        <f t="shared" si="31"/>
        <v>0</v>
      </c>
      <c r="BK62" s="284">
        <f t="shared" si="32"/>
        <v>0</v>
      </c>
      <c r="BM62" s="160">
        <v>4</v>
      </c>
      <c r="BN62" s="31">
        <f t="shared" si="33"/>
        <v>0.88500000000000001</v>
      </c>
      <c r="BO62" s="11">
        <v>2</v>
      </c>
      <c r="BP62" s="31">
        <f t="shared" si="34"/>
        <v>0.85</v>
      </c>
      <c r="BQ62" s="26">
        <v>9.6000000000000002E-2</v>
      </c>
      <c r="BR62" s="83">
        <f t="shared" si="35"/>
        <v>0.5</v>
      </c>
      <c r="BS62" s="163">
        <f t="shared" si="36"/>
        <v>1.385</v>
      </c>
      <c r="BT62" s="291">
        <f t="shared" si="37"/>
        <v>0.78500000000000003</v>
      </c>
      <c r="BU62" s="283">
        <f t="shared" si="38"/>
        <v>0</v>
      </c>
      <c r="BV62" s="284">
        <f t="shared" si="39"/>
        <v>1</v>
      </c>
      <c r="BX62" s="160">
        <v>17</v>
      </c>
      <c r="BY62" s="144">
        <f t="shared" si="40"/>
        <v>0.92900000000000005</v>
      </c>
      <c r="BZ62" s="11">
        <v>3</v>
      </c>
      <c r="CA62" s="144">
        <f t="shared" si="41"/>
        <v>0.90700000000000003</v>
      </c>
      <c r="CB62" s="11">
        <v>12</v>
      </c>
      <c r="CC62" s="144">
        <f t="shared" si="42"/>
        <v>0.96</v>
      </c>
      <c r="CD62" s="11">
        <v>3</v>
      </c>
      <c r="CE62" s="31">
        <f t="shared" si="43"/>
        <v>0.85</v>
      </c>
      <c r="CF62" s="163">
        <f t="shared" si="44"/>
        <v>1.889</v>
      </c>
      <c r="CG62" s="297">
        <f t="shared" si="45"/>
        <v>0.97299999999999998</v>
      </c>
      <c r="CH62" s="283">
        <f t="shared" si="46"/>
        <v>2</v>
      </c>
      <c r="CI62" s="284">
        <f t="shared" si="47"/>
        <v>2</v>
      </c>
      <c r="CK62" s="160">
        <v>1</v>
      </c>
      <c r="CL62" s="26">
        <f t="shared" si="48"/>
        <v>0.53900000000000003</v>
      </c>
      <c r="CM62" s="26">
        <v>4.6728971962616819E-3</v>
      </c>
      <c r="CN62" s="45">
        <f t="shared" si="49"/>
        <v>0.56999999999999995</v>
      </c>
      <c r="CO62" s="11">
        <v>276</v>
      </c>
      <c r="CP62" s="144">
        <f t="shared" si="50"/>
        <v>0.96</v>
      </c>
      <c r="CQ62" s="11">
        <v>105</v>
      </c>
      <c r="CR62" s="144">
        <f t="shared" si="51"/>
        <v>0.96</v>
      </c>
      <c r="CS62" s="163">
        <f t="shared" si="52"/>
        <v>3.0289999999999999</v>
      </c>
      <c r="CT62" s="298">
        <f t="shared" si="53"/>
        <v>0.83699999999999997</v>
      </c>
      <c r="CU62" s="283">
        <f t="shared" si="54"/>
        <v>2</v>
      </c>
      <c r="CV62" s="284">
        <f t="shared" si="55"/>
        <v>2</v>
      </c>
      <c r="CX62" s="227">
        <v>0.121</v>
      </c>
      <c r="CY62" s="26">
        <f t="shared" si="56"/>
        <v>0.54300000000000004</v>
      </c>
      <c r="CZ62" s="26">
        <v>8.5000000000000006E-2</v>
      </c>
      <c r="DA62" s="26">
        <f t="shared" si="57"/>
        <v>0.61399999999999999</v>
      </c>
      <c r="DB62" s="26">
        <v>0.44929999999999998</v>
      </c>
      <c r="DC62" s="163">
        <f t="shared" si="58"/>
        <v>1.6063000000000001</v>
      </c>
      <c r="DD62" s="203">
        <f t="shared" si="59"/>
        <v>0.54300000000000004</v>
      </c>
      <c r="DE62" s="283">
        <f t="shared" si="60"/>
        <v>0</v>
      </c>
      <c r="DF62" s="284">
        <f t="shared" si="61"/>
        <v>0</v>
      </c>
      <c r="DI62" s="231"/>
      <c r="DJ62" s="163">
        <f t="shared" si="62"/>
        <v>15.827300000000001</v>
      </c>
      <c r="DK62" s="203">
        <f t="shared" si="63"/>
        <v>0.77600000000000002</v>
      </c>
      <c r="DM62" s="301">
        <f t="shared" si="64"/>
        <v>4</v>
      </c>
      <c r="DN62" s="302">
        <f t="shared" si="65"/>
        <v>7</v>
      </c>
    </row>
    <row r="63" spans="2:118" x14ac:dyDescent="0.3">
      <c r="B63" s="47" t="s">
        <v>135</v>
      </c>
      <c r="C63" s="160">
        <v>545537</v>
      </c>
      <c r="D63" s="4" t="s">
        <v>334</v>
      </c>
      <c r="E63" s="4" t="s">
        <v>369</v>
      </c>
      <c r="F63" s="11">
        <v>2</v>
      </c>
      <c r="G63" s="18">
        <v>737</v>
      </c>
      <c r="H63" s="18">
        <v>486</v>
      </c>
      <c r="I63" s="18">
        <v>1174</v>
      </c>
      <c r="J63" s="19">
        <v>1019.4843962008141</v>
      </c>
      <c r="K63" s="18">
        <v>372</v>
      </c>
      <c r="L63" s="163">
        <v>3.16</v>
      </c>
      <c r="N63" s="256">
        <v>102</v>
      </c>
      <c r="O63" s="26">
        <f t="shared" si="0"/>
        <v>0.58699999999999997</v>
      </c>
      <c r="P63" s="26">
        <v>0.13839891451831751</v>
      </c>
      <c r="Q63" s="26">
        <f t="shared" si="1"/>
        <v>0.504</v>
      </c>
      <c r="R63" s="11">
        <v>6.42</v>
      </c>
      <c r="S63" s="31">
        <f t="shared" si="2"/>
        <v>0.84199999999999997</v>
      </c>
      <c r="T63" s="69">
        <v>8.710990502035278E-3</v>
      </c>
      <c r="U63" s="178">
        <f t="shared" si="3"/>
        <v>0.85</v>
      </c>
      <c r="V63" s="11">
        <v>27</v>
      </c>
      <c r="W63" s="144">
        <f t="shared" si="4"/>
        <v>0.95099999999999996</v>
      </c>
      <c r="X63" s="65">
        <v>2.2999999999999998</v>
      </c>
      <c r="Y63" s="83">
        <f t="shared" si="5"/>
        <v>0.64900000000000002</v>
      </c>
      <c r="Z63" s="163">
        <f t="shared" si="6"/>
        <v>2.9540000000000002</v>
      </c>
      <c r="AA63" s="275">
        <f t="shared" si="7"/>
        <v>0.88500000000000001</v>
      </c>
      <c r="AB63" s="283">
        <f t="shared" si="8"/>
        <v>1</v>
      </c>
      <c r="AC63" s="284">
        <f t="shared" si="9"/>
        <v>2</v>
      </c>
      <c r="AE63" s="256">
        <v>137</v>
      </c>
      <c r="AF63" s="178">
        <f t="shared" si="10"/>
        <v>0.81100000000000005</v>
      </c>
      <c r="AG63" s="79">
        <v>0</v>
      </c>
      <c r="AH63" s="26">
        <f t="shared" si="11"/>
        <v>0</v>
      </c>
      <c r="AI63" s="26">
        <f t="shared" si="66"/>
        <v>0.28189300411522633</v>
      </c>
      <c r="AJ63" s="178">
        <f t="shared" si="13"/>
        <v>0.877</v>
      </c>
      <c r="AK63" s="61">
        <f t="shared" si="14"/>
        <v>1.3431372549019607</v>
      </c>
      <c r="AL63" s="178">
        <f t="shared" si="15"/>
        <v>0.81499999999999995</v>
      </c>
      <c r="AM63" s="11">
        <v>164</v>
      </c>
      <c r="AN63" s="83">
        <f t="shared" si="16"/>
        <v>0.33744855967078191</v>
      </c>
      <c r="AO63" s="26">
        <f t="shared" si="67"/>
        <v>0</v>
      </c>
      <c r="AP63" s="26">
        <f t="shared" si="18"/>
        <v>0</v>
      </c>
      <c r="AQ63" s="198">
        <f t="shared" si="19"/>
        <v>2.5030000000000001</v>
      </c>
      <c r="AR63" s="276">
        <f t="shared" si="20"/>
        <v>0.69699999999999995</v>
      </c>
      <c r="AS63" s="283">
        <f t="shared" si="21"/>
        <v>0</v>
      </c>
      <c r="AT63" s="284">
        <f t="shared" si="22"/>
        <v>3</v>
      </c>
      <c r="AV63" s="208">
        <v>51900</v>
      </c>
      <c r="AW63" s="83">
        <f t="shared" si="23"/>
        <v>0.74099999999999999</v>
      </c>
      <c r="AX63" s="26">
        <v>0.21782178217821779</v>
      </c>
      <c r="AY63" s="83">
        <f t="shared" si="24"/>
        <v>0.72799999999999998</v>
      </c>
      <c r="AZ63" s="26">
        <v>0.17100000000000001</v>
      </c>
      <c r="BA63" s="83">
        <f t="shared" si="25"/>
        <v>0.434</v>
      </c>
      <c r="BB63" s="26">
        <v>0.72</v>
      </c>
      <c r="BC63" s="83">
        <f t="shared" si="26"/>
        <v>0.47799999999999998</v>
      </c>
      <c r="BD63" s="26">
        <v>0.76300000000000001</v>
      </c>
      <c r="BE63" s="83">
        <f t="shared" si="27"/>
        <v>0.36799999999999999</v>
      </c>
      <c r="BF63" s="26">
        <v>7.2992700729927001E-2</v>
      </c>
      <c r="BG63" s="178">
        <f t="shared" si="28"/>
        <v>0.82799999999999996</v>
      </c>
      <c r="BH63" s="212">
        <f t="shared" si="29"/>
        <v>3.5770000000000004</v>
      </c>
      <c r="BI63" s="203">
        <f t="shared" si="30"/>
        <v>0.63100000000000001</v>
      </c>
      <c r="BJ63" s="283">
        <f t="shared" si="31"/>
        <v>0</v>
      </c>
      <c r="BK63" s="284">
        <f t="shared" si="32"/>
        <v>1</v>
      </c>
      <c r="BM63" s="160">
        <v>2</v>
      </c>
      <c r="BN63" s="26">
        <f t="shared" si="33"/>
        <v>0.66600000000000004</v>
      </c>
      <c r="BO63" s="11">
        <v>1</v>
      </c>
      <c r="BP63" s="26">
        <f t="shared" si="34"/>
        <v>0.63500000000000001</v>
      </c>
      <c r="BQ63" s="26">
        <v>0.16700000000000001</v>
      </c>
      <c r="BR63" s="83">
        <f t="shared" si="35"/>
        <v>0.70599999999999996</v>
      </c>
      <c r="BS63" s="163">
        <f t="shared" si="36"/>
        <v>1.3719999999999999</v>
      </c>
      <c r="BT63" s="291">
        <f t="shared" si="37"/>
        <v>0.77600000000000002</v>
      </c>
      <c r="BU63" s="283">
        <f t="shared" si="38"/>
        <v>0</v>
      </c>
      <c r="BV63" s="284">
        <f t="shared" si="39"/>
        <v>0</v>
      </c>
      <c r="BX63" s="160">
        <v>0</v>
      </c>
      <c r="BY63" s="26">
        <f t="shared" si="40"/>
        <v>0</v>
      </c>
      <c r="BZ63" s="11">
        <v>0</v>
      </c>
      <c r="CA63" s="26">
        <f t="shared" si="41"/>
        <v>0</v>
      </c>
      <c r="CB63" s="11">
        <v>6</v>
      </c>
      <c r="CC63" s="31">
        <f t="shared" si="42"/>
        <v>0.80700000000000005</v>
      </c>
      <c r="CD63" s="11">
        <v>2</v>
      </c>
      <c r="CE63" s="26">
        <f t="shared" si="43"/>
        <v>0.77100000000000002</v>
      </c>
      <c r="CF63" s="163">
        <f t="shared" si="44"/>
        <v>0.80700000000000005</v>
      </c>
      <c r="CG63" s="299">
        <f t="shared" si="45"/>
        <v>0.68799999999999994</v>
      </c>
      <c r="CH63" s="283">
        <f t="shared" si="46"/>
        <v>0</v>
      </c>
      <c r="CI63" s="284">
        <f t="shared" si="47"/>
        <v>1</v>
      </c>
      <c r="CK63" s="160">
        <v>7</v>
      </c>
      <c r="CL63" s="31">
        <f t="shared" si="48"/>
        <v>0.80200000000000005</v>
      </c>
      <c r="CM63" s="26">
        <v>5.1094890510948905E-2</v>
      </c>
      <c r="CN63" s="45">
        <f t="shared" si="49"/>
        <v>0.75800000000000001</v>
      </c>
      <c r="CO63" s="11">
        <v>17</v>
      </c>
      <c r="CP63" s="26">
        <f t="shared" si="50"/>
        <v>0.55700000000000005</v>
      </c>
      <c r="CQ63" s="11">
        <v>3</v>
      </c>
      <c r="CR63" s="26">
        <f t="shared" si="51"/>
        <v>0.49099999999999999</v>
      </c>
      <c r="CS63" s="163">
        <f t="shared" si="52"/>
        <v>2.6080000000000001</v>
      </c>
      <c r="CT63" s="299">
        <f t="shared" si="53"/>
        <v>0.71399999999999997</v>
      </c>
      <c r="CU63" s="283">
        <f t="shared" si="54"/>
        <v>0</v>
      </c>
      <c r="CV63" s="284">
        <f t="shared" si="55"/>
        <v>1</v>
      </c>
      <c r="CX63" s="227">
        <v>0.29599999999999999</v>
      </c>
      <c r="CY63" s="26">
        <f t="shared" si="56"/>
        <v>0.77600000000000002</v>
      </c>
      <c r="CZ63" s="26">
        <v>0.22600000000000001</v>
      </c>
      <c r="DA63" s="26">
        <f t="shared" si="57"/>
        <v>0.79800000000000004</v>
      </c>
      <c r="DB63" s="26">
        <v>0.34360000000000002</v>
      </c>
      <c r="DC63" s="163">
        <f t="shared" si="58"/>
        <v>1.9176000000000002</v>
      </c>
      <c r="DD63" s="203">
        <f t="shared" si="59"/>
        <v>0.68400000000000005</v>
      </c>
      <c r="DE63" s="283">
        <f t="shared" si="60"/>
        <v>0</v>
      </c>
      <c r="DF63" s="284">
        <f t="shared" si="61"/>
        <v>0</v>
      </c>
      <c r="DI63" s="231"/>
      <c r="DJ63" s="163">
        <f t="shared" si="62"/>
        <v>15.738600000000002</v>
      </c>
      <c r="DK63" s="203">
        <f t="shared" si="63"/>
        <v>0.77100000000000002</v>
      </c>
      <c r="DM63" s="301">
        <f t="shared" si="64"/>
        <v>1</v>
      </c>
      <c r="DN63" s="302">
        <f t="shared" si="65"/>
        <v>8</v>
      </c>
    </row>
    <row r="64" spans="2:118" x14ac:dyDescent="0.3">
      <c r="B64" s="47" t="s">
        <v>235</v>
      </c>
      <c r="C64" s="160">
        <v>540166</v>
      </c>
      <c r="D64" s="4" t="s">
        <v>352</v>
      </c>
      <c r="E64" s="4" t="s">
        <v>369</v>
      </c>
      <c r="F64" s="11">
        <v>3</v>
      </c>
      <c r="G64" s="18">
        <v>745</v>
      </c>
      <c r="H64" s="18">
        <v>651</v>
      </c>
      <c r="I64" s="18">
        <v>979</v>
      </c>
      <c r="J64" s="19">
        <v>841.02013422818789</v>
      </c>
      <c r="K64" s="18">
        <v>356</v>
      </c>
      <c r="L64" s="163">
        <v>2.69</v>
      </c>
      <c r="N64" s="256">
        <v>342</v>
      </c>
      <c r="O64" s="144">
        <f t="shared" si="0"/>
        <v>0.93799999999999994</v>
      </c>
      <c r="P64" s="26">
        <v>0.45906040268456377</v>
      </c>
      <c r="Q64" s="144">
        <f t="shared" si="1"/>
        <v>0.97299999999999998</v>
      </c>
      <c r="R64" s="11">
        <v>3.51</v>
      </c>
      <c r="S64" s="26">
        <f t="shared" si="2"/>
        <v>0.59199999999999997</v>
      </c>
      <c r="T64" s="69">
        <v>4.7114093959731542E-3</v>
      </c>
      <c r="U64" s="83">
        <f t="shared" si="3"/>
        <v>0.52100000000000002</v>
      </c>
      <c r="V64" s="11">
        <v>16</v>
      </c>
      <c r="W64" s="26">
        <f t="shared" si="4"/>
        <v>0.377</v>
      </c>
      <c r="X64" s="62">
        <v>1.7</v>
      </c>
      <c r="Y64" s="26">
        <f t="shared" si="5"/>
        <v>0.51300000000000001</v>
      </c>
      <c r="Z64" s="163">
        <f t="shared" si="6"/>
        <v>2.3839999999999999</v>
      </c>
      <c r="AA64" s="276">
        <f t="shared" si="7"/>
        <v>0.67100000000000004</v>
      </c>
      <c r="AB64" s="283">
        <f t="shared" si="8"/>
        <v>1</v>
      </c>
      <c r="AC64" s="284">
        <f t="shared" si="9"/>
        <v>1</v>
      </c>
      <c r="AE64" s="256">
        <v>230</v>
      </c>
      <c r="AF64" s="178">
        <f t="shared" si="10"/>
        <v>0.88100000000000001</v>
      </c>
      <c r="AG64" s="79">
        <v>0</v>
      </c>
      <c r="AH64" s="26">
        <f t="shared" si="11"/>
        <v>0</v>
      </c>
      <c r="AI64" s="26">
        <f t="shared" si="66"/>
        <v>0.35330261136712748</v>
      </c>
      <c r="AJ64" s="144">
        <f t="shared" si="13"/>
        <v>0.94199999999999995</v>
      </c>
      <c r="AK64" s="61">
        <f t="shared" si="14"/>
        <v>0.67251461988304095</v>
      </c>
      <c r="AL64" s="26">
        <f t="shared" si="15"/>
        <v>0.53900000000000003</v>
      </c>
      <c r="AM64" s="11">
        <v>309</v>
      </c>
      <c r="AN64" s="83">
        <f t="shared" si="16"/>
        <v>0.47465437788018433</v>
      </c>
      <c r="AO64" s="26">
        <f t="shared" si="67"/>
        <v>0</v>
      </c>
      <c r="AP64" s="26">
        <f t="shared" si="18"/>
        <v>0</v>
      </c>
      <c r="AQ64" s="198">
        <f t="shared" si="19"/>
        <v>2.3620000000000001</v>
      </c>
      <c r="AR64" s="276">
        <f t="shared" si="20"/>
        <v>0.65300000000000002</v>
      </c>
      <c r="AS64" s="283">
        <f t="shared" si="21"/>
        <v>1</v>
      </c>
      <c r="AT64" s="284">
        <f t="shared" si="22"/>
        <v>2</v>
      </c>
      <c r="AV64" s="208">
        <v>48600</v>
      </c>
      <c r="AW64" s="83">
        <f t="shared" si="23"/>
        <v>0.68400000000000005</v>
      </c>
      <c r="AX64" s="26">
        <v>0.29720279720279719</v>
      </c>
      <c r="AY64" s="178">
        <f t="shared" si="24"/>
        <v>0.81100000000000005</v>
      </c>
      <c r="AZ64" s="26">
        <v>0.12</v>
      </c>
      <c r="BA64" s="83">
        <f t="shared" si="25"/>
        <v>0.33700000000000002</v>
      </c>
      <c r="BB64" s="26">
        <v>0.89</v>
      </c>
      <c r="BC64" s="83">
        <f t="shared" si="26"/>
        <v>0.77600000000000002</v>
      </c>
      <c r="BD64" s="26">
        <v>0.65400000000000003</v>
      </c>
      <c r="BE64" s="83">
        <f t="shared" si="27"/>
        <v>0.27600000000000002</v>
      </c>
      <c r="BF64" s="26">
        <v>2.6086956521739129E-2</v>
      </c>
      <c r="BG64" s="83">
        <f t="shared" si="28"/>
        <v>0.61399999999999999</v>
      </c>
      <c r="BH64" s="212">
        <f t="shared" si="29"/>
        <v>3.4980000000000002</v>
      </c>
      <c r="BI64" s="203">
        <f t="shared" si="30"/>
        <v>0.57799999999999996</v>
      </c>
      <c r="BJ64" s="283">
        <f t="shared" si="31"/>
        <v>0</v>
      </c>
      <c r="BK64" s="284">
        <f t="shared" si="32"/>
        <v>1</v>
      </c>
      <c r="BM64" s="160">
        <v>5</v>
      </c>
      <c r="BN64" s="144">
        <f t="shared" si="33"/>
        <v>0.95599999999999996</v>
      </c>
      <c r="BO64" s="11">
        <v>3</v>
      </c>
      <c r="BP64" s="144">
        <f t="shared" si="34"/>
        <v>0.93400000000000005</v>
      </c>
      <c r="BQ64" s="26">
        <v>0.39300000000000002</v>
      </c>
      <c r="BR64" s="144">
        <f t="shared" si="35"/>
        <v>0.93799999999999994</v>
      </c>
      <c r="BS64" s="163">
        <f t="shared" si="36"/>
        <v>1.8939999999999999</v>
      </c>
      <c r="BT64" s="292">
        <f t="shared" si="37"/>
        <v>0.995</v>
      </c>
      <c r="BU64" s="283">
        <f t="shared" si="38"/>
        <v>2</v>
      </c>
      <c r="BV64" s="284">
        <f t="shared" si="39"/>
        <v>2</v>
      </c>
      <c r="BX64" s="160">
        <v>2</v>
      </c>
      <c r="BY64" s="31">
        <f t="shared" si="40"/>
        <v>0.83699999999999997</v>
      </c>
      <c r="BZ64" s="11">
        <v>0</v>
      </c>
      <c r="CA64" s="26">
        <f t="shared" si="41"/>
        <v>0</v>
      </c>
      <c r="CB64" s="11">
        <v>7</v>
      </c>
      <c r="CC64" s="31">
        <f t="shared" si="42"/>
        <v>0.85499999999999998</v>
      </c>
      <c r="CD64" s="11">
        <v>1</v>
      </c>
      <c r="CE64" s="26">
        <f t="shared" si="43"/>
        <v>0.59199999999999997</v>
      </c>
      <c r="CF64" s="163">
        <f t="shared" si="44"/>
        <v>1.6919999999999999</v>
      </c>
      <c r="CG64" s="297">
        <f t="shared" si="45"/>
        <v>0.90300000000000002</v>
      </c>
      <c r="CH64" s="283">
        <f t="shared" si="46"/>
        <v>0</v>
      </c>
      <c r="CI64" s="284">
        <f t="shared" si="47"/>
        <v>2</v>
      </c>
      <c r="CK64" s="160">
        <v>8</v>
      </c>
      <c r="CL64" s="31">
        <f t="shared" si="48"/>
        <v>0.81499999999999995</v>
      </c>
      <c r="CM64" s="26">
        <v>3.4782608695652174E-2</v>
      </c>
      <c r="CN64" s="45">
        <f t="shared" si="49"/>
        <v>0.69699999999999995</v>
      </c>
      <c r="CO64" s="11">
        <v>2</v>
      </c>
      <c r="CP64" s="26">
        <f t="shared" si="50"/>
        <v>0.20100000000000001</v>
      </c>
      <c r="CQ64" s="11">
        <v>0</v>
      </c>
      <c r="CR64" s="26">
        <f t="shared" si="51"/>
        <v>0</v>
      </c>
      <c r="CS64" s="163">
        <f t="shared" si="52"/>
        <v>1.7129999999999999</v>
      </c>
      <c r="CT64" s="299">
        <f t="shared" si="53"/>
        <v>0.56499999999999995</v>
      </c>
      <c r="CU64" s="283">
        <f t="shared" si="54"/>
        <v>0</v>
      </c>
      <c r="CV64" s="284">
        <f t="shared" si="55"/>
        <v>1</v>
      </c>
      <c r="CX64" s="227">
        <v>0.58199999999999996</v>
      </c>
      <c r="CY64" s="144">
        <f t="shared" si="56"/>
        <v>0.92900000000000005</v>
      </c>
      <c r="CZ64" s="26">
        <v>0.36799999999999999</v>
      </c>
      <c r="DA64" s="178">
        <f t="shared" si="57"/>
        <v>0.89400000000000002</v>
      </c>
      <c r="DB64" s="26">
        <v>0.28189999999999998</v>
      </c>
      <c r="DC64" s="163">
        <f t="shared" si="58"/>
        <v>2.1048999999999998</v>
      </c>
      <c r="DD64" s="203">
        <f t="shared" si="59"/>
        <v>0.77600000000000002</v>
      </c>
      <c r="DE64" s="283">
        <f t="shared" si="60"/>
        <v>1</v>
      </c>
      <c r="DF64" s="284">
        <f t="shared" si="61"/>
        <v>2</v>
      </c>
      <c r="DI64" s="231"/>
      <c r="DJ64" s="163">
        <f t="shared" si="62"/>
        <v>15.647900000000002</v>
      </c>
      <c r="DK64" s="203">
        <f t="shared" si="63"/>
        <v>0.76700000000000002</v>
      </c>
      <c r="DM64" s="301">
        <f t="shared" si="64"/>
        <v>5</v>
      </c>
      <c r="DN64" s="302">
        <f t="shared" si="65"/>
        <v>11</v>
      </c>
    </row>
    <row r="65" spans="2:118" x14ac:dyDescent="0.3">
      <c r="B65" s="47" t="s">
        <v>94</v>
      </c>
      <c r="C65" s="160">
        <v>540056</v>
      </c>
      <c r="D65" s="4" t="s">
        <v>327</v>
      </c>
      <c r="E65" s="4" t="s">
        <v>369</v>
      </c>
      <c r="F65" s="11">
        <v>6</v>
      </c>
      <c r="G65" s="18">
        <v>6225</v>
      </c>
      <c r="H65" s="18">
        <v>7537</v>
      </c>
      <c r="I65" s="18">
        <v>16085</v>
      </c>
      <c r="J65" s="19">
        <v>1653.7188755020081</v>
      </c>
      <c r="K65" s="18">
        <v>6588</v>
      </c>
      <c r="L65" s="163">
        <v>2.41</v>
      </c>
      <c r="N65" s="256">
        <v>453</v>
      </c>
      <c r="O65" s="144">
        <f t="shared" si="0"/>
        <v>0.95099999999999996</v>
      </c>
      <c r="P65" s="26">
        <v>7.2771084337349398E-2</v>
      </c>
      <c r="Q65" s="26">
        <f t="shared" si="1"/>
        <v>0.28000000000000003</v>
      </c>
      <c r="R65" s="11">
        <v>15.83</v>
      </c>
      <c r="S65" s="144">
        <f t="shared" si="2"/>
        <v>0.96</v>
      </c>
      <c r="T65" s="69">
        <v>2.5429718875502011E-3</v>
      </c>
      <c r="U65" s="83">
        <f t="shared" si="3"/>
        <v>0.23200000000000001</v>
      </c>
      <c r="V65" s="11">
        <v>18</v>
      </c>
      <c r="W65" s="26">
        <f t="shared" si="4"/>
        <v>0.57399999999999995</v>
      </c>
      <c r="X65" s="62">
        <v>3.4</v>
      </c>
      <c r="Y65" s="83">
        <f t="shared" si="5"/>
        <v>0.77600000000000002</v>
      </c>
      <c r="Z65" s="163">
        <f t="shared" si="6"/>
        <v>1.8620000000000001</v>
      </c>
      <c r="AA65" s="276">
        <f t="shared" si="7"/>
        <v>0.41199999999999998</v>
      </c>
      <c r="AB65" s="283">
        <f t="shared" si="8"/>
        <v>0</v>
      </c>
      <c r="AC65" s="284">
        <f t="shared" si="9"/>
        <v>0</v>
      </c>
      <c r="AE65" s="256">
        <v>394</v>
      </c>
      <c r="AF65" s="144">
        <f t="shared" si="10"/>
        <v>0.95599999999999996</v>
      </c>
      <c r="AG65" s="79">
        <v>67</v>
      </c>
      <c r="AH65" s="144">
        <f t="shared" si="11"/>
        <v>0.94699999999999995</v>
      </c>
      <c r="AI65" s="26">
        <f t="shared" si="66"/>
        <v>5.2275441156959E-2</v>
      </c>
      <c r="AJ65" s="83">
        <f t="shared" si="13"/>
        <v>0.39</v>
      </c>
      <c r="AK65" s="61">
        <f t="shared" si="14"/>
        <v>0.86975717439293598</v>
      </c>
      <c r="AL65" s="26">
        <f t="shared" si="15"/>
        <v>0.64</v>
      </c>
      <c r="AM65" s="11">
        <v>456</v>
      </c>
      <c r="AN65" s="83">
        <f t="shared" si="16"/>
        <v>6.0501525806023616E-2</v>
      </c>
      <c r="AO65" s="26">
        <f t="shared" si="67"/>
        <v>0.17005076142131981</v>
      </c>
      <c r="AP65" s="31">
        <f t="shared" si="18"/>
        <v>0.85899999999999999</v>
      </c>
      <c r="AQ65" s="198">
        <f t="shared" si="19"/>
        <v>2.9329999999999998</v>
      </c>
      <c r="AR65" s="276">
        <f t="shared" si="20"/>
        <v>0.79300000000000004</v>
      </c>
      <c r="AS65" s="283">
        <f t="shared" si="21"/>
        <v>2</v>
      </c>
      <c r="AT65" s="284">
        <f t="shared" si="22"/>
        <v>2</v>
      </c>
      <c r="AV65" s="208">
        <v>40950</v>
      </c>
      <c r="AW65" s="83">
        <f t="shared" si="23"/>
        <v>0.57399999999999995</v>
      </c>
      <c r="AX65" s="26">
        <v>5.5096418732782371E-3</v>
      </c>
      <c r="AY65" s="83">
        <f t="shared" si="24"/>
        <v>0.29299999999999998</v>
      </c>
      <c r="AZ65" s="26">
        <v>0.58099999999999996</v>
      </c>
      <c r="BA65" s="144">
        <f t="shared" si="25"/>
        <v>0.94199999999999995</v>
      </c>
      <c r="BB65" s="26">
        <v>0.65800000000000003</v>
      </c>
      <c r="BC65" s="83">
        <f t="shared" si="26"/>
        <v>0.38500000000000001</v>
      </c>
      <c r="BD65" s="26">
        <v>0.92400000000000004</v>
      </c>
      <c r="BE65" s="178">
        <f t="shared" si="27"/>
        <v>0.81100000000000005</v>
      </c>
      <c r="BF65" s="26">
        <v>4.3147208121827409E-2</v>
      </c>
      <c r="BG65" s="83">
        <f t="shared" si="28"/>
        <v>0.70099999999999996</v>
      </c>
      <c r="BH65" s="212">
        <f t="shared" si="29"/>
        <v>3.706</v>
      </c>
      <c r="BI65" s="203">
        <f t="shared" si="30"/>
        <v>0.73199999999999998</v>
      </c>
      <c r="BJ65" s="283">
        <f t="shared" si="31"/>
        <v>1</v>
      </c>
      <c r="BK65" s="284">
        <f t="shared" si="32"/>
        <v>2</v>
      </c>
      <c r="BM65" s="160">
        <v>0</v>
      </c>
      <c r="BN65" s="26">
        <f t="shared" si="33"/>
        <v>0</v>
      </c>
      <c r="BO65" s="11">
        <v>0</v>
      </c>
      <c r="BP65" s="26">
        <f t="shared" si="34"/>
        <v>0</v>
      </c>
      <c r="BQ65" s="26">
        <v>7.4999999999999997E-2</v>
      </c>
      <c r="BR65" s="83">
        <f t="shared" si="35"/>
        <v>0.39900000000000002</v>
      </c>
      <c r="BS65" s="163">
        <f t="shared" si="36"/>
        <v>0.39900000000000002</v>
      </c>
      <c r="BT65" s="291">
        <f t="shared" si="37"/>
        <v>0.29799999999999999</v>
      </c>
      <c r="BU65" s="283">
        <f t="shared" si="38"/>
        <v>0</v>
      </c>
      <c r="BV65" s="284">
        <f t="shared" si="39"/>
        <v>0</v>
      </c>
      <c r="BX65" s="160">
        <v>5</v>
      </c>
      <c r="BY65" s="31">
        <f t="shared" si="40"/>
        <v>0.86799999999999999</v>
      </c>
      <c r="BZ65" s="11">
        <v>3</v>
      </c>
      <c r="CA65" s="144">
        <f t="shared" si="41"/>
        <v>0.90700000000000003</v>
      </c>
      <c r="CB65" s="11">
        <v>7</v>
      </c>
      <c r="CC65" s="31">
        <f t="shared" si="42"/>
        <v>0.85499999999999998</v>
      </c>
      <c r="CD65" s="11">
        <v>6</v>
      </c>
      <c r="CE65" s="144">
        <f t="shared" si="43"/>
        <v>0.96</v>
      </c>
      <c r="CF65" s="163">
        <f t="shared" si="44"/>
        <v>1.7229999999999999</v>
      </c>
      <c r="CG65" s="297">
        <f t="shared" si="45"/>
        <v>0.91600000000000004</v>
      </c>
      <c r="CH65" s="283">
        <f t="shared" si="46"/>
        <v>0</v>
      </c>
      <c r="CI65" s="284">
        <f t="shared" si="47"/>
        <v>2</v>
      </c>
      <c r="CK65" s="160">
        <v>38</v>
      </c>
      <c r="CL65" s="144">
        <f t="shared" si="48"/>
        <v>0.96399999999999997</v>
      </c>
      <c r="CM65" s="26">
        <v>9.6446700507614211E-2</v>
      </c>
      <c r="CN65" s="146">
        <f t="shared" si="49"/>
        <v>0.83299999999999996</v>
      </c>
      <c r="CO65" s="11">
        <v>374</v>
      </c>
      <c r="CP65" s="144">
        <f t="shared" si="50"/>
        <v>0.98599999999999999</v>
      </c>
      <c r="CQ65" s="11">
        <v>155</v>
      </c>
      <c r="CR65" s="144">
        <f t="shared" si="51"/>
        <v>0.99099999999999999</v>
      </c>
      <c r="CS65" s="163">
        <f t="shared" si="52"/>
        <v>3.7739999999999996</v>
      </c>
      <c r="CT65" s="297">
        <f t="shared" si="53"/>
        <v>1</v>
      </c>
      <c r="CU65" s="283">
        <f t="shared" si="54"/>
        <v>3</v>
      </c>
      <c r="CV65" s="284">
        <f t="shared" si="55"/>
        <v>4</v>
      </c>
      <c r="CX65" s="227">
        <v>5.0999999999999997E-2</v>
      </c>
      <c r="CY65" s="26">
        <f t="shared" si="56"/>
        <v>0.36399999999999999</v>
      </c>
      <c r="CZ65" s="26">
        <v>4.1000000000000002E-2</v>
      </c>
      <c r="DA65" s="26">
        <f t="shared" si="57"/>
        <v>0.438</v>
      </c>
      <c r="DB65" s="26">
        <v>0.36120000000000002</v>
      </c>
      <c r="DC65" s="163">
        <f t="shared" si="58"/>
        <v>1.1632</v>
      </c>
      <c r="DD65" s="203">
        <f t="shared" si="59"/>
        <v>0.372</v>
      </c>
      <c r="DE65" s="283">
        <f t="shared" si="60"/>
        <v>0</v>
      </c>
      <c r="DF65" s="284">
        <f t="shared" si="61"/>
        <v>0</v>
      </c>
      <c r="DI65" s="231"/>
      <c r="DJ65" s="163">
        <f t="shared" si="62"/>
        <v>15.560199999999998</v>
      </c>
      <c r="DK65" s="203">
        <f t="shared" si="63"/>
        <v>0.76300000000000001</v>
      </c>
      <c r="DM65" s="301">
        <f t="shared" si="64"/>
        <v>6</v>
      </c>
      <c r="DN65" s="302">
        <f t="shared" si="65"/>
        <v>10</v>
      </c>
    </row>
    <row r="66" spans="2:118" x14ac:dyDescent="0.3">
      <c r="B66" s="47" t="s">
        <v>285</v>
      </c>
      <c r="C66" s="160">
        <v>540231</v>
      </c>
      <c r="D66" s="4" t="s">
        <v>363</v>
      </c>
      <c r="E66" s="4" t="s">
        <v>369</v>
      </c>
      <c r="F66" s="11">
        <v>2</v>
      </c>
      <c r="G66" s="18">
        <v>755</v>
      </c>
      <c r="H66" s="18">
        <v>956</v>
      </c>
      <c r="I66" s="18">
        <v>1200</v>
      </c>
      <c r="J66" s="19">
        <v>1017.2185430463576</v>
      </c>
      <c r="K66" s="18">
        <v>436</v>
      </c>
      <c r="L66" s="163">
        <v>2.75</v>
      </c>
      <c r="N66" s="256">
        <v>202</v>
      </c>
      <c r="O66" s="26">
        <f t="shared" si="0"/>
        <v>0.78500000000000003</v>
      </c>
      <c r="P66" s="26">
        <v>0.2675496688741722</v>
      </c>
      <c r="Q66" s="178">
        <f t="shared" si="1"/>
        <v>0.82799999999999996</v>
      </c>
      <c r="R66" s="11">
        <v>7.32</v>
      </c>
      <c r="S66" s="31">
        <f t="shared" si="2"/>
        <v>0.86399999999999999</v>
      </c>
      <c r="T66" s="69">
        <v>9.6953642384105965E-3</v>
      </c>
      <c r="U66" s="144">
        <f t="shared" si="3"/>
        <v>0.90300000000000002</v>
      </c>
      <c r="V66" s="11">
        <v>23</v>
      </c>
      <c r="W66" s="178">
        <f t="shared" si="4"/>
        <v>0.85899999999999999</v>
      </c>
      <c r="X66" s="65">
        <v>1</v>
      </c>
      <c r="Y66" s="26">
        <f t="shared" si="5"/>
        <v>0.29799999999999999</v>
      </c>
      <c r="Z66" s="163">
        <f t="shared" si="6"/>
        <v>2.8879999999999999</v>
      </c>
      <c r="AA66" s="275">
        <f t="shared" si="7"/>
        <v>0.86399999999999999</v>
      </c>
      <c r="AB66" s="283">
        <f t="shared" si="8"/>
        <v>1</v>
      </c>
      <c r="AC66" s="284">
        <f t="shared" si="9"/>
        <v>3</v>
      </c>
      <c r="AE66" s="256">
        <v>105</v>
      </c>
      <c r="AF66" s="26">
        <f t="shared" si="10"/>
        <v>0.73599999999999999</v>
      </c>
      <c r="AG66" s="79">
        <v>22</v>
      </c>
      <c r="AH66" s="178">
        <f t="shared" si="11"/>
        <v>0.85499999999999998</v>
      </c>
      <c r="AI66" s="26">
        <f t="shared" si="66"/>
        <v>0.10983263598326359</v>
      </c>
      <c r="AJ66" s="83">
        <f t="shared" si="13"/>
        <v>0.56499999999999995</v>
      </c>
      <c r="AK66" s="61">
        <f t="shared" si="14"/>
        <v>0.51980198019801982</v>
      </c>
      <c r="AL66" s="26">
        <f t="shared" si="15"/>
        <v>0.45100000000000001</v>
      </c>
      <c r="AM66" s="11">
        <v>217</v>
      </c>
      <c r="AN66" s="83">
        <f t="shared" si="16"/>
        <v>0.22698744769874477</v>
      </c>
      <c r="AO66" s="26">
        <f t="shared" si="67"/>
        <v>0.20952380952380953</v>
      </c>
      <c r="AP66" s="31">
        <f t="shared" si="18"/>
        <v>0.89</v>
      </c>
      <c r="AQ66" s="198">
        <f t="shared" si="19"/>
        <v>2.6070000000000002</v>
      </c>
      <c r="AR66" s="276">
        <f t="shared" si="20"/>
        <v>0.71899999999999997</v>
      </c>
      <c r="AS66" s="283">
        <f t="shared" si="21"/>
        <v>0</v>
      </c>
      <c r="AT66" s="284">
        <f t="shared" si="22"/>
        <v>1</v>
      </c>
      <c r="AV66" s="208">
        <v>26700</v>
      </c>
      <c r="AW66" s="83">
        <f t="shared" si="23"/>
        <v>0.35</v>
      </c>
      <c r="AX66" s="26">
        <v>0.48901098901098899</v>
      </c>
      <c r="AY66" s="144">
        <f t="shared" si="24"/>
        <v>0.95099999999999996</v>
      </c>
      <c r="AZ66" s="26">
        <v>0.115</v>
      </c>
      <c r="BA66" s="83">
        <f t="shared" si="25"/>
        <v>0.32400000000000001</v>
      </c>
      <c r="BB66" s="26">
        <v>0.90800000000000003</v>
      </c>
      <c r="BC66" s="178">
        <f t="shared" si="26"/>
        <v>0.82399999999999995</v>
      </c>
      <c r="BD66" s="26">
        <v>0.69100000000000006</v>
      </c>
      <c r="BE66" s="83">
        <f t="shared" si="27"/>
        <v>0.33300000000000002</v>
      </c>
      <c r="BF66" s="26">
        <v>3.8095238095238099E-2</v>
      </c>
      <c r="BG66" s="83">
        <f t="shared" si="28"/>
        <v>0.68400000000000005</v>
      </c>
      <c r="BH66" s="212">
        <f t="shared" si="29"/>
        <v>3.4660000000000002</v>
      </c>
      <c r="BI66" s="203">
        <f t="shared" si="30"/>
        <v>0.56999999999999995</v>
      </c>
      <c r="BJ66" s="283">
        <f t="shared" si="31"/>
        <v>1</v>
      </c>
      <c r="BK66" s="284">
        <f t="shared" si="32"/>
        <v>2</v>
      </c>
      <c r="BM66" s="160">
        <v>4</v>
      </c>
      <c r="BN66" s="31">
        <f t="shared" si="33"/>
        <v>0.88500000000000001</v>
      </c>
      <c r="BO66" s="11">
        <v>3</v>
      </c>
      <c r="BP66" s="144">
        <f t="shared" si="34"/>
        <v>0.93400000000000005</v>
      </c>
      <c r="BQ66" s="26">
        <v>0.13400000000000001</v>
      </c>
      <c r="BR66" s="83">
        <f t="shared" si="35"/>
        <v>0.60499999999999998</v>
      </c>
      <c r="BS66" s="163">
        <f t="shared" si="36"/>
        <v>1.49</v>
      </c>
      <c r="BT66" s="290">
        <f t="shared" si="37"/>
        <v>0.85</v>
      </c>
      <c r="BU66" s="283">
        <f t="shared" si="38"/>
        <v>0</v>
      </c>
      <c r="BV66" s="284">
        <f t="shared" si="39"/>
        <v>1</v>
      </c>
      <c r="BX66" s="160">
        <v>0</v>
      </c>
      <c r="BY66" s="26">
        <f t="shared" si="40"/>
        <v>0</v>
      </c>
      <c r="BZ66" s="11">
        <v>0</v>
      </c>
      <c r="CA66" s="26">
        <f t="shared" si="41"/>
        <v>0</v>
      </c>
      <c r="CB66" s="11">
        <v>6</v>
      </c>
      <c r="CC66" s="31">
        <f t="shared" si="42"/>
        <v>0.80700000000000005</v>
      </c>
      <c r="CD66" s="11">
        <v>2</v>
      </c>
      <c r="CE66" s="26">
        <f t="shared" si="43"/>
        <v>0.77100000000000002</v>
      </c>
      <c r="CF66" s="163">
        <f t="shared" si="44"/>
        <v>0.80700000000000005</v>
      </c>
      <c r="CG66" s="299">
        <f t="shared" si="45"/>
        <v>0.68799999999999994</v>
      </c>
      <c r="CH66" s="283">
        <f t="shared" si="46"/>
        <v>0</v>
      </c>
      <c r="CI66" s="284">
        <f t="shared" si="47"/>
        <v>1</v>
      </c>
      <c r="CK66" s="160">
        <v>2</v>
      </c>
      <c r="CL66" s="26">
        <f t="shared" si="48"/>
        <v>0.61799999999999999</v>
      </c>
      <c r="CM66" s="26">
        <v>1.9047619047619049E-2</v>
      </c>
      <c r="CN66" s="45">
        <f t="shared" si="49"/>
        <v>0.64900000000000002</v>
      </c>
      <c r="CO66" s="11">
        <v>15</v>
      </c>
      <c r="CP66" s="26">
        <f t="shared" si="50"/>
        <v>0.53500000000000003</v>
      </c>
      <c r="CQ66" s="11">
        <v>2</v>
      </c>
      <c r="CR66" s="26">
        <f t="shared" si="51"/>
        <v>0.438</v>
      </c>
      <c r="CS66" s="163">
        <f t="shared" si="52"/>
        <v>2.2400000000000002</v>
      </c>
      <c r="CT66" s="299">
        <f t="shared" si="53"/>
        <v>0.67500000000000004</v>
      </c>
      <c r="CU66" s="283">
        <f t="shared" si="54"/>
        <v>0</v>
      </c>
      <c r="CV66" s="284">
        <f t="shared" si="55"/>
        <v>0</v>
      </c>
      <c r="CX66" s="227">
        <v>0.20200000000000001</v>
      </c>
      <c r="CY66" s="26">
        <f t="shared" si="56"/>
        <v>0.66600000000000004</v>
      </c>
      <c r="CZ66" s="26">
        <v>0.107</v>
      </c>
      <c r="DA66" s="26">
        <f t="shared" si="57"/>
        <v>0.64900000000000002</v>
      </c>
      <c r="DB66" s="83">
        <v>0.69159999999999999</v>
      </c>
      <c r="DC66" s="163">
        <f t="shared" si="58"/>
        <v>2.0065999999999997</v>
      </c>
      <c r="DD66" s="203">
        <f t="shared" si="59"/>
        <v>0.72799999999999998</v>
      </c>
      <c r="DE66" s="283">
        <f t="shared" si="60"/>
        <v>0</v>
      </c>
      <c r="DF66" s="284">
        <f t="shared" si="61"/>
        <v>0</v>
      </c>
      <c r="DI66" s="231"/>
      <c r="DJ66" s="163">
        <f t="shared" si="62"/>
        <v>15.504600000000003</v>
      </c>
      <c r="DK66" s="203">
        <f t="shared" si="63"/>
        <v>0.75800000000000001</v>
      </c>
      <c r="DM66" s="301">
        <f t="shared" si="64"/>
        <v>2</v>
      </c>
      <c r="DN66" s="302">
        <f t="shared" si="65"/>
        <v>8</v>
      </c>
    </row>
    <row r="67" spans="2:118" x14ac:dyDescent="0.3">
      <c r="B67" s="47" t="s">
        <v>124</v>
      </c>
      <c r="C67" s="160">
        <v>540083</v>
      </c>
      <c r="D67" s="4" t="s">
        <v>330</v>
      </c>
      <c r="E67" s="4" t="s">
        <v>369</v>
      </c>
      <c r="F67" s="11">
        <v>3</v>
      </c>
      <c r="G67" s="18">
        <v>2361</v>
      </c>
      <c r="H67" s="18">
        <v>5770</v>
      </c>
      <c r="I67" s="18">
        <v>10842</v>
      </c>
      <c r="J67" s="19">
        <v>2938.9580686149934</v>
      </c>
      <c r="K67" s="18">
        <v>4510</v>
      </c>
      <c r="L67" s="163">
        <v>2.39</v>
      </c>
      <c r="N67" s="256">
        <v>230</v>
      </c>
      <c r="O67" s="31">
        <f t="shared" si="0"/>
        <v>0.82799999999999996</v>
      </c>
      <c r="P67" s="26">
        <v>9.7416349004659036E-2</v>
      </c>
      <c r="Q67" s="26">
        <f t="shared" si="1"/>
        <v>0.35899999999999999</v>
      </c>
      <c r="R67" s="11">
        <v>11.8</v>
      </c>
      <c r="S67" s="144">
        <f t="shared" si="2"/>
        <v>0.93799999999999994</v>
      </c>
      <c r="T67" s="69">
        <v>4.9978822532825073E-3</v>
      </c>
      <c r="U67" s="83">
        <f t="shared" si="3"/>
        <v>0.56499999999999995</v>
      </c>
      <c r="V67" s="11">
        <v>24</v>
      </c>
      <c r="W67" s="178">
        <f t="shared" si="4"/>
        <v>0.88100000000000001</v>
      </c>
      <c r="X67" s="65">
        <v>1.8</v>
      </c>
      <c r="Y67" s="83">
        <f t="shared" si="5"/>
        <v>0.55200000000000005</v>
      </c>
      <c r="Z67" s="163">
        <f t="shared" si="6"/>
        <v>2.3570000000000002</v>
      </c>
      <c r="AA67" s="276">
        <f t="shared" si="7"/>
        <v>0.65700000000000003</v>
      </c>
      <c r="AB67" s="283">
        <f t="shared" si="8"/>
        <v>0</v>
      </c>
      <c r="AC67" s="284">
        <f t="shared" si="9"/>
        <v>1</v>
      </c>
      <c r="AE67" s="256">
        <v>1043</v>
      </c>
      <c r="AF67" s="144">
        <f t="shared" si="10"/>
        <v>0.98599999999999999</v>
      </c>
      <c r="AG67" s="79">
        <v>0</v>
      </c>
      <c r="AH67" s="26">
        <f t="shared" si="11"/>
        <v>0</v>
      </c>
      <c r="AI67" s="26">
        <f t="shared" si="66"/>
        <v>0.1807625649913345</v>
      </c>
      <c r="AJ67" s="83">
        <f t="shared" si="13"/>
        <v>0.70599999999999996</v>
      </c>
      <c r="AK67" s="61">
        <f t="shared" si="14"/>
        <v>4.534782608695652</v>
      </c>
      <c r="AL67" s="144">
        <f t="shared" si="15"/>
        <v>1</v>
      </c>
      <c r="AM67" s="11">
        <v>1059</v>
      </c>
      <c r="AN67" s="83">
        <f t="shared" si="16"/>
        <v>0.18353552859618719</v>
      </c>
      <c r="AO67" s="26">
        <f t="shared" si="67"/>
        <v>0</v>
      </c>
      <c r="AP67" s="26">
        <f t="shared" si="18"/>
        <v>0</v>
      </c>
      <c r="AQ67" s="198">
        <f t="shared" si="19"/>
        <v>2.6920000000000002</v>
      </c>
      <c r="AR67" s="276">
        <f t="shared" si="20"/>
        <v>0.74099999999999999</v>
      </c>
      <c r="AS67" s="283">
        <f t="shared" si="21"/>
        <v>2</v>
      </c>
      <c r="AT67" s="284">
        <f t="shared" si="22"/>
        <v>2</v>
      </c>
      <c r="AV67" s="208">
        <v>71500</v>
      </c>
      <c r="AW67" s="144">
        <f t="shared" si="23"/>
        <v>0.91200000000000003</v>
      </c>
      <c r="AX67" s="26">
        <v>1.0235414534288641E-3</v>
      </c>
      <c r="AY67" s="83">
        <f t="shared" si="24"/>
        <v>0.28499999999999998</v>
      </c>
      <c r="AZ67" s="26">
        <v>0.192</v>
      </c>
      <c r="BA67" s="83">
        <f t="shared" si="25"/>
        <v>0.47799999999999998</v>
      </c>
      <c r="BB67" s="26">
        <v>0.92300000000000004</v>
      </c>
      <c r="BC67" s="144">
        <f t="shared" si="26"/>
        <v>0.91200000000000003</v>
      </c>
      <c r="BD67" s="26">
        <v>0.98000000000000009</v>
      </c>
      <c r="BE67" s="144">
        <f t="shared" si="27"/>
        <v>0.95099999999999996</v>
      </c>
      <c r="BF67" s="26">
        <v>1.9175455417066154E-3</v>
      </c>
      <c r="BG67" s="83">
        <f t="shared" si="28"/>
        <v>0.44700000000000001</v>
      </c>
      <c r="BH67" s="212">
        <f t="shared" si="29"/>
        <v>3.9850000000000003</v>
      </c>
      <c r="BI67" s="205">
        <f t="shared" si="30"/>
        <v>0.89400000000000002</v>
      </c>
      <c r="BJ67" s="283">
        <f t="shared" si="31"/>
        <v>3</v>
      </c>
      <c r="BK67" s="284">
        <f t="shared" si="32"/>
        <v>3</v>
      </c>
      <c r="BM67" s="160">
        <v>5</v>
      </c>
      <c r="BN67" s="144">
        <f t="shared" si="33"/>
        <v>0.95599999999999996</v>
      </c>
      <c r="BO67" s="11">
        <v>2</v>
      </c>
      <c r="BP67" s="31">
        <f t="shared" si="34"/>
        <v>0.85</v>
      </c>
      <c r="BQ67" s="26">
        <v>0.14299999999999999</v>
      </c>
      <c r="BR67" s="83">
        <f t="shared" si="35"/>
        <v>0.63100000000000001</v>
      </c>
      <c r="BS67" s="163">
        <f t="shared" si="36"/>
        <v>1.587</v>
      </c>
      <c r="BT67" s="292">
        <f t="shared" si="37"/>
        <v>0.90300000000000002</v>
      </c>
      <c r="BU67" s="283">
        <f t="shared" si="38"/>
        <v>1</v>
      </c>
      <c r="BV67" s="284">
        <f t="shared" si="39"/>
        <v>1</v>
      </c>
      <c r="BX67" s="160">
        <v>0</v>
      </c>
      <c r="BY67" s="26">
        <f t="shared" si="40"/>
        <v>0</v>
      </c>
      <c r="BZ67" s="11">
        <v>0</v>
      </c>
      <c r="CA67" s="26">
        <f t="shared" si="41"/>
        <v>0</v>
      </c>
      <c r="CB67" s="11">
        <v>7</v>
      </c>
      <c r="CC67" s="31">
        <f t="shared" si="42"/>
        <v>0.85499999999999998</v>
      </c>
      <c r="CD67" s="11">
        <v>0</v>
      </c>
      <c r="CE67" s="26">
        <f t="shared" si="43"/>
        <v>0</v>
      </c>
      <c r="CF67" s="163">
        <f t="shared" si="44"/>
        <v>0.85499999999999998</v>
      </c>
      <c r="CG67" s="299">
        <f t="shared" si="45"/>
        <v>0.72799999999999998</v>
      </c>
      <c r="CH67" s="283">
        <f t="shared" si="46"/>
        <v>0</v>
      </c>
      <c r="CI67" s="284">
        <f t="shared" si="47"/>
        <v>1</v>
      </c>
      <c r="CK67" s="160">
        <v>2</v>
      </c>
      <c r="CL67" s="26">
        <f t="shared" si="48"/>
        <v>0.61799999999999999</v>
      </c>
      <c r="CM67" s="26">
        <v>1.9175455417066154E-3</v>
      </c>
      <c r="CN67" s="45">
        <f t="shared" si="49"/>
        <v>0.54800000000000004</v>
      </c>
      <c r="CO67" s="11">
        <v>46</v>
      </c>
      <c r="CP67" s="26">
        <f t="shared" si="50"/>
        <v>0.75800000000000001</v>
      </c>
      <c r="CQ67" s="11">
        <v>3</v>
      </c>
      <c r="CR67" s="26">
        <f t="shared" si="51"/>
        <v>0.49099999999999999</v>
      </c>
      <c r="CS67" s="163">
        <f t="shared" si="52"/>
        <v>2.415</v>
      </c>
      <c r="CT67" s="299">
        <f t="shared" si="53"/>
        <v>0.68799999999999994</v>
      </c>
      <c r="CU67" s="283">
        <f t="shared" si="54"/>
        <v>0</v>
      </c>
      <c r="CV67" s="284">
        <f t="shared" si="55"/>
        <v>0</v>
      </c>
      <c r="CX67" s="227">
        <v>0.23300000000000001</v>
      </c>
      <c r="CY67" s="26">
        <f t="shared" si="56"/>
        <v>0.70599999999999996</v>
      </c>
      <c r="CZ67" s="26">
        <v>0.155</v>
      </c>
      <c r="DA67" s="26">
        <f t="shared" si="57"/>
        <v>0.72799999999999998</v>
      </c>
      <c r="DB67" s="26">
        <v>0.16289999999999999</v>
      </c>
      <c r="DC67" s="163">
        <f t="shared" si="58"/>
        <v>1.5969</v>
      </c>
      <c r="DD67" s="203">
        <f t="shared" si="59"/>
        <v>0.53500000000000003</v>
      </c>
      <c r="DE67" s="283">
        <f t="shared" si="60"/>
        <v>0</v>
      </c>
      <c r="DF67" s="284">
        <f t="shared" si="61"/>
        <v>0</v>
      </c>
      <c r="DI67" s="231"/>
      <c r="DJ67" s="163">
        <f t="shared" si="62"/>
        <v>15.4879</v>
      </c>
      <c r="DK67" s="203">
        <f t="shared" si="63"/>
        <v>0.754</v>
      </c>
      <c r="DM67" s="301">
        <f t="shared" si="64"/>
        <v>6</v>
      </c>
      <c r="DN67" s="302">
        <f t="shared" si="65"/>
        <v>8</v>
      </c>
    </row>
    <row r="68" spans="2:118" x14ac:dyDescent="0.3">
      <c r="B68" s="47" t="s">
        <v>119</v>
      </c>
      <c r="C68" s="160">
        <v>540078</v>
      </c>
      <c r="D68" s="4" t="s">
        <v>330</v>
      </c>
      <c r="E68" s="4" t="s">
        <v>369</v>
      </c>
      <c r="F68" s="11">
        <v>3</v>
      </c>
      <c r="G68" s="18">
        <v>301</v>
      </c>
      <c r="H68" s="18">
        <v>364</v>
      </c>
      <c r="I68" s="18">
        <v>771</v>
      </c>
      <c r="J68" s="19">
        <v>1639.3355481727574</v>
      </c>
      <c r="K68" s="18">
        <v>293</v>
      </c>
      <c r="L68" s="163">
        <v>2.34</v>
      </c>
      <c r="N68" s="256">
        <v>31</v>
      </c>
      <c r="O68" s="26">
        <f t="shared" si="0"/>
        <v>0.214</v>
      </c>
      <c r="P68" s="26">
        <v>0.1029900332225914</v>
      </c>
      <c r="Q68" s="26">
        <f t="shared" si="1"/>
        <v>0.39</v>
      </c>
      <c r="R68" s="11">
        <v>1.18</v>
      </c>
      <c r="S68" s="26">
        <f t="shared" si="2"/>
        <v>0.17499999999999999</v>
      </c>
      <c r="T68" s="69">
        <v>3.9202657807308966E-3</v>
      </c>
      <c r="U68" s="83">
        <f t="shared" si="3"/>
        <v>0.434</v>
      </c>
      <c r="V68" s="11">
        <v>24</v>
      </c>
      <c r="W68" s="178">
        <f t="shared" si="4"/>
        <v>0.88100000000000001</v>
      </c>
      <c r="X68" s="65">
        <v>3.5</v>
      </c>
      <c r="Y68" s="83">
        <f t="shared" si="5"/>
        <v>0.78500000000000003</v>
      </c>
      <c r="Z68" s="163">
        <f t="shared" si="6"/>
        <v>2.4900000000000002</v>
      </c>
      <c r="AA68" s="276">
        <f t="shared" si="7"/>
        <v>0.73199999999999998</v>
      </c>
      <c r="AB68" s="283">
        <f t="shared" si="8"/>
        <v>0</v>
      </c>
      <c r="AC68" s="284">
        <f t="shared" si="9"/>
        <v>1</v>
      </c>
      <c r="AE68" s="256">
        <v>80</v>
      </c>
      <c r="AF68" s="26">
        <f t="shared" si="10"/>
        <v>0.67100000000000004</v>
      </c>
      <c r="AG68" s="79">
        <v>1</v>
      </c>
      <c r="AH68" s="26">
        <f t="shared" si="11"/>
        <v>0.53</v>
      </c>
      <c r="AI68" s="26">
        <f t="shared" si="66"/>
        <v>0.21978021978021978</v>
      </c>
      <c r="AJ68" s="83">
        <f t="shared" si="13"/>
        <v>0.79800000000000004</v>
      </c>
      <c r="AK68" s="61">
        <f t="shared" si="14"/>
        <v>2.5806451612903225</v>
      </c>
      <c r="AL68" s="144">
        <f t="shared" si="15"/>
        <v>0.96899999999999997</v>
      </c>
      <c r="AM68" s="11">
        <v>83</v>
      </c>
      <c r="AN68" s="83">
        <f t="shared" si="16"/>
        <v>0.22802197802197802</v>
      </c>
      <c r="AO68" s="26">
        <f t="shared" si="67"/>
        <v>1.2500000000000001E-2</v>
      </c>
      <c r="AP68" s="26">
        <f t="shared" si="18"/>
        <v>0.55700000000000005</v>
      </c>
      <c r="AQ68" s="198">
        <f t="shared" si="19"/>
        <v>2.968</v>
      </c>
      <c r="AR68" s="275">
        <f t="shared" si="20"/>
        <v>0.81499999999999995</v>
      </c>
      <c r="AS68" s="283">
        <f t="shared" si="21"/>
        <v>1</v>
      </c>
      <c r="AT68" s="284">
        <f t="shared" si="22"/>
        <v>1</v>
      </c>
      <c r="AV68" s="208">
        <v>50200</v>
      </c>
      <c r="AW68" s="83">
        <f t="shared" si="23"/>
        <v>0.69699999999999995</v>
      </c>
      <c r="AX68" s="26">
        <v>0.25</v>
      </c>
      <c r="AY68" s="83">
        <f t="shared" si="24"/>
        <v>0.745</v>
      </c>
      <c r="AZ68" s="26">
        <v>0.36099999999999999</v>
      </c>
      <c r="BA68" s="83">
        <f t="shared" si="25"/>
        <v>0.75</v>
      </c>
      <c r="BB68" s="26">
        <v>0.94</v>
      </c>
      <c r="BC68" s="144">
        <f t="shared" si="26"/>
        <v>0.93799999999999994</v>
      </c>
      <c r="BD68" s="26">
        <v>0.84399999999999997</v>
      </c>
      <c r="BE68" s="83">
        <f t="shared" si="27"/>
        <v>0.53900000000000003</v>
      </c>
      <c r="BF68" s="26">
        <v>0.05</v>
      </c>
      <c r="BG68" s="83">
        <f t="shared" si="28"/>
        <v>0.71899999999999997</v>
      </c>
      <c r="BH68" s="212">
        <f t="shared" si="29"/>
        <v>4.3879999999999999</v>
      </c>
      <c r="BI68" s="206">
        <f t="shared" si="30"/>
        <v>0.99099999999999999</v>
      </c>
      <c r="BJ68" s="283">
        <f t="shared" si="31"/>
        <v>1</v>
      </c>
      <c r="BK68" s="284">
        <f t="shared" si="32"/>
        <v>1</v>
      </c>
      <c r="BM68" s="160">
        <v>1</v>
      </c>
      <c r="BN68" s="26">
        <f t="shared" si="33"/>
        <v>0.438</v>
      </c>
      <c r="BO68" s="11">
        <v>1</v>
      </c>
      <c r="BP68" s="26">
        <f t="shared" si="34"/>
        <v>0.63500000000000001</v>
      </c>
      <c r="BQ68" s="26">
        <v>0.108</v>
      </c>
      <c r="BR68" s="83">
        <f t="shared" si="35"/>
        <v>0.54300000000000004</v>
      </c>
      <c r="BS68" s="163">
        <f t="shared" si="36"/>
        <v>0.98100000000000009</v>
      </c>
      <c r="BT68" s="291">
        <f t="shared" si="37"/>
        <v>0.53900000000000003</v>
      </c>
      <c r="BU68" s="283">
        <f t="shared" si="38"/>
        <v>0</v>
      </c>
      <c r="BV68" s="284">
        <f t="shared" si="39"/>
        <v>0</v>
      </c>
      <c r="BX68" s="160">
        <v>0</v>
      </c>
      <c r="BY68" s="26">
        <f t="shared" si="40"/>
        <v>0</v>
      </c>
      <c r="BZ68" s="11">
        <v>0</v>
      </c>
      <c r="CA68" s="26">
        <f t="shared" si="41"/>
        <v>0</v>
      </c>
      <c r="CB68" s="11">
        <v>2</v>
      </c>
      <c r="CC68" s="26">
        <f t="shared" si="42"/>
        <v>0.51700000000000002</v>
      </c>
      <c r="CD68" s="11">
        <v>2</v>
      </c>
      <c r="CE68" s="26">
        <f t="shared" si="43"/>
        <v>0.77100000000000002</v>
      </c>
      <c r="CF68" s="163">
        <f t="shared" si="44"/>
        <v>0.51700000000000002</v>
      </c>
      <c r="CG68" s="299">
        <f t="shared" si="45"/>
        <v>0.48199999999999998</v>
      </c>
      <c r="CH68" s="283">
        <f t="shared" si="46"/>
        <v>0</v>
      </c>
      <c r="CI68" s="284">
        <f t="shared" si="47"/>
        <v>0</v>
      </c>
      <c r="CK68" s="160">
        <v>15</v>
      </c>
      <c r="CL68" s="31">
        <f t="shared" si="48"/>
        <v>0.872</v>
      </c>
      <c r="CM68" s="26">
        <v>0.1875</v>
      </c>
      <c r="CN68" s="147">
        <f t="shared" si="49"/>
        <v>0.90700000000000003</v>
      </c>
      <c r="CO68" s="11">
        <v>2</v>
      </c>
      <c r="CP68" s="26">
        <f t="shared" si="50"/>
        <v>0.20100000000000001</v>
      </c>
      <c r="CQ68" s="11">
        <v>0</v>
      </c>
      <c r="CR68" s="26">
        <f t="shared" si="51"/>
        <v>0</v>
      </c>
      <c r="CS68" s="163">
        <f t="shared" si="52"/>
        <v>1.98</v>
      </c>
      <c r="CT68" s="299">
        <f t="shared" si="53"/>
        <v>0.63500000000000001</v>
      </c>
      <c r="CU68" s="283">
        <f t="shared" si="54"/>
        <v>1</v>
      </c>
      <c r="CV68" s="284">
        <f t="shared" si="55"/>
        <v>2</v>
      </c>
      <c r="CX68" s="227">
        <v>0.23300000000000001</v>
      </c>
      <c r="CY68" s="26">
        <f t="shared" si="56"/>
        <v>0.70599999999999996</v>
      </c>
      <c r="CZ68" s="26">
        <v>0.182</v>
      </c>
      <c r="DA68" s="26">
        <f t="shared" si="57"/>
        <v>0.78</v>
      </c>
      <c r="DB68" s="83">
        <v>0.66069999999999995</v>
      </c>
      <c r="DC68" s="163">
        <f t="shared" si="58"/>
        <v>2.1467000000000001</v>
      </c>
      <c r="DD68" s="203">
        <f t="shared" si="59"/>
        <v>0.78</v>
      </c>
      <c r="DE68" s="283">
        <f t="shared" si="60"/>
        <v>0</v>
      </c>
      <c r="DF68" s="284">
        <f t="shared" si="61"/>
        <v>0</v>
      </c>
      <c r="DI68" s="231"/>
      <c r="DJ68" s="163">
        <f t="shared" si="62"/>
        <v>15.470699999999997</v>
      </c>
      <c r="DK68" s="203">
        <f t="shared" si="63"/>
        <v>0.75</v>
      </c>
      <c r="DM68" s="301">
        <f t="shared" si="64"/>
        <v>3</v>
      </c>
      <c r="DN68" s="302">
        <f t="shared" si="65"/>
        <v>5</v>
      </c>
    </row>
    <row r="69" spans="2:118" x14ac:dyDescent="0.3">
      <c r="B69" s="47" t="s">
        <v>128</v>
      </c>
      <c r="C69" s="160">
        <v>540087</v>
      </c>
      <c r="D69" s="4" t="s">
        <v>332</v>
      </c>
      <c r="E69" s="4" t="s">
        <v>369</v>
      </c>
      <c r="F69" s="11">
        <v>7</v>
      </c>
      <c r="G69" s="18">
        <v>1275</v>
      </c>
      <c r="H69" s="18">
        <v>3315</v>
      </c>
      <c r="I69" s="18">
        <v>3963</v>
      </c>
      <c r="J69" s="19">
        <v>1989.2705882352941</v>
      </c>
      <c r="K69" s="18">
        <v>1561</v>
      </c>
      <c r="L69" s="163">
        <v>2.5299999999999998</v>
      </c>
      <c r="N69" s="256">
        <v>229</v>
      </c>
      <c r="O69" s="31">
        <f t="shared" si="0"/>
        <v>0.82399999999999995</v>
      </c>
      <c r="P69" s="26">
        <v>0.17960784313725489</v>
      </c>
      <c r="Q69" s="26">
        <f t="shared" si="1"/>
        <v>0.63500000000000001</v>
      </c>
      <c r="R69" s="11">
        <v>10.08</v>
      </c>
      <c r="S69" s="144">
        <f t="shared" si="2"/>
        <v>0.92100000000000004</v>
      </c>
      <c r="T69" s="69">
        <v>7.9058823529411758E-3</v>
      </c>
      <c r="U69" s="178">
        <f t="shared" si="3"/>
        <v>0.80700000000000005</v>
      </c>
      <c r="V69" s="11">
        <v>19</v>
      </c>
      <c r="W69" s="83">
        <f t="shared" si="4"/>
        <v>0.74099999999999999</v>
      </c>
      <c r="X69" s="62">
        <v>1.2</v>
      </c>
      <c r="Y69" s="26">
        <f t="shared" si="5"/>
        <v>0.36399999999999999</v>
      </c>
      <c r="Z69" s="163">
        <f t="shared" si="6"/>
        <v>2.5469999999999997</v>
      </c>
      <c r="AA69" s="276">
        <f t="shared" si="7"/>
        <v>0.754</v>
      </c>
      <c r="AB69" s="283">
        <f t="shared" si="8"/>
        <v>0</v>
      </c>
      <c r="AC69" s="284">
        <f t="shared" si="9"/>
        <v>1</v>
      </c>
      <c r="AE69" s="256">
        <v>257</v>
      </c>
      <c r="AF69" s="178">
        <f t="shared" si="10"/>
        <v>0.89400000000000002</v>
      </c>
      <c r="AG69" s="79">
        <v>74</v>
      </c>
      <c r="AH69" s="144">
        <f t="shared" si="11"/>
        <v>0.95599999999999996</v>
      </c>
      <c r="AI69" s="26">
        <f t="shared" si="66"/>
        <v>7.7526395173453999E-2</v>
      </c>
      <c r="AJ69" s="83">
        <f t="shared" si="13"/>
        <v>0.48599999999999999</v>
      </c>
      <c r="AK69" s="61">
        <f t="shared" si="14"/>
        <v>1.1222707423580787</v>
      </c>
      <c r="AL69" s="83">
        <f t="shared" si="15"/>
        <v>0.75</v>
      </c>
      <c r="AM69" s="11">
        <v>350</v>
      </c>
      <c r="AN69" s="83">
        <f t="shared" si="16"/>
        <v>0.10558069381598793</v>
      </c>
      <c r="AO69" s="26">
        <f t="shared" si="67"/>
        <v>0.28793774319066145</v>
      </c>
      <c r="AP69" s="144">
        <f t="shared" si="18"/>
        <v>0.91600000000000004</v>
      </c>
      <c r="AQ69" s="198">
        <f t="shared" si="19"/>
        <v>3.0860000000000003</v>
      </c>
      <c r="AR69" s="275">
        <f t="shared" si="20"/>
        <v>0.83699999999999997</v>
      </c>
      <c r="AS69" s="283">
        <f t="shared" si="21"/>
        <v>1</v>
      </c>
      <c r="AT69" s="284">
        <f t="shared" si="22"/>
        <v>2</v>
      </c>
      <c r="AV69" s="208">
        <v>43000</v>
      </c>
      <c r="AW69" s="83">
        <f t="shared" si="23"/>
        <v>0.622</v>
      </c>
      <c r="AX69" s="26">
        <v>1.132075471698113E-2</v>
      </c>
      <c r="AY69" s="83">
        <f t="shared" si="24"/>
        <v>0.32</v>
      </c>
      <c r="AZ69" s="26">
        <v>0.32600000000000001</v>
      </c>
      <c r="BA69" s="83">
        <f t="shared" si="25"/>
        <v>0.70599999999999996</v>
      </c>
      <c r="BB69" s="26">
        <v>0.65100000000000002</v>
      </c>
      <c r="BC69" s="83">
        <f t="shared" si="26"/>
        <v>0.372</v>
      </c>
      <c r="BD69" s="26">
        <v>0.89700000000000002</v>
      </c>
      <c r="BE69" s="83">
        <f t="shared" si="27"/>
        <v>0.71</v>
      </c>
      <c r="BF69" s="26">
        <v>3.8910505836575876E-3</v>
      </c>
      <c r="BG69" s="83">
        <f t="shared" si="28"/>
        <v>0.45600000000000002</v>
      </c>
      <c r="BH69" s="212">
        <f t="shared" si="29"/>
        <v>3.1859999999999995</v>
      </c>
      <c r="BI69" s="203">
        <f t="shared" si="30"/>
        <v>0.41199999999999998</v>
      </c>
      <c r="BJ69" s="283">
        <f t="shared" si="31"/>
        <v>0</v>
      </c>
      <c r="BK69" s="284">
        <f t="shared" si="32"/>
        <v>0</v>
      </c>
      <c r="BM69" s="160">
        <v>4</v>
      </c>
      <c r="BN69" s="31">
        <f t="shared" si="33"/>
        <v>0.88500000000000001</v>
      </c>
      <c r="BO69" s="11">
        <v>3</v>
      </c>
      <c r="BP69" s="144">
        <f t="shared" si="34"/>
        <v>0.93400000000000005</v>
      </c>
      <c r="BQ69" s="26">
        <v>0.13800000000000001</v>
      </c>
      <c r="BR69" s="83">
        <f t="shared" si="35"/>
        <v>0.61399999999999999</v>
      </c>
      <c r="BS69" s="163">
        <f t="shared" si="36"/>
        <v>1.4990000000000001</v>
      </c>
      <c r="BT69" s="290">
        <f t="shared" si="37"/>
        <v>0.85899999999999999</v>
      </c>
      <c r="BU69" s="283">
        <f t="shared" si="38"/>
        <v>0</v>
      </c>
      <c r="BV69" s="284">
        <f t="shared" si="39"/>
        <v>1</v>
      </c>
      <c r="BX69" s="160">
        <v>53</v>
      </c>
      <c r="BY69" s="144">
        <f t="shared" si="40"/>
        <v>0.97799999999999998</v>
      </c>
      <c r="BZ69" s="11">
        <v>3</v>
      </c>
      <c r="CA69" s="144">
        <f t="shared" si="41"/>
        <v>0.90700000000000003</v>
      </c>
      <c r="CB69" s="11">
        <v>6</v>
      </c>
      <c r="CC69" s="31">
        <f t="shared" si="42"/>
        <v>0.80700000000000005</v>
      </c>
      <c r="CD69" s="11">
        <v>0</v>
      </c>
      <c r="CE69" s="26">
        <f t="shared" si="43"/>
        <v>0</v>
      </c>
      <c r="CF69" s="163">
        <f t="shared" si="44"/>
        <v>1.7850000000000001</v>
      </c>
      <c r="CG69" s="297">
        <f t="shared" si="45"/>
        <v>0.94199999999999995</v>
      </c>
      <c r="CH69" s="283">
        <f t="shared" si="46"/>
        <v>1</v>
      </c>
      <c r="CI69" s="284">
        <f t="shared" si="47"/>
        <v>2</v>
      </c>
      <c r="CK69" s="160">
        <v>0</v>
      </c>
      <c r="CL69" s="26">
        <f t="shared" si="48"/>
        <v>0</v>
      </c>
      <c r="CM69" s="26">
        <v>0</v>
      </c>
      <c r="CN69" s="45">
        <f t="shared" si="49"/>
        <v>0</v>
      </c>
      <c r="CO69" s="11">
        <v>225</v>
      </c>
      <c r="CP69" s="144">
        <f t="shared" si="50"/>
        <v>0.94199999999999995</v>
      </c>
      <c r="CQ69" s="11">
        <v>34</v>
      </c>
      <c r="CR69" s="31">
        <f t="shared" si="51"/>
        <v>0.86799999999999999</v>
      </c>
      <c r="CS69" s="163">
        <f t="shared" si="52"/>
        <v>1.81</v>
      </c>
      <c r="CT69" s="299">
        <f t="shared" si="53"/>
        <v>0.59199999999999997</v>
      </c>
      <c r="CU69" s="283">
        <f t="shared" si="54"/>
        <v>1</v>
      </c>
      <c r="CV69" s="284">
        <f t="shared" si="55"/>
        <v>2</v>
      </c>
      <c r="CX69" s="227">
        <v>0.128</v>
      </c>
      <c r="CY69" s="26">
        <f t="shared" si="56"/>
        <v>0.56499999999999995</v>
      </c>
      <c r="CZ69" s="26">
        <v>4.4999999999999998E-2</v>
      </c>
      <c r="DA69" s="26">
        <f t="shared" si="57"/>
        <v>0.46899999999999997</v>
      </c>
      <c r="DB69" s="26">
        <v>0.4405</v>
      </c>
      <c r="DC69" s="163">
        <f t="shared" si="58"/>
        <v>1.4744999999999999</v>
      </c>
      <c r="DD69" s="203">
        <f t="shared" si="59"/>
        <v>0.48599999999999999</v>
      </c>
      <c r="DE69" s="283">
        <f t="shared" si="60"/>
        <v>0</v>
      </c>
      <c r="DF69" s="284">
        <f t="shared" si="61"/>
        <v>0</v>
      </c>
      <c r="DI69" s="231"/>
      <c r="DJ69" s="163">
        <f t="shared" si="62"/>
        <v>15.387500000000001</v>
      </c>
      <c r="DK69" s="203">
        <f t="shared" si="63"/>
        <v>0.745</v>
      </c>
      <c r="DM69" s="301">
        <f t="shared" si="64"/>
        <v>3</v>
      </c>
      <c r="DN69" s="302">
        <f t="shared" si="65"/>
        <v>8</v>
      </c>
    </row>
    <row r="70" spans="2:118" x14ac:dyDescent="0.3">
      <c r="B70" s="47" t="s">
        <v>63</v>
      </c>
      <c r="C70" s="160">
        <v>540032</v>
      </c>
      <c r="D70" s="4" t="s">
        <v>318</v>
      </c>
      <c r="E70" s="4" t="s">
        <v>369</v>
      </c>
      <c r="F70" s="11">
        <v>4</v>
      </c>
      <c r="G70" s="18">
        <v>195</v>
      </c>
      <c r="H70" s="18">
        <v>112</v>
      </c>
      <c r="I70" s="18">
        <v>103</v>
      </c>
      <c r="J70" s="19">
        <v>338.05128205128204</v>
      </c>
      <c r="K70" s="18">
        <v>52</v>
      </c>
      <c r="L70" s="163">
        <v>1.98</v>
      </c>
      <c r="N70" s="256">
        <v>44</v>
      </c>
      <c r="O70" s="26">
        <f t="shared" si="0"/>
        <v>0.315</v>
      </c>
      <c r="P70" s="26">
        <v>0.22564102564102559</v>
      </c>
      <c r="Q70" s="83">
        <f t="shared" si="1"/>
        <v>0.76700000000000002</v>
      </c>
      <c r="R70" s="11">
        <v>2.2200000000000002</v>
      </c>
      <c r="S70" s="26">
        <f t="shared" si="2"/>
        <v>0.372</v>
      </c>
      <c r="T70" s="69">
        <v>1.138461538461538E-2</v>
      </c>
      <c r="U70" s="144">
        <f t="shared" si="3"/>
        <v>0.93799999999999994</v>
      </c>
      <c r="V70" s="11">
        <v>17</v>
      </c>
      <c r="W70" s="26">
        <f t="shared" si="4"/>
        <v>0.495</v>
      </c>
      <c r="X70" s="62">
        <v>2.7</v>
      </c>
      <c r="Y70" s="83">
        <f t="shared" si="5"/>
        <v>0.71399999999999997</v>
      </c>
      <c r="Z70" s="163">
        <f t="shared" si="6"/>
        <v>2.9140000000000001</v>
      </c>
      <c r="AA70" s="275">
        <f t="shared" si="7"/>
        <v>0.872</v>
      </c>
      <c r="AB70" s="283">
        <f t="shared" si="8"/>
        <v>1</v>
      </c>
      <c r="AC70" s="284">
        <f t="shared" si="9"/>
        <v>1</v>
      </c>
      <c r="AE70" s="256">
        <v>36</v>
      </c>
      <c r="AF70" s="26">
        <f t="shared" si="10"/>
        <v>0.46</v>
      </c>
      <c r="AG70" s="79">
        <v>7</v>
      </c>
      <c r="AH70" s="26">
        <f t="shared" si="11"/>
        <v>0.745</v>
      </c>
      <c r="AI70" s="26">
        <f t="shared" si="66"/>
        <v>0.32142857142857145</v>
      </c>
      <c r="AJ70" s="144">
        <f t="shared" si="13"/>
        <v>0.91200000000000003</v>
      </c>
      <c r="AK70" s="61">
        <f t="shared" si="14"/>
        <v>0.81818181818181823</v>
      </c>
      <c r="AL70" s="26">
        <f t="shared" si="15"/>
        <v>0.627</v>
      </c>
      <c r="AM70" s="11">
        <v>39</v>
      </c>
      <c r="AN70" s="83">
        <f t="shared" si="16"/>
        <v>0.3482142857142857</v>
      </c>
      <c r="AO70" s="26">
        <f t="shared" si="67"/>
        <v>0.19444444444444445</v>
      </c>
      <c r="AP70" s="31">
        <f t="shared" si="18"/>
        <v>0.88100000000000001</v>
      </c>
      <c r="AQ70" s="198">
        <f t="shared" si="19"/>
        <v>2.7440000000000002</v>
      </c>
      <c r="AR70" s="276">
        <f t="shared" si="20"/>
        <v>0.754</v>
      </c>
      <c r="AS70" s="283">
        <f t="shared" si="21"/>
        <v>1</v>
      </c>
      <c r="AT70" s="284">
        <f t="shared" si="22"/>
        <v>1</v>
      </c>
      <c r="AV70" s="208">
        <v>24200</v>
      </c>
      <c r="AW70" s="83">
        <f t="shared" si="23"/>
        <v>0.307</v>
      </c>
      <c r="AX70" s="26">
        <v>0.125</v>
      </c>
      <c r="AY70" s="83">
        <f t="shared" si="24"/>
        <v>0.57799999999999996</v>
      </c>
      <c r="AZ70" s="26">
        <v>0.35899999999999999</v>
      </c>
      <c r="BA70" s="83">
        <f t="shared" si="25"/>
        <v>0.745</v>
      </c>
      <c r="BB70" s="26">
        <v>0.94899999999999995</v>
      </c>
      <c r="BC70" s="144">
        <f t="shared" si="26"/>
        <v>0.96399999999999997</v>
      </c>
      <c r="BD70" s="26">
        <v>0.82099999999999995</v>
      </c>
      <c r="BE70" s="83">
        <f t="shared" si="27"/>
        <v>0.48199999999999998</v>
      </c>
      <c r="BF70" s="26">
        <v>5.5555555555555552E-2</v>
      </c>
      <c r="BG70" s="83">
        <f t="shared" si="28"/>
        <v>0.75800000000000001</v>
      </c>
      <c r="BH70" s="212">
        <f t="shared" si="29"/>
        <v>3.8339999999999996</v>
      </c>
      <c r="BI70" s="205">
        <f t="shared" si="30"/>
        <v>0.80700000000000005</v>
      </c>
      <c r="BJ70" s="283">
        <f t="shared" si="31"/>
        <v>1</v>
      </c>
      <c r="BK70" s="284">
        <f t="shared" si="32"/>
        <v>1</v>
      </c>
      <c r="BM70" s="160">
        <v>1</v>
      </c>
      <c r="BN70" s="26">
        <f t="shared" si="33"/>
        <v>0.438</v>
      </c>
      <c r="BO70" s="11">
        <v>0</v>
      </c>
      <c r="BP70" s="26">
        <f t="shared" si="34"/>
        <v>0</v>
      </c>
      <c r="BQ70" s="26">
        <v>0.17299999999999999</v>
      </c>
      <c r="BR70" s="83">
        <f t="shared" si="35"/>
        <v>0.74099999999999999</v>
      </c>
      <c r="BS70" s="163">
        <f t="shared" si="36"/>
        <v>1.179</v>
      </c>
      <c r="BT70" s="291">
        <f t="shared" si="37"/>
        <v>0.65700000000000003</v>
      </c>
      <c r="BU70" s="283">
        <f t="shared" si="38"/>
        <v>0</v>
      </c>
      <c r="BV70" s="284">
        <f t="shared" si="39"/>
        <v>0</v>
      </c>
      <c r="BX70" s="160">
        <v>0</v>
      </c>
      <c r="BY70" s="26">
        <f t="shared" si="40"/>
        <v>0</v>
      </c>
      <c r="BZ70" s="11">
        <v>0</v>
      </c>
      <c r="CA70" s="26">
        <f t="shared" si="41"/>
        <v>0</v>
      </c>
      <c r="CB70" s="11">
        <v>2</v>
      </c>
      <c r="CC70" s="26">
        <f t="shared" si="42"/>
        <v>0.51700000000000002</v>
      </c>
      <c r="CD70" s="11">
        <v>1</v>
      </c>
      <c r="CE70" s="26">
        <f t="shared" si="43"/>
        <v>0.59199999999999997</v>
      </c>
      <c r="CF70" s="163">
        <f t="shared" si="44"/>
        <v>0.51700000000000002</v>
      </c>
      <c r="CG70" s="299">
        <f t="shared" si="45"/>
        <v>0.48199999999999998</v>
      </c>
      <c r="CH70" s="283">
        <f t="shared" si="46"/>
        <v>0</v>
      </c>
      <c r="CI70" s="284">
        <f t="shared" si="47"/>
        <v>0</v>
      </c>
      <c r="CK70" s="160">
        <v>0</v>
      </c>
      <c r="CL70" s="26">
        <f t="shared" si="48"/>
        <v>0</v>
      </c>
      <c r="CM70" s="26">
        <v>0</v>
      </c>
      <c r="CN70" s="45">
        <f t="shared" si="49"/>
        <v>0</v>
      </c>
      <c r="CO70" s="11">
        <v>24</v>
      </c>
      <c r="CP70" s="26">
        <f t="shared" si="50"/>
        <v>0.63100000000000001</v>
      </c>
      <c r="CQ70" s="11">
        <v>7</v>
      </c>
      <c r="CR70" s="26">
        <f t="shared" si="51"/>
        <v>0.65300000000000002</v>
      </c>
      <c r="CS70" s="163">
        <f t="shared" si="52"/>
        <v>1.284</v>
      </c>
      <c r="CT70" s="299">
        <f t="shared" si="53"/>
        <v>0.442</v>
      </c>
      <c r="CU70" s="283">
        <f t="shared" si="54"/>
        <v>0</v>
      </c>
      <c r="CV70" s="284">
        <f t="shared" si="55"/>
        <v>0</v>
      </c>
      <c r="CX70" s="227">
        <v>0.57299999999999995</v>
      </c>
      <c r="CY70" s="144">
        <f t="shared" si="56"/>
        <v>0.92500000000000004</v>
      </c>
      <c r="CZ70" s="26">
        <v>0.53400000000000003</v>
      </c>
      <c r="DA70" s="144">
        <f t="shared" si="57"/>
        <v>0.96</v>
      </c>
      <c r="DB70" s="144">
        <v>0.9647</v>
      </c>
      <c r="DC70" s="163">
        <f t="shared" si="58"/>
        <v>2.8496999999999999</v>
      </c>
      <c r="DD70" s="206">
        <f t="shared" si="59"/>
        <v>0.98599999999999999</v>
      </c>
      <c r="DE70" s="283">
        <f t="shared" si="60"/>
        <v>3</v>
      </c>
      <c r="DF70" s="284">
        <f t="shared" si="61"/>
        <v>3</v>
      </c>
      <c r="DI70" s="231"/>
      <c r="DJ70" s="163">
        <f t="shared" si="62"/>
        <v>15.3217</v>
      </c>
      <c r="DK70" s="203">
        <f t="shared" si="63"/>
        <v>0.74099999999999999</v>
      </c>
      <c r="DM70" s="301">
        <f t="shared" si="64"/>
        <v>6</v>
      </c>
      <c r="DN70" s="302">
        <f t="shared" si="65"/>
        <v>6</v>
      </c>
    </row>
    <row r="71" spans="2:118" x14ac:dyDescent="0.3">
      <c r="B71" s="47" t="s">
        <v>225</v>
      </c>
      <c r="C71" s="160">
        <v>540162</v>
      </c>
      <c r="D71" s="4" t="s">
        <v>351</v>
      </c>
      <c r="E71" s="4" t="s">
        <v>369</v>
      </c>
      <c r="F71" s="11">
        <v>6</v>
      </c>
      <c r="G71" s="18">
        <v>36</v>
      </c>
      <c r="H71" s="18">
        <v>78</v>
      </c>
      <c r="I71" s="18">
        <v>99</v>
      </c>
      <c r="J71" s="19">
        <v>1760</v>
      </c>
      <c r="K71" s="18">
        <v>40</v>
      </c>
      <c r="L71" s="163">
        <v>2.48</v>
      </c>
      <c r="N71" s="256">
        <v>17</v>
      </c>
      <c r="O71" s="26">
        <f t="shared" si="0"/>
        <v>0.105</v>
      </c>
      <c r="P71" s="26">
        <v>0.47222222222222221</v>
      </c>
      <c r="Q71" s="144">
        <f t="shared" si="1"/>
        <v>0.97799999999999998</v>
      </c>
      <c r="R71" s="11">
        <v>0.64</v>
      </c>
      <c r="S71" s="26">
        <f t="shared" si="2"/>
        <v>0.105</v>
      </c>
      <c r="T71" s="69">
        <v>1.7777777777777781E-2</v>
      </c>
      <c r="U71" s="144">
        <f t="shared" si="3"/>
        <v>0.98599999999999999</v>
      </c>
      <c r="V71" s="11">
        <v>16</v>
      </c>
      <c r="W71" s="26">
        <f t="shared" si="4"/>
        <v>0.377</v>
      </c>
      <c r="X71" s="62">
        <v>3.9</v>
      </c>
      <c r="Y71" s="178">
        <f t="shared" si="5"/>
        <v>0.83699999999999997</v>
      </c>
      <c r="Z71" s="163">
        <f t="shared" si="6"/>
        <v>3.1779999999999999</v>
      </c>
      <c r="AA71" s="277">
        <f t="shared" si="7"/>
        <v>0.96899999999999997</v>
      </c>
      <c r="AB71" s="283">
        <f t="shared" si="8"/>
        <v>2</v>
      </c>
      <c r="AC71" s="284">
        <f t="shared" si="9"/>
        <v>3</v>
      </c>
      <c r="AE71" s="256">
        <v>30</v>
      </c>
      <c r="AF71" s="26">
        <f t="shared" si="10"/>
        <v>0.40699999999999997</v>
      </c>
      <c r="AG71" s="79">
        <v>5</v>
      </c>
      <c r="AH71" s="26">
        <f t="shared" si="11"/>
        <v>0.69699999999999995</v>
      </c>
      <c r="AI71" s="26">
        <f t="shared" si="66"/>
        <v>0.38461538461538464</v>
      </c>
      <c r="AJ71" s="144">
        <f t="shared" si="13"/>
        <v>0.96</v>
      </c>
      <c r="AK71" s="61">
        <f t="shared" si="14"/>
        <v>1.7647058823529411</v>
      </c>
      <c r="AL71" s="144">
        <f t="shared" si="15"/>
        <v>0.91200000000000003</v>
      </c>
      <c r="AM71" s="11">
        <v>31</v>
      </c>
      <c r="AN71" s="83">
        <f t="shared" si="16"/>
        <v>0.39743589743589741</v>
      </c>
      <c r="AO71" s="26">
        <f t="shared" si="67"/>
        <v>0.16666666666666666</v>
      </c>
      <c r="AP71" s="31">
        <f t="shared" si="18"/>
        <v>0.85499999999999998</v>
      </c>
      <c r="AQ71" s="198">
        <f t="shared" si="19"/>
        <v>2.976</v>
      </c>
      <c r="AR71" s="275">
        <f t="shared" si="20"/>
        <v>0.82</v>
      </c>
      <c r="AS71" s="283">
        <f t="shared" si="21"/>
        <v>2</v>
      </c>
      <c r="AT71" s="284">
        <f t="shared" si="22"/>
        <v>2</v>
      </c>
      <c r="AV71" s="208">
        <v>85900</v>
      </c>
      <c r="AW71" s="144">
        <f t="shared" si="23"/>
        <v>0.94199999999999995</v>
      </c>
      <c r="AX71" s="26">
        <v>0.3125</v>
      </c>
      <c r="AY71" s="178">
        <f t="shared" si="24"/>
        <v>0.84199999999999997</v>
      </c>
      <c r="AZ71" s="26">
        <v>0.19400000000000001</v>
      </c>
      <c r="BA71" s="83">
        <f t="shared" si="25"/>
        <v>0.48199999999999998</v>
      </c>
      <c r="BB71" s="26">
        <v>0.64500000000000002</v>
      </c>
      <c r="BC71" s="83">
        <f t="shared" si="26"/>
        <v>0.36799999999999999</v>
      </c>
      <c r="BD71" s="26">
        <v>0.80699999999999994</v>
      </c>
      <c r="BE71" s="83">
        <f t="shared" si="27"/>
        <v>0.45600000000000002</v>
      </c>
      <c r="BF71" s="26">
        <v>0.1</v>
      </c>
      <c r="BG71" s="178">
        <f t="shared" si="28"/>
        <v>0.877</v>
      </c>
      <c r="BH71" s="212">
        <f t="shared" si="29"/>
        <v>3.9669999999999996</v>
      </c>
      <c r="BI71" s="205">
        <f t="shared" si="30"/>
        <v>0.88500000000000001</v>
      </c>
      <c r="BJ71" s="283">
        <f t="shared" si="31"/>
        <v>1</v>
      </c>
      <c r="BK71" s="284">
        <f t="shared" si="32"/>
        <v>3</v>
      </c>
      <c r="BM71" s="160">
        <v>0</v>
      </c>
      <c r="BN71" s="26">
        <f t="shared" si="33"/>
        <v>0</v>
      </c>
      <c r="BO71" s="11">
        <v>0</v>
      </c>
      <c r="BP71" s="26">
        <f t="shared" si="34"/>
        <v>0</v>
      </c>
      <c r="BQ71" s="26">
        <v>0.42899999999999999</v>
      </c>
      <c r="BR71" s="144">
        <f t="shared" si="35"/>
        <v>0.96</v>
      </c>
      <c r="BS71" s="163">
        <f t="shared" si="36"/>
        <v>0.96</v>
      </c>
      <c r="BT71" s="291">
        <f t="shared" si="37"/>
        <v>0.53</v>
      </c>
      <c r="BU71" s="283">
        <f t="shared" si="38"/>
        <v>1</v>
      </c>
      <c r="BV71" s="284">
        <f t="shared" si="39"/>
        <v>1</v>
      </c>
      <c r="BX71" s="160">
        <v>0</v>
      </c>
      <c r="BY71" s="26">
        <f t="shared" si="40"/>
        <v>0</v>
      </c>
      <c r="BZ71" s="11">
        <v>0</v>
      </c>
      <c r="CA71" s="26">
        <f t="shared" si="41"/>
        <v>0</v>
      </c>
      <c r="CB71" s="11">
        <v>4</v>
      </c>
      <c r="CC71" s="26">
        <f t="shared" si="42"/>
        <v>0.71899999999999997</v>
      </c>
      <c r="CD71" s="11">
        <v>2</v>
      </c>
      <c r="CE71" s="26">
        <f t="shared" si="43"/>
        <v>0.77100000000000002</v>
      </c>
      <c r="CF71" s="163">
        <f t="shared" si="44"/>
        <v>0.71899999999999997</v>
      </c>
      <c r="CG71" s="299">
        <f t="shared" si="45"/>
        <v>0.63100000000000001</v>
      </c>
      <c r="CH71" s="283">
        <f t="shared" si="46"/>
        <v>0</v>
      </c>
      <c r="CI71" s="284">
        <f t="shared" si="47"/>
        <v>0</v>
      </c>
      <c r="CK71" s="160">
        <v>2</v>
      </c>
      <c r="CL71" s="26">
        <f t="shared" si="48"/>
        <v>0.61799999999999999</v>
      </c>
      <c r="CM71" s="26">
        <v>6.6666666666666666E-2</v>
      </c>
      <c r="CN71" s="45">
        <f t="shared" si="49"/>
        <v>0.79800000000000004</v>
      </c>
      <c r="CO71" s="11">
        <v>4</v>
      </c>
      <c r="CP71" s="26">
        <f t="shared" si="50"/>
        <v>0.29299999999999998</v>
      </c>
      <c r="CQ71" s="11">
        <v>0</v>
      </c>
      <c r="CR71" s="26">
        <f t="shared" si="51"/>
        <v>0</v>
      </c>
      <c r="CS71" s="163">
        <f t="shared" si="52"/>
        <v>1.7090000000000001</v>
      </c>
      <c r="CT71" s="299">
        <f t="shared" si="53"/>
        <v>0.55700000000000005</v>
      </c>
      <c r="CU71" s="283">
        <f t="shared" si="54"/>
        <v>0</v>
      </c>
      <c r="CV71" s="284">
        <f t="shared" si="55"/>
        <v>0</v>
      </c>
      <c r="CX71" s="227">
        <v>0.40400000000000003</v>
      </c>
      <c r="CY71" s="31">
        <f t="shared" si="56"/>
        <v>0.85499999999999998</v>
      </c>
      <c r="CZ71" s="26">
        <v>0.30299999999999999</v>
      </c>
      <c r="DA71" s="31">
        <f t="shared" si="57"/>
        <v>0.86399999999999999</v>
      </c>
      <c r="DB71" s="26">
        <v>2.1999999999999999E-2</v>
      </c>
      <c r="DC71" s="163">
        <f t="shared" si="58"/>
        <v>1.7409999999999999</v>
      </c>
      <c r="DD71" s="203">
        <f t="shared" si="59"/>
        <v>0.60499999999999998</v>
      </c>
      <c r="DE71" s="283">
        <f t="shared" si="60"/>
        <v>0</v>
      </c>
      <c r="DF71" s="284">
        <f t="shared" si="61"/>
        <v>2</v>
      </c>
      <c r="DI71" s="231"/>
      <c r="DJ71" s="163">
        <f t="shared" si="62"/>
        <v>15.250000000000004</v>
      </c>
      <c r="DK71" s="203">
        <f t="shared" si="63"/>
        <v>0.73599999999999999</v>
      </c>
      <c r="DM71" s="301">
        <f t="shared" si="64"/>
        <v>6</v>
      </c>
      <c r="DN71" s="302">
        <f t="shared" si="65"/>
        <v>11</v>
      </c>
    </row>
    <row r="72" spans="2:118" x14ac:dyDescent="0.3">
      <c r="B72" s="47" t="s">
        <v>165</v>
      </c>
      <c r="C72" s="160">
        <v>540291</v>
      </c>
      <c r="D72" s="4" t="s">
        <v>339</v>
      </c>
      <c r="E72" s="4" t="s">
        <v>369</v>
      </c>
      <c r="F72" s="11">
        <v>1</v>
      </c>
      <c r="G72" s="18">
        <v>512</v>
      </c>
      <c r="H72" s="18">
        <v>212</v>
      </c>
      <c r="I72" s="18">
        <v>279</v>
      </c>
      <c r="J72" s="19">
        <v>348.75</v>
      </c>
      <c r="K72" s="18">
        <v>148</v>
      </c>
      <c r="L72" s="163">
        <v>1.89</v>
      </c>
      <c r="N72" s="256">
        <v>39</v>
      </c>
      <c r="O72" s="26">
        <f t="shared" si="0"/>
        <v>0.28000000000000003</v>
      </c>
      <c r="P72" s="26">
        <v>7.6171875E-2</v>
      </c>
      <c r="Q72" s="26">
        <f t="shared" si="1"/>
        <v>0.29799999999999999</v>
      </c>
      <c r="R72" s="11">
        <v>2.7</v>
      </c>
      <c r="S72" s="26">
        <f t="shared" si="2"/>
        <v>0.47299999999999998</v>
      </c>
      <c r="T72" s="69">
        <v>5.2734375000000003E-3</v>
      </c>
      <c r="U72" s="83">
        <f t="shared" si="3"/>
        <v>0.59199999999999997</v>
      </c>
      <c r="V72" s="11">
        <v>19</v>
      </c>
      <c r="W72" s="83">
        <f t="shared" si="4"/>
        <v>0.74099999999999999</v>
      </c>
      <c r="X72" s="62">
        <v>1.7</v>
      </c>
      <c r="Y72" s="83">
        <f t="shared" si="5"/>
        <v>0.51300000000000001</v>
      </c>
      <c r="Z72" s="163">
        <f t="shared" si="6"/>
        <v>2.1440000000000001</v>
      </c>
      <c r="AA72" s="276">
        <f t="shared" si="7"/>
        <v>0.53</v>
      </c>
      <c r="AB72" s="283">
        <f t="shared" si="8"/>
        <v>0</v>
      </c>
      <c r="AC72" s="284">
        <f t="shared" si="9"/>
        <v>0</v>
      </c>
      <c r="AE72" s="256">
        <v>55</v>
      </c>
      <c r="AF72" s="26">
        <f t="shared" si="10"/>
        <v>0.57799999999999996</v>
      </c>
      <c r="AG72" s="79">
        <v>2</v>
      </c>
      <c r="AH72" s="26">
        <f t="shared" si="11"/>
        <v>0.58299999999999996</v>
      </c>
      <c r="AI72" s="26">
        <f t="shared" si="66"/>
        <v>0.25943396226415094</v>
      </c>
      <c r="AJ72" s="178">
        <f t="shared" si="13"/>
        <v>0.85</v>
      </c>
      <c r="AK72" s="61">
        <f t="shared" si="14"/>
        <v>1.4102564102564104</v>
      </c>
      <c r="AL72" s="178">
        <f t="shared" si="15"/>
        <v>0.83299999999999996</v>
      </c>
      <c r="AM72" s="11">
        <v>55</v>
      </c>
      <c r="AN72" s="83">
        <f t="shared" si="16"/>
        <v>0.25943396226415094</v>
      </c>
      <c r="AO72" s="26">
        <f t="shared" si="67"/>
        <v>3.6363636363636362E-2</v>
      </c>
      <c r="AP72" s="26">
        <f t="shared" si="18"/>
        <v>0.622</v>
      </c>
      <c r="AQ72" s="198">
        <f t="shared" si="19"/>
        <v>2.8439999999999999</v>
      </c>
      <c r="AR72" s="276">
        <f t="shared" si="20"/>
        <v>0.77600000000000002</v>
      </c>
      <c r="AS72" s="283">
        <f t="shared" si="21"/>
        <v>0</v>
      </c>
      <c r="AT72" s="284">
        <f t="shared" si="22"/>
        <v>2</v>
      </c>
      <c r="AV72" s="208">
        <v>16700</v>
      </c>
      <c r="AW72" s="83">
        <f t="shared" si="23"/>
        <v>0.223</v>
      </c>
      <c r="AX72" s="26">
        <v>0.36842105263157893</v>
      </c>
      <c r="AY72" s="178">
        <f t="shared" si="24"/>
        <v>0.88500000000000001</v>
      </c>
      <c r="AZ72" s="26">
        <v>0.255</v>
      </c>
      <c r="BA72" s="83">
        <f t="shared" si="25"/>
        <v>0.59599999999999997</v>
      </c>
      <c r="BB72" s="26">
        <v>0.90900000000000003</v>
      </c>
      <c r="BC72" s="178">
        <f t="shared" si="26"/>
        <v>0.82799999999999996</v>
      </c>
      <c r="BD72" s="26">
        <v>0.91</v>
      </c>
      <c r="BE72" s="83">
        <f t="shared" si="27"/>
        <v>0.76700000000000002</v>
      </c>
      <c r="BF72" s="26">
        <v>3.6363636363636362E-2</v>
      </c>
      <c r="BG72" s="83">
        <f t="shared" si="28"/>
        <v>0.67100000000000004</v>
      </c>
      <c r="BH72" s="212">
        <f t="shared" si="29"/>
        <v>3.9699999999999998</v>
      </c>
      <c r="BI72" s="205">
        <f t="shared" si="30"/>
        <v>0.89</v>
      </c>
      <c r="BJ72" s="283">
        <f t="shared" si="31"/>
        <v>0</v>
      </c>
      <c r="BK72" s="284">
        <f t="shared" si="32"/>
        <v>2</v>
      </c>
      <c r="BM72" s="160">
        <v>3</v>
      </c>
      <c r="BN72" s="26">
        <f t="shared" si="33"/>
        <v>0.81100000000000005</v>
      </c>
      <c r="BO72" s="11">
        <v>1</v>
      </c>
      <c r="BP72" s="26">
        <f t="shared" si="34"/>
        <v>0.63500000000000001</v>
      </c>
      <c r="BQ72" s="26">
        <v>0.153</v>
      </c>
      <c r="BR72" s="83">
        <f t="shared" si="35"/>
        <v>0.67100000000000004</v>
      </c>
      <c r="BS72" s="163">
        <f t="shared" si="36"/>
        <v>1.4820000000000002</v>
      </c>
      <c r="BT72" s="290">
        <f t="shared" si="37"/>
        <v>0.84599999999999997</v>
      </c>
      <c r="BU72" s="283">
        <f t="shared" si="38"/>
        <v>0</v>
      </c>
      <c r="BV72" s="284">
        <f t="shared" si="39"/>
        <v>1</v>
      </c>
      <c r="BX72" s="160">
        <v>0</v>
      </c>
      <c r="BY72" s="26">
        <f t="shared" si="40"/>
        <v>0</v>
      </c>
      <c r="BZ72" s="11">
        <v>0</v>
      </c>
      <c r="CA72" s="26">
        <f t="shared" si="41"/>
        <v>0</v>
      </c>
      <c r="CB72" s="11">
        <v>7</v>
      </c>
      <c r="CC72" s="31">
        <f t="shared" si="42"/>
        <v>0.85499999999999998</v>
      </c>
      <c r="CD72" s="11">
        <v>2</v>
      </c>
      <c r="CE72" s="26">
        <f t="shared" si="43"/>
        <v>0.77100000000000002</v>
      </c>
      <c r="CF72" s="163">
        <f t="shared" si="44"/>
        <v>0.85499999999999998</v>
      </c>
      <c r="CG72" s="299">
        <f t="shared" si="45"/>
        <v>0.72799999999999998</v>
      </c>
      <c r="CH72" s="283">
        <f t="shared" si="46"/>
        <v>0</v>
      </c>
      <c r="CI72" s="284">
        <f t="shared" si="47"/>
        <v>1</v>
      </c>
      <c r="CK72" s="160">
        <v>2</v>
      </c>
      <c r="CL72" s="26">
        <f t="shared" si="48"/>
        <v>0.61799999999999999</v>
      </c>
      <c r="CM72" s="26">
        <v>3.6363636363636362E-2</v>
      </c>
      <c r="CN72" s="45">
        <f t="shared" si="49"/>
        <v>0.70099999999999996</v>
      </c>
      <c r="CO72" s="11">
        <v>1</v>
      </c>
      <c r="CP72" s="26">
        <f t="shared" si="50"/>
        <v>0.13500000000000001</v>
      </c>
      <c r="CQ72" s="11">
        <v>0</v>
      </c>
      <c r="CR72" s="26">
        <f t="shared" si="51"/>
        <v>0</v>
      </c>
      <c r="CS72" s="163">
        <f t="shared" si="52"/>
        <v>1.454</v>
      </c>
      <c r="CT72" s="299">
        <f t="shared" si="53"/>
        <v>0.5</v>
      </c>
      <c r="CU72" s="283">
        <f t="shared" si="54"/>
        <v>0</v>
      </c>
      <c r="CV72" s="284">
        <f t="shared" si="55"/>
        <v>0</v>
      </c>
      <c r="CX72" s="227">
        <v>0.28999999999999998</v>
      </c>
      <c r="CY72" s="26">
        <f t="shared" si="56"/>
        <v>0.76700000000000002</v>
      </c>
      <c r="CZ72" s="26">
        <v>0.215</v>
      </c>
      <c r="DA72" s="26">
        <f t="shared" si="57"/>
        <v>0.78500000000000003</v>
      </c>
      <c r="DB72" s="178">
        <v>0.88980000000000004</v>
      </c>
      <c r="DC72" s="163">
        <f t="shared" si="58"/>
        <v>2.4418000000000002</v>
      </c>
      <c r="DD72" s="205">
        <f t="shared" si="59"/>
        <v>0.872</v>
      </c>
      <c r="DE72" s="283">
        <f t="shared" si="60"/>
        <v>0</v>
      </c>
      <c r="DF72" s="284">
        <f t="shared" si="61"/>
        <v>1</v>
      </c>
      <c r="DI72" s="231"/>
      <c r="DJ72" s="163">
        <f t="shared" si="62"/>
        <v>15.190800000000001</v>
      </c>
      <c r="DK72" s="203">
        <f t="shared" si="63"/>
        <v>0.73199999999999998</v>
      </c>
      <c r="DM72" s="301">
        <f t="shared" si="64"/>
        <v>0</v>
      </c>
      <c r="DN72" s="302">
        <f t="shared" si="65"/>
        <v>7</v>
      </c>
    </row>
    <row r="73" spans="2:118" x14ac:dyDescent="0.3">
      <c r="B73" s="47" t="s">
        <v>98</v>
      </c>
      <c r="C73" s="160">
        <v>540242</v>
      </c>
      <c r="D73" s="4" t="s">
        <v>327</v>
      </c>
      <c r="E73" s="4" t="s">
        <v>369</v>
      </c>
      <c r="F73" s="11">
        <v>6</v>
      </c>
      <c r="G73" s="18">
        <v>856</v>
      </c>
      <c r="H73" s="18">
        <v>696</v>
      </c>
      <c r="I73" s="18">
        <v>1914</v>
      </c>
      <c r="J73" s="19">
        <v>1431.0280373831774</v>
      </c>
      <c r="K73" s="18">
        <v>621</v>
      </c>
      <c r="L73" s="163">
        <v>2.6</v>
      </c>
      <c r="N73" s="256">
        <v>46</v>
      </c>
      <c r="O73" s="26">
        <f t="shared" si="0"/>
        <v>0.33300000000000002</v>
      </c>
      <c r="P73" s="26">
        <v>5.3738317757009338E-2</v>
      </c>
      <c r="Q73" s="26">
        <f t="shared" si="1"/>
        <v>0.223</v>
      </c>
      <c r="R73" s="11">
        <v>4.6999999999999993</v>
      </c>
      <c r="S73" s="26">
        <f t="shared" si="2"/>
        <v>0.73199999999999998</v>
      </c>
      <c r="T73" s="69">
        <v>5.4906542056074757E-3</v>
      </c>
      <c r="U73" s="83">
        <f t="shared" si="3"/>
        <v>0.60899999999999999</v>
      </c>
      <c r="V73" s="11">
        <v>18</v>
      </c>
      <c r="W73" s="83">
        <f t="shared" si="4"/>
        <v>0.57399999999999995</v>
      </c>
      <c r="X73" s="62">
        <v>1.7</v>
      </c>
      <c r="Y73" s="26">
        <f t="shared" si="5"/>
        <v>0.51300000000000001</v>
      </c>
      <c r="Z73" s="163">
        <f t="shared" si="6"/>
        <v>1.919</v>
      </c>
      <c r="AA73" s="276">
        <f t="shared" si="7"/>
        <v>0.434</v>
      </c>
      <c r="AB73" s="283">
        <f t="shared" si="8"/>
        <v>0</v>
      </c>
      <c r="AC73" s="284">
        <f t="shared" si="9"/>
        <v>0</v>
      </c>
      <c r="AE73" s="256">
        <v>148</v>
      </c>
      <c r="AF73" s="178">
        <f t="shared" si="10"/>
        <v>0.82</v>
      </c>
      <c r="AG73" s="79">
        <v>0</v>
      </c>
      <c r="AH73" s="26">
        <f t="shared" si="11"/>
        <v>0</v>
      </c>
      <c r="AI73" s="26">
        <f t="shared" si="66"/>
        <v>0.21264367816091953</v>
      </c>
      <c r="AJ73" s="83">
        <f t="shared" si="13"/>
        <v>0.76700000000000002</v>
      </c>
      <c r="AK73" s="61">
        <f t="shared" si="14"/>
        <v>3.2173913043478262</v>
      </c>
      <c r="AL73" s="144">
        <f t="shared" si="15"/>
        <v>0.98199999999999998</v>
      </c>
      <c r="AM73" s="11">
        <v>151</v>
      </c>
      <c r="AN73" s="83">
        <f t="shared" si="16"/>
        <v>0.21695402298850575</v>
      </c>
      <c r="AO73" s="26">
        <f t="shared" si="67"/>
        <v>0</v>
      </c>
      <c r="AP73" s="26">
        <f t="shared" si="18"/>
        <v>0</v>
      </c>
      <c r="AQ73" s="198">
        <f t="shared" si="19"/>
        <v>2.569</v>
      </c>
      <c r="AR73" s="276">
        <f t="shared" si="20"/>
        <v>0.71</v>
      </c>
      <c r="AS73" s="283">
        <f t="shared" si="21"/>
        <v>1</v>
      </c>
      <c r="AT73" s="284">
        <f t="shared" si="22"/>
        <v>2</v>
      </c>
      <c r="AV73" s="208">
        <v>41300</v>
      </c>
      <c r="AW73" s="83">
        <f t="shared" si="23"/>
        <v>0.59199999999999997</v>
      </c>
      <c r="AX73" s="26">
        <v>0.1111111111111111</v>
      </c>
      <c r="AY73" s="83">
        <f t="shared" si="24"/>
        <v>0.54800000000000004</v>
      </c>
      <c r="AZ73" s="26">
        <v>0.13200000000000001</v>
      </c>
      <c r="BA73" s="83">
        <f t="shared" si="25"/>
        <v>0.36399999999999999</v>
      </c>
      <c r="BB73" s="26">
        <v>0.748</v>
      </c>
      <c r="BC73" s="83">
        <f t="shared" si="26"/>
        <v>0.5</v>
      </c>
      <c r="BD73" s="26">
        <v>0.92699999999999994</v>
      </c>
      <c r="BE73" s="178">
        <f t="shared" si="27"/>
        <v>0.82</v>
      </c>
      <c r="BF73" s="26">
        <v>2.0270270270270271E-2</v>
      </c>
      <c r="BG73" s="83">
        <f t="shared" si="28"/>
        <v>0.55200000000000005</v>
      </c>
      <c r="BH73" s="212">
        <f t="shared" si="29"/>
        <v>3.3759999999999999</v>
      </c>
      <c r="BI73" s="203">
        <f t="shared" si="30"/>
        <v>0.5</v>
      </c>
      <c r="BJ73" s="283">
        <f t="shared" si="31"/>
        <v>0</v>
      </c>
      <c r="BK73" s="284">
        <f t="shared" si="32"/>
        <v>1</v>
      </c>
      <c r="BM73" s="160">
        <v>1</v>
      </c>
      <c r="BN73" s="26">
        <f t="shared" si="33"/>
        <v>0.438</v>
      </c>
      <c r="BO73" s="11">
        <v>1</v>
      </c>
      <c r="BP73" s="26">
        <f t="shared" si="34"/>
        <v>0.63500000000000001</v>
      </c>
      <c r="BQ73" s="26">
        <v>0.185</v>
      </c>
      <c r="BR73" s="83">
        <f t="shared" si="35"/>
        <v>0.76300000000000001</v>
      </c>
      <c r="BS73" s="163">
        <f t="shared" si="36"/>
        <v>1.2010000000000001</v>
      </c>
      <c r="BT73" s="291">
        <f t="shared" si="37"/>
        <v>0.66600000000000004</v>
      </c>
      <c r="BU73" s="283">
        <f t="shared" si="38"/>
        <v>0</v>
      </c>
      <c r="BV73" s="284">
        <f t="shared" si="39"/>
        <v>0</v>
      </c>
      <c r="BX73" s="160">
        <v>6</v>
      </c>
      <c r="BY73" s="31">
        <f t="shared" si="40"/>
        <v>0.88100000000000001</v>
      </c>
      <c r="BZ73" s="11">
        <v>5</v>
      </c>
      <c r="CA73" s="144">
        <f t="shared" si="41"/>
        <v>0.93799999999999994</v>
      </c>
      <c r="CB73" s="11">
        <v>4</v>
      </c>
      <c r="CC73" s="26">
        <f t="shared" si="42"/>
        <v>0.71899999999999997</v>
      </c>
      <c r="CD73" s="11">
        <v>0</v>
      </c>
      <c r="CE73" s="26">
        <f t="shared" si="43"/>
        <v>0</v>
      </c>
      <c r="CF73" s="163">
        <f t="shared" si="44"/>
        <v>1.6</v>
      </c>
      <c r="CG73" s="298">
        <f t="shared" si="45"/>
        <v>0.877</v>
      </c>
      <c r="CH73" s="283">
        <f t="shared" si="46"/>
        <v>0</v>
      </c>
      <c r="CI73" s="284">
        <f t="shared" si="47"/>
        <v>1</v>
      </c>
      <c r="CK73" s="160">
        <v>6</v>
      </c>
      <c r="CL73" s="26">
        <f t="shared" si="48"/>
        <v>0.79300000000000004</v>
      </c>
      <c r="CM73" s="26">
        <v>4.0540540540540543E-2</v>
      </c>
      <c r="CN73" s="45">
        <f t="shared" si="49"/>
        <v>0.72799999999999998</v>
      </c>
      <c r="CO73" s="11">
        <v>22</v>
      </c>
      <c r="CP73" s="26">
        <f t="shared" si="50"/>
        <v>0.61799999999999999</v>
      </c>
      <c r="CQ73" s="11">
        <v>11</v>
      </c>
      <c r="CR73" s="26">
        <f t="shared" si="51"/>
        <v>0.71399999999999997</v>
      </c>
      <c r="CS73" s="163">
        <f t="shared" si="52"/>
        <v>2.8529999999999998</v>
      </c>
      <c r="CT73" s="299">
        <f t="shared" si="53"/>
        <v>0.77100000000000002</v>
      </c>
      <c r="CU73" s="283">
        <f t="shared" si="54"/>
        <v>0</v>
      </c>
      <c r="CV73" s="284">
        <f t="shared" si="55"/>
        <v>0</v>
      </c>
      <c r="CX73" s="227">
        <v>0.17799999999999999</v>
      </c>
      <c r="CY73" s="26">
        <f t="shared" si="56"/>
        <v>0.63100000000000001</v>
      </c>
      <c r="CZ73" s="26">
        <v>0.121</v>
      </c>
      <c r="DA73" s="26">
        <f t="shared" si="57"/>
        <v>0.67500000000000004</v>
      </c>
      <c r="DB73" s="26">
        <v>0.33479999999999999</v>
      </c>
      <c r="DC73" s="163">
        <f t="shared" si="58"/>
        <v>1.6408</v>
      </c>
      <c r="DD73" s="203">
        <f t="shared" si="59"/>
        <v>0.56499999999999995</v>
      </c>
      <c r="DE73" s="283">
        <f t="shared" si="60"/>
        <v>0</v>
      </c>
      <c r="DF73" s="284">
        <f t="shared" si="61"/>
        <v>0</v>
      </c>
      <c r="DI73" s="231"/>
      <c r="DJ73" s="163">
        <f t="shared" si="62"/>
        <v>15.158800000000001</v>
      </c>
      <c r="DK73" s="203">
        <f t="shared" si="63"/>
        <v>0.72799999999999998</v>
      </c>
      <c r="DM73" s="301">
        <f t="shared" si="64"/>
        <v>1</v>
      </c>
      <c r="DN73" s="302">
        <f t="shared" si="65"/>
        <v>4</v>
      </c>
    </row>
    <row r="74" spans="2:118" x14ac:dyDescent="0.3">
      <c r="B74" s="47" t="s">
        <v>99</v>
      </c>
      <c r="C74" s="160">
        <v>540060</v>
      </c>
      <c r="D74" s="4" t="s">
        <v>327</v>
      </c>
      <c r="E74" s="4" t="s">
        <v>369</v>
      </c>
      <c r="F74" s="11">
        <v>6</v>
      </c>
      <c r="G74" s="18">
        <v>1070</v>
      </c>
      <c r="H74" s="18">
        <v>1025</v>
      </c>
      <c r="I74" s="18">
        <v>2287</v>
      </c>
      <c r="J74" s="19">
        <v>1367.9252336448599</v>
      </c>
      <c r="K74" s="18">
        <v>833</v>
      </c>
      <c r="L74" s="163">
        <v>2.75</v>
      </c>
      <c r="N74" s="256">
        <v>127</v>
      </c>
      <c r="O74" s="26">
        <f t="shared" si="0"/>
        <v>0.67500000000000004</v>
      </c>
      <c r="P74" s="26">
        <v>0.11869158878504669</v>
      </c>
      <c r="Q74" s="26">
        <f t="shared" si="1"/>
        <v>0.42099999999999999</v>
      </c>
      <c r="R74" s="11">
        <v>4.63</v>
      </c>
      <c r="S74" s="26">
        <f t="shared" si="2"/>
        <v>0.72799999999999998</v>
      </c>
      <c r="T74" s="69">
        <v>4.3271028037383174E-3</v>
      </c>
      <c r="U74" s="83">
        <f t="shared" si="3"/>
        <v>0.48599999999999999</v>
      </c>
      <c r="V74" s="11">
        <v>18</v>
      </c>
      <c r="W74" s="83">
        <f t="shared" si="4"/>
        <v>0.57399999999999995</v>
      </c>
      <c r="X74" s="62">
        <v>2.5</v>
      </c>
      <c r="Y74" s="83">
        <f t="shared" si="5"/>
        <v>0.67900000000000005</v>
      </c>
      <c r="Z74" s="163">
        <f t="shared" si="6"/>
        <v>2.16</v>
      </c>
      <c r="AA74" s="276">
        <f t="shared" si="7"/>
        <v>0.53500000000000003</v>
      </c>
      <c r="AB74" s="283">
        <f t="shared" si="8"/>
        <v>0</v>
      </c>
      <c r="AC74" s="284">
        <f t="shared" si="9"/>
        <v>0</v>
      </c>
      <c r="AE74" s="256">
        <v>80</v>
      </c>
      <c r="AF74" s="26">
        <f t="shared" si="10"/>
        <v>0.67100000000000004</v>
      </c>
      <c r="AG74" s="79">
        <v>6</v>
      </c>
      <c r="AH74" s="26">
        <f t="shared" si="11"/>
        <v>0.72299999999999998</v>
      </c>
      <c r="AI74" s="26">
        <f t="shared" si="66"/>
        <v>7.8048780487804878E-2</v>
      </c>
      <c r="AJ74" s="83">
        <f t="shared" si="13"/>
        <v>0.49099999999999999</v>
      </c>
      <c r="AK74" s="61">
        <f t="shared" si="14"/>
        <v>0.62992125984251968</v>
      </c>
      <c r="AL74" s="26">
        <f t="shared" si="15"/>
        <v>0.52600000000000002</v>
      </c>
      <c r="AM74" s="11">
        <v>84</v>
      </c>
      <c r="AN74" s="83">
        <f t="shared" si="16"/>
        <v>8.1951219512195125E-2</v>
      </c>
      <c r="AO74" s="26">
        <f t="shared" si="67"/>
        <v>7.4999999999999997E-2</v>
      </c>
      <c r="AP74" s="26">
        <f t="shared" si="18"/>
        <v>0.68400000000000005</v>
      </c>
      <c r="AQ74" s="198">
        <f t="shared" si="19"/>
        <v>2.4109999999999996</v>
      </c>
      <c r="AR74" s="276">
        <f t="shared" si="20"/>
        <v>0.67100000000000004</v>
      </c>
      <c r="AS74" s="283">
        <f t="shared" si="21"/>
        <v>0</v>
      </c>
      <c r="AT74" s="284">
        <f t="shared" si="22"/>
        <v>0</v>
      </c>
      <c r="AV74" s="208">
        <v>30800</v>
      </c>
      <c r="AW74" s="83">
        <f t="shared" si="23"/>
        <v>0.42099999999999999</v>
      </c>
      <c r="AX74" s="26">
        <v>0.46666666666666667</v>
      </c>
      <c r="AY74" s="144">
        <f t="shared" si="24"/>
        <v>0.94699999999999995</v>
      </c>
      <c r="AZ74" s="26">
        <v>0.25</v>
      </c>
      <c r="BA74" s="83">
        <f t="shared" si="25"/>
        <v>0.57399999999999995</v>
      </c>
      <c r="BB74" s="26">
        <v>0.76200000000000001</v>
      </c>
      <c r="BC74" s="83">
        <f t="shared" si="26"/>
        <v>0.52100000000000002</v>
      </c>
      <c r="BD74" s="26">
        <v>0.72700000000000009</v>
      </c>
      <c r="BE74" s="83">
        <f t="shared" si="27"/>
        <v>0.35</v>
      </c>
      <c r="BF74" s="26">
        <v>0.1125</v>
      </c>
      <c r="BG74" s="178">
        <f t="shared" si="28"/>
        <v>0.89</v>
      </c>
      <c r="BH74" s="212">
        <f t="shared" si="29"/>
        <v>3.7029999999999998</v>
      </c>
      <c r="BI74" s="203">
        <f t="shared" si="30"/>
        <v>0.72799999999999998</v>
      </c>
      <c r="BJ74" s="283">
        <f t="shared" si="31"/>
        <v>1</v>
      </c>
      <c r="BK74" s="284">
        <f t="shared" si="32"/>
        <v>2</v>
      </c>
      <c r="BM74" s="160">
        <v>1</v>
      </c>
      <c r="BN74" s="26">
        <f t="shared" si="33"/>
        <v>0.438</v>
      </c>
      <c r="BO74" s="11">
        <v>0</v>
      </c>
      <c r="BP74" s="26">
        <f t="shared" si="34"/>
        <v>0</v>
      </c>
      <c r="BQ74" s="26">
        <v>0.154</v>
      </c>
      <c r="BR74" s="83">
        <f t="shared" si="35"/>
        <v>0.67500000000000004</v>
      </c>
      <c r="BS74" s="163">
        <f t="shared" si="36"/>
        <v>1.113</v>
      </c>
      <c r="BT74" s="291">
        <f t="shared" si="37"/>
        <v>0.6</v>
      </c>
      <c r="BU74" s="283">
        <f t="shared" si="38"/>
        <v>0</v>
      </c>
      <c r="BV74" s="284">
        <f t="shared" si="39"/>
        <v>0</v>
      </c>
      <c r="BX74" s="160">
        <v>9</v>
      </c>
      <c r="BY74" s="31">
        <f t="shared" si="40"/>
        <v>0.89400000000000002</v>
      </c>
      <c r="BZ74" s="11">
        <v>2</v>
      </c>
      <c r="CA74" s="31">
        <f t="shared" si="41"/>
        <v>0.877</v>
      </c>
      <c r="CB74" s="11">
        <v>3</v>
      </c>
      <c r="CC74" s="26">
        <f t="shared" si="42"/>
        <v>0.63100000000000001</v>
      </c>
      <c r="CD74" s="11">
        <v>1</v>
      </c>
      <c r="CE74" s="26">
        <f t="shared" si="43"/>
        <v>0.59199999999999997</v>
      </c>
      <c r="CF74" s="163">
        <f t="shared" si="44"/>
        <v>1.5249999999999999</v>
      </c>
      <c r="CG74" s="298">
        <f t="shared" si="45"/>
        <v>0.85499999999999998</v>
      </c>
      <c r="CH74" s="283">
        <f t="shared" si="46"/>
        <v>0</v>
      </c>
      <c r="CI74" s="284">
        <f t="shared" si="47"/>
        <v>1</v>
      </c>
      <c r="CK74" s="160">
        <v>8</v>
      </c>
      <c r="CL74" s="31">
        <f t="shared" si="48"/>
        <v>0.81499999999999995</v>
      </c>
      <c r="CM74" s="26">
        <v>0.1</v>
      </c>
      <c r="CN74" s="146">
        <f t="shared" si="49"/>
        <v>0.83699999999999997</v>
      </c>
      <c r="CO74" s="11">
        <v>39</v>
      </c>
      <c r="CP74" s="26">
        <f t="shared" si="50"/>
        <v>0.71899999999999997</v>
      </c>
      <c r="CQ74" s="11">
        <v>9</v>
      </c>
      <c r="CR74" s="26">
        <f t="shared" si="51"/>
        <v>0.68799999999999994</v>
      </c>
      <c r="CS74" s="163">
        <f t="shared" si="52"/>
        <v>3.0589999999999997</v>
      </c>
      <c r="CT74" s="298">
        <f t="shared" si="53"/>
        <v>0.85499999999999998</v>
      </c>
      <c r="CU74" s="283">
        <f t="shared" si="54"/>
        <v>0</v>
      </c>
      <c r="CV74" s="284">
        <f t="shared" si="55"/>
        <v>2</v>
      </c>
      <c r="CX74" s="227">
        <v>8.8999999999999996E-2</v>
      </c>
      <c r="CY74" s="26">
        <f t="shared" si="56"/>
        <v>0.46400000000000002</v>
      </c>
      <c r="CZ74" s="26">
        <v>6.9000000000000006E-2</v>
      </c>
      <c r="DA74" s="26">
        <f t="shared" si="57"/>
        <v>0.53900000000000003</v>
      </c>
      <c r="DB74" s="26">
        <v>0.16739999999999999</v>
      </c>
      <c r="DC74" s="163">
        <f t="shared" si="58"/>
        <v>1.1704000000000001</v>
      </c>
      <c r="DD74" s="203">
        <f t="shared" si="59"/>
        <v>0.377</v>
      </c>
      <c r="DE74" s="283">
        <f t="shared" si="60"/>
        <v>0</v>
      </c>
      <c r="DF74" s="284">
        <f t="shared" si="61"/>
        <v>0</v>
      </c>
      <c r="DI74" s="231"/>
      <c r="DJ74" s="163">
        <f t="shared" si="62"/>
        <v>15.141399999999999</v>
      </c>
      <c r="DK74" s="203">
        <f t="shared" si="63"/>
        <v>0.72299999999999998</v>
      </c>
      <c r="DM74" s="301">
        <f t="shared" si="64"/>
        <v>1</v>
      </c>
      <c r="DN74" s="302">
        <f t="shared" si="65"/>
        <v>5</v>
      </c>
    </row>
    <row r="75" spans="2:118" x14ac:dyDescent="0.3">
      <c r="B75" s="47" t="s">
        <v>294</v>
      </c>
      <c r="C75" s="160">
        <v>540258</v>
      </c>
      <c r="D75" s="4" t="s">
        <v>365</v>
      </c>
      <c r="E75" s="4" t="s">
        <v>369</v>
      </c>
      <c r="F75" s="11">
        <v>10</v>
      </c>
      <c r="G75" s="18">
        <v>191</v>
      </c>
      <c r="H75" s="18">
        <v>111</v>
      </c>
      <c r="I75" s="18">
        <v>134</v>
      </c>
      <c r="J75" s="19">
        <v>449.00523560209422</v>
      </c>
      <c r="K75" s="18">
        <v>53</v>
      </c>
      <c r="L75" s="163">
        <v>2.5299999999999998</v>
      </c>
      <c r="N75" s="256">
        <v>36</v>
      </c>
      <c r="O75" s="26">
        <f t="shared" ref="O75:O138" si="68">IFERROR(_xlfn.PERCENTRANK.INC(N$11:N$239,N75),"-9999")</f>
        <v>0.24099999999999999</v>
      </c>
      <c r="P75" s="26">
        <v>0.18848167539267019</v>
      </c>
      <c r="Q75" s="26">
        <f t="shared" ref="Q75:Q138" si="69">IFERROR(_xlfn.PERCENTRANK.INC(P$11:P$239,P75),"-9999")</f>
        <v>0.66600000000000004</v>
      </c>
      <c r="R75" s="11">
        <v>2.77</v>
      </c>
      <c r="S75" s="26">
        <f t="shared" ref="S75:S138" si="70">IFERROR(_xlfn.PERCENTRANK.INC(R$11:R$239,R75),"-9999")</f>
        <v>0.48599999999999999</v>
      </c>
      <c r="T75" s="69">
        <v>1.450261780104712E-2</v>
      </c>
      <c r="U75" s="144">
        <f t="shared" ref="U75:U138" si="71">IFERROR(_xlfn.PERCENTRANK.INC(T$11:T$239,T75),"-9999")</f>
        <v>0.97299999999999998</v>
      </c>
      <c r="V75" s="11">
        <v>18</v>
      </c>
      <c r="W75" s="83">
        <f t="shared" ref="W75:W138" si="72">IFERROR(_xlfn.PERCENTRANK.INC(V$11:V$239,V75),"-9999")</f>
        <v>0.57399999999999995</v>
      </c>
      <c r="X75" s="62">
        <v>1.6</v>
      </c>
      <c r="Y75" s="26">
        <f t="shared" ref="Y75:Y138" si="73">IFERROR(_xlfn.PERCENTRANK.INC(X$11:X$239,X75),"-9999")</f>
        <v>0.49099999999999999</v>
      </c>
      <c r="Z75" s="163">
        <f t="shared" ref="Z75:Z138" si="74">SUM(Y75,W75,U75,Q75)</f>
        <v>2.7039999999999997</v>
      </c>
      <c r="AA75" s="275">
        <f t="shared" ref="AA75:AA138" si="75">IFERROR(_xlfn.PERCENTRANK.INC(Z$11:Z$239,Z75),"-9999")</f>
        <v>0.83299999999999996</v>
      </c>
      <c r="AB75" s="283">
        <f t="shared" ref="AB75:AB138" si="76">COUNTIF(Q75,"&gt;=90%")+COUNTIF(U75,"&gt;=90%")+COUNTIF(W75,"&gt;=90%")+COUNTIF(Y75,"&gt;=90%")</f>
        <v>1</v>
      </c>
      <c r="AC75" s="284">
        <f t="shared" ref="AC75:AC138" si="77">COUNTIF(Q75,"&gt;=80%")+COUNTIF(U75,"&gt;=80%")+COUNTIF(W75,"&gt;=80%")+COUNTIF(Y75,"&gt;=80%")</f>
        <v>1</v>
      </c>
      <c r="AE75" s="256">
        <v>33</v>
      </c>
      <c r="AF75" s="26">
        <f t="shared" ref="AF75:AF138" si="78">IFERROR(_xlfn.PERCENTRANK.INC(AE$11:AE$239,AE75),"-9999")</f>
        <v>0.434</v>
      </c>
      <c r="AG75" s="79">
        <v>0</v>
      </c>
      <c r="AH75" s="26">
        <f t="shared" ref="AH75:AH138" si="79">IFERROR(_xlfn.PERCENTRANK.INC(AG$11:AG$239,AG75),"-9999")</f>
        <v>0</v>
      </c>
      <c r="AI75" s="26">
        <f t="shared" ref="AI75:AI106" si="80">AE75/H75</f>
        <v>0.29729729729729731</v>
      </c>
      <c r="AJ75" s="178">
        <f t="shared" ref="AJ75:AJ138" si="81">IFERROR(_xlfn.PERCENTRANK.INC(AI$11:AI$239,AI75),"-9999")</f>
        <v>0.89</v>
      </c>
      <c r="AK75" s="61">
        <f t="shared" ref="AK75:AK138" si="82">AE75/N75</f>
        <v>0.91666666666666663</v>
      </c>
      <c r="AL75" s="83">
        <f t="shared" ref="AL75:AL138" si="83">IFERROR(_xlfn.PERCENTRANK.INC(AK$11:AK$239,AK75),"-9999")</f>
        <v>0.66600000000000004</v>
      </c>
      <c r="AM75" s="11">
        <v>38</v>
      </c>
      <c r="AN75" s="83">
        <f t="shared" ref="AN75:AN138" si="84">AM75/H75</f>
        <v>0.34234234234234234</v>
      </c>
      <c r="AO75" s="26">
        <f t="shared" ref="AO75:AO106" si="85">AG75/AE75</f>
        <v>0</v>
      </c>
      <c r="AP75" s="26">
        <f t="shared" ref="AP75:AP138" si="86">IFERROR(_xlfn.PERCENTRANK.INC(AO$11:AO$239,AO75),"-9999")</f>
        <v>0</v>
      </c>
      <c r="AQ75" s="198">
        <f t="shared" ref="AQ75:AQ138" si="87">SUM(AL75,AJ75,AH75,AF75)</f>
        <v>1.99</v>
      </c>
      <c r="AR75" s="276">
        <f t="shared" ref="AR75:AR138" si="88">IFERROR(_xlfn.PERCENTRANK.INC(AQ$11:AQ$239,AQ75),"-9999")</f>
        <v>0.53500000000000003</v>
      </c>
      <c r="AS75" s="283">
        <f t="shared" ref="AS75:AS138" si="89">COUNTIF(AF75,"&gt;=90%")+COUNTIF(AH75,"&gt;=90%")+COUNTIF(AJ75,"&gt;=90%")+COUNTIF(AL75,"&gt;=90%")</f>
        <v>0</v>
      </c>
      <c r="AT75" s="284">
        <f t="shared" ref="AT75:AT138" si="90">COUNTIF(AF75,"&gt;=80%")+COUNTIF(AH75,"&gt;=80%")+COUNTIF(AJ75,"&gt;=80%")+COUNTIF(AL75,"&gt;=80%")</f>
        <v>1</v>
      </c>
      <c r="AV75" s="208">
        <v>24000</v>
      </c>
      <c r="AW75" s="83">
        <f t="shared" ref="AW75:AW138" si="91">IFERROR(_xlfn.PERCENTRANK.INC(AV$11:AV$239,AV75),"-9999")</f>
        <v>0.29799999999999999</v>
      </c>
      <c r="AX75" s="26">
        <v>0.14285714285714279</v>
      </c>
      <c r="AY75" s="83">
        <f t="shared" ref="AY75:AY138" si="92">IFERROR(_xlfn.PERCENTRANK.INC(AX$11:AX$239,AX75),"-9999")</f>
        <v>0.61799999999999999</v>
      </c>
      <c r="AZ75" s="26">
        <v>0.28899999999999998</v>
      </c>
      <c r="BA75" s="83">
        <f t="shared" ref="BA75:BA138" si="93">IFERROR(_xlfn.PERCENTRANK.INC(AZ$11:AZ$239,AZ75),"-9999")</f>
        <v>0.66600000000000004</v>
      </c>
      <c r="BB75" s="26">
        <v>0.78900000000000003</v>
      </c>
      <c r="BC75" s="83">
        <f t="shared" ref="BC75:BC138" si="94">IFERROR(_xlfn.PERCENTRANK.INC(BB$11:BB$239,BB75),"-9999")</f>
        <v>0.56100000000000005</v>
      </c>
      <c r="BD75" s="26">
        <v>0.92100000000000004</v>
      </c>
      <c r="BE75" s="83">
        <f t="shared" ref="BE75:BE138" si="95">IFERROR(_xlfn.PERCENTRANK.INC(BD$11:BD$239,BD75),"-9999")</f>
        <v>0.78500000000000003</v>
      </c>
      <c r="BF75" s="26">
        <v>9.0909090909090912E-2</v>
      </c>
      <c r="BG75" s="178">
        <f t="shared" ref="BG75:BG138" si="96">IFERROR(_xlfn.PERCENTRANK.INC(BF$11:BF$239,BF75),"-9999")</f>
        <v>0.86799999999999999</v>
      </c>
      <c r="BH75" s="212">
        <f t="shared" ref="BH75:BH138" si="97">SUM(BG75,BE75,BC75,BA75,AY75,AW75)</f>
        <v>3.7959999999999998</v>
      </c>
      <c r="BI75" s="203">
        <f t="shared" ref="BI75:BI138" si="98">IFERROR(_xlfn.PERCENTRANK.INC(BH$11:BH$239,BH75),"-9999")</f>
        <v>0.78</v>
      </c>
      <c r="BJ75" s="283">
        <f t="shared" ref="BJ75:BJ138" si="99">COUNTIF(AW75,"&gt;=90%")+COUNTIF(AY75,"&gt;=90%")+COUNTIF(BA75,"&gt;=90%")+COUNTIF(BC75,"&gt;=90%")+COUNTIF(BE75,"&gt;=90%")+COUNTIF(BG75,"&gt;=90%")</f>
        <v>0</v>
      </c>
      <c r="BK75" s="284">
        <f t="shared" ref="BK75:BK138" si="100">COUNTIF(AW75,"&gt;=80%")+COUNTIF(AY75,"&gt;=80%")+COUNTIF(BA75,"&gt;=80%")+COUNTIF(BC75,"&gt;=80%")+COUNTIF(BE75,"&gt;=80%")+COUNTIF(BG75,"&gt;=80%")</f>
        <v>1</v>
      </c>
      <c r="BM75" s="160">
        <v>0</v>
      </c>
      <c r="BN75" s="26">
        <f t="shared" ref="BN75:BN138" si="101">IFERROR(_xlfn.PERCENTRANK.INC(BM$11:BM$239,BM75),"-9999")</f>
        <v>0</v>
      </c>
      <c r="BO75" s="11">
        <v>0</v>
      </c>
      <c r="BP75" s="26">
        <f t="shared" ref="BP75:BP138" si="102">IFERROR(_xlfn.PERCENTRANK.INC(BO$11:BO$239,BO75),"-9999")</f>
        <v>0</v>
      </c>
      <c r="BQ75" s="26">
        <v>0.309</v>
      </c>
      <c r="BR75" s="178">
        <f t="shared" ref="BR75:BR138" si="103">IFERROR(_xlfn.PERCENTRANK.INC(BQ$11:BQ$239,BQ75),"-9999")</f>
        <v>0.89400000000000002</v>
      </c>
      <c r="BS75" s="163">
        <f t="shared" ref="BS75:BS138" si="104">SUM(BR75,BN75)</f>
        <v>0.89400000000000002</v>
      </c>
      <c r="BT75" s="291">
        <f t="shared" ref="BT75:BT138" si="105">IFERROR(_xlfn.PERCENTRANK.INC(BS$11:BS$239,BS75),"-9999")</f>
        <v>0.48599999999999999</v>
      </c>
      <c r="BU75" s="283">
        <f t="shared" ref="BU75:BU138" si="106">COUNTIF(BN75,"&gt;=90%")+COUNTIF(BR75,"&gt;=90%")</f>
        <v>0</v>
      </c>
      <c r="BV75" s="284">
        <f t="shared" ref="BV75:BV138" si="107">COUNTIF(BN75,"&gt;=80%")+COUNTIF(BR75,"&gt;=80%")</f>
        <v>1</v>
      </c>
      <c r="BX75" s="160">
        <v>0</v>
      </c>
      <c r="BY75" s="26">
        <f t="shared" ref="BY75:BY138" si="108">IFERROR(_xlfn.PERCENTRANK.INC(BX$11:BX$239,BX75),"-9999")</f>
        <v>0</v>
      </c>
      <c r="BZ75" s="11">
        <v>0</v>
      </c>
      <c r="CA75" s="26">
        <f t="shared" ref="CA75:CA138" si="109">IFERROR(_xlfn.PERCENTRANK.INC(BZ$11:BZ$239,BZ75),"-9999")</f>
        <v>0</v>
      </c>
      <c r="CB75" s="11">
        <v>4</v>
      </c>
      <c r="CC75" s="26">
        <f t="shared" ref="CC75:CC138" si="110">IFERROR(_xlfn.PERCENTRANK.INC(CB$11:CB$239,CB75),"-9999")</f>
        <v>0.71899999999999997</v>
      </c>
      <c r="CD75" s="11">
        <v>2</v>
      </c>
      <c r="CE75" s="26">
        <f t="shared" ref="CE75:CE138" si="111">IFERROR(_xlfn.PERCENTRANK.INC(CD$11:CD$239,CD75),"-9999")</f>
        <v>0.77100000000000002</v>
      </c>
      <c r="CF75" s="163">
        <f t="shared" ref="CF75:CF138" si="112">SUM(CC75,BY75)</f>
        <v>0.71899999999999997</v>
      </c>
      <c r="CG75" s="299">
        <f t="shared" ref="CG75:CG138" si="113">IFERROR(_xlfn.PERCENTRANK.INC(CF$11:CF$239,CF75),"-9999")</f>
        <v>0.63100000000000001</v>
      </c>
      <c r="CH75" s="283">
        <f t="shared" ref="CH75:CH138" si="114">COUNTIF(BY75,"&gt;=90%")+COUNTIF(CC75,"&gt;=90%")</f>
        <v>0</v>
      </c>
      <c r="CI75" s="284">
        <f t="shared" ref="CI75:CI138" si="115">COUNTIF(BY75,"&gt;=80%")+COUNTIF(CC75,"&gt;=80%")</f>
        <v>0</v>
      </c>
      <c r="CK75" s="160">
        <v>2</v>
      </c>
      <c r="CL75" s="26">
        <f t="shared" ref="CL75:CL138" si="116">IFERROR(_xlfn.PERCENTRANK.INC(CK$11:CK$239,CK75),"-9999")</f>
        <v>0.61799999999999999</v>
      </c>
      <c r="CM75" s="26">
        <v>6.0606060606060608E-2</v>
      </c>
      <c r="CN75" s="45">
        <f t="shared" ref="CN75:CN138" si="117">IFERROR(_xlfn.PERCENTRANK.INC(CM$11:CM$239,CM75),"-9999")</f>
        <v>0.77100000000000002</v>
      </c>
      <c r="CO75" s="11">
        <v>3</v>
      </c>
      <c r="CP75" s="26">
        <f t="shared" ref="CP75:CP138" si="118">IFERROR(_xlfn.PERCENTRANK.INC(CO$11:CO$239,CO75),"-9999")</f>
        <v>0.27100000000000002</v>
      </c>
      <c r="CQ75" s="11">
        <v>3</v>
      </c>
      <c r="CR75" s="26">
        <f t="shared" ref="CR75:CR138" si="119">IFERROR(_xlfn.PERCENTRANK.INC(CQ$11:CQ$239,CQ75),"-9999")</f>
        <v>0.49099999999999999</v>
      </c>
      <c r="CS75" s="163">
        <f t="shared" ref="CS75:CS138" si="120">SUM(CR75,CP75,CN75,CL75)</f>
        <v>2.1509999999999998</v>
      </c>
      <c r="CT75" s="299">
        <f t="shared" ref="CT75:CT138" si="121">IFERROR(_xlfn.PERCENTRANK.INC(CS$11:CS$239,CS75),"-9999")</f>
        <v>0.66200000000000003</v>
      </c>
      <c r="CU75" s="283">
        <f t="shared" ref="CU75:CU138" si="122">COUNTIF(CL75,"&gt;=90%")+COUNTIF(CN75,"&gt;=90%")+COUNTIF(CP75,"&gt;=90%")+COUNTIF(CR75,"&gt;=90%")</f>
        <v>0</v>
      </c>
      <c r="CV75" s="284">
        <f t="shared" ref="CV75:CV138" si="123">COUNTIF(CL75,"&gt;=80%")+COUNTIF(CN75,"&gt;=80%")+COUNTIF(CP75,"&gt;=80%")+COUNTIF(CR75,"&gt;=80%")</f>
        <v>0</v>
      </c>
      <c r="CX75" s="227">
        <v>0.53</v>
      </c>
      <c r="CY75" s="178">
        <f t="shared" ref="CY75:CY138" si="124">IFERROR(_xlfn.PERCENTRANK.INC(CX$11:CX$239,CX75),"-9999")</f>
        <v>0.89900000000000002</v>
      </c>
      <c r="CZ75" s="26">
        <v>0.47</v>
      </c>
      <c r="DA75" s="144">
        <f t="shared" ref="DA75:DA138" si="125">IFERROR(_xlfn.PERCENTRANK.INC(CZ$11:CZ$239,CZ75),"-9999")</f>
        <v>0.92500000000000004</v>
      </c>
      <c r="DB75" s="144">
        <v>0.99109999999999998</v>
      </c>
      <c r="DC75" s="163">
        <f t="shared" ref="DC75:DC138" si="126">SUM(DA75,CY75,DB75)</f>
        <v>2.8151000000000002</v>
      </c>
      <c r="DD75" s="206">
        <f t="shared" ref="DD75:DD138" si="127">IFERROR(_xlfn.PERCENTRANK.INC(DC$11:DC$239,DC75),"-9999")</f>
        <v>0.98199999999999998</v>
      </c>
      <c r="DE75" s="283">
        <f t="shared" ref="DE75:DE138" si="128">COUNTIF(CY75,"&gt;=90%")+COUNTIF(DA75,"&gt;=90%")+COUNTIF(DB75,"&gt;=90%")</f>
        <v>2</v>
      </c>
      <c r="DF75" s="284">
        <f t="shared" ref="DF75:DF138" si="129">COUNTIF(CY75,"&gt;=80%")+COUNTIF(DA75,"&gt;=80%")+COUNTIF(DB75,"&gt;=80%")</f>
        <v>3</v>
      </c>
      <c r="DI75" s="231"/>
      <c r="DJ75" s="163">
        <f t="shared" ref="DJ75:DJ138" si="130">SUM(DB75,DA75,CY75,CR75,CP75,CN75,CL75,CC75,BY75,BR75,BN75,BG75,BE75,BC75,BA75,AY75,AW75,AL75,AJ75,AH75,AF75,Y75,W75,U75,Q75)</f>
        <v>15.069100000000002</v>
      </c>
      <c r="DK75" s="203">
        <f t="shared" ref="DK75:DK138" si="131">IFERROR(_xlfn.PERCENTRANK.INC(DJ$11:DJ$239,DJ75),"-9999")</f>
        <v>0.71899999999999997</v>
      </c>
      <c r="DM75" s="301">
        <f t="shared" ref="DM75:DM138" si="132">SUM(AB75,AS75,BJ75,BU75,CH75,CU75,DE75)</f>
        <v>3</v>
      </c>
      <c r="DN75" s="302">
        <f t="shared" ref="DN75:DN138" si="133">SUM(AC75,AT75,BK75,BV75,CI75,CV75,DF75)</f>
        <v>7</v>
      </c>
    </row>
    <row r="76" spans="2:118" x14ac:dyDescent="0.3">
      <c r="B76" s="47" t="s">
        <v>112</v>
      </c>
      <c r="C76" s="160">
        <v>540071</v>
      </c>
      <c r="D76" s="4" t="s">
        <v>330</v>
      </c>
      <c r="E76" s="4" t="s">
        <v>369</v>
      </c>
      <c r="F76" s="11">
        <v>3</v>
      </c>
      <c r="G76" s="18">
        <v>500</v>
      </c>
      <c r="H76" s="18">
        <v>654</v>
      </c>
      <c r="I76" s="18">
        <v>1350</v>
      </c>
      <c r="J76" s="19">
        <v>1728</v>
      </c>
      <c r="K76" s="18">
        <v>584</v>
      </c>
      <c r="L76" s="163">
        <v>2.31</v>
      </c>
      <c r="N76" s="256">
        <v>78</v>
      </c>
      <c r="O76" s="26">
        <f t="shared" si="68"/>
        <v>0.51700000000000002</v>
      </c>
      <c r="P76" s="26">
        <v>0.156</v>
      </c>
      <c r="Q76" s="26">
        <f t="shared" si="69"/>
        <v>0.56499999999999995</v>
      </c>
      <c r="R76" s="11">
        <v>1.8</v>
      </c>
      <c r="S76" s="26">
        <f t="shared" si="70"/>
        <v>0.29299999999999998</v>
      </c>
      <c r="T76" s="69">
        <v>3.599999999999999E-3</v>
      </c>
      <c r="U76" s="83">
        <f t="shared" si="71"/>
        <v>0.377</v>
      </c>
      <c r="V76" s="11">
        <v>24</v>
      </c>
      <c r="W76" s="178">
        <f t="shared" si="72"/>
        <v>0.88100000000000001</v>
      </c>
      <c r="X76" s="65">
        <v>1.5</v>
      </c>
      <c r="Y76" s="26">
        <f t="shared" si="73"/>
        <v>0.45100000000000001</v>
      </c>
      <c r="Z76" s="163">
        <f t="shared" si="74"/>
        <v>2.274</v>
      </c>
      <c r="AA76" s="276">
        <f t="shared" si="75"/>
        <v>0.60499999999999998</v>
      </c>
      <c r="AB76" s="283">
        <f t="shared" si="76"/>
        <v>0</v>
      </c>
      <c r="AC76" s="284">
        <f t="shared" si="77"/>
        <v>1</v>
      </c>
      <c r="AE76" s="256">
        <v>132</v>
      </c>
      <c r="AF76" s="178">
        <f t="shared" si="78"/>
        <v>0.80200000000000005</v>
      </c>
      <c r="AG76" s="79">
        <v>2</v>
      </c>
      <c r="AH76" s="26">
        <f t="shared" si="79"/>
        <v>0.58299999999999996</v>
      </c>
      <c r="AI76" s="26">
        <f t="shared" si="80"/>
        <v>0.20183486238532111</v>
      </c>
      <c r="AJ76" s="83">
        <f t="shared" si="81"/>
        <v>0.754</v>
      </c>
      <c r="AK76" s="61">
        <f t="shared" si="82"/>
        <v>1.6923076923076923</v>
      </c>
      <c r="AL76" s="144">
        <f t="shared" si="83"/>
        <v>0.90300000000000002</v>
      </c>
      <c r="AM76" s="11">
        <v>136</v>
      </c>
      <c r="AN76" s="83">
        <f t="shared" si="84"/>
        <v>0.20795107033639143</v>
      </c>
      <c r="AO76" s="26">
        <f t="shared" si="85"/>
        <v>1.5151515151515152E-2</v>
      </c>
      <c r="AP76" s="26">
        <f t="shared" si="86"/>
        <v>0.57399999999999995</v>
      </c>
      <c r="AQ76" s="198">
        <f t="shared" si="87"/>
        <v>3.0420000000000003</v>
      </c>
      <c r="AR76" s="275">
        <f t="shared" si="88"/>
        <v>0.82799999999999996</v>
      </c>
      <c r="AS76" s="283">
        <f t="shared" si="89"/>
        <v>1</v>
      </c>
      <c r="AT76" s="284">
        <f t="shared" si="90"/>
        <v>2</v>
      </c>
      <c r="AV76" s="208">
        <v>53550</v>
      </c>
      <c r="AW76" s="83">
        <f t="shared" si="91"/>
        <v>0.75800000000000001</v>
      </c>
      <c r="AX76" s="26">
        <v>4.5454545454545463E-2</v>
      </c>
      <c r="AY76" s="83">
        <f t="shared" si="92"/>
        <v>0.38500000000000001</v>
      </c>
      <c r="AZ76" s="26">
        <v>0.39</v>
      </c>
      <c r="BA76" s="178">
        <f t="shared" si="93"/>
        <v>0.80700000000000005</v>
      </c>
      <c r="BB76" s="26">
        <v>0.80900000000000005</v>
      </c>
      <c r="BC76" s="83">
        <f t="shared" si="94"/>
        <v>0.60499999999999998</v>
      </c>
      <c r="BD76" s="26">
        <v>0.95600000000000007</v>
      </c>
      <c r="BE76" s="144">
        <f t="shared" si="95"/>
        <v>0.90300000000000002</v>
      </c>
      <c r="BF76" s="26">
        <v>2.2727272727272728E-2</v>
      </c>
      <c r="BG76" s="83">
        <f t="shared" si="96"/>
        <v>0.58299999999999996</v>
      </c>
      <c r="BH76" s="212">
        <f t="shared" si="97"/>
        <v>4.0410000000000004</v>
      </c>
      <c r="BI76" s="206">
        <f t="shared" si="98"/>
        <v>0.91600000000000004</v>
      </c>
      <c r="BJ76" s="283">
        <f t="shared" si="99"/>
        <v>1</v>
      </c>
      <c r="BK76" s="284">
        <f t="shared" si="100"/>
        <v>2</v>
      </c>
      <c r="BM76" s="160">
        <v>3</v>
      </c>
      <c r="BN76" s="26">
        <f t="shared" si="101"/>
        <v>0.81100000000000005</v>
      </c>
      <c r="BO76" s="11">
        <v>1</v>
      </c>
      <c r="BP76" s="26">
        <f t="shared" si="102"/>
        <v>0.63500000000000001</v>
      </c>
      <c r="BQ76" s="26">
        <v>8.8999999999999996E-2</v>
      </c>
      <c r="BR76" s="83">
        <f t="shared" si="103"/>
        <v>0.47799999999999998</v>
      </c>
      <c r="BS76" s="163">
        <f t="shared" si="104"/>
        <v>1.2890000000000001</v>
      </c>
      <c r="BT76" s="291">
        <f t="shared" si="105"/>
        <v>0.70099999999999996</v>
      </c>
      <c r="BU76" s="283">
        <f t="shared" si="106"/>
        <v>0</v>
      </c>
      <c r="BV76" s="284">
        <f t="shared" si="107"/>
        <v>1</v>
      </c>
      <c r="BX76" s="160">
        <v>0</v>
      </c>
      <c r="BY76" s="26">
        <f t="shared" si="108"/>
        <v>0</v>
      </c>
      <c r="BZ76" s="11">
        <v>0</v>
      </c>
      <c r="CA76" s="26">
        <f t="shared" si="109"/>
        <v>0</v>
      </c>
      <c r="CB76" s="11">
        <v>6</v>
      </c>
      <c r="CC76" s="31">
        <f t="shared" si="110"/>
        <v>0.80700000000000005</v>
      </c>
      <c r="CD76" s="11">
        <v>0</v>
      </c>
      <c r="CE76" s="26">
        <f t="shared" si="111"/>
        <v>0</v>
      </c>
      <c r="CF76" s="163">
        <f t="shared" si="112"/>
        <v>0.80700000000000005</v>
      </c>
      <c r="CG76" s="299">
        <f t="shared" si="113"/>
        <v>0.68799999999999994</v>
      </c>
      <c r="CH76" s="283">
        <f t="shared" si="114"/>
        <v>0</v>
      </c>
      <c r="CI76" s="284">
        <f t="shared" si="115"/>
        <v>1</v>
      </c>
      <c r="CK76" s="160">
        <v>3</v>
      </c>
      <c r="CL76" s="26">
        <f t="shared" si="116"/>
        <v>0.70099999999999996</v>
      </c>
      <c r="CM76" s="26">
        <v>2.2727272727272728E-2</v>
      </c>
      <c r="CN76" s="45">
        <f t="shared" si="117"/>
        <v>0.66200000000000003</v>
      </c>
      <c r="CO76" s="11">
        <v>11</v>
      </c>
      <c r="CP76" s="26">
        <f t="shared" si="118"/>
        <v>0.47299999999999998</v>
      </c>
      <c r="CQ76" s="11">
        <v>0</v>
      </c>
      <c r="CR76" s="26">
        <f t="shared" si="119"/>
        <v>0</v>
      </c>
      <c r="CS76" s="163">
        <f t="shared" si="120"/>
        <v>1.8359999999999999</v>
      </c>
      <c r="CT76" s="299">
        <f t="shared" si="121"/>
        <v>0.60499999999999998</v>
      </c>
      <c r="CU76" s="283">
        <f t="shared" si="122"/>
        <v>0</v>
      </c>
      <c r="CV76" s="284">
        <f t="shared" si="123"/>
        <v>0</v>
      </c>
      <c r="CX76" s="227">
        <v>0.219</v>
      </c>
      <c r="CY76" s="26">
        <f t="shared" si="124"/>
        <v>0.68799999999999994</v>
      </c>
      <c r="CZ76" s="26">
        <v>0.13200000000000001</v>
      </c>
      <c r="DA76" s="26">
        <f t="shared" si="125"/>
        <v>0.69199999999999995</v>
      </c>
      <c r="DB76" s="26">
        <v>0.37440000000000001</v>
      </c>
      <c r="DC76" s="163">
        <f t="shared" si="126"/>
        <v>1.7544</v>
      </c>
      <c r="DD76" s="203">
        <f t="shared" si="127"/>
        <v>0.61799999999999999</v>
      </c>
      <c r="DE76" s="283">
        <f t="shared" si="128"/>
        <v>0</v>
      </c>
      <c r="DF76" s="284">
        <f t="shared" si="129"/>
        <v>0</v>
      </c>
      <c r="DI76" s="231"/>
      <c r="DJ76" s="163">
        <f t="shared" si="130"/>
        <v>15.0434</v>
      </c>
      <c r="DK76" s="203">
        <f t="shared" si="131"/>
        <v>0.71399999999999997</v>
      </c>
      <c r="DM76" s="301">
        <f t="shared" si="132"/>
        <v>2</v>
      </c>
      <c r="DN76" s="302">
        <f t="shared" si="133"/>
        <v>7</v>
      </c>
    </row>
    <row r="77" spans="2:118" x14ac:dyDescent="0.3">
      <c r="B77" s="47" t="s">
        <v>123</v>
      </c>
      <c r="C77" s="160">
        <v>540223</v>
      </c>
      <c r="D77" s="4" t="s">
        <v>330</v>
      </c>
      <c r="E77" s="4" t="s">
        <v>369</v>
      </c>
      <c r="F77" s="11">
        <v>3</v>
      </c>
      <c r="G77" s="18">
        <v>6813</v>
      </c>
      <c r="H77" s="18">
        <v>7299</v>
      </c>
      <c r="I77" s="18">
        <v>13595</v>
      </c>
      <c r="J77" s="19">
        <v>1277.0879201526493</v>
      </c>
      <c r="K77" s="18">
        <v>6044</v>
      </c>
      <c r="L77" s="163">
        <v>2.25</v>
      </c>
      <c r="N77" s="256">
        <v>302</v>
      </c>
      <c r="O77" s="144">
        <f t="shared" si="68"/>
        <v>0.90300000000000002</v>
      </c>
      <c r="P77" s="26">
        <v>4.4327021869954499E-2</v>
      </c>
      <c r="Q77" s="26">
        <f t="shared" si="69"/>
        <v>0.17100000000000001</v>
      </c>
      <c r="R77" s="11">
        <v>17.41</v>
      </c>
      <c r="S77" s="144">
        <f t="shared" si="70"/>
        <v>0.97299999999999998</v>
      </c>
      <c r="T77" s="69">
        <v>2.555408777337443E-3</v>
      </c>
      <c r="U77" s="83">
        <f t="shared" si="71"/>
        <v>0.23599999999999999</v>
      </c>
      <c r="V77" s="11">
        <v>24</v>
      </c>
      <c r="W77" s="178">
        <f t="shared" si="72"/>
        <v>0.88100000000000001</v>
      </c>
      <c r="X77" s="65">
        <v>2.9</v>
      </c>
      <c r="Y77" s="83">
        <f t="shared" si="73"/>
        <v>0.73199999999999998</v>
      </c>
      <c r="Z77" s="163">
        <f t="shared" si="74"/>
        <v>2.02</v>
      </c>
      <c r="AA77" s="276">
        <f t="shared" si="75"/>
        <v>0.47299999999999998</v>
      </c>
      <c r="AB77" s="283">
        <f t="shared" si="76"/>
        <v>0</v>
      </c>
      <c r="AC77" s="284">
        <f t="shared" si="77"/>
        <v>1</v>
      </c>
      <c r="AE77" s="256">
        <v>319</v>
      </c>
      <c r="AF77" s="144">
        <f t="shared" si="78"/>
        <v>0.93400000000000005</v>
      </c>
      <c r="AG77" s="79">
        <v>4</v>
      </c>
      <c r="AH77" s="26">
        <f t="shared" si="79"/>
        <v>0.67500000000000004</v>
      </c>
      <c r="AI77" s="26">
        <f t="shared" si="80"/>
        <v>4.370461707083162E-2</v>
      </c>
      <c r="AJ77" s="83">
        <f t="shared" si="81"/>
        <v>0.35499999999999998</v>
      </c>
      <c r="AK77" s="61">
        <f t="shared" si="82"/>
        <v>1.0562913907284768</v>
      </c>
      <c r="AL77" s="83">
        <f t="shared" si="83"/>
        <v>0.71899999999999997</v>
      </c>
      <c r="AM77" s="11">
        <v>353</v>
      </c>
      <c r="AN77" s="83">
        <f t="shared" si="84"/>
        <v>4.8362789423208659E-2</v>
      </c>
      <c r="AO77" s="26">
        <f t="shared" si="85"/>
        <v>1.2539184952978056E-2</v>
      </c>
      <c r="AP77" s="26">
        <f t="shared" si="86"/>
        <v>0.56100000000000005</v>
      </c>
      <c r="AQ77" s="198">
        <f t="shared" si="87"/>
        <v>2.6829999999999998</v>
      </c>
      <c r="AR77" s="276">
        <f t="shared" si="88"/>
        <v>0.73199999999999998</v>
      </c>
      <c r="AS77" s="283">
        <f t="shared" si="89"/>
        <v>1</v>
      </c>
      <c r="AT77" s="284">
        <f t="shared" si="90"/>
        <v>1</v>
      </c>
      <c r="AV77" s="208">
        <v>71300</v>
      </c>
      <c r="AW77" s="144">
        <f t="shared" si="91"/>
        <v>0.90300000000000002</v>
      </c>
      <c r="AX77" s="26">
        <v>0</v>
      </c>
      <c r="AY77" s="83">
        <f t="shared" si="92"/>
        <v>0</v>
      </c>
      <c r="AZ77" s="26">
        <v>0.60599999999999998</v>
      </c>
      <c r="BA77" s="144">
        <f t="shared" si="93"/>
        <v>0.96</v>
      </c>
      <c r="BB77" s="26">
        <v>0.83</v>
      </c>
      <c r="BC77" s="83">
        <f t="shared" si="94"/>
        <v>0.64400000000000002</v>
      </c>
      <c r="BD77" s="26">
        <v>0.88100000000000001</v>
      </c>
      <c r="BE77" s="83">
        <f t="shared" si="95"/>
        <v>0.64400000000000002</v>
      </c>
      <c r="BF77" s="26">
        <v>5.329153605015674E-2</v>
      </c>
      <c r="BG77" s="83">
        <f t="shared" si="96"/>
        <v>0.72799999999999998</v>
      </c>
      <c r="BH77" s="212">
        <f t="shared" si="97"/>
        <v>3.879</v>
      </c>
      <c r="BI77" s="205">
        <f t="shared" si="98"/>
        <v>0.83299999999999996</v>
      </c>
      <c r="BJ77" s="283">
        <f t="shared" si="99"/>
        <v>2</v>
      </c>
      <c r="BK77" s="284">
        <f t="shared" si="100"/>
        <v>2</v>
      </c>
      <c r="BM77" s="160">
        <v>8</v>
      </c>
      <c r="BN77" s="144">
        <f t="shared" si="101"/>
        <v>0.98599999999999999</v>
      </c>
      <c r="BO77" s="11">
        <v>5</v>
      </c>
      <c r="BP77" s="144">
        <f t="shared" si="102"/>
        <v>0.98199999999999998</v>
      </c>
      <c r="BQ77" s="26">
        <v>4.3999999999999997E-2</v>
      </c>
      <c r="BR77" s="83">
        <f t="shared" si="103"/>
        <v>0.29299999999999998</v>
      </c>
      <c r="BS77" s="163">
        <f t="shared" si="104"/>
        <v>1.2789999999999999</v>
      </c>
      <c r="BT77" s="291">
        <f t="shared" si="105"/>
        <v>0.69199999999999995</v>
      </c>
      <c r="BU77" s="283">
        <f t="shared" si="106"/>
        <v>1</v>
      </c>
      <c r="BV77" s="284">
        <f t="shared" si="107"/>
        <v>1</v>
      </c>
      <c r="BX77" s="160">
        <v>0</v>
      </c>
      <c r="BY77" s="26">
        <f t="shared" si="108"/>
        <v>0</v>
      </c>
      <c r="BZ77" s="11">
        <v>0</v>
      </c>
      <c r="CA77" s="26">
        <f t="shared" si="109"/>
        <v>0</v>
      </c>
      <c r="CB77" s="11">
        <v>6</v>
      </c>
      <c r="CC77" s="31">
        <f t="shared" si="110"/>
        <v>0.80700000000000005</v>
      </c>
      <c r="CD77" s="11">
        <v>2</v>
      </c>
      <c r="CE77" s="26">
        <f t="shared" si="111"/>
        <v>0.77100000000000002</v>
      </c>
      <c r="CF77" s="163">
        <f t="shared" si="112"/>
        <v>0.80700000000000005</v>
      </c>
      <c r="CG77" s="299">
        <f t="shared" si="113"/>
        <v>0.68799999999999994</v>
      </c>
      <c r="CH77" s="283">
        <f t="shared" si="114"/>
        <v>0</v>
      </c>
      <c r="CI77" s="284">
        <f t="shared" si="115"/>
        <v>1</v>
      </c>
      <c r="CK77" s="160">
        <v>24</v>
      </c>
      <c r="CL77" s="144">
        <f t="shared" si="116"/>
        <v>0.91600000000000004</v>
      </c>
      <c r="CM77" s="26">
        <v>7.5235109717868343E-2</v>
      </c>
      <c r="CN77" s="146">
        <f t="shared" si="117"/>
        <v>0.80700000000000005</v>
      </c>
      <c r="CO77" s="11">
        <v>51</v>
      </c>
      <c r="CP77" s="31">
        <f t="shared" si="118"/>
        <v>0.80200000000000005</v>
      </c>
      <c r="CQ77" s="11">
        <v>29</v>
      </c>
      <c r="CR77" s="31">
        <f t="shared" si="119"/>
        <v>0.85899999999999999</v>
      </c>
      <c r="CS77" s="163">
        <f t="shared" si="120"/>
        <v>3.3839999999999999</v>
      </c>
      <c r="CT77" s="297">
        <f t="shared" si="121"/>
        <v>0.91600000000000004</v>
      </c>
      <c r="CU77" s="283">
        <f t="shared" si="122"/>
        <v>1</v>
      </c>
      <c r="CV77" s="284">
        <f t="shared" si="123"/>
        <v>4</v>
      </c>
      <c r="CX77" s="227">
        <v>0.06</v>
      </c>
      <c r="CY77" s="26">
        <f t="shared" si="124"/>
        <v>0.377</v>
      </c>
      <c r="CZ77" s="26">
        <v>4.3999999999999997E-2</v>
      </c>
      <c r="DA77" s="26">
        <f t="shared" si="125"/>
        <v>0.46</v>
      </c>
      <c r="DB77" s="26">
        <v>0.11890000000000001</v>
      </c>
      <c r="DC77" s="163">
        <f t="shared" si="126"/>
        <v>0.95589999999999997</v>
      </c>
      <c r="DD77" s="203">
        <f t="shared" si="127"/>
        <v>0.28899999999999998</v>
      </c>
      <c r="DE77" s="283">
        <f t="shared" si="128"/>
        <v>0</v>
      </c>
      <c r="DF77" s="284">
        <f t="shared" si="129"/>
        <v>0</v>
      </c>
      <c r="DI77" s="231"/>
      <c r="DJ77" s="163">
        <f t="shared" si="130"/>
        <v>15.007900000000001</v>
      </c>
      <c r="DK77" s="203">
        <f t="shared" si="131"/>
        <v>0.71</v>
      </c>
      <c r="DM77" s="301">
        <f t="shared" si="132"/>
        <v>5</v>
      </c>
      <c r="DN77" s="302">
        <f t="shared" si="133"/>
        <v>10</v>
      </c>
    </row>
    <row r="78" spans="2:118" x14ac:dyDescent="0.3">
      <c r="B78" s="47" t="s">
        <v>188</v>
      </c>
      <c r="C78" s="160">
        <v>540135</v>
      </c>
      <c r="D78" s="4" t="s">
        <v>342</v>
      </c>
      <c r="E78" s="4" t="s">
        <v>369</v>
      </c>
      <c r="F78" s="11">
        <v>2</v>
      </c>
      <c r="G78" s="18">
        <v>666</v>
      </c>
      <c r="H78" s="18">
        <v>410</v>
      </c>
      <c r="I78" s="18">
        <v>342</v>
      </c>
      <c r="J78" s="19">
        <v>328.64864864864859</v>
      </c>
      <c r="K78" s="18">
        <v>159</v>
      </c>
      <c r="L78" s="163">
        <v>2.15</v>
      </c>
      <c r="N78" s="256">
        <v>90</v>
      </c>
      <c r="O78" s="26">
        <f t="shared" si="68"/>
        <v>0.56499999999999995</v>
      </c>
      <c r="P78" s="26">
        <v>0.13513513513513509</v>
      </c>
      <c r="Q78" s="26">
        <f t="shared" si="69"/>
        <v>0.49099999999999999</v>
      </c>
      <c r="R78" s="11">
        <v>4.05</v>
      </c>
      <c r="S78" s="26">
        <f t="shared" si="70"/>
        <v>0.66200000000000003</v>
      </c>
      <c r="T78" s="69">
        <v>6.0810810810810814E-3</v>
      </c>
      <c r="U78" s="83">
        <f t="shared" si="71"/>
        <v>0.66200000000000003</v>
      </c>
      <c r="V78" s="11">
        <v>28</v>
      </c>
      <c r="W78" s="144">
        <f t="shared" si="72"/>
        <v>0.98199999999999998</v>
      </c>
      <c r="X78" s="65">
        <v>1.7</v>
      </c>
      <c r="Y78" s="83">
        <f t="shared" si="73"/>
        <v>0.51300000000000001</v>
      </c>
      <c r="Z78" s="163">
        <f t="shared" si="74"/>
        <v>2.6480000000000001</v>
      </c>
      <c r="AA78" s="275">
        <f t="shared" si="75"/>
        <v>0.80700000000000005</v>
      </c>
      <c r="AB78" s="283">
        <f t="shared" si="76"/>
        <v>1</v>
      </c>
      <c r="AC78" s="284">
        <f t="shared" si="77"/>
        <v>1</v>
      </c>
      <c r="AE78" s="256">
        <v>81</v>
      </c>
      <c r="AF78" s="26">
        <f t="shared" si="78"/>
        <v>0.68400000000000005</v>
      </c>
      <c r="AG78" s="79">
        <v>26</v>
      </c>
      <c r="AH78" s="178">
        <f t="shared" si="79"/>
        <v>0.88100000000000001</v>
      </c>
      <c r="AI78" s="26">
        <f t="shared" si="80"/>
        <v>0.19756097560975611</v>
      </c>
      <c r="AJ78" s="83">
        <f t="shared" si="81"/>
        <v>0.745</v>
      </c>
      <c r="AK78" s="61">
        <f t="shared" si="82"/>
        <v>0.9</v>
      </c>
      <c r="AL78" s="26">
        <f t="shared" si="83"/>
        <v>0.65700000000000003</v>
      </c>
      <c r="AM78" s="11">
        <v>92</v>
      </c>
      <c r="AN78" s="83">
        <f t="shared" si="84"/>
        <v>0.22439024390243903</v>
      </c>
      <c r="AO78" s="26">
        <f t="shared" si="85"/>
        <v>0.32098765432098764</v>
      </c>
      <c r="AP78" s="144">
        <f t="shared" si="86"/>
        <v>0.92900000000000005</v>
      </c>
      <c r="AQ78" s="198">
        <f t="shared" si="87"/>
        <v>2.9670000000000005</v>
      </c>
      <c r="AR78" s="275">
        <f t="shared" si="88"/>
        <v>0.81100000000000005</v>
      </c>
      <c r="AS78" s="283">
        <f t="shared" si="89"/>
        <v>0</v>
      </c>
      <c r="AT78" s="284">
        <f t="shared" si="90"/>
        <v>1</v>
      </c>
      <c r="AV78" s="208">
        <v>35735</v>
      </c>
      <c r="AW78" s="83">
        <f t="shared" si="91"/>
        <v>0.5</v>
      </c>
      <c r="AX78" s="26">
        <v>0.31578947368421051</v>
      </c>
      <c r="AY78" s="178">
        <f t="shared" si="92"/>
        <v>0.85499999999999998</v>
      </c>
      <c r="AZ78" s="26">
        <v>0.13</v>
      </c>
      <c r="BA78" s="83">
        <f t="shared" si="93"/>
        <v>0.35</v>
      </c>
      <c r="BB78" s="26">
        <v>0.80400000000000005</v>
      </c>
      <c r="BC78" s="83">
        <f t="shared" si="94"/>
        <v>0.59199999999999997</v>
      </c>
      <c r="BD78" s="26">
        <v>0.80400000000000005</v>
      </c>
      <c r="BE78" s="83">
        <f t="shared" si="95"/>
        <v>0.45100000000000001</v>
      </c>
      <c r="BF78" s="26">
        <v>3.7037037037037035E-2</v>
      </c>
      <c r="BG78" s="83">
        <f t="shared" si="96"/>
        <v>0.67500000000000004</v>
      </c>
      <c r="BH78" s="212">
        <f t="shared" si="97"/>
        <v>3.423</v>
      </c>
      <c r="BI78" s="203">
        <f t="shared" si="98"/>
        <v>0.53500000000000003</v>
      </c>
      <c r="BJ78" s="283">
        <f t="shared" si="99"/>
        <v>0</v>
      </c>
      <c r="BK78" s="284">
        <f t="shared" si="100"/>
        <v>1</v>
      </c>
      <c r="BM78" s="160">
        <v>1</v>
      </c>
      <c r="BN78" s="26">
        <f t="shared" si="101"/>
        <v>0.438</v>
      </c>
      <c r="BO78" s="11">
        <v>0</v>
      </c>
      <c r="BP78" s="26">
        <f t="shared" si="102"/>
        <v>0</v>
      </c>
      <c r="BQ78" s="26">
        <v>0.14000000000000001</v>
      </c>
      <c r="BR78" s="83">
        <f t="shared" si="103"/>
        <v>0.622</v>
      </c>
      <c r="BS78" s="163">
        <f t="shared" si="104"/>
        <v>1.06</v>
      </c>
      <c r="BT78" s="291">
        <f t="shared" si="105"/>
        <v>0.58299999999999996</v>
      </c>
      <c r="BU78" s="283">
        <f t="shared" si="106"/>
        <v>0</v>
      </c>
      <c r="BV78" s="284">
        <f t="shared" si="107"/>
        <v>0</v>
      </c>
      <c r="BX78" s="160">
        <v>0</v>
      </c>
      <c r="BY78" s="26">
        <f t="shared" si="108"/>
        <v>0</v>
      </c>
      <c r="BZ78" s="11">
        <v>0</v>
      </c>
      <c r="CA78" s="26">
        <f t="shared" si="109"/>
        <v>0</v>
      </c>
      <c r="CB78" s="11">
        <v>3</v>
      </c>
      <c r="CC78" s="26">
        <f t="shared" si="110"/>
        <v>0.63100000000000001</v>
      </c>
      <c r="CD78" s="11">
        <v>3</v>
      </c>
      <c r="CE78" s="31">
        <f t="shared" si="111"/>
        <v>0.85</v>
      </c>
      <c r="CF78" s="163">
        <f t="shared" si="112"/>
        <v>0.63100000000000001</v>
      </c>
      <c r="CG78" s="299">
        <f t="shared" si="113"/>
        <v>0.57399999999999995</v>
      </c>
      <c r="CH78" s="283">
        <f t="shared" si="114"/>
        <v>0</v>
      </c>
      <c r="CI78" s="284">
        <f t="shared" si="115"/>
        <v>0</v>
      </c>
      <c r="CK78" s="160">
        <v>0</v>
      </c>
      <c r="CL78" s="26">
        <f t="shared" si="116"/>
        <v>0</v>
      </c>
      <c r="CM78" s="26">
        <v>0</v>
      </c>
      <c r="CN78" s="45">
        <f t="shared" si="117"/>
        <v>0</v>
      </c>
      <c r="CO78" s="11">
        <v>48</v>
      </c>
      <c r="CP78" s="26">
        <f t="shared" si="118"/>
        <v>0.77600000000000002</v>
      </c>
      <c r="CQ78" s="11">
        <v>19</v>
      </c>
      <c r="CR78" s="31">
        <f t="shared" si="119"/>
        <v>0.80200000000000005</v>
      </c>
      <c r="CS78" s="163">
        <f t="shared" si="120"/>
        <v>1.5780000000000001</v>
      </c>
      <c r="CT78" s="299">
        <f t="shared" si="121"/>
        <v>0.53900000000000003</v>
      </c>
      <c r="CU78" s="283">
        <f t="shared" si="122"/>
        <v>0</v>
      </c>
      <c r="CV78" s="284">
        <f t="shared" si="123"/>
        <v>1</v>
      </c>
      <c r="CX78" s="227">
        <v>0.36</v>
      </c>
      <c r="CY78" s="31">
        <f t="shared" si="124"/>
        <v>0.82799999999999996</v>
      </c>
      <c r="CZ78" s="26">
        <v>0.18099999999999999</v>
      </c>
      <c r="DA78" s="26">
        <f t="shared" si="125"/>
        <v>0.77100000000000002</v>
      </c>
      <c r="DB78" s="178">
        <v>0.87219999999999998</v>
      </c>
      <c r="DC78" s="163">
        <f t="shared" si="126"/>
        <v>2.4712000000000001</v>
      </c>
      <c r="DD78" s="205">
        <f t="shared" si="127"/>
        <v>0.88500000000000001</v>
      </c>
      <c r="DE78" s="283">
        <f t="shared" si="128"/>
        <v>0</v>
      </c>
      <c r="DF78" s="284">
        <f t="shared" si="129"/>
        <v>2</v>
      </c>
      <c r="DI78" s="231"/>
      <c r="DJ78" s="163">
        <f t="shared" si="130"/>
        <v>14.778199999999996</v>
      </c>
      <c r="DK78" s="203">
        <f t="shared" si="131"/>
        <v>0.70599999999999996</v>
      </c>
      <c r="DM78" s="301">
        <f t="shared" si="132"/>
        <v>1</v>
      </c>
      <c r="DN78" s="302">
        <f t="shared" si="133"/>
        <v>6</v>
      </c>
    </row>
    <row r="79" spans="2:118" x14ac:dyDescent="0.3">
      <c r="B79" s="47" t="s">
        <v>217</v>
      </c>
      <c r="C79" s="160">
        <v>540156</v>
      </c>
      <c r="D79" s="4" t="s">
        <v>349</v>
      </c>
      <c r="E79" s="4" t="s">
        <v>369</v>
      </c>
      <c r="F79" s="11">
        <v>5</v>
      </c>
      <c r="G79" s="18">
        <v>698</v>
      </c>
      <c r="H79" s="18">
        <v>1337</v>
      </c>
      <c r="I79" s="18">
        <v>2079</v>
      </c>
      <c r="J79" s="19">
        <v>1906.2464183381089</v>
      </c>
      <c r="K79" s="18">
        <v>837</v>
      </c>
      <c r="L79" s="163">
        <v>2.48</v>
      </c>
      <c r="N79" s="256">
        <v>90</v>
      </c>
      <c r="O79" s="26">
        <f t="shared" si="68"/>
        <v>0.56499999999999995</v>
      </c>
      <c r="P79" s="26">
        <v>0.12893982808022919</v>
      </c>
      <c r="Q79" s="26">
        <f t="shared" si="69"/>
        <v>0.46400000000000002</v>
      </c>
      <c r="R79" s="11">
        <v>2.67</v>
      </c>
      <c r="S79" s="26">
        <f t="shared" si="70"/>
        <v>0.46</v>
      </c>
      <c r="T79" s="69">
        <v>3.8252148997134669E-3</v>
      </c>
      <c r="U79" s="83">
        <f t="shared" si="71"/>
        <v>0.41199999999999998</v>
      </c>
      <c r="V79" s="11">
        <v>9</v>
      </c>
      <c r="W79" s="26">
        <f t="shared" si="72"/>
        <v>0</v>
      </c>
      <c r="X79" s="62">
        <v>1.9</v>
      </c>
      <c r="Y79" s="83">
        <f t="shared" si="73"/>
        <v>0.59599999999999997</v>
      </c>
      <c r="Z79" s="163">
        <f t="shared" si="74"/>
        <v>1.472</v>
      </c>
      <c r="AA79" s="276">
        <f t="shared" si="75"/>
        <v>0.28499999999999998</v>
      </c>
      <c r="AB79" s="283">
        <f t="shared" si="76"/>
        <v>0</v>
      </c>
      <c r="AC79" s="284">
        <f t="shared" si="77"/>
        <v>0</v>
      </c>
      <c r="AE79" s="256">
        <v>150</v>
      </c>
      <c r="AF79" s="178">
        <f t="shared" si="78"/>
        <v>0.83299999999999996</v>
      </c>
      <c r="AG79" s="79">
        <v>2</v>
      </c>
      <c r="AH79" s="26">
        <f t="shared" si="79"/>
        <v>0.58299999999999996</v>
      </c>
      <c r="AI79" s="26">
        <f t="shared" si="80"/>
        <v>0.11219147344801796</v>
      </c>
      <c r="AJ79" s="83">
        <f t="shared" si="81"/>
        <v>0.58299999999999996</v>
      </c>
      <c r="AK79" s="61">
        <f t="shared" si="82"/>
        <v>1.6666666666666667</v>
      </c>
      <c r="AL79" s="178">
        <f t="shared" si="83"/>
        <v>0.89900000000000002</v>
      </c>
      <c r="AM79" s="11">
        <v>150</v>
      </c>
      <c r="AN79" s="83">
        <f t="shared" si="84"/>
        <v>0.11219147344801796</v>
      </c>
      <c r="AO79" s="26">
        <f t="shared" si="85"/>
        <v>1.3333333333333334E-2</v>
      </c>
      <c r="AP79" s="26">
        <f t="shared" si="86"/>
        <v>0.56999999999999995</v>
      </c>
      <c r="AQ79" s="198">
        <f t="shared" si="87"/>
        <v>2.8979999999999997</v>
      </c>
      <c r="AR79" s="276">
        <f t="shared" si="88"/>
        <v>0.78900000000000003</v>
      </c>
      <c r="AS79" s="283">
        <f t="shared" si="89"/>
        <v>0</v>
      </c>
      <c r="AT79" s="284">
        <f t="shared" si="90"/>
        <v>2</v>
      </c>
      <c r="AV79" s="208">
        <v>69900</v>
      </c>
      <c r="AW79" s="178">
        <f t="shared" si="91"/>
        <v>0.89900000000000002</v>
      </c>
      <c r="AX79" s="26">
        <v>0.26190476190476192</v>
      </c>
      <c r="AY79" s="83">
        <f t="shared" si="92"/>
        <v>0.76300000000000001</v>
      </c>
      <c r="AZ79" s="26">
        <v>0.22</v>
      </c>
      <c r="BA79" s="83">
        <f t="shared" si="93"/>
        <v>0.52600000000000002</v>
      </c>
      <c r="BB79" s="26">
        <v>0.58699999999999997</v>
      </c>
      <c r="BC79" s="83">
        <f t="shared" si="94"/>
        <v>0.32400000000000001</v>
      </c>
      <c r="BD79" s="26">
        <v>0.88700000000000001</v>
      </c>
      <c r="BE79" s="83">
        <f t="shared" si="95"/>
        <v>0.67500000000000004</v>
      </c>
      <c r="BF79" s="26">
        <v>5.3333333333333337E-2</v>
      </c>
      <c r="BG79" s="83">
        <f t="shared" si="96"/>
        <v>0.73199999999999998</v>
      </c>
      <c r="BH79" s="212">
        <f t="shared" si="97"/>
        <v>3.919</v>
      </c>
      <c r="BI79" s="205">
        <f t="shared" si="98"/>
        <v>0.85</v>
      </c>
      <c r="BJ79" s="283">
        <f t="shared" si="99"/>
        <v>0</v>
      </c>
      <c r="BK79" s="284">
        <f t="shared" si="100"/>
        <v>1</v>
      </c>
      <c r="BM79" s="160">
        <v>2</v>
      </c>
      <c r="BN79" s="26">
        <f t="shared" si="101"/>
        <v>0.66600000000000004</v>
      </c>
      <c r="BO79" s="11">
        <v>0</v>
      </c>
      <c r="BP79" s="26">
        <f t="shared" si="102"/>
        <v>0</v>
      </c>
      <c r="BQ79" s="26">
        <v>0.14599999999999999</v>
      </c>
      <c r="BR79" s="83">
        <f t="shared" si="103"/>
        <v>0.64900000000000002</v>
      </c>
      <c r="BS79" s="163">
        <f t="shared" si="104"/>
        <v>1.3149999999999999</v>
      </c>
      <c r="BT79" s="291">
        <f t="shared" si="105"/>
        <v>0.71899999999999997</v>
      </c>
      <c r="BU79" s="283">
        <f t="shared" si="106"/>
        <v>0</v>
      </c>
      <c r="BV79" s="284">
        <f t="shared" si="107"/>
        <v>0</v>
      </c>
      <c r="BX79" s="160">
        <v>1</v>
      </c>
      <c r="BY79" s="26">
        <f t="shared" si="108"/>
        <v>0.77600000000000002</v>
      </c>
      <c r="BZ79" s="11">
        <v>0</v>
      </c>
      <c r="CA79" s="26">
        <f t="shared" si="109"/>
        <v>0</v>
      </c>
      <c r="CB79" s="11">
        <v>7</v>
      </c>
      <c r="CC79" s="31">
        <f t="shared" si="110"/>
        <v>0.85499999999999998</v>
      </c>
      <c r="CD79" s="11">
        <v>1</v>
      </c>
      <c r="CE79" s="26">
        <f t="shared" si="111"/>
        <v>0.59199999999999997</v>
      </c>
      <c r="CF79" s="163">
        <f t="shared" si="112"/>
        <v>1.631</v>
      </c>
      <c r="CG79" s="298">
        <f t="shared" si="113"/>
        <v>0.88100000000000001</v>
      </c>
      <c r="CH79" s="283">
        <f t="shared" si="114"/>
        <v>0</v>
      </c>
      <c r="CI79" s="284">
        <f t="shared" si="115"/>
        <v>1</v>
      </c>
      <c r="CK79" s="160">
        <v>14</v>
      </c>
      <c r="CL79" s="31">
        <f t="shared" si="116"/>
        <v>0.86799999999999999</v>
      </c>
      <c r="CM79" s="26">
        <v>9.3333333333333338E-2</v>
      </c>
      <c r="CN79" s="146">
        <f t="shared" si="117"/>
        <v>0.82399999999999995</v>
      </c>
      <c r="CO79" s="11">
        <v>10</v>
      </c>
      <c r="CP79" s="26">
        <f t="shared" si="118"/>
        <v>0.45100000000000001</v>
      </c>
      <c r="CQ79" s="11">
        <v>0</v>
      </c>
      <c r="CR79" s="26">
        <f t="shared" si="119"/>
        <v>0</v>
      </c>
      <c r="CS79" s="163">
        <f t="shared" si="120"/>
        <v>2.1429999999999998</v>
      </c>
      <c r="CT79" s="299">
        <f t="shared" si="121"/>
        <v>0.65700000000000003</v>
      </c>
      <c r="CU79" s="283">
        <f t="shared" si="122"/>
        <v>0</v>
      </c>
      <c r="CV79" s="284">
        <f t="shared" si="123"/>
        <v>2</v>
      </c>
      <c r="CX79" s="227">
        <v>0.11899999999999999</v>
      </c>
      <c r="CY79" s="26">
        <f t="shared" si="124"/>
        <v>0.53900000000000003</v>
      </c>
      <c r="CZ79" s="26">
        <v>0.08</v>
      </c>
      <c r="DA79" s="26">
        <f t="shared" si="125"/>
        <v>0.59599999999999997</v>
      </c>
      <c r="DB79" s="26">
        <v>0.20699999999999999</v>
      </c>
      <c r="DC79" s="163">
        <f t="shared" si="126"/>
        <v>1.3420000000000001</v>
      </c>
      <c r="DD79" s="203">
        <f t="shared" si="127"/>
        <v>0.434</v>
      </c>
      <c r="DE79" s="283">
        <f t="shared" si="128"/>
        <v>0</v>
      </c>
      <c r="DF79" s="284">
        <f t="shared" si="129"/>
        <v>0</v>
      </c>
      <c r="DI79" s="231"/>
      <c r="DJ79" s="163">
        <f t="shared" si="130"/>
        <v>14.720000000000004</v>
      </c>
      <c r="DK79" s="203">
        <f t="shared" si="131"/>
        <v>0.70099999999999996</v>
      </c>
      <c r="DM79" s="301">
        <f t="shared" si="132"/>
        <v>0</v>
      </c>
      <c r="DN79" s="302">
        <f t="shared" si="133"/>
        <v>6</v>
      </c>
    </row>
    <row r="80" spans="2:118" x14ac:dyDescent="0.3">
      <c r="B80" s="47" t="s">
        <v>234</v>
      </c>
      <c r="C80" s="160">
        <v>540165</v>
      </c>
      <c r="D80" s="4" t="s">
        <v>352</v>
      </c>
      <c r="E80" s="4" t="s">
        <v>369</v>
      </c>
      <c r="F80" s="11">
        <v>3</v>
      </c>
      <c r="G80" s="18">
        <v>93</v>
      </c>
      <c r="H80" s="18">
        <v>188</v>
      </c>
      <c r="I80" s="18">
        <v>468</v>
      </c>
      <c r="J80" s="19">
        <v>3220.6451612903224</v>
      </c>
      <c r="K80" s="18">
        <v>191</v>
      </c>
      <c r="L80" s="163">
        <v>2.4500000000000002</v>
      </c>
      <c r="N80" s="256">
        <v>29</v>
      </c>
      <c r="O80" s="26">
        <f t="shared" si="68"/>
        <v>0.192</v>
      </c>
      <c r="P80" s="26">
        <v>0.31182795698924731</v>
      </c>
      <c r="Q80" s="178">
        <f t="shared" si="69"/>
        <v>0.877</v>
      </c>
      <c r="R80" s="11">
        <v>0.25</v>
      </c>
      <c r="S80" s="26">
        <f t="shared" si="70"/>
        <v>5.7000000000000002E-2</v>
      </c>
      <c r="T80" s="69">
        <v>2.6881720430107529E-3</v>
      </c>
      <c r="U80" s="83">
        <f t="shared" si="71"/>
        <v>0.26700000000000002</v>
      </c>
      <c r="V80" s="11">
        <v>16</v>
      </c>
      <c r="W80" s="26">
        <f t="shared" si="72"/>
        <v>0.377</v>
      </c>
      <c r="X80" s="62">
        <v>3.7</v>
      </c>
      <c r="Y80" s="178">
        <f t="shared" si="73"/>
        <v>0.82799999999999996</v>
      </c>
      <c r="Z80" s="163">
        <f t="shared" si="74"/>
        <v>2.3490000000000002</v>
      </c>
      <c r="AA80" s="276">
        <f t="shared" si="75"/>
        <v>0.64900000000000002</v>
      </c>
      <c r="AB80" s="283">
        <f t="shared" si="76"/>
        <v>0</v>
      </c>
      <c r="AC80" s="284">
        <f t="shared" si="77"/>
        <v>2</v>
      </c>
      <c r="AE80" s="256">
        <v>99</v>
      </c>
      <c r="AF80" s="26">
        <f t="shared" si="78"/>
        <v>0.72299999999999998</v>
      </c>
      <c r="AG80" s="79">
        <v>0</v>
      </c>
      <c r="AH80" s="26">
        <f t="shared" si="79"/>
        <v>0</v>
      </c>
      <c r="AI80" s="26">
        <f t="shared" si="80"/>
        <v>0.52659574468085102</v>
      </c>
      <c r="AJ80" s="144">
        <f t="shared" si="81"/>
        <v>0.98199999999999998</v>
      </c>
      <c r="AK80" s="61">
        <f t="shared" si="82"/>
        <v>3.4137931034482758</v>
      </c>
      <c r="AL80" s="144">
        <f t="shared" si="83"/>
        <v>0.98599999999999999</v>
      </c>
      <c r="AM80" s="11">
        <v>100</v>
      </c>
      <c r="AN80" s="83">
        <f t="shared" si="84"/>
        <v>0.53191489361702127</v>
      </c>
      <c r="AO80" s="26">
        <f t="shared" si="85"/>
        <v>0</v>
      </c>
      <c r="AP80" s="26">
        <f t="shared" si="86"/>
        <v>0</v>
      </c>
      <c r="AQ80" s="198">
        <f t="shared" si="87"/>
        <v>2.6909999999999998</v>
      </c>
      <c r="AR80" s="276">
        <f t="shared" si="88"/>
        <v>0.73599999999999999</v>
      </c>
      <c r="AS80" s="283">
        <f t="shared" si="89"/>
        <v>2</v>
      </c>
      <c r="AT80" s="284">
        <f t="shared" si="90"/>
        <v>2</v>
      </c>
      <c r="AV80" s="208">
        <v>36050</v>
      </c>
      <c r="AW80" s="83">
        <f t="shared" si="91"/>
        <v>0.504</v>
      </c>
      <c r="AX80" s="26">
        <v>0.18681318681318679</v>
      </c>
      <c r="AY80" s="83">
        <f t="shared" si="92"/>
        <v>0.67900000000000005</v>
      </c>
      <c r="AZ80" s="26">
        <v>0.1</v>
      </c>
      <c r="BA80" s="83">
        <f t="shared" si="93"/>
        <v>0.311</v>
      </c>
      <c r="BB80" s="26">
        <v>0.91</v>
      </c>
      <c r="BC80" s="178">
        <f t="shared" si="94"/>
        <v>0.84599999999999997</v>
      </c>
      <c r="BD80" s="26">
        <v>0.78</v>
      </c>
      <c r="BE80" s="83">
        <f t="shared" si="95"/>
        <v>0.41199999999999998</v>
      </c>
      <c r="BF80" s="26">
        <v>0.14141414141414141</v>
      </c>
      <c r="BG80" s="144">
        <f t="shared" si="96"/>
        <v>0.93799999999999994</v>
      </c>
      <c r="BH80" s="212">
        <f t="shared" si="97"/>
        <v>3.69</v>
      </c>
      <c r="BI80" s="203">
        <f t="shared" si="98"/>
        <v>0.70599999999999996</v>
      </c>
      <c r="BJ80" s="283">
        <f t="shared" si="99"/>
        <v>1</v>
      </c>
      <c r="BK80" s="284">
        <f t="shared" si="100"/>
        <v>2</v>
      </c>
      <c r="BM80" s="160">
        <v>1</v>
      </c>
      <c r="BN80" s="26">
        <f t="shared" si="101"/>
        <v>0.438</v>
      </c>
      <c r="BO80" s="11">
        <v>0</v>
      </c>
      <c r="BP80" s="26">
        <f t="shared" si="102"/>
        <v>0</v>
      </c>
      <c r="BQ80" s="26">
        <v>0.34100000000000003</v>
      </c>
      <c r="BR80" s="144">
        <f t="shared" si="103"/>
        <v>0.91200000000000003</v>
      </c>
      <c r="BS80" s="163">
        <f t="shared" si="104"/>
        <v>1.35</v>
      </c>
      <c r="BT80" s="291">
        <f t="shared" si="105"/>
        <v>0.745</v>
      </c>
      <c r="BU80" s="283">
        <f t="shared" si="106"/>
        <v>1</v>
      </c>
      <c r="BV80" s="284">
        <f t="shared" si="107"/>
        <v>1</v>
      </c>
      <c r="BX80" s="160">
        <v>0</v>
      </c>
      <c r="BY80" s="26">
        <f t="shared" si="108"/>
        <v>0</v>
      </c>
      <c r="BZ80" s="11">
        <v>0</v>
      </c>
      <c r="CA80" s="26">
        <f t="shared" si="109"/>
        <v>0</v>
      </c>
      <c r="CB80" s="11">
        <v>3</v>
      </c>
      <c r="CC80" s="26">
        <f t="shared" si="110"/>
        <v>0.63100000000000001</v>
      </c>
      <c r="CD80" s="11">
        <v>1</v>
      </c>
      <c r="CE80" s="26">
        <f t="shared" si="111"/>
        <v>0.59199999999999997</v>
      </c>
      <c r="CF80" s="163">
        <f t="shared" si="112"/>
        <v>0.63100000000000001</v>
      </c>
      <c r="CG80" s="299">
        <f t="shared" si="113"/>
        <v>0.57399999999999995</v>
      </c>
      <c r="CH80" s="283">
        <f t="shared" si="114"/>
        <v>0</v>
      </c>
      <c r="CI80" s="284">
        <f t="shared" si="115"/>
        <v>0</v>
      </c>
      <c r="CK80" s="160">
        <v>7</v>
      </c>
      <c r="CL80" s="31">
        <f t="shared" si="116"/>
        <v>0.80200000000000005</v>
      </c>
      <c r="CM80" s="26">
        <v>7.0707070707070704E-2</v>
      </c>
      <c r="CN80" s="146">
        <f t="shared" si="117"/>
        <v>0.80200000000000005</v>
      </c>
      <c r="CO80" s="11">
        <v>2</v>
      </c>
      <c r="CP80" s="26">
        <f t="shared" si="118"/>
        <v>0.20100000000000001</v>
      </c>
      <c r="CQ80" s="11">
        <v>0</v>
      </c>
      <c r="CR80" s="26">
        <f t="shared" si="119"/>
        <v>0</v>
      </c>
      <c r="CS80" s="163">
        <f t="shared" si="120"/>
        <v>1.8050000000000002</v>
      </c>
      <c r="CT80" s="299">
        <f t="shared" si="121"/>
        <v>0.58299999999999996</v>
      </c>
      <c r="CU80" s="283">
        <f t="shared" si="122"/>
        <v>0</v>
      </c>
      <c r="CV80" s="284">
        <f t="shared" si="123"/>
        <v>2</v>
      </c>
      <c r="CX80" s="227">
        <v>0.51300000000000001</v>
      </c>
      <c r="CY80" s="178">
        <f t="shared" si="124"/>
        <v>0.89</v>
      </c>
      <c r="CZ80" s="26">
        <v>0.40400000000000003</v>
      </c>
      <c r="DA80" s="144">
        <f t="shared" si="125"/>
        <v>0.91600000000000004</v>
      </c>
      <c r="DB80" s="26">
        <v>0.29509999999999997</v>
      </c>
      <c r="DC80" s="163">
        <f t="shared" si="126"/>
        <v>2.1011000000000002</v>
      </c>
      <c r="DD80" s="203">
        <f t="shared" si="127"/>
        <v>0.77100000000000002</v>
      </c>
      <c r="DE80" s="283">
        <f t="shared" si="128"/>
        <v>1</v>
      </c>
      <c r="DF80" s="284">
        <f t="shared" si="129"/>
        <v>2</v>
      </c>
      <c r="DI80" s="231"/>
      <c r="DJ80" s="163">
        <f t="shared" si="130"/>
        <v>14.617100000000001</v>
      </c>
      <c r="DK80" s="203">
        <f t="shared" si="131"/>
        <v>0.69699999999999995</v>
      </c>
      <c r="DM80" s="301">
        <f t="shared" si="132"/>
        <v>5</v>
      </c>
      <c r="DN80" s="302">
        <f t="shared" si="133"/>
        <v>11</v>
      </c>
    </row>
    <row r="81" spans="2:118" x14ac:dyDescent="0.3">
      <c r="B81" s="47" t="s">
        <v>149</v>
      </c>
      <c r="C81" s="160">
        <v>540106</v>
      </c>
      <c r="D81" s="4" t="s">
        <v>335</v>
      </c>
      <c r="E81" s="4" t="s">
        <v>369</v>
      </c>
      <c r="F81" s="11">
        <v>6</v>
      </c>
      <c r="G81" s="18">
        <v>389</v>
      </c>
      <c r="H81" s="18">
        <v>105</v>
      </c>
      <c r="I81" s="18">
        <v>105</v>
      </c>
      <c r="J81" s="19">
        <v>172.75064267352184</v>
      </c>
      <c r="K81" s="18">
        <v>55</v>
      </c>
      <c r="L81" s="163">
        <v>1.91</v>
      </c>
      <c r="N81" s="256">
        <v>48</v>
      </c>
      <c r="O81" s="26">
        <f t="shared" si="68"/>
        <v>0.33700000000000002</v>
      </c>
      <c r="P81" s="26">
        <v>0.12339331619537269</v>
      </c>
      <c r="Q81" s="26">
        <f t="shared" si="69"/>
        <v>0.44700000000000001</v>
      </c>
      <c r="R81" s="11">
        <v>1.68</v>
      </c>
      <c r="S81" s="26">
        <f t="shared" si="70"/>
        <v>0.26700000000000002</v>
      </c>
      <c r="T81" s="69">
        <v>4.3187660668380463E-3</v>
      </c>
      <c r="U81" s="83">
        <f t="shared" si="71"/>
        <v>0.48199999999999998</v>
      </c>
      <c r="V81" s="11">
        <v>15</v>
      </c>
      <c r="W81" s="26">
        <f t="shared" si="72"/>
        <v>0.27100000000000002</v>
      </c>
      <c r="X81" s="62">
        <v>4.3</v>
      </c>
      <c r="Y81" s="178">
        <f t="shared" si="73"/>
        <v>0.872</v>
      </c>
      <c r="Z81" s="163">
        <f t="shared" si="74"/>
        <v>2.0720000000000001</v>
      </c>
      <c r="AA81" s="276">
        <f t="shared" si="75"/>
        <v>0.52100000000000002</v>
      </c>
      <c r="AB81" s="283">
        <f t="shared" si="76"/>
        <v>0</v>
      </c>
      <c r="AC81" s="284">
        <f t="shared" si="77"/>
        <v>1</v>
      </c>
      <c r="AE81" s="256">
        <v>48</v>
      </c>
      <c r="AF81" s="26">
        <f t="shared" si="78"/>
        <v>0.52100000000000002</v>
      </c>
      <c r="AG81" s="79">
        <v>0</v>
      </c>
      <c r="AH81" s="26">
        <f t="shared" si="79"/>
        <v>0</v>
      </c>
      <c r="AI81" s="26">
        <f t="shared" si="80"/>
        <v>0.45714285714285713</v>
      </c>
      <c r="AJ81" s="144">
        <f t="shared" si="81"/>
        <v>0.97299999999999998</v>
      </c>
      <c r="AK81" s="61">
        <f t="shared" si="82"/>
        <v>1</v>
      </c>
      <c r="AL81" s="83">
        <f t="shared" si="83"/>
        <v>0.69699999999999995</v>
      </c>
      <c r="AM81" s="11">
        <v>48</v>
      </c>
      <c r="AN81" s="83">
        <f t="shared" si="84"/>
        <v>0.45714285714285713</v>
      </c>
      <c r="AO81" s="26">
        <f t="shared" si="85"/>
        <v>0</v>
      </c>
      <c r="AP81" s="26">
        <f t="shared" si="86"/>
        <v>0</v>
      </c>
      <c r="AQ81" s="198">
        <f t="shared" si="87"/>
        <v>2.1909999999999998</v>
      </c>
      <c r="AR81" s="276">
        <f t="shared" si="88"/>
        <v>0.61399999999999999</v>
      </c>
      <c r="AS81" s="283">
        <f t="shared" si="89"/>
        <v>1</v>
      </c>
      <c r="AT81" s="284">
        <f t="shared" si="90"/>
        <v>1</v>
      </c>
      <c r="AV81" s="208">
        <v>54900</v>
      </c>
      <c r="AW81" s="83">
        <f t="shared" si="91"/>
        <v>0.77100000000000002</v>
      </c>
      <c r="AX81" s="26">
        <v>2.8571428571428571E-2</v>
      </c>
      <c r="AY81" s="83">
        <f t="shared" si="92"/>
        <v>0.36399999999999999</v>
      </c>
      <c r="AZ81" s="26">
        <v>0.56200000000000006</v>
      </c>
      <c r="BA81" s="144">
        <f t="shared" si="93"/>
        <v>0.92900000000000005</v>
      </c>
      <c r="BB81" s="26">
        <v>0.68799999999999994</v>
      </c>
      <c r="BC81" s="83">
        <f t="shared" si="94"/>
        <v>0.438</v>
      </c>
      <c r="BD81" s="26">
        <v>0.97899999999999998</v>
      </c>
      <c r="BE81" s="144">
        <f t="shared" si="95"/>
        <v>0.94199999999999995</v>
      </c>
      <c r="BF81" s="26">
        <v>2.0833333333333332E-2</v>
      </c>
      <c r="BG81" s="83">
        <f t="shared" si="96"/>
        <v>0.56100000000000005</v>
      </c>
      <c r="BH81" s="212">
        <f t="shared" si="97"/>
        <v>4.0049999999999999</v>
      </c>
      <c r="BI81" s="206">
        <f t="shared" si="98"/>
        <v>0.90300000000000002</v>
      </c>
      <c r="BJ81" s="283">
        <f t="shared" si="99"/>
        <v>2</v>
      </c>
      <c r="BK81" s="284">
        <f t="shared" si="100"/>
        <v>2</v>
      </c>
      <c r="BM81" s="160">
        <v>0</v>
      </c>
      <c r="BN81" s="26">
        <f t="shared" si="101"/>
        <v>0</v>
      </c>
      <c r="BO81" s="11">
        <v>0</v>
      </c>
      <c r="BP81" s="26">
        <f t="shared" si="102"/>
        <v>0</v>
      </c>
      <c r="BQ81" s="26">
        <v>0.52300000000000002</v>
      </c>
      <c r="BR81" s="144">
        <f t="shared" si="103"/>
        <v>0.99099999999999999</v>
      </c>
      <c r="BS81" s="163">
        <f t="shared" si="104"/>
        <v>0.99099999999999999</v>
      </c>
      <c r="BT81" s="291">
        <f t="shared" si="105"/>
        <v>0.54800000000000004</v>
      </c>
      <c r="BU81" s="283">
        <f t="shared" si="106"/>
        <v>1</v>
      </c>
      <c r="BV81" s="284">
        <f t="shared" si="107"/>
        <v>1</v>
      </c>
      <c r="BX81" s="160">
        <v>0</v>
      </c>
      <c r="BY81" s="26">
        <f t="shared" si="108"/>
        <v>0</v>
      </c>
      <c r="BZ81" s="11">
        <v>0</v>
      </c>
      <c r="CA81" s="26">
        <f t="shared" si="109"/>
        <v>0</v>
      </c>
      <c r="CB81" s="11">
        <v>1</v>
      </c>
      <c r="CC81" s="26">
        <f t="shared" si="110"/>
        <v>0.26300000000000001</v>
      </c>
      <c r="CD81" s="11">
        <v>1</v>
      </c>
      <c r="CE81" s="26">
        <f t="shared" si="111"/>
        <v>0.59199999999999997</v>
      </c>
      <c r="CF81" s="163">
        <f t="shared" si="112"/>
        <v>0.26300000000000001</v>
      </c>
      <c r="CG81" s="299">
        <f t="shared" si="113"/>
        <v>0.25800000000000001</v>
      </c>
      <c r="CH81" s="283">
        <f t="shared" si="114"/>
        <v>0</v>
      </c>
      <c r="CI81" s="284">
        <f t="shared" si="115"/>
        <v>0</v>
      </c>
      <c r="CK81" s="160">
        <v>7</v>
      </c>
      <c r="CL81" s="31">
        <f t="shared" si="116"/>
        <v>0.80200000000000005</v>
      </c>
      <c r="CM81" s="26">
        <v>0.14583333333333334</v>
      </c>
      <c r="CN81" s="146">
        <f t="shared" si="117"/>
        <v>0.88100000000000001</v>
      </c>
      <c r="CO81" s="11">
        <v>25</v>
      </c>
      <c r="CP81" s="26">
        <f t="shared" si="118"/>
        <v>0.64400000000000002</v>
      </c>
      <c r="CQ81" s="11">
        <v>1</v>
      </c>
      <c r="CR81" s="26">
        <f t="shared" si="119"/>
        <v>0.42499999999999999</v>
      </c>
      <c r="CS81" s="163">
        <f t="shared" si="120"/>
        <v>2.7519999999999998</v>
      </c>
      <c r="CT81" s="299">
        <f t="shared" si="121"/>
        <v>0.74099999999999999</v>
      </c>
      <c r="CU81" s="283">
        <f t="shared" si="122"/>
        <v>0</v>
      </c>
      <c r="CV81" s="284">
        <f t="shared" si="123"/>
        <v>2</v>
      </c>
      <c r="CX81" s="227">
        <v>0.72399999999999998</v>
      </c>
      <c r="CY81" s="144">
        <f t="shared" si="124"/>
        <v>0.95599999999999996</v>
      </c>
      <c r="CZ81" s="26">
        <v>0.52400000000000002</v>
      </c>
      <c r="DA81" s="144">
        <f t="shared" si="125"/>
        <v>0.95599999999999996</v>
      </c>
      <c r="DB81" s="26">
        <v>0.4229</v>
      </c>
      <c r="DC81" s="163">
        <f t="shared" si="126"/>
        <v>2.3348999999999998</v>
      </c>
      <c r="DD81" s="205">
        <f t="shared" si="127"/>
        <v>0.83699999999999997</v>
      </c>
      <c r="DE81" s="283">
        <f t="shared" si="128"/>
        <v>2</v>
      </c>
      <c r="DF81" s="284">
        <f t="shared" si="129"/>
        <v>2</v>
      </c>
      <c r="DI81" s="231"/>
      <c r="DJ81" s="163">
        <f t="shared" si="130"/>
        <v>14.608900000000002</v>
      </c>
      <c r="DK81" s="203">
        <f t="shared" si="131"/>
        <v>0.69199999999999995</v>
      </c>
      <c r="DM81" s="301">
        <f t="shared" si="132"/>
        <v>6</v>
      </c>
      <c r="DN81" s="302">
        <f t="shared" si="133"/>
        <v>9</v>
      </c>
    </row>
    <row r="82" spans="2:118" x14ac:dyDescent="0.3">
      <c r="B82" s="47" t="s">
        <v>32</v>
      </c>
      <c r="C82" s="160">
        <v>540238</v>
      </c>
      <c r="D82" s="4" t="s">
        <v>309</v>
      </c>
      <c r="E82" s="4" t="s">
        <v>369</v>
      </c>
      <c r="F82" s="11">
        <v>3</v>
      </c>
      <c r="G82" s="18">
        <v>34</v>
      </c>
      <c r="H82" s="18">
        <v>84</v>
      </c>
      <c r="I82" s="18">
        <v>183</v>
      </c>
      <c r="J82" s="19">
        <v>3444.705882352941</v>
      </c>
      <c r="K82" s="18">
        <v>59</v>
      </c>
      <c r="L82" s="163">
        <v>3.1</v>
      </c>
      <c r="N82" s="256">
        <v>27</v>
      </c>
      <c r="O82" s="26">
        <f t="shared" si="68"/>
        <v>0.17899999999999999</v>
      </c>
      <c r="P82" s="26">
        <v>0.79411764705882348</v>
      </c>
      <c r="Q82" s="144">
        <f t="shared" si="69"/>
        <v>1</v>
      </c>
      <c r="R82" s="11">
        <v>0.76</v>
      </c>
      <c r="S82" s="26">
        <f t="shared" si="70"/>
        <v>0.122</v>
      </c>
      <c r="T82" s="69">
        <v>2.2352941176470589E-2</v>
      </c>
      <c r="U82" s="144">
        <f t="shared" si="71"/>
        <v>1</v>
      </c>
      <c r="V82" s="11">
        <v>20</v>
      </c>
      <c r="W82" s="178">
        <f t="shared" si="72"/>
        <v>0.80200000000000005</v>
      </c>
      <c r="X82" s="65">
        <v>1</v>
      </c>
      <c r="Y82" s="26">
        <f t="shared" si="73"/>
        <v>0.29799999999999999</v>
      </c>
      <c r="Z82" s="163">
        <f t="shared" si="74"/>
        <v>3.1</v>
      </c>
      <c r="AA82" s="277">
        <f t="shared" si="75"/>
        <v>0.92500000000000004</v>
      </c>
      <c r="AB82" s="283">
        <f t="shared" si="76"/>
        <v>2</v>
      </c>
      <c r="AC82" s="284">
        <f t="shared" si="77"/>
        <v>3</v>
      </c>
      <c r="AE82" s="256">
        <v>53</v>
      </c>
      <c r="AF82" s="26">
        <f t="shared" si="78"/>
        <v>0.56499999999999995</v>
      </c>
      <c r="AG82" s="79">
        <v>0</v>
      </c>
      <c r="AH82" s="26">
        <f t="shared" si="79"/>
        <v>0</v>
      </c>
      <c r="AI82" s="26">
        <f t="shared" si="80"/>
        <v>0.63095238095238093</v>
      </c>
      <c r="AJ82" s="144">
        <f t="shared" si="81"/>
        <v>1</v>
      </c>
      <c r="AK82" s="61">
        <f t="shared" si="82"/>
        <v>1.962962962962963</v>
      </c>
      <c r="AL82" s="144">
        <f t="shared" si="83"/>
        <v>0.92900000000000005</v>
      </c>
      <c r="AM82" s="11">
        <v>77</v>
      </c>
      <c r="AN82" s="83">
        <f t="shared" si="84"/>
        <v>0.91666666666666663</v>
      </c>
      <c r="AO82" s="26">
        <f t="shared" si="85"/>
        <v>0</v>
      </c>
      <c r="AP82" s="26">
        <f t="shared" si="86"/>
        <v>0</v>
      </c>
      <c r="AQ82" s="198">
        <f t="shared" si="87"/>
        <v>2.4939999999999998</v>
      </c>
      <c r="AR82" s="276">
        <f t="shared" si="88"/>
        <v>0.69199999999999995</v>
      </c>
      <c r="AS82" s="283">
        <f t="shared" si="89"/>
        <v>2</v>
      </c>
      <c r="AT82" s="284">
        <f t="shared" si="90"/>
        <v>2</v>
      </c>
      <c r="AV82" s="208">
        <v>50500</v>
      </c>
      <c r="AW82" s="83">
        <f t="shared" si="91"/>
        <v>0.70599999999999996</v>
      </c>
      <c r="AX82" s="26">
        <v>1.515151515151515E-2</v>
      </c>
      <c r="AY82" s="83">
        <f t="shared" si="92"/>
        <v>0.33300000000000002</v>
      </c>
      <c r="AZ82" s="26">
        <v>0.28599999999999998</v>
      </c>
      <c r="BA82" s="83">
        <f t="shared" si="93"/>
        <v>0.65300000000000002</v>
      </c>
      <c r="BB82" s="26">
        <v>0.90900000000000003</v>
      </c>
      <c r="BC82" s="178">
        <f t="shared" si="94"/>
        <v>0.82799999999999996</v>
      </c>
      <c r="BD82" s="26">
        <v>0.98699999999999999</v>
      </c>
      <c r="BE82" s="144">
        <f t="shared" si="95"/>
        <v>0.96899999999999997</v>
      </c>
      <c r="BF82" s="26">
        <v>0</v>
      </c>
      <c r="BG82" s="83">
        <f t="shared" si="96"/>
        <v>0</v>
      </c>
      <c r="BH82" s="212">
        <f t="shared" si="97"/>
        <v>3.4890000000000003</v>
      </c>
      <c r="BI82" s="203">
        <f t="shared" si="98"/>
        <v>0.57399999999999995</v>
      </c>
      <c r="BJ82" s="283">
        <f t="shared" si="99"/>
        <v>1</v>
      </c>
      <c r="BK82" s="284">
        <f t="shared" si="100"/>
        <v>2</v>
      </c>
      <c r="BM82" s="160">
        <v>1</v>
      </c>
      <c r="BN82" s="26">
        <f t="shared" si="101"/>
        <v>0.438</v>
      </c>
      <c r="BO82" s="11">
        <v>0</v>
      </c>
      <c r="BP82" s="26">
        <f t="shared" si="102"/>
        <v>0</v>
      </c>
      <c r="BQ82" s="26">
        <v>0.5</v>
      </c>
      <c r="BR82" s="144">
        <f t="shared" si="103"/>
        <v>0.98199999999999998</v>
      </c>
      <c r="BS82" s="163">
        <f t="shared" si="104"/>
        <v>1.42</v>
      </c>
      <c r="BT82" s="290">
        <f t="shared" si="105"/>
        <v>0.81499999999999995</v>
      </c>
      <c r="BU82" s="283">
        <f t="shared" si="106"/>
        <v>1</v>
      </c>
      <c r="BV82" s="284">
        <f t="shared" si="107"/>
        <v>1</v>
      </c>
      <c r="BX82" s="160">
        <v>0</v>
      </c>
      <c r="BY82" s="26">
        <f t="shared" si="108"/>
        <v>0</v>
      </c>
      <c r="BZ82" s="11">
        <v>0</v>
      </c>
      <c r="CA82" s="26">
        <f t="shared" si="109"/>
        <v>0</v>
      </c>
      <c r="CB82" s="11">
        <v>3</v>
      </c>
      <c r="CC82" s="26">
        <f t="shared" si="110"/>
        <v>0.63100000000000001</v>
      </c>
      <c r="CD82" s="11">
        <v>0</v>
      </c>
      <c r="CE82" s="26">
        <f t="shared" si="111"/>
        <v>0</v>
      </c>
      <c r="CF82" s="163">
        <f t="shared" si="112"/>
        <v>0.63100000000000001</v>
      </c>
      <c r="CG82" s="299">
        <f t="shared" si="113"/>
        <v>0.57399999999999995</v>
      </c>
      <c r="CH82" s="283">
        <f t="shared" si="114"/>
        <v>0</v>
      </c>
      <c r="CI82" s="284">
        <f t="shared" si="115"/>
        <v>0</v>
      </c>
      <c r="CK82" s="160">
        <v>0</v>
      </c>
      <c r="CL82" s="26">
        <f t="shared" si="116"/>
        <v>0</v>
      </c>
      <c r="CM82" s="26">
        <v>0</v>
      </c>
      <c r="CN82" s="45">
        <f t="shared" si="117"/>
        <v>0</v>
      </c>
      <c r="CO82" s="11">
        <v>15</v>
      </c>
      <c r="CP82" s="26">
        <f t="shared" si="118"/>
        <v>0.53500000000000003</v>
      </c>
      <c r="CQ82" s="11">
        <v>7</v>
      </c>
      <c r="CR82" s="26">
        <f t="shared" si="119"/>
        <v>0.65300000000000002</v>
      </c>
      <c r="CS82" s="163">
        <f t="shared" si="120"/>
        <v>1.1880000000000002</v>
      </c>
      <c r="CT82" s="299">
        <f t="shared" si="121"/>
        <v>0.41599999999999998</v>
      </c>
      <c r="CU82" s="283">
        <f t="shared" si="122"/>
        <v>0</v>
      </c>
      <c r="CV82" s="284">
        <f t="shared" si="123"/>
        <v>0</v>
      </c>
      <c r="CX82" s="227">
        <v>0.95099999999999996</v>
      </c>
      <c r="CY82" s="144">
        <f t="shared" si="124"/>
        <v>0.98199999999999998</v>
      </c>
      <c r="CZ82" s="26">
        <v>0.47499999999999998</v>
      </c>
      <c r="DA82" s="144">
        <f t="shared" si="125"/>
        <v>0.92900000000000005</v>
      </c>
      <c r="DB82" s="26">
        <v>0.35680000000000001</v>
      </c>
      <c r="DC82" s="163">
        <f t="shared" si="126"/>
        <v>2.2678000000000003</v>
      </c>
      <c r="DD82" s="205">
        <f t="shared" si="127"/>
        <v>0.80200000000000005</v>
      </c>
      <c r="DE82" s="283">
        <f t="shared" si="128"/>
        <v>2</v>
      </c>
      <c r="DF82" s="284">
        <f t="shared" si="129"/>
        <v>2</v>
      </c>
      <c r="DI82" s="231"/>
      <c r="DJ82" s="163">
        <f t="shared" si="130"/>
        <v>14.5898</v>
      </c>
      <c r="DK82" s="203">
        <f t="shared" si="131"/>
        <v>0.68799999999999994</v>
      </c>
      <c r="DM82" s="301">
        <f t="shared" si="132"/>
        <v>8</v>
      </c>
      <c r="DN82" s="302">
        <f t="shared" si="133"/>
        <v>10</v>
      </c>
    </row>
    <row r="83" spans="2:118" x14ac:dyDescent="0.3">
      <c r="B83" s="47" t="s">
        <v>189</v>
      </c>
      <c r="C83" s="160">
        <v>540136</v>
      </c>
      <c r="D83" s="4" t="s">
        <v>342</v>
      </c>
      <c r="E83" s="4" t="s">
        <v>369</v>
      </c>
      <c r="F83" s="11">
        <v>2</v>
      </c>
      <c r="G83" s="18">
        <v>251</v>
      </c>
      <c r="H83" s="18">
        <v>286</v>
      </c>
      <c r="I83" s="18">
        <v>250</v>
      </c>
      <c r="J83" s="19">
        <v>637.45019920318725</v>
      </c>
      <c r="K83" s="18">
        <v>111</v>
      </c>
      <c r="L83" s="163">
        <v>2.25</v>
      </c>
      <c r="N83" s="256">
        <v>64</v>
      </c>
      <c r="O83" s="26">
        <f t="shared" si="68"/>
        <v>0.442</v>
      </c>
      <c r="P83" s="26">
        <v>0.2549800796812749</v>
      </c>
      <c r="Q83" s="178">
        <f t="shared" si="69"/>
        <v>0.80200000000000005</v>
      </c>
      <c r="R83" s="11">
        <v>1.42</v>
      </c>
      <c r="S83" s="26">
        <f t="shared" si="70"/>
        <v>0.20100000000000001</v>
      </c>
      <c r="T83" s="69">
        <v>5.6573705179282863E-3</v>
      </c>
      <c r="U83" s="83">
        <f t="shared" si="71"/>
        <v>0.622</v>
      </c>
      <c r="V83" s="11">
        <v>28</v>
      </c>
      <c r="W83" s="144">
        <f t="shared" si="72"/>
        <v>0.98199999999999998</v>
      </c>
      <c r="X83" s="65">
        <v>2.6</v>
      </c>
      <c r="Y83" s="83">
        <f t="shared" si="73"/>
        <v>0.69199999999999995</v>
      </c>
      <c r="Z83" s="163">
        <f t="shared" si="74"/>
        <v>3.0979999999999999</v>
      </c>
      <c r="AA83" s="277">
        <f t="shared" si="75"/>
        <v>0.92100000000000004</v>
      </c>
      <c r="AB83" s="283">
        <f t="shared" si="76"/>
        <v>1</v>
      </c>
      <c r="AC83" s="284">
        <f t="shared" si="77"/>
        <v>2</v>
      </c>
      <c r="AE83" s="256">
        <v>78</v>
      </c>
      <c r="AF83" s="26">
        <f t="shared" si="78"/>
        <v>0.66200000000000003</v>
      </c>
      <c r="AG83" s="79">
        <v>0</v>
      </c>
      <c r="AH83" s="26">
        <f t="shared" si="79"/>
        <v>0</v>
      </c>
      <c r="AI83" s="26">
        <f t="shared" si="80"/>
        <v>0.27272727272727271</v>
      </c>
      <c r="AJ83" s="178">
        <f t="shared" si="81"/>
        <v>0.85899999999999999</v>
      </c>
      <c r="AK83" s="61">
        <f t="shared" si="82"/>
        <v>1.21875</v>
      </c>
      <c r="AL83" s="83">
        <f t="shared" si="83"/>
        <v>0.78500000000000003</v>
      </c>
      <c r="AM83" s="11">
        <v>80</v>
      </c>
      <c r="AN83" s="83">
        <f t="shared" si="84"/>
        <v>0.27972027972027974</v>
      </c>
      <c r="AO83" s="26">
        <f t="shared" si="85"/>
        <v>0</v>
      </c>
      <c r="AP83" s="26">
        <f t="shared" si="86"/>
        <v>0</v>
      </c>
      <c r="AQ83" s="198">
        <f t="shared" si="87"/>
        <v>2.306</v>
      </c>
      <c r="AR83" s="276">
        <f t="shared" si="88"/>
        <v>0.64</v>
      </c>
      <c r="AS83" s="283">
        <f t="shared" si="89"/>
        <v>0</v>
      </c>
      <c r="AT83" s="284">
        <f t="shared" si="90"/>
        <v>1</v>
      </c>
      <c r="AV83" s="208">
        <v>40950</v>
      </c>
      <c r="AW83" s="83">
        <f t="shared" si="91"/>
        <v>0.57399999999999995</v>
      </c>
      <c r="AX83" s="26">
        <v>0.27692307692307688</v>
      </c>
      <c r="AY83" s="83">
        <f t="shared" si="92"/>
        <v>0.79300000000000004</v>
      </c>
      <c r="AZ83" s="26">
        <v>0.13800000000000001</v>
      </c>
      <c r="BA83" s="83">
        <f t="shared" si="93"/>
        <v>0.372</v>
      </c>
      <c r="BB83" s="26">
        <v>0.83799999999999997</v>
      </c>
      <c r="BC83" s="83">
        <f t="shared" si="94"/>
        <v>0.66600000000000004</v>
      </c>
      <c r="BD83" s="26">
        <v>0.42500000000000004</v>
      </c>
      <c r="BE83" s="83">
        <f t="shared" si="95"/>
        <v>0.214</v>
      </c>
      <c r="BF83" s="26">
        <v>0.14102564102564102</v>
      </c>
      <c r="BG83" s="144">
        <f t="shared" si="96"/>
        <v>0.93400000000000005</v>
      </c>
      <c r="BH83" s="212">
        <f t="shared" si="97"/>
        <v>3.5529999999999999</v>
      </c>
      <c r="BI83" s="203">
        <f t="shared" si="98"/>
        <v>0.60899999999999999</v>
      </c>
      <c r="BJ83" s="283">
        <f t="shared" si="99"/>
        <v>1</v>
      </c>
      <c r="BK83" s="284">
        <f t="shared" si="100"/>
        <v>1</v>
      </c>
      <c r="BM83" s="160">
        <v>0</v>
      </c>
      <c r="BN83" s="26">
        <f t="shared" si="101"/>
        <v>0</v>
      </c>
      <c r="BO83" s="11">
        <v>0</v>
      </c>
      <c r="BP83" s="26">
        <f t="shared" si="102"/>
        <v>0</v>
      </c>
      <c r="BQ83" s="26">
        <v>0.28599999999999998</v>
      </c>
      <c r="BR83" s="178">
        <f t="shared" si="103"/>
        <v>0.877</v>
      </c>
      <c r="BS83" s="163">
        <f t="shared" si="104"/>
        <v>0.877</v>
      </c>
      <c r="BT83" s="291">
        <f t="shared" si="105"/>
        <v>0.46899999999999997</v>
      </c>
      <c r="BU83" s="283">
        <f t="shared" si="106"/>
        <v>0</v>
      </c>
      <c r="BV83" s="284">
        <f t="shared" si="107"/>
        <v>1</v>
      </c>
      <c r="BX83" s="160">
        <v>0</v>
      </c>
      <c r="BY83" s="26">
        <f t="shared" si="108"/>
        <v>0</v>
      </c>
      <c r="BZ83" s="11">
        <v>0</v>
      </c>
      <c r="CA83" s="26">
        <f t="shared" si="109"/>
        <v>0</v>
      </c>
      <c r="CB83" s="11">
        <v>4</v>
      </c>
      <c r="CC83" s="26">
        <f t="shared" si="110"/>
        <v>0.71899999999999997</v>
      </c>
      <c r="CD83" s="11">
        <v>1</v>
      </c>
      <c r="CE83" s="26">
        <f t="shared" si="111"/>
        <v>0.59199999999999997</v>
      </c>
      <c r="CF83" s="163">
        <f t="shared" si="112"/>
        <v>0.71899999999999997</v>
      </c>
      <c r="CG83" s="299">
        <f t="shared" si="113"/>
        <v>0.63100000000000001</v>
      </c>
      <c r="CH83" s="283">
        <f t="shared" si="114"/>
        <v>0</v>
      </c>
      <c r="CI83" s="284">
        <f t="shared" si="115"/>
        <v>0</v>
      </c>
      <c r="CK83" s="160">
        <v>0</v>
      </c>
      <c r="CL83" s="26">
        <f t="shared" si="116"/>
        <v>0</v>
      </c>
      <c r="CM83" s="26">
        <v>0</v>
      </c>
      <c r="CN83" s="45">
        <f t="shared" si="117"/>
        <v>0</v>
      </c>
      <c r="CO83" s="11">
        <v>33</v>
      </c>
      <c r="CP83" s="26">
        <f t="shared" si="118"/>
        <v>0.68400000000000005</v>
      </c>
      <c r="CQ83" s="11">
        <v>5</v>
      </c>
      <c r="CR83" s="26">
        <f t="shared" si="119"/>
        <v>0.58299999999999996</v>
      </c>
      <c r="CS83" s="163">
        <f t="shared" si="120"/>
        <v>1.2669999999999999</v>
      </c>
      <c r="CT83" s="299">
        <f t="shared" si="121"/>
        <v>0.438</v>
      </c>
      <c r="CU83" s="283">
        <f t="shared" si="122"/>
        <v>0</v>
      </c>
      <c r="CV83" s="284">
        <f t="shared" si="123"/>
        <v>0</v>
      </c>
      <c r="CX83" s="227">
        <v>0.58399999999999996</v>
      </c>
      <c r="CY83" s="144">
        <f t="shared" si="124"/>
        <v>0.93400000000000005</v>
      </c>
      <c r="CZ83" s="26">
        <v>0.51200000000000001</v>
      </c>
      <c r="DA83" s="144">
        <f t="shared" si="125"/>
        <v>0.95099999999999996</v>
      </c>
      <c r="DB83" s="178">
        <v>0.88100000000000001</v>
      </c>
      <c r="DC83" s="163">
        <f t="shared" si="126"/>
        <v>2.766</v>
      </c>
      <c r="DD83" s="206">
        <f t="shared" si="127"/>
        <v>0.96</v>
      </c>
      <c r="DE83" s="283">
        <f t="shared" si="128"/>
        <v>2</v>
      </c>
      <c r="DF83" s="284">
        <f t="shared" si="129"/>
        <v>3</v>
      </c>
      <c r="DI83" s="231"/>
      <c r="DJ83" s="163">
        <f t="shared" si="130"/>
        <v>14.586</v>
      </c>
      <c r="DK83" s="203">
        <f t="shared" si="131"/>
        <v>0.68400000000000005</v>
      </c>
      <c r="DM83" s="301">
        <f t="shared" si="132"/>
        <v>4</v>
      </c>
      <c r="DN83" s="302">
        <f t="shared" si="133"/>
        <v>8</v>
      </c>
    </row>
    <row r="84" spans="2:118" x14ac:dyDescent="0.3">
      <c r="B84" s="49" t="s">
        <v>67</v>
      </c>
      <c r="C84" s="161">
        <v>540033</v>
      </c>
      <c r="D84" s="6" t="s">
        <v>319</v>
      </c>
      <c r="E84" s="6" t="s">
        <v>369</v>
      </c>
      <c r="F84" s="13">
        <v>4</v>
      </c>
      <c r="G84" s="22">
        <v>1029</v>
      </c>
      <c r="H84" s="22">
        <v>440</v>
      </c>
      <c r="I84" s="22">
        <v>1025</v>
      </c>
      <c r="J84" s="23">
        <v>637.51214771622926</v>
      </c>
      <c r="K84" s="22">
        <v>404</v>
      </c>
      <c r="L84" s="164">
        <v>2.5371287128712869</v>
      </c>
      <c r="N84" s="445">
        <v>184</v>
      </c>
      <c r="O84" s="28">
        <f t="shared" si="68"/>
        <v>0.754</v>
      </c>
      <c r="P84" s="28">
        <v>0.17881438289601559</v>
      </c>
      <c r="Q84" s="28">
        <f t="shared" si="69"/>
        <v>0.63100000000000001</v>
      </c>
      <c r="R84" s="13">
        <v>2.81</v>
      </c>
      <c r="S84" s="28">
        <f t="shared" si="70"/>
        <v>0.495</v>
      </c>
      <c r="T84" s="70">
        <v>2.7308066083576278E-3</v>
      </c>
      <c r="U84" s="86">
        <f t="shared" si="71"/>
        <v>0.28000000000000003</v>
      </c>
      <c r="V84" s="13">
        <v>24</v>
      </c>
      <c r="W84" s="179">
        <f t="shared" si="72"/>
        <v>0.88100000000000001</v>
      </c>
      <c r="X84" s="67">
        <v>1.9</v>
      </c>
      <c r="Y84" s="86">
        <f t="shared" si="73"/>
        <v>0.59599999999999997</v>
      </c>
      <c r="Z84" s="164">
        <f t="shared" si="74"/>
        <v>2.3879999999999999</v>
      </c>
      <c r="AA84" s="274">
        <f t="shared" si="75"/>
        <v>0.67900000000000005</v>
      </c>
      <c r="AB84" s="360">
        <f t="shared" si="76"/>
        <v>0</v>
      </c>
      <c r="AC84" s="361">
        <f t="shared" si="77"/>
        <v>1</v>
      </c>
      <c r="AE84" s="445">
        <v>53</v>
      </c>
      <c r="AF84" s="28">
        <f t="shared" si="78"/>
        <v>0.56499999999999995</v>
      </c>
      <c r="AG84" s="81">
        <v>8</v>
      </c>
      <c r="AH84" s="28">
        <f t="shared" si="79"/>
        <v>0.76300000000000001</v>
      </c>
      <c r="AI84" s="28">
        <f t="shared" si="80"/>
        <v>0.12045454545454545</v>
      </c>
      <c r="AJ84" s="86">
        <f t="shared" si="81"/>
        <v>0.61399999999999999</v>
      </c>
      <c r="AK84" s="73">
        <f t="shared" si="82"/>
        <v>0.28804347826086957</v>
      </c>
      <c r="AL84" s="28">
        <f t="shared" si="83"/>
        <v>0.315</v>
      </c>
      <c r="AM84" s="13">
        <v>74</v>
      </c>
      <c r="AN84" s="86">
        <f t="shared" si="84"/>
        <v>0.16818181818181818</v>
      </c>
      <c r="AO84" s="28">
        <f t="shared" si="85"/>
        <v>0.15094339622641509</v>
      </c>
      <c r="AP84" s="30">
        <f t="shared" si="86"/>
        <v>0.83299999999999996</v>
      </c>
      <c r="AQ84" s="197">
        <f t="shared" si="87"/>
        <v>2.2570000000000001</v>
      </c>
      <c r="AR84" s="274">
        <f t="shared" si="88"/>
        <v>0.627</v>
      </c>
      <c r="AS84" s="360">
        <f t="shared" si="89"/>
        <v>0</v>
      </c>
      <c r="AT84" s="361">
        <f t="shared" si="90"/>
        <v>0</v>
      </c>
      <c r="AV84" s="210">
        <v>24750</v>
      </c>
      <c r="AW84" s="86">
        <f t="shared" si="91"/>
        <v>0.32800000000000001</v>
      </c>
      <c r="AX84" s="28">
        <v>9.8360655737704916E-2</v>
      </c>
      <c r="AY84" s="86">
        <f t="shared" si="92"/>
        <v>0.51700000000000002</v>
      </c>
      <c r="AZ84" s="28">
        <v>0.432</v>
      </c>
      <c r="BA84" s="179">
        <f t="shared" si="93"/>
        <v>0.84599999999999997</v>
      </c>
      <c r="BB84" s="28">
        <v>0.878</v>
      </c>
      <c r="BC84" s="86">
        <f t="shared" si="94"/>
        <v>0.73199999999999998</v>
      </c>
      <c r="BD84" s="28">
        <v>0.94599999999999995</v>
      </c>
      <c r="BE84" s="179">
        <f t="shared" si="95"/>
        <v>0.872</v>
      </c>
      <c r="BF84" s="28">
        <v>5.6603773584905662E-2</v>
      </c>
      <c r="BG84" s="86">
        <f t="shared" si="96"/>
        <v>0.77100000000000002</v>
      </c>
      <c r="BH84" s="214">
        <f t="shared" si="97"/>
        <v>4.0659999999999998</v>
      </c>
      <c r="BI84" s="182">
        <f t="shared" si="98"/>
        <v>0.94199999999999995</v>
      </c>
      <c r="BJ84" s="360">
        <f t="shared" si="99"/>
        <v>0</v>
      </c>
      <c r="BK84" s="361">
        <f t="shared" si="100"/>
        <v>2</v>
      </c>
      <c r="BM84" s="161">
        <v>4</v>
      </c>
      <c r="BN84" s="30">
        <f t="shared" si="101"/>
        <v>0.88500000000000001</v>
      </c>
      <c r="BO84" s="13">
        <v>1</v>
      </c>
      <c r="BP84" s="28">
        <f t="shared" si="102"/>
        <v>0.63500000000000001</v>
      </c>
      <c r="BQ84" s="28">
        <v>0.106</v>
      </c>
      <c r="BR84" s="86">
        <f t="shared" si="103"/>
        <v>0.53</v>
      </c>
      <c r="BS84" s="164">
        <f t="shared" si="104"/>
        <v>1.415</v>
      </c>
      <c r="BT84" s="295">
        <f t="shared" si="105"/>
        <v>0.80700000000000005</v>
      </c>
      <c r="BU84" s="360">
        <f t="shared" si="106"/>
        <v>0</v>
      </c>
      <c r="BV84" s="361">
        <f t="shared" si="107"/>
        <v>1</v>
      </c>
      <c r="BX84" s="161">
        <v>0</v>
      </c>
      <c r="BY84" s="28">
        <f t="shared" si="108"/>
        <v>0</v>
      </c>
      <c r="BZ84" s="13">
        <v>0</v>
      </c>
      <c r="CA84" s="28">
        <f t="shared" si="109"/>
        <v>0</v>
      </c>
      <c r="CB84" s="13">
        <v>3</v>
      </c>
      <c r="CC84" s="28">
        <f t="shared" si="110"/>
        <v>0.63100000000000001</v>
      </c>
      <c r="CD84" s="13">
        <v>1</v>
      </c>
      <c r="CE84" s="28">
        <f t="shared" si="111"/>
        <v>0.59199999999999997</v>
      </c>
      <c r="CF84" s="164">
        <f t="shared" si="112"/>
        <v>0.63100000000000001</v>
      </c>
      <c r="CG84" s="274">
        <f t="shared" si="113"/>
        <v>0.57399999999999995</v>
      </c>
      <c r="CH84" s="360">
        <f t="shared" si="114"/>
        <v>0</v>
      </c>
      <c r="CI84" s="361">
        <f t="shared" si="115"/>
        <v>0</v>
      </c>
      <c r="CK84" s="161">
        <v>2</v>
      </c>
      <c r="CL84" s="28">
        <f t="shared" si="116"/>
        <v>0.61799999999999999</v>
      </c>
      <c r="CM84" s="28">
        <v>3.7735849056603772E-2</v>
      </c>
      <c r="CN84" s="28">
        <f t="shared" si="117"/>
        <v>0.70599999999999996</v>
      </c>
      <c r="CO84" s="13">
        <v>8</v>
      </c>
      <c r="CP84" s="28">
        <f t="shared" si="118"/>
        <v>0.39900000000000002</v>
      </c>
      <c r="CQ84" s="13">
        <v>0</v>
      </c>
      <c r="CR84" s="28">
        <f t="shared" si="119"/>
        <v>0</v>
      </c>
      <c r="CS84" s="164">
        <f t="shared" si="120"/>
        <v>1.7229999999999999</v>
      </c>
      <c r="CT84" s="274">
        <f t="shared" si="121"/>
        <v>0.56999999999999995</v>
      </c>
      <c r="CU84" s="360">
        <f t="shared" si="122"/>
        <v>0</v>
      </c>
      <c r="CV84" s="361">
        <f t="shared" si="123"/>
        <v>0</v>
      </c>
      <c r="CX84" s="229">
        <v>0.127</v>
      </c>
      <c r="CY84" s="28">
        <f t="shared" si="124"/>
        <v>0.55700000000000005</v>
      </c>
      <c r="CZ84" s="28">
        <v>0.104</v>
      </c>
      <c r="DA84" s="28">
        <f t="shared" si="125"/>
        <v>0.63100000000000001</v>
      </c>
      <c r="DB84" s="86">
        <v>0.74439999999999995</v>
      </c>
      <c r="DC84" s="164">
        <f t="shared" si="126"/>
        <v>1.9324000000000001</v>
      </c>
      <c r="DD84" s="195">
        <f t="shared" si="127"/>
        <v>0.69699999999999995</v>
      </c>
      <c r="DE84" s="360">
        <f t="shared" si="128"/>
        <v>0</v>
      </c>
      <c r="DF84" s="361">
        <f t="shared" si="129"/>
        <v>0</v>
      </c>
      <c r="DI84" s="231"/>
      <c r="DJ84" s="164">
        <f t="shared" si="130"/>
        <v>14.412399999999998</v>
      </c>
      <c r="DK84" s="195">
        <f t="shared" si="131"/>
        <v>0.67900000000000005</v>
      </c>
      <c r="DM84" s="363">
        <f t="shared" si="132"/>
        <v>0</v>
      </c>
      <c r="DN84" s="364">
        <f t="shared" si="133"/>
        <v>4</v>
      </c>
    </row>
    <row r="85" spans="2:118" x14ac:dyDescent="0.3">
      <c r="B85" s="47" t="s">
        <v>89</v>
      </c>
      <c r="C85" s="160">
        <v>540052</v>
      </c>
      <c r="D85" s="4" t="s">
        <v>326</v>
      </c>
      <c r="E85" s="4" t="s">
        <v>369</v>
      </c>
      <c r="F85" s="11">
        <v>8</v>
      </c>
      <c r="G85" s="18">
        <v>1741</v>
      </c>
      <c r="H85" s="18">
        <v>1369</v>
      </c>
      <c r="I85" s="18">
        <v>3019</v>
      </c>
      <c r="J85" s="19">
        <v>1109.79896611143</v>
      </c>
      <c r="K85" s="18">
        <v>1237</v>
      </c>
      <c r="L85" s="163">
        <v>2.44</v>
      </c>
      <c r="N85" s="256">
        <v>444</v>
      </c>
      <c r="O85" s="144">
        <f t="shared" si="68"/>
        <v>0.94699999999999995</v>
      </c>
      <c r="P85" s="26">
        <v>0.25502584721424471</v>
      </c>
      <c r="Q85" s="178">
        <f t="shared" si="69"/>
        <v>0.80700000000000005</v>
      </c>
      <c r="R85" s="11">
        <v>7.45</v>
      </c>
      <c r="S85" s="31">
        <f t="shared" si="70"/>
        <v>0.872</v>
      </c>
      <c r="T85" s="69">
        <v>4.2791499138426191E-3</v>
      </c>
      <c r="U85" s="83">
        <f t="shared" si="71"/>
        <v>0.47299999999999998</v>
      </c>
      <c r="V85" s="11">
        <v>13</v>
      </c>
      <c r="W85" s="26">
        <f t="shared" si="72"/>
        <v>0.17499999999999999</v>
      </c>
      <c r="X85" s="62">
        <v>2.7</v>
      </c>
      <c r="Y85" s="83">
        <f t="shared" si="73"/>
        <v>0.71399999999999997</v>
      </c>
      <c r="Z85" s="163">
        <f t="shared" si="74"/>
        <v>2.169</v>
      </c>
      <c r="AA85" s="276">
        <f t="shared" si="75"/>
        <v>0.55200000000000005</v>
      </c>
      <c r="AB85" s="283">
        <f t="shared" si="76"/>
        <v>0</v>
      </c>
      <c r="AC85" s="284">
        <f t="shared" si="77"/>
        <v>1</v>
      </c>
      <c r="AE85" s="256">
        <v>65</v>
      </c>
      <c r="AF85" s="26">
        <f t="shared" si="78"/>
        <v>0.61799999999999999</v>
      </c>
      <c r="AG85" s="79">
        <v>0</v>
      </c>
      <c r="AH85" s="26">
        <f t="shared" si="79"/>
        <v>0</v>
      </c>
      <c r="AI85" s="26">
        <f t="shared" si="80"/>
        <v>4.7479912344777213E-2</v>
      </c>
      <c r="AJ85" s="83">
        <f t="shared" si="81"/>
        <v>0.36399999999999999</v>
      </c>
      <c r="AK85" s="61">
        <f t="shared" si="82"/>
        <v>0.1463963963963964</v>
      </c>
      <c r="AL85" s="26">
        <f t="shared" si="83"/>
        <v>0.24099999999999999</v>
      </c>
      <c r="AM85" s="11">
        <v>77</v>
      </c>
      <c r="AN85" s="83">
        <f t="shared" si="84"/>
        <v>5.6245434623813005E-2</v>
      </c>
      <c r="AO85" s="26">
        <f t="shared" si="85"/>
        <v>0</v>
      </c>
      <c r="AP85" s="26">
        <f t="shared" si="86"/>
        <v>0</v>
      </c>
      <c r="AQ85" s="198">
        <f t="shared" si="87"/>
        <v>1.2229999999999999</v>
      </c>
      <c r="AR85" s="276">
        <f t="shared" si="88"/>
        <v>0.29299999999999998</v>
      </c>
      <c r="AS85" s="283">
        <f t="shared" si="89"/>
        <v>0</v>
      </c>
      <c r="AT85" s="284">
        <f t="shared" si="90"/>
        <v>0</v>
      </c>
      <c r="AV85" s="208">
        <v>50200</v>
      </c>
      <c r="AW85" s="83">
        <f t="shared" si="91"/>
        <v>0.69699999999999995</v>
      </c>
      <c r="AX85" s="26">
        <v>0.51063829787234039</v>
      </c>
      <c r="AY85" s="144">
        <f t="shared" si="92"/>
        <v>0.96399999999999997</v>
      </c>
      <c r="AZ85" s="26">
        <v>0.13</v>
      </c>
      <c r="BA85" s="83">
        <f t="shared" si="93"/>
        <v>0.35</v>
      </c>
      <c r="BB85" s="26">
        <v>0.80500000000000005</v>
      </c>
      <c r="BC85" s="83">
        <f t="shared" si="94"/>
        <v>0.6</v>
      </c>
      <c r="BD85" s="26">
        <v>0.68900000000000006</v>
      </c>
      <c r="BE85" s="83">
        <f t="shared" si="95"/>
        <v>0.32800000000000001</v>
      </c>
      <c r="BF85" s="26">
        <v>7.6923076923076927E-2</v>
      </c>
      <c r="BG85" s="178">
        <f t="shared" si="96"/>
        <v>0.83699999999999997</v>
      </c>
      <c r="BH85" s="212">
        <f t="shared" si="97"/>
        <v>3.7760000000000002</v>
      </c>
      <c r="BI85" s="203">
        <f t="shared" si="98"/>
        <v>0.77100000000000002</v>
      </c>
      <c r="BJ85" s="283">
        <f t="shared" si="99"/>
        <v>1</v>
      </c>
      <c r="BK85" s="284">
        <f t="shared" si="100"/>
        <v>2</v>
      </c>
      <c r="BM85" s="160">
        <v>3</v>
      </c>
      <c r="BN85" s="26">
        <f t="shared" si="101"/>
        <v>0.81100000000000005</v>
      </c>
      <c r="BO85" s="11">
        <v>2</v>
      </c>
      <c r="BP85" s="31">
        <f t="shared" si="102"/>
        <v>0.85</v>
      </c>
      <c r="BQ85" s="26">
        <v>8.7999999999999995E-2</v>
      </c>
      <c r="BR85" s="83">
        <f t="shared" si="103"/>
        <v>0.46899999999999997</v>
      </c>
      <c r="BS85" s="163">
        <f t="shared" si="104"/>
        <v>1.28</v>
      </c>
      <c r="BT85" s="291">
        <f t="shared" si="105"/>
        <v>0.69699999999999995</v>
      </c>
      <c r="BU85" s="283">
        <f t="shared" si="106"/>
        <v>0</v>
      </c>
      <c r="BV85" s="284">
        <f t="shared" si="107"/>
        <v>1</v>
      </c>
      <c r="BX85" s="160">
        <v>7</v>
      </c>
      <c r="BY85" s="31">
        <f t="shared" si="108"/>
        <v>0.88500000000000001</v>
      </c>
      <c r="BZ85" s="11">
        <v>2</v>
      </c>
      <c r="CA85" s="31">
        <f t="shared" si="109"/>
        <v>0.877</v>
      </c>
      <c r="CB85" s="11">
        <v>3</v>
      </c>
      <c r="CC85" s="26">
        <f t="shared" si="110"/>
        <v>0.63100000000000001</v>
      </c>
      <c r="CD85" s="11">
        <v>0</v>
      </c>
      <c r="CE85" s="26">
        <f t="shared" si="111"/>
        <v>0</v>
      </c>
      <c r="CF85" s="163">
        <f t="shared" si="112"/>
        <v>1.516</v>
      </c>
      <c r="CG85" s="298">
        <f t="shared" si="113"/>
        <v>0.85</v>
      </c>
      <c r="CH85" s="283">
        <f t="shared" si="114"/>
        <v>0</v>
      </c>
      <c r="CI85" s="284">
        <f t="shared" si="115"/>
        <v>1</v>
      </c>
      <c r="CK85" s="160">
        <v>4</v>
      </c>
      <c r="CL85" s="26">
        <f t="shared" si="116"/>
        <v>0.75</v>
      </c>
      <c r="CM85" s="26">
        <v>6.1538461538461542E-2</v>
      </c>
      <c r="CN85" s="45">
        <f t="shared" si="117"/>
        <v>0.77600000000000002</v>
      </c>
      <c r="CO85" s="11">
        <v>147</v>
      </c>
      <c r="CP85" s="144">
        <f t="shared" si="118"/>
        <v>0.90700000000000003</v>
      </c>
      <c r="CQ85" s="11">
        <v>22</v>
      </c>
      <c r="CR85" s="31">
        <f t="shared" si="119"/>
        <v>0.82399999999999995</v>
      </c>
      <c r="CS85" s="163">
        <f t="shared" si="120"/>
        <v>3.2569999999999997</v>
      </c>
      <c r="CT85" s="298">
        <f t="shared" si="121"/>
        <v>0.89400000000000002</v>
      </c>
      <c r="CU85" s="283">
        <f t="shared" si="122"/>
        <v>1</v>
      </c>
      <c r="CV85" s="284">
        <f t="shared" si="123"/>
        <v>2</v>
      </c>
      <c r="CX85" s="227">
        <v>3.9E-2</v>
      </c>
      <c r="CY85" s="26">
        <f t="shared" si="124"/>
        <v>0.30199999999999999</v>
      </c>
      <c r="CZ85" s="26">
        <v>3.6999999999999998E-2</v>
      </c>
      <c r="DA85" s="26">
        <f t="shared" si="125"/>
        <v>0.42899999999999999</v>
      </c>
      <c r="DB85" s="26">
        <v>0.32150000000000001</v>
      </c>
      <c r="DC85" s="163">
        <f t="shared" si="126"/>
        <v>1.0525</v>
      </c>
      <c r="DD85" s="203">
        <f t="shared" si="127"/>
        <v>0.33700000000000002</v>
      </c>
      <c r="DE85" s="283">
        <f t="shared" si="128"/>
        <v>0</v>
      </c>
      <c r="DF85" s="284">
        <f t="shared" si="129"/>
        <v>0</v>
      </c>
      <c r="DI85" s="231"/>
      <c r="DJ85" s="163">
        <f t="shared" si="130"/>
        <v>14.273500000000002</v>
      </c>
      <c r="DK85" s="203">
        <f t="shared" si="131"/>
        <v>0.67500000000000004</v>
      </c>
      <c r="DM85" s="301">
        <f t="shared" si="132"/>
        <v>2</v>
      </c>
      <c r="DN85" s="302">
        <f t="shared" si="133"/>
        <v>7</v>
      </c>
    </row>
    <row r="86" spans="2:118" x14ac:dyDescent="0.3">
      <c r="B86" s="47" t="s">
        <v>103</v>
      </c>
      <c r="C86" s="160">
        <v>540241</v>
      </c>
      <c r="D86" s="4" t="s">
        <v>328</v>
      </c>
      <c r="E86" s="4" t="s">
        <v>369</v>
      </c>
      <c r="F86" s="11">
        <v>5</v>
      </c>
      <c r="G86" s="18">
        <v>1208</v>
      </c>
      <c r="H86" s="18">
        <v>1915</v>
      </c>
      <c r="I86" s="18">
        <v>3866</v>
      </c>
      <c r="J86" s="19">
        <v>2048.2119205298013</v>
      </c>
      <c r="K86" s="18">
        <v>1462</v>
      </c>
      <c r="L86" s="163">
        <v>2.61</v>
      </c>
      <c r="N86" s="256">
        <v>235</v>
      </c>
      <c r="O86" s="31">
        <f t="shared" si="68"/>
        <v>0.83699999999999997</v>
      </c>
      <c r="P86" s="26">
        <v>0.1945364238410596</v>
      </c>
      <c r="Q86" s="26">
        <f t="shared" si="69"/>
        <v>0.69199999999999995</v>
      </c>
      <c r="R86" s="11">
        <v>3.23</v>
      </c>
      <c r="S86" s="26">
        <f t="shared" si="70"/>
        <v>0.54800000000000004</v>
      </c>
      <c r="T86" s="69">
        <v>2.6738410596026489E-3</v>
      </c>
      <c r="U86" s="83">
        <f t="shared" si="71"/>
        <v>0.26300000000000001</v>
      </c>
      <c r="V86" s="11">
        <v>19</v>
      </c>
      <c r="W86" s="83">
        <f t="shared" si="72"/>
        <v>0.74099999999999999</v>
      </c>
      <c r="X86" s="62">
        <v>4.4000000000000004</v>
      </c>
      <c r="Y86" s="178">
        <f t="shared" si="73"/>
        <v>0.89400000000000002</v>
      </c>
      <c r="Z86" s="163">
        <f t="shared" si="74"/>
        <v>2.59</v>
      </c>
      <c r="AA86" s="276">
        <f t="shared" si="75"/>
        <v>0.77600000000000002</v>
      </c>
      <c r="AB86" s="283">
        <f t="shared" si="76"/>
        <v>0</v>
      </c>
      <c r="AC86" s="284">
        <f t="shared" si="77"/>
        <v>1</v>
      </c>
      <c r="AE86" s="256">
        <v>148</v>
      </c>
      <c r="AF86" s="178">
        <f t="shared" si="78"/>
        <v>0.82</v>
      </c>
      <c r="AG86" s="79">
        <v>0</v>
      </c>
      <c r="AH86" s="26">
        <f t="shared" si="79"/>
        <v>0</v>
      </c>
      <c r="AI86" s="26">
        <f t="shared" si="80"/>
        <v>7.7284595300261091E-2</v>
      </c>
      <c r="AJ86" s="83">
        <f t="shared" si="81"/>
        <v>0.48199999999999998</v>
      </c>
      <c r="AK86" s="61">
        <f t="shared" si="82"/>
        <v>0.62978723404255321</v>
      </c>
      <c r="AL86" s="26">
        <f t="shared" si="83"/>
        <v>0.52100000000000002</v>
      </c>
      <c r="AM86" s="11">
        <v>151</v>
      </c>
      <c r="AN86" s="83">
        <f t="shared" si="84"/>
        <v>7.8851174934725848E-2</v>
      </c>
      <c r="AO86" s="26">
        <f t="shared" si="85"/>
        <v>0</v>
      </c>
      <c r="AP86" s="26">
        <f t="shared" si="86"/>
        <v>0</v>
      </c>
      <c r="AQ86" s="198">
        <f t="shared" si="87"/>
        <v>1.823</v>
      </c>
      <c r="AR86" s="276">
        <f t="shared" si="88"/>
        <v>0.47299999999999998</v>
      </c>
      <c r="AS86" s="283">
        <f t="shared" si="89"/>
        <v>0</v>
      </c>
      <c r="AT86" s="284">
        <f t="shared" si="90"/>
        <v>1</v>
      </c>
      <c r="AV86" s="208">
        <v>29000</v>
      </c>
      <c r="AW86" s="83">
        <f t="shared" si="91"/>
        <v>0.39400000000000002</v>
      </c>
      <c r="AX86" s="26">
        <v>0.6992481203007519</v>
      </c>
      <c r="AY86" s="144">
        <f t="shared" si="92"/>
        <v>0.995</v>
      </c>
      <c r="AZ86" s="26">
        <v>0.11899999999999999</v>
      </c>
      <c r="BA86" s="83">
        <f t="shared" si="93"/>
        <v>0.33300000000000002</v>
      </c>
      <c r="BB86" s="26">
        <v>0.82799999999999996</v>
      </c>
      <c r="BC86" s="83">
        <f t="shared" si="94"/>
        <v>0.627</v>
      </c>
      <c r="BD86" s="26">
        <v>0.252</v>
      </c>
      <c r="BE86" s="83">
        <f t="shared" si="95"/>
        <v>0.19700000000000001</v>
      </c>
      <c r="BF86" s="26">
        <v>0.39864864864864863</v>
      </c>
      <c r="BG86" s="144">
        <f t="shared" si="96"/>
        <v>1</v>
      </c>
      <c r="BH86" s="212">
        <f t="shared" si="97"/>
        <v>3.5460000000000003</v>
      </c>
      <c r="BI86" s="203">
        <f t="shared" si="98"/>
        <v>0.60499999999999998</v>
      </c>
      <c r="BJ86" s="283">
        <f t="shared" si="99"/>
        <v>2</v>
      </c>
      <c r="BK86" s="284">
        <f t="shared" si="100"/>
        <v>2</v>
      </c>
      <c r="BM86" s="160">
        <v>0</v>
      </c>
      <c r="BN86" s="26">
        <f t="shared" si="101"/>
        <v>0</v>
      </c>
      <c r="BO86" s="11">
        <v>0</v>
      </c>
      <c r="BP86" s="26">
        <f t="shared" si="102"/>
        <v>0</v>
      </c>
      <c r="BQ86" s="26">
        <v>0.14499999999999999</v>
      </c>
      <c r="BR86" s="83">
        <f t="shared" si="103"/>
        <v>0.64400000000000002</v>
      </c>
      <c r="BS86" s="163">
        <f t="shared" si="104"/>
        <v>0.64400000000000002</v>
      </c>
      <c r="BT86" s="291">
        <f t="shared" si="105"/>
        <v>0.377</v>
      </c>
      <c r="BU86" s="283">
        <f t="shared" si="106"/>
        <v>0</v>
      </c>
      <c r="BV86" s="284">
        <f t="shared" si="107"/>
        <v>0</v>
      </c>
      <c r="BX86" s="160">
        <v>7</v>
      </c>
      <c r="BY86" s="31">
        <f t="shared" si="108"/>
        <v>0.88500000000000001</v>
      </c>
      <c r="BZ86" s="11">
        <v>5</v>
      </c>
      <c r="CA86" s="144">
        <f t="shared" si="109"/>
        <v>0.93799999999999994</v>
      </c>
      <c r="CB86" s="11">
        <v>1</v>
      </c>
      <c r="CC86" s="26">
        <f t="shared" si="110"/>
        <v>0.26300000000000001</v>
      </c>
      <c r="CD86" s="11">
        <v>1</v>
      </c>
      <c r="CE86" s="26">
        <f t="shared" si="111"/>
        <v>0.59199999999999997</v>
      </c>
      <c r="CF86" s="163">
        <f t="shared" si="112"/>
        <v>1.1480000000000001</v>
      </c>
      <c r="CG86" s="299">
        <f t="shared" si="113"/>
        <v>0.79300000000000004</v>
      </c>
      <c r="CH86" s="283">
        <f t="shared" si="114"/>
        <v>0</v>
      </c>
      <c r="CI86" s="284">
        <f t="shared" si="115"/>
        <v>1</v>
      </c>
      <c r="CK86" s="160">
        <v>45</v>
      </c>
      <c r="CL86" s="144">
        <f t="shared" si="116"/>
        <v>0.97799999999999998</v>
      </c>
      <c r="CM86" s="26">
        <v>0.30405405405405406</v>
      </c>
      <c r="CN86" s="147">
        <f t="shared" si="117"/>
        <v>0.97799999999999998</v>
      </c>
      <c r="CO86" s="11">
        <v>9</v>
      </c>
      <c r="CP86" s="26">
        <f t="shared" si="118"/>
        <v>0.42499999999999999</v>
      </c>
      <c r="CQ86" s="11">
        <v>5</v>
      </c>
      <c r="CR86" s="26">
        <f t="shared" si="119"/>
        <v>0.58299999999999996</v>
      </c>
      <c r="CS86" s="163">
        <f t="shared" si="120"/>
        <v>2.964</v>
      </c>
      <c r="CT86" s="298">
        <f t="shared" si="121"/>
        <v>0.80200000000000005</v>
      </c>
      <c r="CU86" s="283">
        <f t="shared" si="122"/>
        <v>2</v>
      </c>
      <c r="CV86" s="284">
        <f t="shared" si="123"/>
        <v>2</v>
      </c>
      <c r="CX86" s="227">
        <v>9.6000000000000002E-2</v>
      </c>
      <c r="CY86" s="26">
        <f t="shared" si="124"/>
        <v>0.47799999999999998</v>
      </c>
      <c r="CZ86" s="26">
        <v>8.3000000000000004E-2</v>
      </c>
      <c r="DA86" s="26">
        <f t="shared" si="125"/>
        <v>0.60899999999999999</v>
      </c>
      <c r="DB86" s="26">
        <v>0.46250000000000002</v>
      </c>
      <c r="DC86" s="163">
        <f t="shared" si="126"/>
        <v>1.5495000000000001</v>
      </c>
      <c r="DD86" s="203">
        <f t="shared" si="127"/>
        <v>0.52100000000000002</v>
      </c>
      <c r="DE86" s="283">
        <f t="shared" si="128"/>
        <v>0</v>
      </c>
      <c r="DF86" s="284">
        <f t="shared" si="129"/>
        <v>0</v>
      </c>
      <c r="DI86" s="231"/>
      <c r="DJ86" s="163">
        <f t="shared" si="130"/>
        <v>14.2645</v>
      </c>
      <c r="DK86" s="203">
        <f t="shared" si="131"/>
        <v>0.67100000000000004</v>
      </c>
      <c r="DM86" s="301">
        <f t="shared" si="132"/>
        <v>4</v>
      </c>
      <c r="DN86" s="302">
        <f t="shared" si="133"/>
        <v>7</v>
      </c>
    </row>
    <row r="87" spans="2:118" x14ac:dyDescent="0.3">
      <c r="B87" s="47" t="s">
        <v>160</v>
      </c>
      <c r="C87" s="160">
        <v>540248</v>
      </c>
      <c r="D87" s="4" t="s">
        <v>338</v>
      </c>
      <c r="E87" s="4" t="s">
        <v>369</v>
      </c>
      <c r="F87" s="11">
        <v>2</v>
      </c>
      <c r="G87" s="18">
        <v>374</v>
      </c>
      <c r="H87" s="18">
        <v>621</v>
      </c>
      <c r="I87" s="18">
        <v>793</v>
      </c>
      <c r="J87" s="19">
        <v>1357.0053475935829</v>
      </c>
      <c r="K87" s="18">
        <v>384</v>
      </c>
      <c r="L87" s="163">
        <v>2.0699999999999998</v>
      </c>
      <c r="N87" s="256">
        <v>100</v>
      </c>
      <c r="O87" s="26">
        <f t="shared" si="68"/>
        <v>0.58299999999999996</v>
      </c>
      <c r="P87" s="26">
        <v>0.26737967914438499</v>
      </c>
      <c r="Q87" s="178">
        <f t="shared" si="69"/>
        <v>0.82399999999999995</v>
      </c>
      <c r="R87" s="11">
        <v>0.5</v>
      </c>
      <c r="S87" s="26">
        <f t="shared" si="70"/>
        <v>8.6999999999999994E-2</v>
      </c>
      <c r="T87" s="69">
        <v>1.3368983957219251E-3</v>
      </c>
      <c r="U87" s="26">
        <f t="shared" si="71"/>
        <v>8.3000000000000004E-2</v>
      </c>
      <c r="V87" s="11">
        <v>14</v>
      </c>
      <c r="W87" s="26">
        <f t="shared" si="72"/>
        <v>0.22800000000000001</v>
      </c>
      <c r="X87" s="62">
        <v>4.2</v>
      </c>
      <c r="Y87" s="178">
        <f t="shared" si="73"/>
        <v>0.85899999999999999</v>
      </c>
      <c r="Z87" s="163">
        <f t="shared" si="74"/>
        <v>1.9939999999999998</v>
      </c>
      <c r="AA87" s="276">
        <f t="shared" si="75"/>
        <v>0.46</v>
      </c>
      <c r="AB87" s="283">
        <f t="shared" si="76"/>
        <v>0</v>
      </c>
      <c r="AC87" s="284">
        <f t="shared" si="77"/>
        <v>2</v>
      </c>
      <c r="AE87" s="256">
        <v>104</v>
      </c>
      <c r="AF87" s="26">
        <f t="shared" si="78"/>
        <v>0.73199999999999998</v>
      </c>
      <c r="AG87" s="79">
        <v>12</v>
      </c>
      <c r="AH87" s="31">
        <f t="shared" si="79"/>
        <v>0.80200000000000005</v>
      </c>
      <c r="AI87" s="26">
        <f t="shared" si="80"/>
        <v>0.16747181964573268</v>
      </c>
      <c r="AJ87" s="83">
        <f t="shared" si="81"/>
        <v>0.69699999999999995</v>
      </c>
      <c r="AK87" s="61">
        <f t="shared" si="82"/>
        <v>1.04</v>
      </c>
      <c r="AL87" s="83">
        <f t="shared" si="83"/>
        <v>0.71</v>
      </c>
      <c r="AM87" s="11">
        <v>115</v>
      </c>
      <c r="AN87" s="83">
        <f t="shared" si="84"/>
        <v>0.18518518518518517</v>
      </c>
      <c r="AO87" s="26">
        <f t="shared" si="85"/>
        <v>0.11538461538461539</v>
      </c>
      <c r="AP87" s="26">
        <f t="shared" si="86"/>
        <v>0.77600000000000002</v>
      </c>
      <c r="AQ87" s="198">
        <f t="shared" si="87"/>
        <v>2.9409999999999998</v>
      </c>
      <c r="AR87" s="276">
        <f t="shared" si="88"/>
        <v>0.79800000000000004</v>
      </c>
      <c r="AS87" s="283">
        <f t="shared" si="89"/>
        <v>0</v>
      </c>
      <c r="AT87" s="284">
        <f t="shared" si="90"/>
        <v>1</v>
      </c>
      <c r="AV87" s="208">
        <v>25000</v>
      </c>
      <c r="AW87" s="83">
        <f t="shared" si="91"/>
        <v>0.33700000000000002</v>
      </c>
      <c r="AX87" s="26">
        <v>0.49038461538461542</v>
      </c>
      <c r="AY87" s="144">
        <f t="shared" si="92"/>
        <v>0.95599999999999996</v>
      </c>
      <c r="AZ87" s="26">
        <v>0.20899999999999999</v>
      </c>
      <c r="BA87" s="83">
        <f t="shared" si="93"/>
        <v>0.504</v>
      </c>
      <c r="BB87" s="26">
        <v>0.93</v>
      </c>
      <c r="BC87" s="144">
        <f t="shared" si="94"/>
        <v>0.92900000000000005</v>
      </c>
      <c r="BD87" s="26">
        <v>0.66100000000000003</v>
      </c>
      <c r="BE87" s="83">
        <f t="shared" si="95"/>
        <v>0.29299999999999998</v>
      </c>
      <c r="BF87" s="26">
        <v>0.20192307692307693</v>
      </c>
      <c r="BG87" s="144">
        <f t="shared" si="96"/>
        <v>0.97299999999999998</v>
      </c>
      <c r="BH87" s="212">
        <f t="shared" si="97"/>
        <v>3.9920000000000004</v>
      </c>
      <c r="BI87" s="205">
        <f t="shared" si="98"/>
        <v>0.89900000000000002</v>
      </c>
      <c r="BJ87" s="283">
        <f t="shared" si="99"/>
        <v>3</v>
      </c>
      <c r="BK87" s="284">
        <f t="shared" si="100"/>
        <v>3</v>
      </c>
      <c r="BM87" s="160">
        <v>0</v>
      </c>
      <c r="BN87" s="26">
        <f t="shared" si="101"/>
        <v>0</v>
      </c>
      <c r="BO87" s="11">
        <v>0</v>
      </c>
      <c r="BP87" s="26">
        <f t="shared" si="102"/>
        <v>0</v>
      </c>
      <c r="BQ87" s="26">
        <v>0.21299999999999999</v>
      </c>
      <c r="BR87" s="178">
        <f t="shared" si="103"/>
        <v>0.81499999999999995</v>
      </c>
      <c r="BS87" s="163">
        <f t="shared" si="104"/>
        <v>0.81499999999999995</v>
      </c>
      <c r="BT87" s="291">
        <f t="shared" si="105"/>
        <v>0.42499999999999999</v>
      </c>
      <c r="BU87" s="283">
        <f t="shared" si="106"/>
        <v>0</v>
      </c>
      <c r="BV87" s="284">
        <f t="shared" si="107"/>
        <v>1</v>
      </c>
      <c r="BX87" s="160">
        <v>0</v>
      </c>
      <c r="BY87" s="26">
        <f t="shared" si="108"/>
        <v>0</v>
      </c>
      <c r="BZ87" s="11">
        <v>0</v>
      </c>
      <c r="CA87" s="26">
        <f t="shared" si="109"/>
        <v>0</v>
      </c>
      <c r="CB87" s="11">
        <v>1</v>
      </c>
      <c r="CC87" s="26">
        <f t="shared" si="110"/>
        <v>0.26300000000000001</v>
      </c>
      <c r="CD87" s="11">
        <v>1</v>
      </c>
      <c r="CE87" s="26">
        <f t="shared" si="111"/>
        <v>0.59199999999999997</v>
      </c>
      <c r="CF87" s="163">
        <f t="shared" si="112"/>
        <v>0.26300000000000001</v>
      </c>
      <c r="CG87" s="299">
        <f t="shared" si="113"/>
        <v>0.25800000000000001</v>
      </c>
      <c r="CH87" s="283">
        <f t="shared" si="114"/>
        <v>0</v>
      </c>
      <c r="CI87" s="284">
        <f t="shared" si="115"/>
        <v>0</v>
      </c>
      <c r="CK87" s="160">
        <v>19</v>
      </c>
      <c r="CL87" s="31">
        <f t="shared" si="116"/>
        <v>0.89</v>
      </c>
      <c r="CM87" s="26">
        <v>0.18269230769230768</v>
      </c>
      <c r="CN87" s="147">
        <f t="shared" si="117"/>
        <v>0.90300000000000002</v>
      </c>
      <c r="CO87" s="11">
        <v>1</v>
      </c>
      <c r="CP87" s="26">
        <f t="shared" si="118"/>
        <v>0.13500000000000001</v>
      </c>
      <c r="CQ87" s="11">
        <v>0</v>
      </c>
      <c r="CR87" s="26">
        <f t="shared" si="119"/>
        <v>0</v>
      </c>
      <c r="CS87" s="163">
        <f t="shared" si="120"/>
        <v>1.9279999999999999</v>
      </c>
      <c r="CT87" s="299">
        <f t="shared" si="121"/>
        <v>0.622</v>
      </c>
      <c r="CU87" s="283">
        <f t="shared" si="122"/>
        <v>1</v>
      </c>
      <c r="CV87" s="284">
        <f t="shared" si="123"/>
        <v>2</v>
      </c>
      <c r="CX87" s="227">
        <v>0.26600000000000001</v>
      </c>
      <c r="CY87" s="26">
        <f t="shared" si="124"/>
        <v>0.75800000000000001</v>
      </c>
      <c r="CZ87" s="26">
        <v>0.253</v>
      </c>
      <c r="DA87" s="31">
        <f t="shared" si="125"/>
        <v>0.82799999999999996</v>
      </c>
      <c r="DB87" s="83">
        <v>0.70040000000000002</v>
      </c>
      <c r="DC87" s="163">
        <f t="shared" si="126"/>
        <v>2.2864</v>
      </c>
      <c r="DD87" s="205">
        <f t="shared" si="127"/>
        <v>0.82</v>
      </c>
      <c r="DE87" s="283">
        <f t="shared" si="128"/>
        <v>0</v>
      </c>
      <c r="DF87" s="284">
        <f t="shared" si="129"/>
        <v>1</v>
      </c>
      <c r="DI87" s="231"/>
      <c r="DJ87" s="163">
        <f t="shared" si="130"/>
        <v>14.219399999999997</v>
      </c>
      <c r="DK87" s="203">
        <f t="shared" si="131"/>
        <v>0.66600000000000004</v>
      </c>
      <c r="DM87" s="301">
        <f t="shared" si="132"/>
        <v>4</v>
      </c>
      <c r="DN87" s="302">
        <f t="shared" si="133"/>
        <v>10</v>
      </c>
    </row>
    <row r="88" spans="2:118" x14ac:dyDescent="0.3">
      <c r="B88" s="47" t="s">
        <v>159</v>
      </c>
      <c r="C88" s="160">
        <v>540113</v>
      </c>
      <c r="D88" s="4" t="s">
        <v>338</v>
      </c>
      <c r="E88" s="4" t="s">
        <v>369</v>
      </c>
      <c r="F88" s="11">
        <v>2</v>
      </c>
      <c r="G88" s="18">
        <v>240</v>
      </c>
      <c r="H88" s="18">
        <v>109</v>
      </c>
      <c r="I88" s="18">
        <v>362</v>
      </c>
      <c r="J88" s="19">
        <v>965.33333333333337</v>
      </c>
      <c r="K88" s="18">
        <v>89</v>
      </c>
      <c r="L88" s="163">
        <v>4.07</v>
      </c>
      <c r="N88" s="256">
        <v>42</v>
      </c>
      <c r="O88" s="26">
        <f t="shared" si="68"/>
        <v>0.29799999999999999</v>
      </c>
      <c r="P88" s="26">
        <v>0.17499999999999999</v>
      </c>
      <c r="Q88" s="26">
        <f t="shared" si="69"/>
        <v>0.61799999999999999</v>
      </c>
      <c r="R88" s="11">
        <v>2.21</v>
      </c>
      <c r="S88" s="26">
        <f t="shared" si="70"/>
        <v>0.36399999999999999</v>
      </c>
      <c r="T88" s="69">
        <v>9.208333333333334E-3</v>
      </c>
      <c r="U88" s="178">
        <f t="shared" si="71"/>
        <v>0.88500000000000001</v>
      </c>
      <c r="V88" s="11">
        <v>14</v>
      </c>
      <c r="W88" s="26">
        <f t="shared" si="72"/>
        <v>0.22800000000000001</v>
      </c>
      <c r="X88" s="62">
        <v>5</v>
      </c>
      <c r="Y88" s="144">
        <f t="shared" si="73"/>
        <v>0.92500000000000004</v>
      </c>
      <c r="Z88" s="163">
        <f t="shared" si="74"/>
        <v>2.6560000000000001</v>
      </c>
      <c r="AA88" s="275">
        <f t="shared" si="75"/>
        <v>0.81100000000000005</v>
      </c>
      <c r="AB88" s="283">
        <f t="shared" si="76"/>
        <v>1</v>
      </c>
      <c r="AC88" s="284">
        <f t="shared" si="77"/>
        <v>2</v>
      </c>
      <c r="AE88" s="256">
        <v>30</v>
      </c>
      <c r="AF88" s="26">
        <f t="shared" si="78"/>
        <v>0.40699999999999997</v>
      </c>
      <c r="AG88" s="79">
        <v>3</v>
      </c>
      <c r="AH88" s="26">
        <f t="shared" si="79"/>
        <v>0.63500000000000001</v>
      </c>
      <c r="AI88" s="26">
        <f t="shared" si="80"/>
        <v>0.27522935779816515</v>
      </c>
      <c r="AJ88" s="178">
        <f t="shared" si="81"/>
        <v>0.86799999999999999</v>
      </c>
      <c r="AK88" s="61">
        <f t="shared" si="82"/>
        <v>0.7142857142857143</v>
      </c>
      <c r="AL88" s="26">
        <f t="shared" si="83"/>
        <v>0.56499999999999995</v>
      </c>
      <c r="AM88" s="11">
        <v>32</v>
      </c>
      <c r="AN88" s="83">
        <f t="shared" si="84"/>
        <v>0.29357798165137616</v>
      </c>
      <c r="AO88" s="26">
        <f t="shared" si="85"/>
        <v>0.1</v>
      </c>
      <c r="AP88" s="26">
        <f t="shared" si="86"/>
        <v>0.73599999999999999</v>
      </c>
      <c r="AQ88" s="198">
        <f t="shared" si="87"/>
        <v>2.4749999999999996</v>
      </c>
      <c r="AR88" s="276">
        <f t="shared" si="88"/>
        <v>0.68799999999999994</v>
      </c>
      <c r="AS88" s="283">
        <f t="shared" si="89"/>
        <v>0</v>
      </c>
      <c r="AT88" s="284">
        <f t="shared" si="90"/>
        <v>1</v>
      </c>
      <c r="AV88" s="208">
        <v>23050</v>
      </c>
      <c r="AW88" s="83">
        <f t="shared" si="91"/>
        <v>0.28899999999999998</v>
      </c>
      <c r="AX88" s="26">
        <v>7.1428571428571425E-2</v>
      </c>
      <c r="AY88" s="83">
        <f t="shared" si="92"/>
        <v>0.45100000000000001</v>
      </c>
      <c r="AZ88" s="26">
        <v>0.375</v>
      </c>
      <c r="BA88" s="83">
        <f t="shared" si="93"/>
        <v>0.78500000000000003</v>
      </c>
      <c r="BB88" s="26">
        <v>0.81200000000000006</v>
      </c>
      <c r="BC88" s="83">
        <f t="shared" si="94"/>
        <v>0.61399999999999999</v>
      </c>
      <c r="BD88" s="26">
        <v>0.75</v>
      </c>
      <c r="BE88" s="83">
        <f t="shared" si="95"/>
        <v>0.35899999999999999</v>
      </c>
      <c r="BF88" s="26">
        <v>0.13333333333333333</v>
      </c>
      <c r="BG88" s="144">
        <f t="shared" si="96"/>
        <v>0.92100000000000004</v>
      </c>
      <c r="BH88" s="212">
        <f t="shared" si="97"/>
        <v>3.4190000000000005</v>
      </c>
      <c r="BI88" s="203">
        <f t="shared" si="98"/>
        <v>0.53</v>
      </c>
      <c r="BJ88" s="283">
        <f t="shared" si="99"/>
        <v>1</v>
      </c>
      <c r="BK88" s="284">
        <f t="shared" si="100"/>
        <v>1</v>
      </c>
      <c r="BM88" s="160">
        <v>1</v>
      </c>
      <c r="BN88" s="26">
        <f t="shared" si="101"/>
        <v>0.438</v>
      </c>
      <c r="BO88" s="11">
        <v>0</v>
      </c>
      <c r="BP88" s="26">
        <f t="shared" si="102"/>
        <v>0</v>
      </c>
      <c r="BQ88" s="26">
        <v>0.16900000000000001</v>
      </c>
      <c r="BR88" s="83">
        <f t="shared" si="103"/>
        <v>0.71399999999999997</v>
      </c>
      <c r="BS88" s="163">
        <f t="shared" si="104"/>
        <v>1.1519999999999999</v>
      </c>
      <c r="BT88" s="291">
        <f t="shared" si="105"/>
        <v>0.64400000000000002</v>
      </c>
      <c r="BU88" s="283">
        <f t="shared" si="106"/>
        <v>0</v>
      </c>
      <c r="BV88" s="284">
        <f t="shared" si="107"/>
        <v>0</v>
      </c>
      <c r="BX88" s="160">
        <v>0</v>
      </c>
      <c r="BY88" s="26">
        <f t="shared" si="108"/>
        <v>0</v>
      </c>
      <c r="BZ88" s="11">
        <v>0</v>
      </c>
      <c r="CA88" s="26">
        <f t="shared" si="109"/>
        <v>0</v>
      </c>
      <c r="CB88" s="11">
        <v>2</v>
      </c>
      <c r="CC88" s="26">
        <f t="shared" si="110"/>
        <v>0.51700000000000002</v>
      </c>
      <c r="CD88" s="11">
        <v>1</v>
      </c>
      <c r="CE88" s="26">
        <f t="shared" si="111"/>
        <v>0.59199999999999997</v>
      </c>
      <c r="CF88" s="163">
        <f t="shared" si="112"/>
        <v>0.51700000000000002</v>
      </c>
      <c r="CG88" s="299">
        <f t="shared" si="113"/>
        <v>0.48199999999999998</v>
      </c>
      <c r="CH88" s="283">
        <f t="shared" si="114"/>
        <v>0</v>
      </c>
      <c r="CI88" s="284">
        <f t="shared" si="115"/>
        <v>0</v>
      </c>
      <c r="CK88" s="160">
        <v>5</v>
      </c>
      <c r="CL88" s="26">
        <f t="shared" si="116"/>
        <v>0.77100000000000002</v>
      </c>
      <c r="CM88" s="26">
        <v>0.16666666666666666</v>
      </c>
      <c r="CN88" s="146">
        <f t="shared" si="117"/>
        <v>0.89</v>
      </c>
      <c r="CO88" s="11">
        <v>6</v>
      </c>
      <c r="CP88" s="26">
        <f t="shared" si="118"/>
        <v>0.35899999999999999</v>
      </c>
      <c r="CQ88" s="11">
        <v>0</v>
      </c>
      <c r="CR88" s="26">
        <f t="shared" si="119"/>
        <v>0</v>
      </c>
      <c r="CS88" s="163">
        <f t="shared" si="120"/>
        <v>2.02</v>
      </c>
      <c r="CT88" s="299">
        <f t="shared" si="121"/>
        <v>0.64</v>
      </c>
      <c r="CU88" s="283">
        <f t="shared" si="122"/>
        <v>0</v>
      </c>
      <c r="CV88" s="284">
        <f t="shared" si="123"/>
        <v>1</v>
      </c>
      <c r="CX88" s="227">
        <v>0.29299999999999998</v>
      </c>
      <c r="CY88" s="26">
        <f t="shared" si="124"/>
        <v>0.77100000000000002</v>
      </c>
      <c r="CZ88" s="26">
        <v>0.23499999999999999</v>
      </c>
      <c r="DA88" s="31">
        <f t="shared" si="125"/>
        <v>0.80700000000000005</v>
      </c>
      <c r="DB88" s="26">
        <v>0.34799999999999998</v>
      </c>
      <c r="DC88" s="163">
        <f t="shared" si="126"/>
        <v>1.9260000000000002</v>
      </c>
      <c r="DD88" s="203">
        <f t="shared" si="127"/>
        <v>0.69199999999999995</v>
      </c>
      <c r="DE88" s="283">
        <f t="shared" si="128"/>
        <v>0</v>
      </c>
      <c r="DF88" s="284">
        <f t="shared" si="129"/>
        <v>1</v>
      </c>
      <c r="DI88" s="231"/>
      <c r="DJ88" s="163">
        <f t="shared" si="130"/>
        <v>14.164999999999999</v>
      </c>
      <c r="DK88" s="203">
        <f t="shared" si="131"/>
        <v>0.66200000000000003</v>
      </c>
      <c r="DM88" s="301">
        <f t="shared" si="132"/>
        <v>2</v>
      </c>
      <c r="DN88" s="302">
        <f t="shared" si="133"/>
        <v>6</v>
      </c>
    </row>
    <row r="89" spans="2:118" x14ac:dyDescent="0.3">
      <c r="B89" s="47" t="s">
        <v>287</v>
      </c>
      <c r="C89" s="160">
        <v>540204</v>
      </c>
      <c r="D89" s="4" t="s">
        <v>364</v>
      </c>
      <c r="E89" s="4" t="s">
        <v>369</v>
      </c>
      <c r="F89" s="11">
        <v>4</v>
      </c>
      <c r="G89" s="18">
        <v>303</v>
      </c>
      <c r="H89" s="18">
        <v>670</v>
      </c>
      <c r="I89" s="18">
        <v>1299</v>
      </c>
      <c r="J89" s="19">
        <v>2743.7623762376238</v>
      </c>
      <c r="K89" s="18">
        <v>436</v>
      </c>
      <c r="L89" s="163">
        <v>2.98</v>
      </c>
      <c r="N89" s="256">
        <v>171</v>
      </c>
      <c r="O89" s="26">
        <f t="shared" si="68"/>
        <v>0.73199999999999998</v>
      </c>
      <c r="P89" s="26">
        <v>0.5643564356435643</v>
      </c>
      <c r="Q89" s="144">
        <f t="shared" si="69"/>
        <v>0.99099999999999999</v>
      </c>
      <c r="R89" s="11">
        <v>2.7</v>
      </c>
      <c r="S89" s="26">
        <f t="shared" si="70"/>
        <v>0.47299999999999998</v>
      </c>
      <c r="T89" s="69">
        <v>8.9108910891089119E-3</v>
      </c>
      <c r="U89" s="178">
        <f t="shared" si="71"/>
        <v>0.86799999999999999</v>
      </c>
      <c r="V89" s="11">
        <v>17</v>
      </c>
      <c r="W89" s="26">
        <f t="shared" si="72"/>
        <v>0.495</v>
      </c>
      <c r="X89" s="62">
        <v>1.7</v>
      </c>
      <c r="Y89" s="26">
        <f t="shared" si="73"/>
        <v>0.51300000000000001</v>
      </c>
      <c r="Z89" s="163">
        <f t="shared" si="74"/>
        <v>2.867</v>
      </c>
      <c r="AA89" s="275">
        <f t="shared" si="75"/>
        <v>0.85499999999999998</v>
      </c>
      <c r="AB89" s="283">
        <f t="shared" si="76"/>
        <v>1</v>
      </c>
      <c r="AC89" s="284">
        <f t="shared" si="77"/>
        <v>2</v>
      </c>
      <c r="AE89" s="256">
        <v>103</v>
      </c>
      <c r="AF89" s="26">
        <f t="shared" si="78"/>
        <v>0.72799999999999998</v>
      </c>
      <c r="AG89" s="79">
        <v>22</v>
      </c>
      <c r="AH89" s="178">
        <f t="shared" si="79"/>
        <v>0.85499999999999998</v>
      </c>
      <c r="AI89" s="26">
        <f t="shared" si="80"/>
        <v>0.15373134328358209</v>
      </c>
      <c r="AJ89" s="83">
        <f t="shared" si="81"/>
        <v>0.66600000000000004</v>
      </c>
      <c r="AK89" s="61">
        <f t="shared" si="82"/>
        <v>0.60233918128654973</v>
      </c>
      <c r="AL89" s="26">
        <f t="shared" si="83"/>
        <v>0.5</v>
      </c>
      <c r="AM89" s="11">
        <v>133</v>
      </c>
      <c r="AN89" s="83">
        <f t="shared" si="84"/>
        <v>0.19850746268656716</v>
      </c>
      <c r="AO89" s="26">
        <f t="shared" si="85"/>
        <v>0.21359223300970873</v>
      </c>
      <c r="AP89" s="31">
        <f t="shared" si="86"/>
        <v>0.89900000000000002</v>
      </c>
      <c r="AQ89" s="198">
        <f t="shared" si="87"/>
        <v>2.7489999999999997</v>
      </c>
      <c r="AR89" s="276">
        <f t="shared" si="88"/>
        <v>0.75800000000000001</v>
      </c>
      <c r="AS89" s="283">
        <f t="shared" si="89"/>
        <v>0</v>
      </c>
      <c r="AT89" s="284">
        <f t="shared" si="90"/>
        <v>1</v>
      </c>
      <c r="AV89" s="208">
        <v>34900</v>
      </c>
      <c r="AW89" s="83">
        <f t="shared" si="91"/>
        <v>0.48199999999999998</v>
      </c>
      <c r="AX89" s="26">
        <v>9.7345132743362831E-2</v>
      </c>
      <c r="AY89" s="83">
        <f t="shared" si="92"/>
        <v>0.51300000000000001</v>
      </c>
      <c r="AZ89" s="26">
        <v>0.36799999999999999</v>
      </c>
      <c r="BA89" s="83">
        <f t="shared" si="93"/>
        <v>0.76300000000000001</v>
      </c>
      <c r="BB89" s="26">
        <v>0.78900000000000003</v>
      </c>
      <c r="BC89" s="83">
        <f t="shared" si="94"/>
        <v>0.56100000000000005</v>
      </c>
      <c r="BD89" s="26">
        <v>0.94000000000000006</v>
      </c>
      <c r="BE89" s="178">
        <f t="shared" si="95"/>
        <v>0.85499999999999998</v>
      </c>
      <c r="BF89" s="26">
        <v>9.7087378640776691E-3</v>
      </c>
      <c r="BG89" s="83">
        <f t="shared" si="96"/>
        <v>0.48199999999999998</v>
      </c>
      <c r="BH89" s="212">
        <f t="shared" si="97"/>
        <v>3.6559999999999997</v>
      </c>
      <c r="BI89" s="203">
        <f t="shared" si="98"/>
        <v>0.68400000000000005</v>
      </c>
      <c r="BJ89" s="283">
        <f t="shared" si="99"/>
        <v>0</v>
      </c>
      <c r="BK89" s="284">
        <f t="shared" si="100"/>
        <v>1</v>
      </c>
      <c r="BM89" s="160">
        <v>4</v>
      </c>
      <c r="BN89" s="31">
        <f t="shared" si="101"/>
        <v>0.88500000000000001</v>
      </c>
      <c r="BO89" s="11">
        <v>1</v>
      </c>
      <c r="BP89" s="26">
        <f t="shared" si="102"/>
        <v>0.63500000000000001</v>
      </c>
      <c r="BQ89" s="26">
        <v>0.17100000000000001</v>
      </c>
      <c r="BR89" s="83">
        <f t="shared" si="103"/>
        <v>0.72299999999999998</v>
      </c>
      <c r="BS89" s="163">
        <f t="shared" si="104"/>
        <v>1.6080000000000001</v>
      </c>
      <c r="BT89" s="292">
        <f t="shared" si="105"/>
        <v>0.91600000000000004</v>
      </c>
      <c r="BU89" s="283">
        <f t="shared" si="106"/>
        <v>0</v>
      </c>
      <c r="BV89" s="284">
        <f t="shared" si="107"/>
        <v>1</v>
      </c>
      <c r="BX89" s="160">
        <v>0</v>
      </c>
      <c r="BY89" s="26">
        <f t="shared" si="108"/>
        <v>0</v>
      </c>
      <c r="BZ89" s="11">
        <v>0</v>
      </c>
      <c r="CA89" s="26">
        <f t="shared" si="109"/>
        <v>0</v>
      </c>
      <c r="CB89" s="11">
        <v>3</v>
      </c>
      <c r="CC89" s="26">
        <f t="shared" si="110"/>
        <v>0.63100000000000001</v>
      </c>
      <c r="CD89" s="11">
        <v>0</v>
      </c>
      <c r="CE89" s="26">
        <f t="shared" si="111"/>
        <v>0</v>
      </c>
      <c r="CF89" s="163">
        <f t="shared" si="112"/>
        <v>0.63100000000000001</v>
      </c>
      <c r="CG89" s="299">
        <f t="shared" si="113"/>
        <v>0.57399999999999995</v>
      </c>
      <c r="CH89" s="283">
        <f t="shared" si="114"/>
        <v>0</v>
      </c>
      <c r="CI89" s="284">
        <f t="shared" si="115"/>
        <v>0</v>
      </c>
      <c r="CK89" s="160">
        <v>0</v>
      </c>
      <c r="CL89" s="26">
        <f t="shared" si="116"/>
        <v>0</v>
      </c>
      <c r="CM89" s="26">
        <v>0</v>
      </c>
      <c r="CN89" s="45">
        <f t="shared" si="117"/>
        <v>0</v>
      </c>
      <c r="CO89" s="11">
        <v>41</v>
      </c>
      <c r="CP89" s="26">
        <f t="shared" si="118"/>
        <v>0.72299999999999998</v>
      </c>
      <c r="CQ89" s="11">
        <v>0</v>
      </c>
      <c r="CR89" s="26">
        <f t="shared" si="119"/>
        <v>0</v>
      </c>
      <c r="CS89" s="163">
        <f t="shared" si="120"/>
        <v>0.72299999999999998</v>
      </c>
      <c r="CT89" s="299">
        <f t="shared" si="121"/>
        <v>0.311</v>
      </c>
      <c r="CU89" s="283">
        <f t="shared" si="122"/>
        <v>0</v>
      </c>
      <c r="CV89" s="284">
        <f t="shared" si="123"/>
        <v>0</v>
      </c>
      <c r="CX89" s="227">
        <v>0.20200000000000001</v>
      </c>
      <c r="CY89" s="26">
        <f t="shared" si="124"/>
        <v>0.66600000000000004</v>
      </c>
      <c r="CZ89" s="26">
        <v>0.105</v>
      </c>
      <c r="DA89" s="26">
        <f t="shared" si="125"/>
        <v>0.63500000000000001</v>
      </c>
      <c r="DB89" s="26">
        <v>0.54179999999999995</v>
      </c>
      <c r="DC89" s="163">
        <f t="shared" si="126"/>
        <v>1.8428</v>
      </c>
      <c r="DD89" s="203">
        <f t="shared" si="127"/>
        <v>0.66600000000000004</v>
      </c>
      <c r="DE89" s="283">
        <f t="shared" si="128"/>
        <v>0</v>
      </c>
      <c r="DF89" s="284">
        <f t="shared" si="129"/>
        <v>0</v>
      </c>
      <c r="DJ89" s="163">
        <f t="shared" si="130"/>
        <v>14.076799999999999</v>
      </c>
      <c r="DK89" s="203">
        <f t="shared" si="131"/>
        <v>0.65700000000000003</v>
      </c>
      <c r="DM89" s="301">
        <f t="shared" si="132"/>
        <v>1</v>
      </c>
      <c r="DN89" s="302">
        <f t="shared" si="133"/>
        <v>5</v>
      </c>
    </row>
    <row r="90" spans="2:118" x14ac:dyDescent="0.3">
      <c r="B90" s="47" t="s">
        <v>133</v>
      </c>
      <c r="C90" s="160">
        <v>540092</v>
      </c>
      <c r="D90" s="4" t="s">
        <v>334</v>
      </c>
      <c r="E90" s="4" t="s">
        <v>369</v>
      </c>
      <c r="F90" s="11">
        <v>2</v>
      </c>
      <c r="G90" s="18">
        <v>436</v>
      </c>
      <c r="H90" s="18">
        <v>715</v>
      </c>
      <c r="I90" s="18">
        <v>911</v>
      </c>
      <c r="J90" s="19">
        <v>1337.2477064220184</v>
      </c>
      <c r="K90" s="18">
        <v>412</v>
      </c>
      <c r="L90" s="163">
        <v>2.21</v>
      </c>
      <c r="N90" s="256">
        <v>73</v>
      </c>
      <c r="O90" s="26">
        <f t="shared" si="68"/>
        <v>0.48599999999999999</v>
      </c>
      <c r="P90" s="26">
        <v>0.16743119266055051</v>
      </c>
      <c r="Q90" s="26">
        <f t="shared" si="69"/>
        <v>0.6</v>
      </c>
      <c r="R90" s="11">
        <v>3.36</v>
      </c>
      <c r="S90" s="26">
        <f t="shared" si="70"/>
        <v>0.56100000000000005</v>
      </c>
      <c r="T90" s="69">
        <v>7.7064220183486239E-3</v>
      </c>
      <c r="U90" s="83">
        <f t="shared" si="71"/>
        <v>0.79300000000000004</v>
      </c>
      <c r="V90" s="11">
        <v>27</v>
      </c>
      <c r="W90" s="144">
        <f t="shared" si="72"/>
        <v>0.95099999999999996</v>
      </c>
      <c r="X90" s="65">
        <v>0.8</v>
      </c>
      <c r="Y90" s="26">
        <f t="shared" si="73"/>
        <v>0.25</v>
      </c>
      <c r="Z90" s="163">
        <f t="shared" si="74"/>
        <v>2.5940000000000003</v>
      </c>
      <c r="AA90" s="276">
        <f t="shared" si="75"/>
        <v>0.78</v>
      </c>
      <c r="AB90" s="283">
        <f t="shared" si="76"/>
        <v>1</v>
      </c>
      <c r="AC90" s="284">
        <f t="shared" si="77"/>
        <v>1</v>
      </c>
      <c r="AE90" s="256">
        <v>50</v>
      </c>
      <c r="AF90" s="26">
        <f t="shared" si="78"/>
        <v>0.53900000000000003</v>
      </c>
      <c r="AG90" s="79">
        <v>1</v>
      </c>
      <c r="AH90" s="26">
        <f t="shared" si="79"/>
        <v>0.53</v>
      </c>
      <c r="AI90" s="26">
        <f t="shared" si="80"/>
        <v>6.9930069930069935E-2</v>
      </c>
      <c r="AJ90" s="83">
        <f t="shared" si="81"/>
        <v>0.44700000000000001</v>
      </c>
      <c r="AK90" s="61">
        <f t="shared" si="82"/>
        <v>0.68493150684931503</v>
      </c>
      <c r="AL90" s="26">
        <f t="shared" si="83"/>
        <v>0.54800000000000004</v>
      </c>
      <c r="AM90" s="11">
        <v>70</v>
      </c>
      <c r="AN90" s="83">
        <f t="shared" si="84"/>
        <v>9.7902097902097904E-2</v>
      </c>
      <c r="AO90" s="26">
        <f t="shared" si="85"/>
        <v>0.02</v>
      </c>
      <c r="AP90" s="26">
        <f t="shared" si="86"/>
        <v>0.6</v>
      </c>
      <c r="AQ90" s="198">
        <f t="shared" si="87"/>
        <v>2.0640000000000001</v>
      </c>
      <c r="AR90" s="276">
        <f t="shared" si="88"/>
        <v>0.56100000000000005</v>
      </c>
      <c r="AS90" s="283">
        <f t="shared" si="89"/>
        <v>0</v>
      </c>
      <c r="AT90" s="284">
        <f t="shared" si="90"/>
        <v>0</v>
      </c>
      <c r="AV90" s="208">
        <v>34155</v>
      </c>
      <c r="AW90" s="83">
        <f t="shared" si="91"/>
        <v>0.47799999999999998</v>
      </c>
      <c r="AX90" s="26">
        <v>0.46341463414634149</v>
      </c>
      <c r="AY90" s="144">
        <f t="shared" si="92"/>
        <v>0.93799999999999994</v>
      </c>
      <c r="AZ90" s="26">
        <v>0.214</v>
      </c>
      <c r="BA90" s="83">
        <f t="shared" si="93"/>
        <v>0.52100000000000002</v>
      </c>
      <c r="BB90" s="26">
        <v>0.77100000000000002</v>
      </c>
      <c r="BC90" s="83">
        <f t="shared" si="94"/>
        <v>0.53500000000000003</v>
      </c>
      <c r="BD90" s="26">
        <v>0.371</v>
      </c>
      <c r="BE90" s="83">
        <f t="shared" si="95"/>
        <v>0.21</v>
      </c>
      <c r="BF90" s="26">
        <v>0.06</v>
      </c>
      <c r="BG90" s="83">
        <f t="shared" si="96"/>
        <v>0.77600000000000002</v>
      </c>
      <c r="BH90" s="212">
        <f t="shared" si="97"/>
        <v>3.4579999999999993</v>
      </c>
      <c r="BI90" s="203">
        <f t="shared" si="98"/>
        <v>0.56499999999999995</v>
      </c>
      <c r="BJ90" s="283">
        <f t="shared" si="99"/>
        <v>1</v>
      </c>
      <c r="BK90" s="284">
        <f t="shared" si="100"/>
        <v>1</v>
      </c>
      <c r="BM90" s="160">
        <v>3</v>
      </c>
      <c r="BN90" s="26">
        <f t="shared" si="101"/>
        <v>0.81100000000000005</v>
      </c>
      <c r="BO90" s="11">
        <v>2</v>
      </c>
      <c r="BP90" s="31">
        <f t="shared" si="102"/>
        <v>0.85</v>
      </c>
      <c r="BQ90" s="26">
        <v>4.9000000000000002E-2</v>
      </c>
      <c r="BR90" s="83">
        <f t="shared" si="103"/>
        <v>0.32</v>
      </c>
      <c r="BS90" s="163">
        <f t="shared" si="104"/>
        <v>1.131</v>
      </c>
      <c r="BT90" s="291">
        <f t="shared" si="105"/>
        <v>0.61799999999999999</v>
      </c>
      <c r="BU90" s="283">
        <f t="shared" si="106"/>
        <v>0</v>
      </c>
      <c r="BV90" s="284">
        <f t="shared" si="107"/>
        <v>1</v>
      </c>
      <c r="BX90" s="160">
        <v>0</v>
      </c>
      <c r="BY90" s="26">
        <f t="shared" si="108"/>
        <v>0</v>
      </c>
      <c r="BZ90" s="11">
        <v>0</v>
      </c>
      <c r="CA90" s="26">
        <f t="shared" si="109"/>
        <v>0</v>
      </c>
      <c r="CB90" s="11">
        <v>0</v>
      </c>
      <c r="CC90" s="26">
        <f t="shared" si="110"/>
        <v>0</v>
      </c>
      <c r="CD90" s="11">
        <v>0</v>
      </c>
      <c r="CE90" s="26">
        <f t="shared" si="111"/>
        <v>0</v>
      </c>
      <c r="CF90" s="163">
        <f t="shared" si="112"/>
        <v>0</v>
      </c>
      <c r="CG90" s="299">
        <f t="shared" si="113"/>
        <v>0</v>
      </c>
      <c r="CH90" s="283">
        <f t="shared" si="114"/>
        <v>0</v>
      </c>
      <c r="CI90" s="284">
        <f t="shared" si="115"/>
        <v>0</v>
      </c>
      <c r="CK90" s="160">
        <v>2</v>
      </c>
      <c r="CL90" s="26">
        <f t="shared" si="116"/>
        <v>0.61799999999999999</v>
      </c>
      <c r="CM90" s="26">
        <v>0.04</v>
      </c>
      <c r="CN90" s="45">
        <f t="shared" si="117"/>
        <v>0.71</v>
      </c>
      <c r="CO90" s="11">
        <v>34</v>
      </c>
      <c r="CP90" s="26">
        <f t="shared" si="118"/>
        <v>0.70099999999999996</v>
      </c>
      <c r="CQ90" s="11">
        <v>4</v>
      </c>
      <c r="CR90" s="26">
        <f t="shared" si="119"/>
        <v>0.53500000000000003</v>
      </c>
      <c r="CS90" s="163">
        <f t="shared" si="120"/>
        <v>2.5640000000000001</v>
      </c>
      <c r="CT90" s="299">
        <f t="shared" si="121"/>
        <v>0.70599999999999996</v>
      </c>
      <c r="CU90" s="283">
        <f t="shared" si="122"/>
        <v>0</v>
      </c>
      <c r="CV90" s="284">
        <f t="shared" si="123"/>
        <v>0</v>
      </c>
      <c r="CX90" s="227">
        <v>0.318</v>
      </c>
      <c r="CY90" s="26">
        <f t="shared" si="124"/>
        <v>0.79800000000000004</v>
      </c>
      <c r="CZ90" s="26">
        <v>0.09</v>
      </c>
      <c r="DA90" s="26">
        <f t="shared" si="125"/>
        <v>0.61799999999999999</v>
      </c>
      <c r="DB90" s="83">
        <v>0.77090000000000003</v>
      </c>
      <c r="DC90" s="163">
        <f t="shared" si="126"/>
        <v>2.1869000000000001</v>
      </c>
      <c r="DD90" s="203">
        <f t="shared" si="127"/>
        <v>0.78900000000000003</v>
      </c>
      <c r="DE90" s="283">
        <f t="shared" si="128"/>
        <v>0</v>
      </c>
      <c r="DF90" s="284">
        <f t="shared" si="129"/>
        <v>0</v>
      </c>
      <c r="DI90" s="231"/>
      <c r="DJ90" s="163">
        <f t="shared" si="130"/>
        <v>13.997899999999998</v>
      </c>
      <c r="DK90" s="203">
        <f t="shared" si="131"/>
        <v>0.65300000000000002</v>
      </c>
      <c r="DM90" s="301">
        <f t="shared" si="132"/>
        <v>2</v>
      </c>
      <c r="DN90" s="302">
        <f t="shared" si="133"/>
        <v>3</v>
      </c>
    </row>
    <row r="91" spans="2:118" x14ac:dyDescent="0.3">
      <c r="B91" s="47" t="s">
        <v>162</v>
      </c>
      <c r="C91" s="160">
        <v>540250</v>
      </c>
      <c r="D91" s="4" t="s">
        <v>338</v>
      </c>
      <c r="E91" s="4" t="s">
        <v>369</v>
      </c>
      <c r="F91" s="11">
        <v>2</v>
      </c>
      <c r="G91" s="18">
        <v>1977</v>
      </c>
      <c r="H91" s="18">
        <v>2349</v>
      </c>
      <c r="I91" s="18">
        <v>4124</v>
      </c>
      <c r="J91" s="19">
        <v>1335.0328780981283</v>
      </c>
      <c r="K91" s="18">
        <v>1780</v>
      </c>
      <c r="L91" s="163">
        <v>2.2999999999999998</v>
      </c>
      <c r="N91" s="256">
        <v>614</v>
      </c>
      <c r="O91" s="144">
        <f t="shared" si="68"/>
        <v>0.97299999999999998</v>
      </c>
      <c r="P91" s="26">
        <v>0.31057157309054118</v>
      </c>
      <c r="Q91" s="178">
        <f t="shared" si="69"/>
        <v>0.872</v>
      </c>
      <c r="R91" s="11">
        <v>10.55</v>
      </c>
      <c r="S91" s="144">
        <f t="shared" si="70"/>
        <v>0.93400000000000005</v>
      </c>
      <c r="T91" s="69">
        <v>5.336368234699039E-3</v>
      </c>
      <c r="U91" s="83">
        <f t="shared" si="71"/>
        <v>0.6</v>
      </c>
      <c r="V91" s="11">
        <v>14</v>
      </c>
      <c r="W91" s="26">
        <f t="shared" si="72"/>
        <v>0.22800000000000001</v>
      </c>
      <c r="X91" s="62">
        <v>7.8</v>
      </c>
      <c r="Y91" s="144">
        <f t="shared" si="73"/>
        <v>0.98199999999999998</v>
      </c>
      <c r="Z91" s="163">
        <f t="shared" si="74"/>
        <v>2.6819999999999999</v>
      </c>
      <c r="AA91" s="275">
        <f t="shared" si="75"/>
        <v>0.82399999999999995</v>
      </c>
      <c r="AB91" s="283">
        <f t="shared" si="76"/>
        <v>1</v>
      </c>
      <c r="AC91" s="284">
        <f t="shared" si="77"/>
        <v>2</v>
      </c>
      <c r="AE91" s="256">
        <v>76</v>
      </c>
      <c r="AF91" s="26">
        <f t="shared" si="78"/>
        <v>0.65300000000000002</v>
      </c>
      <c r="AG91" s="79">
        <v>0</v>
      </c>
      <c r="AH91" s="26">
        <f t="shared" si="79"/>
        <v>0</v>
      </c>
      <c r="AI91" s="26">
        <f t="shared" si="80"/>
        <v>3.2354193273733504E-2</v>
      </c>
      <c r="AJ91" s="83">
        <f t="shared" si="81"/>
        <v>0.32400000000000001</v>
      </c>
      <c r="AK91" s="61">
        <f t="shared" si="82"/>
        <v>0.12377850162866449</v>
      </c>
      <c r="AL91" s="26">
        <f t="shared" si="83"/>
        <v>0.219</v>
      </c>
      <c r="AM91" s="11">
        <v>79</v>
      </c>
      <c r="AN91" s="83">
        <f t="shared" si="84"/>
        <v>3.3631332481907195E-2</v>
      </c>
      <c r="AO91" s="26">
        <f t="shared" si="85"/>
        <v>0</v>
      </c>
      <c r="AP91" s="26">
        <f t="shared" si="86"/>
        <v>0</v>
      </c>
      <c r="AQ91" s="198">
        <f t="shared" si="87"/>
        <v>1.1960000000000002</v>
      </c>
      <c r="AR91" s="276">
        <f t="shared" si="88"/>
        <v>0.28899999999999998</v>
      </c>
      <c r="AS91" s="283">
        <f t="shared" si="89"/>
        <v>0</v>
      </c>
      <c r="AT91" s="284">
        <f t="shared" si="90"/>
        <v>0</v>
      </c>
      <c r="AV91" s="208">
        <v>31700</v>
      </c>
      <c r="AW91" s="83">
        <f t="shared" si="91"/>
        <v>0.434</v>
      </c>
      <c r="AX91" s="26">
        <v>0.29577464788732388</v>
      </c>
      <c r="AY91" s="178">
        <f t="shared" si="92"/>
        <v>0.80700000000000005</v>
      </c>
      <c r="AZ91" s="26">
        <v>0.45600000000000002</v>
      </c>
      <c r="BA91" s="178">
        <f t="shared" si="93"/>
        <v>0.86399999999999999</v>
      </c>
      <c r="BB91" s="26">
        <v>0.873</v>
      </c>
      <c r="BC91" s="83">
        <f t="shared" si="94"/>
        <v>0.70599999999999996</v>
      </c>
      <c r="BD91" s="26">
        <v>0.65900000000000003</v>
      </c>
      <c r="BE91" s="83">
        <f t="shared" si="95"/>
        <v>0.28899999999999998</v>
      </c>
      <c r="BF91" s="26">
        <v>0.32894736842105265</v>
      </c>
      <c r="BG91" s="144">
        <f t="shared" si="96"/>
        <v>0.995</v>
      </c>
      <c r="BH91" s="212">
        <f t="shared" si="97"/>
        <v>4.0949999999999998</v>
      </c>
      <c r="BI91" s="206">
        <f t="shared" si="98"/>
        <v>0.95099999999999996</v>
      </c>
      <c r="BJ91" s="283">
        <f t="shared" si="99"/>
        <v>1</v>
      </c>
      <c r="BK91" s="284">
        <f t="shared" si="100"/>
        <v>3</v>
      </c>
      <c r="BM91" s="160">
        <v>3</v>
      </c>
      <c r="BN91" s="26">
        <f t="shared" si="101"/>
        <v>0.81100000000000005</v>
      </c>
      <c r="BO91" s="11">
        <v>0</v>
      </c>
      <c r="BP91" s="26">
        <f t="shared" si="102"/>
        <v>0</v>
      </c>
      <c r="BQ91" s="26">
        <v>0.17199999999999999</v>
      </c>
      <c r="BR91" s="83">
        <f t="shared" si="103"/>
        <v>0.72799999999999998</v>
      </c>
      <c r="BS91" s="163">
        <f t="shared" si="104"/>
        <v>1.5390000000000001</v>
      </c>
      <c r="BT91" s="290">
        <f t="shared" si="105"/>
        <v>0.88500000000000001</v>
      </c>
      <c r="BU91" s="283">
        <f t="shared" si="106"/>
        <v>0</v>
      </c>
      <c r="BV91" s="284">
        <f t="shared" si="107"/>
        <v>1</v>
      </c>
      <c r="BX91" s="160">
        <v>0</v>
      </c>
      <c r="BY91" s="26">
        <f t="shared" si="108"/>
        <v>0</v>
      </c>
      <c r="BZ91" s="11">
        <v>0</v>
      </c>
      <c r="CA91" s="26">
        <f t="shared" si="109"/>
        <v>0</v>
      </c>
      <c r="CB91" s="11">
        <v>0</v>
      </c>
      <c r="CC91" s="26">
        <f t="shared" si="110"/>
        <v>0</v>
      </c>
      <c r="CD91" s="11">
        <v>0</v>
      </c>
      <c r="CE91" s="26">
        <f t="shared" si="111"/>
        <v>0</v>
      </c>
      <c r="CF91" s="163">
        <f t="shared" si="112"/>
        <v>0</v>
      </c>
      <c r="CG91" s="299">
        <f t="shared" si="113"/>
        <v>0</v>
      </c>
      <c r="CH91" s="283">
        <f t="shared" si="114"/>
        <v>0</v>
      </c>
      <c r="CI91" s="284">
        <f t="shared" si="115"/>
        <v>0</v>
      </c>
      <c r="CK91" s="160">
        <v>37</v>
      </c>
      <c r="CL91" s="144">
        <f t="shared" si="116"/>
        <v>0.96</v>
      </c>
      <c r="CM91" s="26">
        <v>0.48684210526315791</v>
      </c>
      <c r="CN91" s="147">
        <f t="shared" si="117"/>
        <v>0.99099999999999999</v>
      </c>
      <c r="CO91" s="11">
        <v>31</v>
      </c>
      <c r="CP91" s="26">
        <f t="shared" si="118"/>
        <v>0.67500000000000004</v>
      </c>
      <c r="CQ91" s="11">
        <v>10</v>
      </c>
      <c r="CR91" s="26">
        <f t="shared" si="119"/>
        <v>0.71</v>
      </c>
      <c r="CS91" s="163">
        <f t="shared" si="120"/>
        <v>3.3359999999999999</v>
      </c>
      <c r="CT91" s="297">
        <f t="shared" si="121"/>
        <v>0.90700000000000003</v>
      </c>
      <c r="CU91" s="283">
        <f t="shared" si="122"/>
        <v>2</v>
      </c>
      <c r="CV91" s="284">
        <f t="shared" si="123"/>
        <v>2</v>
      </c>
      <c r="CX91" s="227">
        <v>4.1000000000000002E-2</v>
      </c>
      <c r="CY91" s="26">
        <f t="shared" si="124"/>
        <v>0.32</v>
      </c>
      <c r="CZ91" s="26">
        <v>3.5999999999999997E-2</v>
      </c>
      <c r="DA91" s="26">
        <f t="shared" si="125"/>
        <v>0.42099999999999999</v>
      </c>
      <c r="DB91" s="26">
        <v>0.3876</v>
      </c>
      <c r="DC91" s="163">
        <f t="shared" si="126"/>
        <v>1.1286</v>
      </c>
      <c r="DD91" s="203">
        <f t="shared" si="127"/>
        <v>0.36399999999999999</v>
      </c>
      <c r="DE91" s="283">
        <f t="shared" si="128"/>
        <v>0</v>
      </c>
      <c r="DF91" s="284">
        <f t="shared" si="129"/>
        <v>0</v>
      </c>
      <c r="DI91" s="231"/>
      <c r="DJ91" s="163">
        <f t="shared" si="130"/>
        <v>13.976599999999999</v>
      </c>
      <c r="DK91" s="203">
        <f t="shared" si="131"/>
        <v>0.64900000000000002</v>
      </c>
      <c r="DM91" s="301">
        <f t="shared" si="132"/>
        <v>4</v>
      </c>
      <c r="DN91" s="302">
        <f t="shared" si="133"/>
        <v>8</v>
      </c>
    </row>
    <row r="92" spans="2:118" x14ac:dyDescent="0.3">
      <c r="B92" s="72" t="s">
        <v>80</v>
      </c>
      <c r="C92" s="160">
        <v>540045</v>
      </c>
      <c r="D92" s="4" t="s">
        <v>322</v>
      </c>
      <c r="E92" s="4" t="s">
        <v>369</v>
      </c>
      <c r="F92" s="11">
        <v>4</v>
      </c>
      <c r="G92" s="18">
        <v>1214</v>
      </c>
      <c r="H92" s="18">
        <v>1657</v>
      </c>
      <c r="I92" s="18">
        <v>2659</v>
      </c>
      <c r="J92" s="19">
        <v>1401.7792421746292</v>
      </c>
      <c r="K92" s="18">
        <v>1177</v>
      </c>
      <c r="L92" s="163">
        <v>2.21</v>
      </c>
      <c r="N92" s="256">
        <v>267</v>
      </c>
      <c r="O92" s="31">
        <f t="shared" si="68"/>
        <v>0.86799999999999999</v>
      </c>
      <c r="P92" s="26">
        <v>0.21993410214168041</v>
      </c>
      <c r="Q92" s="83">
        <f t="shared" si="69"/>
        <v>0.745</v>
      </c>
      <c r="R92" s="11">
        <v>5.9</v>
      </c>
      <c r="S92" s="31">
        <f t="shared" si="70"/>
        <v>0.81100000000000005</v>
      </c>
      <c r="T92" s="69">
        <v>4.85996705107084E-3</v>
      </c>
      <c r="U92" s="83">
        <f t="shared" si="71"/>
        <v>0.53900000000000003</v>
      </c>
      <c r="V92" s="11">
        <v>18</v>
      </c>
      <c r="W92" s="83">
        <f t="shared" si="72"/>
        <v>0.57399999999999995</v>
      </c>
      <c r="X92" s="62">
        <v>1.5</v>
      </c>
      <c r="Y92" s="26">
        <f t="shared" si="73"/>
        <v>0.45100000000000001</v>
      </c>
      <c r="Z92" s="163">
        <f t="shared" si="74"/>
        <v>2.3090000000000002</v>
      </c>
      <c r="AA92" s="276">
        <f t="shared" si="75"/>
        <v>0.622</v>
      </c>
      <c r="AB92" s="283">
        <f t="shared" si="76"/>
        <v>0</v>
      </c>
      <c r="AC92" s="284">
        <f t="shared" si="77"/>
        <v>0</v>
      </c>
      <c r="AE92" s="256">
        <v>302</v>
      </c>
      <c r="AF92" s="144">
        <f t="shared" si="78"/>
        <v>0.91200000000000003</v>
      </c>
      <c r="AG92" s="79">
        <v>105</v>
      </c>
      <c r="AH92" s="144">
        <f t="shared" si="79"/>
        <v>0.97299999999999998</v>
      </c>
      <c r="AI92" s="26">
        <f t="shared" si="80"/>
        <v>0.18225709112854557</v>
      </c>
      <c r="AJ92" s="83">
        <f t="shared" si="81"/>
        <v>0.71</v>
      </c>
      <c r="AK92" s="61">
        <f t="shared" si="82"/>
        <v>1.1310861423220975</v>
      </c>
      <c r="AL92" s="83">
        <f t="shared" si="83"/>
        <v>0.754</v>
      </c>
      <c r="AM92" s="11">
        <v>302</v>
      </c>
      <c r="AN92" s="83">
        <f t="shared" si="84"/>
        <v>0.18225709112854557</v>
      </c>
      <c r="AO92" s="26">
        <f t="shared" si="85"/>
        <v>0.34768211920529801</v>
      </c>
      <c r="AP92" s="144">
        <f t="shared" si="86"/>
        <v>0.94699999999999995</v>
      </c>
      <c r="AQ92" s="198">
        <f t="shared" si="87"/>
        <v>3.3489999999999998</v>
      </c>
      <c r="AR92" s="277">
        <f t="shared" si="88"/>
        <v>0.91200000000000003</v>
      </c>
      <c r="AS92" s="283">
        <f t="shared" si="89"/>
        <v>2</v>
      </c>
      <c r="AT92" s="284">
        <f t="shared" si="90"/>
        <v>2</v>
      </c>
      <c r="AV92" s="208">
        <v>53950</v>
      </c>
      <c r="AW92" s="83">
        <f t="shared" si="91"/>
        <v>0.76300000000000001</v>
      </c>
      <c r="AX92" s="26">
        <v>8.3333333333333332E-3</v>
      </c>
      <c r="AY92" s="83">
        <f t="shared" si="92"/>
        <v>0.30199999999999999</v>
      </c>
      <c r="AZ92" s="26">
        <v>0.185</v>
      </c>
      <c r="BA92" s="83">
        <f t="shared" si="93"/>
        <v>0.46</v>
      </c>
      <c r="BB92" s="26">
        <v>0.78500000000000003</v>
      </c>
      <c r="BC92" s="83">
        <f t="shared" si="94"/>
        <v>0.55200000000000005</v>
      </c>
      <c r="BD92" s="26">
        <v>0.90700000000000003</v>
      </c>
      <c r="BE92" s="83">
        <f t="shared" si="95"/>
        <v>0.74099999999999999</v>
      </c>
      <c r="BF92" s="26">
        <v>9.9337748344370865E-3</v>
      </c>
      <c r="BG92" s="83">
        <f t="shared" si="96"/>
        <v>0.48599999999999999</v>
      </c>
      <c r="BH92" s="212">
        <f t="shared" si="97"/>
        <v>3.3039999999999998</v>
      </c>
      <c r="BI92" s="203">
        <f t="shared" si="98"/>
        <v>0.442</v>
      </c>
      <c r="BJ92" s="283">
        <f t="shared" si="99"/>
        <v>0</v>
      </c>
      <c r="BK92" s="284">
        <f t="shared" si="100"/>
        <v>0</v>
      </c>
      <c r="BM92" s="160">
        <v>1</v>
      </c>
      <c r="BN92" s="26">
        <f t="shared" si="101"/>
        <v>0.438</v>
      </c>
      <c r="BO92" s="11">
        <v>0</v>
      </c>
      <c r="BP92" s="26">
        <f t="shared" si="102"/>
        <v>0</v>
      </c>
      <c r="BQ92" s="26">
        <v>0.16400000000000001</v>
      </c>
      <c r="BR92" s="83">
        <f t="shared" si="103"/>
        <v>0.70099999999999996</v>
      </c>
      <c r="BS92" s="163">
        <f t="shared" si="104"/>
        <v>1.139</v>
      </c>
      <c r="BT92" s="291">
        <f t="shared" si="105"/>
        <v>0.63100000000000001</v>
      </c>
      <c r="BU92" s="283">
        <f t="shared" si="106"/>
        <v>0</v>
      </c>
      <c r="BV92" s="284">
        <f t="shared" si="107"/>
        <v>0</v>
      </c>
      <c r="BX92" s="160">
        <v>0</v>
      </c>
      <c r="BY92" s="26">
        <f t="shared" si="108"/>
        <v>0</v>
      </c>
      <c r="BZ92" s="11">
        <v>0</v>
      </c>
      <c r="CA92" s="26">
        <f t="shared" si="109"/>
        <v>0</v>
      </c>
      <c r="CB92" s="11">
        <v>7</v>
      </c>
      <c r="CC92" s="31">
        <f t="shared" si="110"/>
        <v>0.85499999999999998</v>
      </c>
      <c r="CD92" s="11">
        <v>3</v>
      </c>
      <c r="CE92" s="31">
        <f t="shared" si="111"/>
        <v>0.85</v>
      </c>
      <c r="CF92" s="163">
        <f t="shared" si="112"/>
        <v>0.85499999999999998</v>
      </c>
      <c r="CG92" s="299">
        <f t="shared" si="113"/>
        <v>0.72799999999999998</v>
      </c>
      <c r="CH92" s="283">
        <f t="shared" si="114"/>
        <v>0</v>
      </c>
      <c r="CI92" s="284">
        <f t="shared" si="115"/>
        <v>1</v>
      </c>
      <c r="CK92" s="160">
        <v>0</v>
      </c>
      <c r="CL92" s="26">
        <f t="shared" si="116"/>
        <v>0</v>
      </c>
      <c r="CM92" s="26">
        <v>0</v>
      </c>
      <c r="CN92" s="45">
        <f t="shared" si="117"/>
        <v>0</v>
      </c>
      <c r="CO92" s="11">
        <v>89</v>
      </c>
      <c r="CP92" s="31">
        <f t="shared" si="118"/>
        <v>0.86399999999999999</v>
      </c>
      <c r="CQ92" s="11">
        <v>2</v>
      </c>
      <c r="CR92" s="26">
        <f t="shared" si="119"/>
        <v>0.438</v>
      </c>
      <c r="CS92" s="163">
        <f t="shared" si="120"/>
        <v>1.302</v>
      </c>
      <c r="CT92" s="299">
        <f t="shared" si="121"/>
        <v>0.44700000000000001</v>
      </c>
      <c r="CU92" s="283">
        <f t="shared" si="122"/>
        <v>0</v>
      </c>
      <c r="CV92" s="284">
        <f t="shared" si="123"/>
        <v>1</v>
      </c>
      <c r="CX92" s="227">
        <v>0.25800000000000001</v>
      </c>
      <c r="CY92" s="26">
        <f t="shared" si="124"/>
        <v>0.745</v>
      </c>
      <c r="CZ92" s="26">
        <v>0.17499999999999999</v>
      </c>
      <c r="DA92" s="26">
        <f t="shared" si="125"/>
        <v>0.754</v>
      </c>
      <c r="DB92" s="26">
        <v>0.2114</v>
      </c>
      <c r="DC92" s="163">
        <f t="shared" si="126"/>
        <v>1.7104000000000001</v>
      </c>
      <c r="DD92" s="203">
        <f t="shared" si="127"/>
        <v>0.59199999999999997</v>
      </c>
      <c r="DE92" s="283">
        <f t="shared" si="128"/>
        <v>0</v>
      </c>
      <c r="DF92" s="284">
        <f t="shared" si="129"/>
        <v>0</v>
      </c>
      <c r="DI92" s="231"/>
      <c r="DJ92" s="163">
        <f t="shared" si="130"/>
        <v>13.968400000000001</v>
      </c>
      <c r="DK92" s="203">
        <f t="shared" si="131"/>
        <v>0.64400000000000002</v>
      </c>
      <c r="DM92" s="301">
        <f t="shared" si="132"/>
        <v>2</v>
      </c>
      <c r="DN92" s="302">
        <f t="shared" si="133"/>
        <v>4</v>
      </c>
    </row>
    <row r="93" spans="2:118" x14ac:dyDescent="0.3">
      <c r="B93" s="47" t="s">
        <v>191</v>
      </c>
      <c r="C93" s="160">
        <v>540138</v>
      </c>
      <c r="D93" s="4" t="s">
        <v>342</v>
      </c>
      <c r="E93" s="4" t="s">
        <v>369</v>
      </c>
      <c r="F93" s="11">
        <v>2</v>
      </c>
      <c r="G93" s="18">
        <v>2095</v>
      </c>
      <c r="H93" s="18">
        <v>1751</v>
      </c>
      <c r="I93" s="18">
        <v>3054</v>
      </c>
      <c r="J93" s="19">
        <v>932.96420047732693</v>
      </c>
      <c r="K93" s="18">
        <v>1352</v>
      </c>
      <c r="L93" s="163">
        <v>2.2000000000000002</v>
      </c>
      <c r="N93" s="256">
        <v>302</v>
      </c>
      <c r="O93" s="144">
        <f t="shared" si="68"/>
        <v>0.90300000000000002</v>
      </c>
      <c r="P93" s="26">
        <v>0.14415274463007161</v>
      </c>
      <c r="Q93" s="26">
        <f t="shared" si="69"/>
        <v>0.52600000000000002</v>
      </c>
      <c r="R93" s="11">
        <v>6.26</v>
      </c>
      <c r="S93" s="31">
        <f t="shared" si="70"/>
        <v>0.83699999999999997</v>
      </c>
      <c r="T93" s="69">
        <v>2.9880668257756559E-3</v>
      </c>
      <c r="U93" s="83">
        <f t="shared" si="71"/>
        <v>0.30199999999999999</v>
      </c>
      <c r="V93" s="11">
        <v>28</v>
      </c>
      <c r="W93" s="144">
        <f t="shared" si="72"/>
        <v>0.98199999999999998</v>
      </c>
      <c r="X93" s="65">
        <v>1.3</v>
      </c>
      <c r="Y93" s="26">
        <f t="shared" si="73"/>
        <v>0.39900000000000002</v>
      </c>
      <c r="Z93" s="163">
        <f t="shared" si="74"/>
        <v>2.2090000000000001</v>
      </c>
      <c r="AA93" s="276">
        <f t="shared" si="75"/>
        <v>0.57799999999999996</v>
      </c>
      <c r="AB93" s="283">
        <f t="shared" si="76"/>
        <v>1</v>
      </c>
      <c r="AC93" s="284">
        <f t="shared" si="77"/>
        <v>1</v>
      </c>
      <c r="AE93" s="256">
        <v>22</v>
      </c>
      <c r="AF93" s="26">
        <f t="shared" si="78"/>
        <v>0.33300000000000002</v>
      </c>
      <c r="AG93" s="79">
        <v>3</v>
      </c>
      <c r="AH93" s="26">
        <f t="shared" si="79"/>
        <v>0.63500000000000001</v>
      </c>
      <c r="AI93" s="26">
        <f t="shared" si="80"/>
        <v>1.2564249000571102E-2</v>
      </c>
      <c r="AJ93" s="83">
        <f t="shared" si="81"/>
        <v>0.23599999999999999</v>
      </c>
      <c r="AK93" s="61">
        <f t="shared" si="82"/>
        <v>7.2847682119205295E-2</v>
      </c>
      <c r="AL93" s="26">
        <f t="shared" si="83"/>
        <v>0.16200000000000001</v>
      </c>
      <c r="AM93" s="11">
        <v>40</v>
      </c>
      <c r="AN93" s="83">
        <f t="shared" si="84"/>
        <v>2.2844089091947458E-2</v>
      </c>
      <c r="AO93" s="26">
        <f t="shared" si="85"/>
        <v>0.13636363636363635</v>
      </c>
      <c r="AP93" s="31">
        <f t="shared" si="86"/>
        <v>0.81100000000000005</v>
      </c>
      <c r="AQ93" s="198">
        <f t="shared" si="87"/>
        <v>1.3659999999999999</v>
      </c>
      <c r="AR93" s="276">
        <f t="shared" si="88"/>
        <v>0.33700000000000002</v>
      </c>
      <c r="AS93" s="283">
        <f t="shared" si="89"/>
        <v>0</v>
      </c>
      <c r="AT93" s="284">
        <f t="shared" si="90"/>
        <v>0</v>
      </c>
      <c r="AV93" s="208">
        <v>46150</v>
      </c>
      <c r="AW93" s="83">
        <f t="shared" si="91"/>
        <v>0.65700000000000003</v>
      </c>
      <c r="AX93" s="26">
        <v>3.2258064516129031E-2</v>
      </c>
      <c r="AY93" s="83">
        <f t="shared" si="92"/>
        <v>0.36799999999999999</v>
      </c>
      <c r="AZ93" s="26">
        <v>0.55000000000000004</v>
      </c>
      <c r="BA93" s="144">
        <f t="shared" si="93"/>
        <v>0.92500000000000004</v>
      </c>
      <c r="BB93" s="26">
        <v>0.8</v>
      </c>
      <c r="BC93" s="83">
        <f t="shared" si="94"/>
        <v>0.57799999999999996</v>
      </c>
      <c r="BD93" s="26">
        <v>0.9</v>
      </c>
      <c r="BE93" s="83">
        <f t="shared" si="95"/>
        <v>0.71399999999999997</v>
      </c>
      <c r="BF93" s="26">
        <v>4.5454545454545456E-2</v>
      </c>
      <c r="BG93" s="83">
        <f t="shared" si="96"/>
        <v>0.70599999999999996</v>
      </c>
      <c r="BH93" s="212">
        <f t="shared" si="97"/>
        <v>3.948</v>
      </c>
      <c r="BI93" s="205">
        <f t="shared" si="98"/>
        <v>0.877</v>
      </c>
      <c r="BJ93" s="283">
        <f t="shared" si="99"/>
        <v>1</v>
      </c>
      <c r="BK93" s="284">
        <f t="shared" si="100"/>
        <v>1</v>
      </c>
      <c r="BM93" s="160">
        <v>4</v>
      </c>
      <c r="BN93" s="31">
        <f t="shared" si="101"/>
        <v>0.88500000000000001</v>
      </c>
      <c r="BO93" s="11">
        <v>0</v>
      </c>
      <c r="BP93" s="26">
        <f t="shared" si="102"/>
        <v>0</v>
      </c>
      <c r="BQ93" s="26">
        <v>0.09</v>
      </c>
      <c r="BR93" s="83">
        <f t="shared" si="103"/>
        <v>0.48599999999999999</v>
      </c>
      <c r="BS93" s="163">
        <f t="shared" si="104"/>
        <v>1.371</v>
      </c>
      <c r="BT93" s="291">
        <f t="shared" si="105"/>
        <v>0.77100000000000002</v>
      </c>
      <c r="BU93" s="283">
        <f t="shared" si="106"/>
        <v>0</v>
      </c>
      <c r="BV93" s="284">
        <f t="shared" si="107"/>
        <v>1</v>
      </c>
      <c r="BX93" s="160">
        <v>0</v>
      </c>
      <c r="BY93" s="26">
        <f t="shared" si="108"/>
        <v>0</v>
      </c>
      <c r="BZ93" s="11">
        <v>0</v>
      </c>
      <c r="CA93" s="26">
        <f t="shared" si="109"/>
        <v>0</v>
      </c>
      <c r="CB93" s="11">
        <v>4</v>
      </c>
      <c r="CC93" s="26">
        <f t="shared" si="110"/>
        <v>0.71899999999999997</v>
      </c>
      <c r="CD93" s="11">
        <v>2</v>
      </c>
      <c r="CE93" s="26">
        <f t="shared" si="111"/>
        <v>0.77100000000000002</v>
      </c>
      <c r="CF93" s="163">
        <f t="shared" si="112"/>
        <v>0.71899999999999997</v>
      </c>
      <c r="CG93" s="299">
        <f t="shared" si="113"/>
        <v>0.63100000000000001</v>
      </c>
      <c r="CH93" s="283">
        <f t="shared" si="114"/>
        <v>0</v>
      </c>
      <c r="CI93" s="284">
        <f t="shared" si="115"/>
        <v>0</v>
      </c>
      <c r="CK93" s="160">
        <v>1</v>
      </c>
      <c r="CL93" s="26">
        <f t="shared" si="116"/>
        <v>0.53900000000000003</v>
      </c>
      <c r="CM93" s="26">
        <v>4.5454545454545456E-2</v>
      </c>
      <c r="CN93" s="45">
        <f t="shared" si="117"/>
        <v>0.745</v>
      </c>
      <c r="CO93" s="11">
        <v>532</v>
      </c>
      <c r="CP93" s="144">
        <f t="shared" si="118"/>
        <v>0.99099999999999999</v>
      </c>
      <c r="CQ93" s="11">
        <v>44</v>
      </c>
      <c r="CR93" s="144">
        <f t="shared" si="119"/>
        <v>0.90300000000000002</v>
      </c>
      <c r="CS93" s="163">
        <f t="shared" si="120"/>
        <v>3.1780000000000004</v>
      </c>
      <c r="CT93" s="298">
        <f t="shared" si="121"/>
        <v>0.88100000000000001</v>
      </c>
      <c r="CU93" s="283">
        <f t="shared" si="122"/>
        <v>2</v>
      </c>
      <c r="CV93" s="284">
        <f t="shared" si="123"/>
        <v>2</v>
      </c>
      <c r="CX93" s="227">
        <v>1.0999999999999999E-2</v>
      </c>
      <c r="CY93" s="26">
        <f t="shared" si="124"/>
        <v>0.214</v>
      </c>
      <c r="CZ93" s="26">
        <v>3.0000000000000001E-3</v>
      </c>
      <c r="DA93" s="26">
        <f t="shared" si="125"/>
        <v>0.223</v>
      </c>
      <c r="DB93" s="83">
        <v>0.74</v>
      </c>
      <c r="DC93" s="163">
        <f t="shared" si="126"/>
        <v>1.177</v>
      </c>
      <c r="DD93" s="203">
        <f t="shared" si="127"/>
        <v>0.39400000000000002</v>
      </c>
      <c r="DE93" s="283">
        <f t="shared" si="128"/>
        <v>0</v>
      </c>
      <c r="DF93" s="284">
        <f t="shared" si="129"/>
        <v>0</v>
      </c>
      <c r="DI93" s="231"/>
      <c r="DJ93" s="163">
        <f t="shared" si="130"/>
        <v>13.968</v>
      </c>
      <c r="DK93" s="203">
        <f t="shared" si="131"/>
        <v>0.64</v>
      </c>
      <c r="DM93" s="301">
        <f t="shared" si="132"/>
        <v>4</v>
      </c>
      <c r="DN93" s="302">
        <f t="shared" si="133"/>
        <v>5</v>
      </c>
    </row>
    <row r="94" spans="2:118" x14ac:dyDescent="0.3">
      <c r="B94" s="47" t="s">
        <v>152</v>
      </c>
      <c r="C94" s="160">
        <v>540287</v>
      </c>
      <c r="D94" s="4" t="s">
        <v>336</v>
      </c>
      <c r="E94" s="4" t="s">
        <v>369</v>
      </c>
      <c r="F94" s="11">
        <v>10</v>
      </c>
      <c r="G94" s="18">
        <v>557</v>
      </c>
      <c r="H94" s="18">
        <v>581</v>
      </c>
      <c r="I94" s="18">
        <v>479</v>
      </c>
      <c r="J94" s="19">
        <v>550.37701974865342</v>
      </c>
      <c r="K94" s="18">
        <v>186</v>
      </c>
      <c r="L94" s="163">
        <v>2.58</v>
      </c>
      <c r="N94" s="256">
        <v>43</v>
      </c>
      <c r="O94" s="26">
        <f t="shared" si="68"/>
        <v>0.307</v>
      </c>
      <c r="P94" s="26">
        <v>7.719928186714542E-2</v>
      </c>
      <c r="Q94" s="26">
        <f t="shared" si="69"/>
        <v>0.307</v>
      </c>
      <c r="R94" s="11">
        <v>2.31</v>
      </c>
      <c r="S94" s="26">
        <f t="shared" si="70"/>
        <v>0.38500000000000001</v>
      </c>
      <c r="T94" s="69">
        <v>4.1472172351885101E-3</v>
      </c>
      <c r="U94" s="83">
        <f t="shared" si="71"/>
        <v>0.46</v>
      </c>
      <c r="V94" s="11">
        <v>16</v>
      </c>
      <c r="W94" s="26">
        <f t="shared" si="72"/>
        <v>0.377</v>
      </c>
      <c r="X94" s="62">
        <v>1.5</v>
      </c>
      <c r="Y94" s="26">
        <f t="shared" si="73"/>
        <v>0.45100000000000001</v>
      </c>
      <c r="Z94" s="163">
        <f t="shared" si="74"/>
        <v>1.595</v>
      </c>
      <c r="AA94" s="276">
        <f t="shared" si="75"/>
        <v>0.311</v>
      </c>
      <c r="AB94" s="283">
        <f t="shared" si="76"/>
        <v>0</v>
      </c>
      <c r="AC94" s="284">
        <f t="shared" si="77"/>
        <v>0</v>
      </c>
      <c r="AE94" s="256">
        <v>63</v>
      </c>
      <c r="AF94" s="26">
        <f t="shared" si="78"/>
        <v>0.60899999999999999</v>
      </c>
      <c r="AG94" s="79">
        <v>19</v>
      </c>
      <c r="AH94" s="178">
        <f t="shared" si="79"/>
        <v>0.83699999999999997</v>
      </c>
      <c r="AI94" s="26">
        <f t="shared" si="80"/>
        <v>0.10843373493975904</v>
      </c>
      <c r="AJ94" s="83">
        <f t="shared" si="81"/>
        <v>0.55700000000000005</v>
      </c>
      <c r="AK94" s="61">
        <f t="shared" si="82"/>
        <v>1.4651162790697674</v>
      </c>
      <c r="AL94" s="178">
        <f t="shared" si="83"/>
        <v>0.84599999999999997</v>
      </c>
      <c r="AM94" s="11">
        <v>76</v>
      </c>
      <c r="AN94" s="83">
        <f t="shared" si="84"/>
        <v>0.13080895008605853</v>
      </c>
      <c r="AO94" s="26">
        <f t="shared" si="85"/>
        <v>0.30158730158730157</v>
      </c>
      <c r="AP94" s="144">
        <f t="shared" si="86"/>
        <v>0.92100000000000004</v>
      </c>
      <c r="AQ94" s="198">
        <f t="shared" si="87"/>
        <v>2.8490000000000002</v>
      </c>
      <c r="AR94" s="276">
        <f t="shared" si="88"/>
        <v>0.78</v>
      </c>
      <c r="AS94" s="283">
        <f t="shared" si="89"/>
        <v>0</v>
      </c>
      <c r="AT94" s="284">
        <f t="shared" si="90"/>
        <v>2</v>
      </c>
      <c r="AV94" s="208">
        <v>40300</v>
      </c>
      <c r="AW94" s="83">
        <f t="shared" si="91"/>
        <v>0.56499999999999995</v>
      </c>
      <c r="AX94" s="26">
        <v>4.0816326530612242E-2</v>
      </c>
      <c r="AY94" s="83">
        <f t="shared" si="92"/>
        <v>0.372</v>
      </c>
      <c r="AZ94" s="26">
        <v>0.36799999999999999</v>
      </c>
      <c r="BA94" s="83">
        <f t="shared" si="93"/>
        <v>0.76300000000000001</v>
      </c>
      <c r="BB94" s="26">
        <v>0.53900000000000003</v>
      </c>
      <c r="BC94" s="83">
        <f t="shared" si="94"/>
        <v>0.29299999999999998</v>
      </c>
      <c r="BD94" s="26">
        <v>0.97300000000000009</v>
      </c>
      <c r="BE94" s="144">
        <f t="shared" si="95"/>
        <v>0.93400000000000005</v>
      </c>
      <c r="BF94" s="26">
        <v>1.5873015873015872E-2</v>
      </c>
      <c r="BG94" s="83">
        <f t="shared" si="96"/>
        <v>0.51700000000000002</v>
      </c>
      <c r="BH94" s="212">
        <f t="shared" si="97"/>
        <v>3.444</v>
      </c>
      <c r="BI94" s="203">
        <f t="shared" si="98"/>
        <v>0.54800000000000004</v>
      </c>
      <c r="BJ94" s="283">
        <f t="shared" si="99"/>
        <v>1</v>
      </c>
      <c r="BK94" s="284">
        <f t="shared" si="100"/>
        <v>1</v>
      </c>
      <c r="BM94" s="160">
        <v>2</v>
      </c>
      <c r="BN94" s="26">
        <f t="shared" si="101"/>
        <v>0.66600000000000004</v>
      </c>
      <c r="BO94" s="11">
        <v>2</v>
      </c>
      <c r="BP94" s="31">
        <f t="shared" si="102"/>
        <v>0.85</v>
      </c>
      <c r="BQ94" s="26">
        <v>5.0999999999999997E-2</v>
      </c>
      <c r="BR94" s="83">
        <f t="shared" si="103"/>
        <v>0.32400000000000001</v>
      </c>
      <c r="BS94" s="163">
        <f t="shared" si="104"/>
        <v>0.99</v>
      </c>
      <c r="BT94" s="291">
        <f t="shared" si="105"/>
        <v>0.54300000000000004</v>
      </c>
      <c r="BU94" s="283">
        <f t="shared" si="106"/>
        <v>0</v>
      </c>
      <c r="BV94" s="284">
        <f t="shared" si="107"/>
        <v>0</v>
      </c>
      <c r="BX94" s="160">
        <v>2</v>
      </c>
      <c r="BY94" s="31">
        <f t="shared" si="108"/>
        <v>0.83699999999999997</v>
      </c>
      <c r="BZ94" s="11">
        <v>0</v>
      </c>
      <c r="CA94" s="26">
        <f t="shared" si="109"/>
        <v>0</v>
      </c>
      <c r="CB94" s="11">
        <v>9</v>
      </c>
      <c r="CC94" s="144">
        <f t="shared" si="110"/>
        <v>0.92500000000000004</v>
      </c>
      <c r="CD94" s="11">
        <v>3</v>
      </c>
      <c r="CE94" s="31">
        <f t="shared" si="111"/>
        <v>0.85</v>
      </c>
      <c r="CF94" s="163">
        <f t="shared" si="112"/>
        <v>1.762</v>
      </c>
      <c r="CG94" s="297">
        <f t="shared" si="113"/>
        <v>0.92900000000000005</v>
      </c>
      <c r="CH94" s="283">
        <f t="shared" si="114"/>
        <v>1</v>
      </c>
      <c r="CI94" s="284">
        <f t="shared" si="115"/>
        <v>2</v>
      </c>
      <c r="CK94" s="160">
        <v>0</v>
      </c>
      <c r="CL94" s="26">
        <f t="shared" si="116"/>
        <v>0</v>
      </c>
      <c r="CM94" s="26">
        <v>0</v>
      </c>
      <c r="CN94" s="45">
        <f t="shared" si="117"/>
        <v>0</v>
      </c>
      <c r="CO94" s="11">
        <v>26</v>
      </c>
      <c r="CP94" s="26">
        <f t="shared" si="118"/>
        <v>0.66200000000000003</v>
      </c>
      <c r="CQ94" s="11">
        <v>4</v>
      </c>
      <c r="CR94" s="26">
        <f t="shared" si="119"/>
        <v>0.53500000000000003</v>
      </c>
      <c r="CS94" s="163">
        <f t="shared" si="120"/>
        <v>1.1970000000000001</v>
      </c>
      <c r="CT94" s="299">
        <f t="shared" si="121"/>
        <v>0.42099999999999999</v>
      </c>
      <c r="CU94" s="283">
        <f t="shared" si="122"/>
        <v>0</v>
      </c>
      <c r="CV94" s="284">
        <f t="shared" si="123"/>
        <v>0</v>
      </c>
      <c r="CX94" s="227">
        <v>0.23200000000000001</v>
      </c>
      <c r="CY94" s="26">
        <f t="shared" si="124"/>
        <v>0.70099999999999996</v>
      </c>
      <c r="CZ94" s="26">
        <v>4.8000000000000001E-2</v>
      </c>
      <c r="DA94" s="26">
        <f t="shared" si="125"/>
        <v>0.47299999999999998</v>
      </c>
      <c r="DB94" s="144">
        <v>0.91620000000000001</v>
      </c>
      <c r="DC94" s="163">
        <f t="shared" si="126"/>
        <v>2.0901999999999998</v>
      </c>
      <c r="DD94" s="203">
        <f t="shared" si="127"/>
        <v>0.76700000000000002</v>
      </c>
      <c r="DE94" s="283">
        <f t="shared" si="128"/>
        <v>1</v>
      </c>
      <c r="DF94" s="284">
        <f t="shared" si="129"/>
        <v>1</v>
      </c>
      <c r="DI94" s="231"/>
      <c r="DJ94" s="163">
        <f t="shared" si="130"/>
        <v>13.927200000000003</v>
      </c>
      <c r="DK94" s="203">
        <f t="shared" si="131"/>
        <v>0.63500000000000001</v>
      </c>
      <c r="DM94" s="301">
        <f t="shared" si="132"/>
        <v>3</v>
      </c>
      <c r="DN94" s="302">
        <f t="shared" si="133"/>
        <v>6</v>
      </c>
    </row>
    <row r="95" spans="2:118" x14ac:dyDescent="0.3">
      <c r="B95" s="72" t="s">
        <v>288</v>
      </c>
      <c r="C95" s="160">
        <v>540205</v>
      </c>
      <c r="D95" s="4" t="s">
        <v>364</v>
      </c>
      <c r="E95" s="4" t="s">
        <v>369</v>
      </c>
      <c r="F95" s="11">
        <v>4</v>
      </c>
      <c r="G95" s="18">
        <v>214</v>
      </c>
      <c r="H95" s="18">
        <v>107</v>
      </c>
      <c r="I95" s="18">
        <v>176</v>
      </c>
      <c r="J95" s="19">
        <v>526.35514018691583</v>
      </c>
      <c r="K95" s="18">
        <v>56</v>
      </c>
      <c r="L95" s="163">
        <v>3.14</v>
      </c>
      <c r="N95" s="256">
        <v>35</v>
      </c>
      <c r="O95" s="26">
        <f t="shared" si="68"/>
        <v>0.22800000000000001</v>
      </c>
      <c r="P95" s="26">
        <v>0.1635514018691589</v>
      </c>
      <c r="Q95" s="26">
        <f t="shared" si="69"/>
        <v>0.58699999999999997</v>
      </c>
      <c r="R95" s="11">
        <v>1.47</v>
      </c>
      <c r="S95" s="26">
        <f t="shared" si="70"/>
        <v>0.21</v>
      </c>
      <c r="T95" s="69">
        <v>6.8691588785046703E-3</v>
      </c>
      <c r="U95" s="83">
        <f t="shared" si="71"/>
        <v>0.71</v>
      </c>
      <c r="V95" s="11">
        <v>17</v>
      </c>
      <c r="W95" s="26">
        <f t="shared" si="72"/>
        <v>0.495</v>
      </c>
      <c r="X95" s="62">
        <v>6.1</v>
      </c>
      <c r="Y95" s="144">
        <f t="shared" si="73"/>
        <v>0.95099999999999996</v>
      </c>
      <c r="Z95" s="163">
        <f t="shared" si="74"/>
        <v>2.7429999999999994</v>
      </c>
      <c r="AA95" s="275">
        <f t="shared" si="75"/>
        <v>0.84199999999999997</v>
      </c>
      <c r="AB95" s="283">
        <f t="shared" si="76"/>
        <v>1</v>
      </c>
      <c r="AC95" s="284">
        <f t="shared" si="77"/>
        <v>1</v>
      </c>
      <c r="AE95" s="256">
        <v>21</v>
      </c>
      <c r="AF95" s="26">
        <f t="shared" si="78"/>
        <v>0.315</v>
      </c>
      <c r="AG95" s="79">
        <v>2</v>
      </c>
      <c r="AH95" s="26">
        <f t="shared" si="79"/>
        <v>0.58299999999999996</v>
      </c>
      <c r="AI95" s="26">
        <f t="shared" si="80"/>
        <v>0.19626168224299065</v>
      </c>
      <c r="AJ95" s="83">
        <f t="shared" si="81"/>
        <v>0.73599999999999999</v>
      </c>
      <c r="AK95" s="61">
        <f t="shared" si="82"/>
        <v>0.6</v>
      </c>
      <c r="AL95" s="26">
        <f t="shared" si="83"/>
        <v>0.495</v>
      </c>
      <c r="AM95" s="11">
        <v>21</v>
      </c>
      <c r="AN95" s="83">
        <f t="shared" si="84"/>
        <v>0.19626168224299065</v>
      </c>
      <c r="AO95" s="26">
        <f t="shared" si="85"/>
        <v>9.5238095238095233E-2</v>
      </c>
      <c r="AP95" s="26">
        <f t="shared" si="86"/>
        <v>0.72799999999999998</v>
      </c>
      <c r="AQ95" s="198">
        <f t="shared" si="87"/>
        <v>2.129</v>
      </c>
      <c r="AR95" s="276">
        <f t="shared" si="88"/>
        <v>0.59199999999999997</v>
      </c>
      <c r="AS95" s="283">
        <f t="shared" si="89"/>
        <v>0</v>
      </c>
      <c r="AT95" s="284">
        <f t="shared" si="90"/>
        <v>0</v>
      </c>
      <c r="AV95" s="208">
        <v>16700</v>
      </c>
      <c r="AW95" s="83">
        <f t="shared" si="91"/>
        <v>0.223</v>
      </c>
      <c r="AX95" s="26">
        <v>0.30769230769230771</v>
      </c>
      <c r="AY95" s="178">
        <f t="shared" si="92"/>
        <v>0.83299999999999996</v>
      </c>
      <c r="AZ95" s="26">
        <v>0.14299999999999999</v>
      </c>
      <c r="BA95" s="83">
        <f t="shared" si="93"/>
        <v>0.39</v>
      </c>
      <c r="BB95" s="26">
        <v>0.66700000000000004</v>
      </c>
      <c r="BC95" s="83">
        <f t="shared" si="94"/>
        <v>0.39400000000000002</v>
      </c>
      <c r="BD95" s="26">
        <v>0.95300000000000007</v>
      </c>
      <c r="BE95" s="178">
        <f t="shared" si="95"/>
        <v>0.89</v>
      </c>
      <c r="BF95" s="26">
        <v>0</v>
      </c>
      <c r="BG95" s="83">
        <f t="shared" si="96"/>
        <v>0</v>
      </c>
      <c r="BH95" s="212">
        <f t="shared" si="97"/>
        <v>2.7299999999999995</v>
      </c>
      <c r="BI95" s="203">
        <f t="shared" si="98"/>
        <v>0.28000000000000003</v>
      </c>
      <c r="BJ95" s="283">
        <f t="shared" si="99"/>
        <v>0</v>
      </c>
      <c r="BK95" s="284">
        <f t="shared" si="100"/>
        <v>2</v>
      </c>
      <c r="BM95" s="160">
        <v>1</v>
      </c>
      <c r="BN95" s="26">
        <f t="shared" si="101"/>
        <v>0.438</v>
      </c>
      <c r="BO95" s="11">
        <v>1</v>
      </c>
      <c r="BP95" s="26">
        <f t="shared" si="102"/>
        <v>0.63500000000000001</v>
      </c>
      <c r="BQ95" s="26">
        <v>0.29199999999999998</v>
      </c>
      <c r="BR95" s="178">
        <f t="shared" si="103"/>
        <v>0.88500000000000001</v>
      </c>
      <c r="BS95" s="163">
        <f t="shared" si="104"/>
        <v>1.323</v>
      </c>
      <c r="BT95" s="291">
        <f t="shared" si="105"/>
        <v>0.72299999999999998</v>
      </c>
      <c r="BU95" s="283">
        <f t="shared" si="106"/>
        <v>0</v>
      </c>
      <c r="BV95" s="284">
        <f t="shared" si="107"/>
        <v>1</v>
      </c>
      <c r="BX95" s="160">
        <v>0</v>
      </c>
      <c r="BY95" s="26">
        <f t="shared" si="108"/>
        <v>0</v>
      </c>
      <c r="BZ95" s="11">
        <v>0</v>
      </c>
      <c r="CA95" s="26">
        <f t="shared" si="109"/>
        <v>0</v>
      </c>
      <c r="CB95" s="11">
        <v>1</v>
      </c>
      <c r="CC95" s="26">
        <f t="shared" si="110"/>
        <v>0.26300000000000001</v>
      </c>
      <c r="CD95" s="11">
        <v>0</v>
      </c>
      <c r="CE95" s="26">
        <f t="shared" si="111"/>
        <v>0</v>
      </c>
      <c r="CF95" s="163">
        <f t="shared" si="112"/>
        <v>0.26300000000000001</v>
      </c>
      <c r="CG95" s="299">
        <f t="shared" si="113"/>
        <v>0.25800000000000001</v>
      </c>
      <c r="CH95" s="283">
        <f t="shared" si="114"/>
        <v>0</v>
      </c>
      <c r="CI95" s="284">
        <f t="shared" si="115"/>
        <v>0</v>
      </c>
      <c r="CK95" s="160">
        <v>4</v>
      </c>
      <c r="CL95" s="26">
        <f t="shared" si="116"/>
        <v>0.75</v>
      </c>
      <c r="CM95" s="26">
        <v>0.19047619047619047</v>
      </c>
      <c r="CN95" s="147">
        <f t="shared" si="117"/>
        <v>0.92500000000000004</v>
      </c>
      <c r="CO95" s="11">
        <v>21</v>
      </c>
      <c r="CP95" s="26">
        <f t="shared" si="118"/>
        <v>0.60899999999999999</v>
      </c>
      <c r="CQ95" s="11">
        <v>11</v>
      </c>
      <c r="CR95" s="26">
        <f t="shared" si="119"/>
        <v>0.71399999999999997</v>
      </c>
      <c r="CS95" s="163">
        <f t="shared" si="120"/>
        <v>2.9980000000000002</v>
      </c>
      <c r="CT95" s="298">
        <f t="shared" si="121"/>
        <v>0.82799999999999996</v>
      </c>
      <c r="CU95" s="283">
        <f t="shared" si="122"/>
        <v>1</v>
      </c>
      <c r="CV95" s="284">
        <f t="shared" si="123"/>
        <v>1</v>
      </c>
      <c r="CX95" s="227">
        <v>0.23300000000000001</v>
      </c>
      <c r="CY95" s="26">
        <f t="shared" si="124"/>
        <v>0.70599999999999996</v>
      </c>
      <c r="CZ95" s="26">
        <v>0.159</v>
      </c>
      <c r="DA95" s="26">
        <f t="shared" si="125"/>
        <v>0.73199999999999998</v>
      </c>
      <c r="DB95" s="26">
        <v>0.27310000000000001</v>
      </c>
      <c r="DC95" s="163">
        <f t="shared" si="126"/>
        <v>1.7111000000000001</v>
      </c>
      <c r="DD95" s="203">
        <f t="shared" si="127"/>
        <v>0.59599999999999997</v>
      </c>
      <c r="DE95" s="283">
        <f t="shared" si="128"/>
        <v>0</v>
      </c>
      <c r="DF95" s="284">
        <f t="shared" si="129"/>
        <v>0</v>
      </c>
      <c r="DI95" s="231"/>
      <c r="DJ95" s="163">
        <f t="shared" si="130"/>
        <v>13.897099999999998</v>
      </c>
      <c r="DK95" s="203">
        <f t="shared" si="131"/>
        <v>0.63100000000000001</v>
      </c>
      <c r="DM95" s="301">
        <f t="shared" si="132"/>
        <v>2</v>
      </c>
      <c r="DN95" s="302">
        <f t="shared" si="133"/>
        <v>5</v>
      </c>
    </row>
    <row r="96" spans="2:118" x14ac:dyDescent="0.3">
      <c r="B96" s="47" t="s">
        <v>243</v>
      </c>
      <c r="C96" s="160">
        <v>540286</v>
      </c>
      <c r="D96" s="4" t="s">
        <v>353</v>
      </c>
      <c r="E96" s="4" t="s">
        <v>369</v>
      </c>
      <c r="F96" s="11">
        <v>1</v>
      </c>
      <c r="G96" s="18">
        <v>592</v>
      </c>
      <c r="H96" s="18">
        <v>729</v>
      </c>
      <c r="I96" s="18">
        <v>1546</v>
      </c>
      <c r="J96" s="19">
        <v>1671.3513513513512</v>
      </c>
      <c r="K96" s="18">
        <v>587</v>
      </c>
      <c r="L96" s="163">
        <v>2.63</v>
      </c>
      <c r="N96" s="256">
        <v>49</v>
      </c>
      <c r="O96" s="26">
        <f t="shared" si="68"/>
        <v>0.34599999999999997</v>
      </c>
      <c r="P96" s="26">
        <v>8.2770270270270271E-2</v>
      </c>
      <c r="Q96" s="26">
        <f t="shared" si="69"/>
        <v>0.32</v>
      </c>
      <c r="R96" s="11">
        <v>1.57</v>
      </c>
      <c r="S96" s="26">
        <f t="shared" si="70"/>
        <v>0.23200000000000001</v>
      </c>
      <c r="T96" s="69">
        <v>2.6520270270270268E-3</v>
      </c>
      <c r="U96" s="83">
        <f t="shared" si="71"/>
        <v>0.254</v>
      </c>
      <c r="V96" s="11">
        <v>20</v>
      </c>
      <c r="W96" s="178">
        <f t="shared" si="72"/>
        <v>0.80200000000000005</v>
      </c>
      <c r="X96" s="65">
        <v>6.1</v>
      </c>
      <c r="Y96" s="144">
        <f t="shared" si="73"/>
        <v>0.95099999999999996</v>
      </c>
      <c r="Z96" s="163">
        <f t="shared" si="74"/>
        <v>2.327</v>
      </c>
      <c r="AA96" s="276">
        <f t="shared" si="75"/>
        <v>0.627</v>
      </c>
      <c r="AB96" s="283">
        <f t="shared" si="76"/>
        <v>1</v>
      </c>
      <c r="AC96" s="284">
        <f t="shared" si="77"/>
        <v>2</v>
      </c>
      <c r="AE96" s="256">
        <v>68</v>
      </c>
      <c r="AF96" s="26">
        <f t="shared" si="78"/>
        <v>0.63100000000000001</v>
      </c>
      <c r="AG96" s="79">
        <v>0</v>
      </c>
      <c r="AH96" s="26">
        <f t="shared" si="79"/>
        <v>0</v>
      </c>
      <c r="AI96" s="26">
        <f t="shared" si="80"/>
        <v>9.327846364883402E-2</v>
      </c>
      <c r="AJ96" s="83">
        <f t="shared" si="81"/>
        <v>0.51700000000000002</v>
      </c>
      <c r="AK96" s="61">
        <f t="shared" si="82"/>
        <v>1.3877551020408163</v>
      </c>
      <c r="AL96" s="178">
        <f t="shared" si="83"/>
        <v>0.82399999999999995</v>
      </c>
      <c r="AM96" s="11">
        <v>70</v>
      </c>
      <c r="AN96" s="83">
        <f t="shared" si="84"/>
        <v>9.6021947873799723E-2</v>
      </c>
      <c r="AO96" s="26">
        <f t="shared" si="85"/>
        <v>0</v>
      </c>
      <c r="AP96" s="26">
        <f t="shared" si="86"/>
        <v>0</v>
      </c>
      <c r="AQ96" s="198">
        <f t="shared" si="87"/>
        <v>1.972</v>
      </c>
      <c r="AR96" s="276">
        <f t="shared" si="88"/>
        <v>0.52600000000000002</v>
      </c>
      <c r="AS96" s="283">
        <f t="shared" si="89"/>
        <v>0</v>
      </c>
      <c r="AT96" s="284">
        <f t="shared" si="90"/>
        <v>1</v>
      </c>
      <c r="AV96" s="208">
        <v>26750</v>
      </c>
      <c r="AW96" s="83">
        <f t="shared" si="91"/>
        <v>0.35499999999999998</v>
      </c>
      <c r="AX96" s="26">
        <v>5.5555555555555552E-2</v>
      </c>
      <c r="AY96" s="83">
        <f t="shared" si="92"/>
        <v>0.41199999999999998</v>
      </c>
      <c r="AZ96" s="26">
        <v>0.114</v>
      </c>
      <c r="BA96" s="83">
        <f t="shared" si="93"/>
        <v>0.32</v>
      </c>
      <c r="BB96" s="26">
        <v>0.871</v>
      </c>
      <c r="BC96" s="83">
        <f t="shared" si="94"/>
        <v>0.70099999999999996</v>
      </c>
      <c r="BD96" s="26">
        <v>0.81399999999999995</v>
      </c>
      <c r="BE96" s="83">
        <f t="shared" si="95"/>
        <v>0.47299999999999998</v>
      </c>
      <c r="BF96" s="26">
        <v>0.13235294117647059</v>
      </c>
      <c r="BG96" s="144">
        <f t="shared" si="96"/>
        <v>0.91600000000000004</v>
      </c>
      <c r="BH96" s="212">
        <f t="shared" si="97"/>
        <v>3.1769999999999996</v>
      </c>
      <c r="BI96" s="203">
        <f t="shared" si="98"/>
        <v>0.40300000000000002</v>
      </c>
      <c r="BJ96" s="283">
        <f t="shared" si="99"/>
        <v>1</v>
      </c>
      <c r="BK96" s="284">
        <f t="shared" si="100"/>
        <v>1</v>
      </c>
      <c r="BM96" s="160">
        <v>2</v>
      </c>
      <c r="BN96" s="26">
        <f t="shared" si="101"/>
        <v>0.66600000000000004</v>
      </c>
      <c r="BO96" s="11">
        <v>2</v>
      </c>
      <c r="BP96" s="31">
        <f t="shared" si="102"/>
        <v>0.85</v>
      </c>
      <c r="BQ96" s="26">
        <v>0.06</v>
      </c>
      <c r="BR96" s="83">
        <f t="shared" si="103"/>
        <v>0.34599999999999997</v>
      </c>
      <c r="BS96" s="163">
        <f t="shared" si="104"/>
        <v>1.012</v>
      </c>
      <c r="BT96" s="291">
        <f t="shared" si="105"/>
        <v>0.56499999999999995</v>
      </c>
      <c r="BU96" s="283">
        <f t="shared" si="106"/>
        <v>0</v>
      </c>
      <c r="BV96" s="284">
        <f t="shared" si="107"/>
        <v>0</v>
      </c>
      <c r="BX96" s="160">
        <v>0</v>
      </c>
      <c r="BY96" s="26">
        <f t="shared" si="108"/>
        <v>0</v>
      </c>
      <c r="BZ96" s="11">
        <v>0</v>
      </c>
      <c r="CA96" s="26">
        <f t="shared" si="109"/>
        <v>0</v>
      </c>
      <c r="CB96" s="11">
        <v>2</v>
      </c>
      <c r="CC96" s="26">
        <f t="shared" si="110"/>
        <v>0.51700000000000002</v>
      </c>
      <c r="CD96" s="11">
        <v>1</v>
      </c>
      <c r="CE96" s="26">
        <f t="shared" si="111"/>
        <v>0.59199999999999997</v>
      </c>
      <c r="CF96" s="163">
        <f t="shared" si="112"/>
        <v>0.51700000000000002</v>
      </c>
      <c r="CG96" s="299">
        <f t="shared" si="113"/>
        <v>0.48199999999999998</v>
      </c>
      <c r="CH96" s="283">
        <f t="shared" si="114"/>
        <v>0</v>
      </c>
      <c r="CI96" s="284">
        <f t="shared" si="115"/>
        <v>0</v>
      </c>
      <c r="CK96" s="160">
        <v>23</v>
      </c>
      <c r="CL96" s="144">
        <f t="shared" si="116"/>
        <v>0.90700000000000003</v>
      </c>
      <c r="CM96" s="26">
        <v>0.33823529411764708</v>
      </c>
      <c r="CN96" s="147">
        <f t="shared" si="117"/>
        <v>0.98199999999999998</v>
      </c>
      <c r="CO96" s="11">
        <v>43</v>
      </c>
      <c r="CP96" s="26">
        <f t="shared" si="118"/>
        <v>0.73199999999999998</v>
      </c>
      <c r="CQ96" s="11">
        <v>25</v>
      </c>
      <c r="CR96" s="31">
        <f t="shared" si="119"/>
        <v>0.83699999999999997</v>
      </c>
      <c r="CS96" s="163">
        <f t="shared" si="120"/>
        <v>3.4580000000000002</v>
      </c>
      <c r="CT96" s="297">
        <f t="shared" si="121"/>
        <v>0.93400000000000005</v>
      </c>
      <c r="CU96" s="283">
        <f t="shared" si="122"/>
        <v>2</v>
      </c>
      <c r="CV96" s="284">
        <f t="shared" si="123"/>
        <v>3</v>
      </c>
      <c r="CX96" s="227">
        <v>6.5000000000000002E-2</v>
      </c>
      <c r="CY96" s="26">
        <f t="shared" si="124"/>
        <v>0.40699999999999997</v>
      </c>
      <c r="CZ96" s="26">
        <v>5.2999999999999999E-2</v>
      </c>
      <c r="DA96" s="26">
        <f t="shared" si="125"/>
        <v>0.49099999999999999</v>
      </c>
      <c r="DB96" s="26">
        <v>0.52859999999999996</v>
      </c>
      <c r="DC96" s="163">
        <f t="shared" si="126"/>
        <v>1.4265999999999999</v>
      </c>
      <c r="DD96" s="203">
        <f t="shared" si="127"/>
        <v>0.46400000000000002</v>
      </c>
      <c r="DE96" s="283">
        <f t="shared" si="128"/>
        <v>0</v>
      </c>
      <c r="DF96" s="284">
        <f t="shared" si="129"/>
        <v>0</v>
      </c>
      <c r="DI96" s="231"/>
      <c r="DJ96" s="163">
        <f t="shared" si="130"/>
        <v>13.889600000000003</v>
      </c>
      <c r="DK96" s="203">
        <f t="shared" si="131"/>
        <v>0.627</v>
      </c>
      <c r="DM96" s="301">
        <f t="shared" si="132"/>
        <v>4</v>
      </c>
      <c r="DN96" s="302">
        <f t="shared" si="133"/>
        <v>7</v>
      </c>
    </row>
    <row r="97" spans="2:118" x14ac:dyDescent="0.3">
      <c r="B97" s="47" t="s">
        <v>118</v>
      </c>
      <c r="C97" s="160">
        <v>540077</v>
      </c>
      <c r="D97" s="4" t="s">
        <v>330</v>
      </c>
      <c r="E97" s="4" t="s">
        <v>369</v>
      </c>
      <c r="F97" s="11">
        <v>3</v>
      </c>
      <c r="G97" s="18">
        <v>309</v>
      </c>
      <c r="H97" s="18">
        <v>430</v>
      </c>
      <c r="I97" s="18">
        <v>897</v>
      </c>
      <c r="J97" s="19">
        <v>1857.8640776699028</v>
      </c>
      <c r="K97" s="18">
        <v>320</v>
      </c>
      <c r="L97" s="163">
        <v>2.74</v>
      </c>
      <c r="N97" s="256">
        <v>45</v>
      </c>
      <c r="O97" s="26">
        <f t="shared" si="68"/>
        <v>0.32</v>
      </c>
      <c r="P97" s="26">
        <v>0.14563106796116501</v>
      </c>
      <c r="Q97" s="26">
        <f t="shared" si="69"/>
        <v>0.53</v>
      </c>
      <c r="R97" s="11">
        <v>1.6</v>
      </c>
      <c r="S97" s="26">
        <f t="shared" si="70"/>
        <v>0.245</v>
      </c>
      <c r="T97" s="69">
        <v>5.1779935275080907E-3</v>
      </c>
      <c r="U97" s="83">
        <f t="shared" si="71"/>
        <v>0.57799999999999996</v>
      </c>
      <c r="V97" s="11">
        <v>24</v>
      </c>
      <c r="W97" s="178">
        <f t="shared" si="72"/>
        <v>0.88100000000000001</v>
      </c>
      <c r="X97" s="65">
        <v>1</v>
      </c>
      <c r="Y97" s="26">
        <f t="shared" si="73"/>
        <v>0.29799999999999999</v>
      </c>
      <c r="Z97" s="163">
        <f t="shared" si="74"/>
        <v>2.2869999999999999</v>
      </c>
      <c r="AA97" s="276">
        <f t="shared" si="75"/>
        <v>0.60899999999999999</v>
      </c>
      <c r="AB97" s="283">
        <f t="shared" si="76"/>
        <v>0</v>
      </c>
      <c r="AC97" s="284">
        <f t="shared" si="77"/>
        <v>1</v>
      </c>
      <c r="AE97" s="256">
        <v>74</v>
      </c>
      <c r="AF97" s="26">
        <f t="shared" si="78"/>
        <v>0.64400000000000002</v>
      </c>
      <c r="AG97" s="79">
        <v>6</v>
      </c>
      <c r="AH97" s="26">
        <f t="shared" si="79"/>
        <v>0.72299999999999998</v>
      </c>
      <c r="AI97" s="26">
        <f t="shared" si="80"/>
        <v>0.17209302325581396</v>
      </c>
      <c r="AJ97" s="83">
        <f t="shared" si="81"/>
        <v>0.70099999999999996</v>
      </c>
      <c r="AK97" s="61">
        <f t="shared" si="82"/>
        <v>1.6444444444444444</v>
      </c>
      <c r="AL97" s="178">
        <f t="shared" si="83"/>
        <v>0.89</v>
      </c>
      <c r="AM97" s="11">
        <v>82</v>
      </c>
      <c r="AN97" s="83">
        <f t="shared" si="84"/>
        <v>0.19069767441860466</v>
      </c>
      <c r="AO97" s="26">
        <f t="shared" si="85"/>
        <v>8.1081081081081086E-2</v>
      </c>
      <c r="AP97" s="26">
        <f t="shared" si="86"/>
        <v>0.69699999999999995</v>
      </c>
      <c r="AQ97" s="198">
        <f t="shared" si="87"/>
        <v>2.9580000000000002</v>
      </c>
      <c r="AR97" s="275">
        <f t="shared" si="88"/>
        <v>0.80700000000000005</v>
      </c>
      <c r="AS97" s="283">
        <f t="shared" si="89"/>
        <v>0</v>
      </c>
      <c r="AT97" s="284">
        <f t="shared" si="90"/>
        <v>1</v>
      </c>
      <c r="AV97" s="208">
        <v>50750</v>
      </c>
      <c r="AW97" s="83">
        <f t="shared" si="91"/>
        <v>0.71899999999999997</v>
      </c>
      <c r="AX97" s="26">
        <v>0.26666666666666672</v>
      </c>
      <c r="AY97" s="83">
        <f t="shared" si="92"/>
        <v>0.77600000000000002</v>
      </c>
      <c r="AZ97" s="26">
        <v>0.317</v>
      </c>
      <c r="BA97" s="83">
        <f t="shared" si="93"/>
        <v>0.69199999999999995</v>
      </c>
      <c r="BB97" s="26">
        <v>0.91500000000000004</v>
      </c>
      <c r="BC97" s="178">
        <f t="shared" si="94"/>
        <v>0.872</v>
      </c>
      <c r="BD97" s="26">
        <v>0.878</v>
      </c>
      <c r="BE97" s="83">
        <f t="shared" si="95"/>
        <v>0.63100000000000001</v>
      </c>
      <c r="BF97" s="26">
        <v>0</v>
      </c>
      <c r="BG97" s="83">
        <f t="shared" si="96"/>
        <v>0</v>
      </c>
      <c r="BH97" s="212">
        <f t="shared" si="97"/>
        <v>3.69</v>
      </c>
      <c r="BI97" s="203">
        <f t="shared" si="98"/>
        <v>0.70599999999999996</v>
      </c>
      <c r="BJ97" s="283">
        <f t="shared" si="99"/>
        <v>0</v>
      </c>
      <c r="BK97" s="284">
        <f t="shared" si="100"/>
        <v>1</v>
      </c>
      <c r="BM97" s="160">
        <v>2</v>
      </c>
      <c r="BN97" s="26">
        <f t="shared" si="101"/>
        <v>0.66600000000000004</v>
      </c>
      <c r="BO97" s="11">
        <v>1</v>
      </c>
      <c r="BP97" s="26">
        <f t="shared" si="102"/>
        <v>0.63500000000000001</v>
      </c>
      <c r="BQ97" s="26">
        <v>0.13100000000000001</v>
      </c>
      <c r="BR97" s="83">
        <f t="shared" si="103"/>
        <v>0.58699999999999997</v>
      </c>
      <c r="BS97" s="163">
        <f t="shared" si="104"/>
        <v>1.2530000000000001</v>
      </c>
      <c r="BT97" s="291">
        <f t="shared" si="105"/>
        <v>0.67900000000000005</v>
      </c>
      <c r="BU97" s="283">
        <f t="shared" si="106"/>
        <v>0</v>
      </c>
      <c r="BV97" s="284">
        <f t="shared" si="107"/>
        <v>0</v>
      </c>
      <c r="BX97" s="160">
        <v>0</v>
      </c>
      <c r="BY97" s="26">
        <f t="shared" si="108"/>
        <v>0</v>
      </c>
      <c r="BZ97" s="11">
        <v>0</v>
      </c>
      <c r="CA97" s="26">
        <f t="shared" si="109"/>
        <v>0</v>
      </c>
      <c r="CB97" s="11">
        <v>1</v>
      </c>
      <c r="CC97" s="26">
        <f t="shared" si="110"/>
        <v>0.26300000000000001</v>
      </c>
      <c r="CD97" s="11">
        <v>1</v>
      </c>
      <c r="CE97" s="26">
        <f t="shared" si="111"/>
        <v>0.59199999999999997</v>
      </c>
      <c r="CF97" s="163">
        <f t="shared" si="112"/>
        <v>0.26300000000000001</v>
      </c>
      <c r="CG97" s="299">
        <f t="shared" si="113"/>
        <v>0.25800000000000001</v>
      </c>
      <c r="CH97" s="283">
        <f t="shared" si="114"/>
        <v>0</v>
      </c>
      <c r="CI97" s="284">
        <f t="shared" si="115"/>
        <v>0</v>
      </c>
      <c r="CK97" s="160">
        <v>3</v>
      </c>
      <c r="CL97" s="26">
        <f t="shared" si="116"/>
        <v>0.70099999999999996</v>
      </c>
      <c r="CM97" s="26">
        <v>4.0540540540540543E-2</v>
      </c>
      <c r="CN97" s="45">
        <f t="shared" si="117"/>
        <v>0.72799999999999998</v>
      </c>
      <c r="CO97" s="11">
        <v>0</v>
      </c>
      <c r="CP97" s="26">
        <f t="shared" si="118"/>
        <v>0</v>
      </c>
      <c r="CQ97" s="11">
        <v>0</v>
      </c>
      <c r="CR97" s="26">
        <f t="shared" si="119"/>
        <v>0</v>
      </c>
      <c r="CS97" s="163">
        <f t="shared" si="120"/>
        <v>1.4289999999999998</v>
      </c>
      <c r="CT97" s="299">
        <f t="shared" si="121"/>
        <v>0.48599999999999999</v>
      </c>
      <c r="CU97" s="283">
        <f t="shared" si="122"/>
        <v>0</v>
      </c>
      <c r="CV97" s="284">
        <f t="shared" si="123"/>
        <v>0</v>
      </c>
      <c r="CX97" s="227">
        <v>0.217</v>
      </c>
      <c r="CY97" s="26">
        <f t="shared" si="124"/>
        <v>0.67900000000000005</v>
      </c>
      <c r="CZ97" s="26">
        <v>0.123</v>
      </c>
      <c r="DA97" s="26">
        <f t="shared" si="125"/>
        <v>0.67900000000000005</v>
      </c>
      <c r="DB97" s="83">
        <v>0.62990000000000002</v>
      </c>
      <c r="DC97" s="163">
        <f t="shared" si="126"/>
        <v>1.9879000000000002</v>
      </c>
      <c r="DD97" s="203">
        <f t="shared" si="127"/>
        <v>0.72299999999999998</v>
      </c>
      <c r="DE97" s="283">
        <f t="shared" si="128"/>
        <v>0</v>
      </c>
      <c r="DF97" s="284">
        <f t="shared" si="129"/>
        <v>0</v>
      </c>
      <c r="DI97" s="231"/>
      <c r="DJ97" s="163">
        <f t="shared" si="130"/>
        <v>13.867900000000001</v>
      </c>
      <c r="DK97" s="203">
        <f t="shared" si="131"/>
        <v>0.622</v>
      </c>
      <c r="DM97" s="301">
        <f t="shared" si="132"/>
        <v>0</v>
      </c>
      <c r="DN97" s="302">
        <f t="shared" si="133"/>
        <v>3</v>
      </c>
    </row>
    <row r="98" spans="2:118" x14ac:dyDescent="0.3">
      <c r="B98" s="47" t="s">
        <v>97</v>
      </c>
      <c r="C98" s="160">
        <v>540059</v>
      </c>
      <c r="D98" s="4" t="s">
        <v>327</v>
      </c>
      <c r="E98" s="4" t="s">
        <v>369</v>
      </c>
      <c r="F98" s="11">
        <v>6</v>
      </c>
      <c r="G98" s="18">
        <v>569</v>
      </c>
      <c r="H98" s="18">
        <v>796</v>
      </c>
      <c r="I98" s="18">
        <v>1665</v>
      </c>
      <c r="J98" s="19">
        <v>1872.7592267135324</v>
      </c>
      <c r="K98" s="18">
        <v>711</v>
      </c>
      <c r="L98" s="163">
        <v>2.33</v>
      </c>
      <c r="N98" s="256">
        <v>54</v>
      </c>
      <c r="O98" s="26">
        <f t="shared" si="68"/>
        <v>0.39</v>
      </c>
      <c r="P98" s="26">
        <v>9.4903339191564143E-2</v>
      </c>
      <c r="Q98" s="26">
        <f t="shared" si="69"/>
        <v>0.35</v>
      </c>
      <c r="R98" s="11">
        <v>2.2200000000000002</v>
      </c>
      <c r="S98" s="26">
        <f t="shared" si="70"/>
        <v>0.372</v>
      </c>
      <c r="T98" s="69">
        <v>3.9015817223198601E-3</v>
      </c>
      <c r="U98" s="83">
        <f t="shared" si="71"/>
        <v>0.42499999999999999</v>
      </c>
      <c r="V98" s="11">
        <v>18</v>
      </c>
      <c r="W98" s="83">
        <f t="shared" si="72"/>
        <v>0.57399999999999995</v>
      </c>
      <c r="X98" s="62">
        <v>4.2</v>
      </c>
      <c r="Y98" s="178">
        <f t="shared" si="73"/>
        <v>0.85899999999999999</v>
      </c>
      <c r="Z98" s="163">
        <f t="shared" si="74"/>
        <v>2.2079999999999997</v>
      </c>
      <c r="AA98" s="276">
        <f t="shared" si="75"/>
        <v>0.57399999999999995</v>
      </c>
      <c r="AB98" s="283">
        <f t="shared" si="76"/>
        <v>0</v>
      </c>
      <c r="AC98" s="284">
        <f t="shared" si="77"/>
        <v>1</v>
      </c>
      <c r="AE98" s="256">
        <v>67</v>
      </c>
      <c r="AF98" s="26">
        <f t="shared" si="78"/>
        <v>0.627</v>
      </c>
      <c r="AG98" s="79">
        <v>11</v>
      </c>
      <c r="AH98" s="26">
        <f t="shared" si="79"/>
        <v>0.79800000000000004</v>
      </c>
      <c r="AI98" s="26">
        <f t="shared" si="80"/>
        <v>8.4170854271356788E-2</v>
      </c>
      <c r="AJ98" s="83">
        <f t="shared" si="81"/>
        <v>0.5</v>
      </c>
      <c r="AK98" s="61">
        <f t="shared" si="82"/>
        <v>1.2407407407407407</v>
      </c>
      <c r="AL98" s="83">
        <f t="shared" si="83"/>
        <v>0.79300000000000004</v>
      </c>
      <c r="AM98" s="11">
        <v>69</v>
      </c>
      <c r="AN98" s="83">
        <f t="shared" si="84"/>
        <v>8.6683417085427136E-2</v>
      </c>
      <c r="AO98" s="26">
        <f t="shared" si="85"/>
        <v>0.16417910447761194</v>
      </c>
      <c r="AP98" s="31">
        <f t="shared" si="86"/>
        <v>0.85</v>
      </c>
      <c r="AQ98" s="198">
        <f t="shared" si="87"/>
        <v>2.718</v>
      </c>
      <c r="AR98" s="276">
        <f t="shared" si="88"/>
        <v>0.745</v>
      </c>
      <c r="AS98" s="283">
        <f t="shared" si="89"/>
        <v>0</v>
      </c>
      <c r="AT98" s="284">
        <f t="shared" si="90"/>
        <v>0</v>
      </c>
      <c r="AV98" s="208">
        <v>51800</v>
      </c>
      <c r="AW98" s="83">
        <f t="shared" si="91"/>
        <v>0.72799999999999998</v>
      </c>
      <c r="AX98" s="26">
        <v>4.1666666666666657E-2</v>
      </c>
      <c r="AY98" s="83">
        <f t="shared" si="92"/>
        <v>0.38100000000000001</v>
      </c>
      <c r="AZ98" s="26">
        <v>0.46400000000000002</v>
      </c>
      <c r="BA98" s="178">
        <f t="shared" si="93"/>
        <v>0.86799999999999999</v>
      </c>
      <c r="BB98" s="26">
        <v>0.88400000000000001</v>
      </c>
      <c r="BC98" s="83">
        <f t="shared" si="94"/>
        <v>0.75800000000000001</v>
      </c>
      <c r="BD98" s="26">
        <v>0.82599999999999996</v>
      </c>
      <c r="BE98" s="83">
        <f t="shared" si="95"/>
        <v>0.48599999999999999</v>
      </c>
      <c r="BF98" s="26">
        <v>0.1044776119402985</v>
      </c>
      <c r="BG98" s="178">
        <f t="shared" si="96"/>
        <v>0.88100000000000001</v>
      </c>
      <c r="BH98" s="212">
        <f t="shared" si="97"/>
        <v>4.1019999999999994</v>
      </c>
      <c r="BI98" s="206">
        <f t="shared" si="98"/>
        <v>0.95599999999999996</v>
      </c>
      <c r="BJ98" s="283">
        <f t="shared" si="99"/>
        <v>0</v>
      </c>
      <c r="BK98" s="284">
        <f t="shared" si="100"/>
        <v>2</v>
      </c>
      <c r="BM98" s="160">
        <v>0</v>
      </c>
      <c r="BN98" s="26">
        <f t="shared" si="101"/>
        <v>0</v>
      </c>
      <c r="BO98" s="11">
        <v>0</v>
      </c>
      <c r="BP98" s="26">
        <f t="shared" si="102"/>
        <v>0</v>
      </c>
      <c r="BQ98" s="26">
        <v>0.11600000000000001</v>
      </c>
      <c r="BR98" s="83">
        <f t="shared" si="103"/>
        <v>0.55700000000000005</v>
      </c>
      <c r="BS98" s="163">
        <f t="shared" si="104"/>
        <v>0.55700000000000005</v>
      </c>
      <c r="BT98" s="291">
        <f t="shared" si="105"/>
        <v>0.35</v>
      </c>
      <c r="BU98" s="283">
        <f t="shared" si="106"/>
        <v>0</v>
      </c>
      <c r="BV98" s="284">
        <f t="shared" si="107"/>
        <v>0</v>
      </c>
      <c r="BX98" s="160">
        <v>0</v>
      </c>
      <c r="BY98" s="26">
        <f t="shared" si="108"/>
        <v>0</v>
      </c>
      <c r="BZ98" s="11">
        <v>0</v>
      </c>
      <c r="CA98" s="26">
        <f t="shared" si="109"/>
        <v>0</v>
      </c>
      <c r="CB98" s="11">
        <v>1</v>
      </c>
      <c r="CC98" s="26">
        <f t="shared" si="110"/>
        <v>0.26300000000000001</v>
      </c>
      <c r="CD98" s="11">
        <v>0</v>
      </c>
      <c r="CE98" s="26">
        <f t="shared" si="111"/>
        <v>0</v>
      </c>
      <c r="CF98" s="163">
        <f t="shared" si="112"/>
        <v>0.26300000000000001</v>
      </c>
      <c r="CG98" s="299">
        <f t="shared" si="113"/>
        <v>0.25800000000000001</v>
      </c>
      <c r="CH98" s="283">
        <f t="shared" si="114"/>
        <v>0</v>
      </c>
      <c r="CI98" s="284">
        <f t="shared" si="115"/>
        <v>0</v>
      </c>
      <c r="CK98" s="160">
        <v>4</v>
      </c>
      <c r="CL98" s="26">
        <f t="shared" si="116"/>
        <v>0.75</v>
      </c>
      <c r="CM98" s="26">
        <v>5.9701492537313432E-2</v>
      </c>
      <c r="CN98" s="45">
        <f t="shared" si="117"/>
        <v>0.76700000000000002</v>
      </c>
      <c r="CO98" s="11">
        <v>24</v>
      </c>
      <c r="CP98" s="26">
        <f t="shared" si="118"/>
        <v>0.63100000000000001</v>
      </c>
      <c r="CQ98" s="11">
        <v>6</v>
      </c>
      <c r="CR98" s="26">
        <f t="shared" si="119"/>
        <v>0.627</v>
      </c>
      <c r="CS98" s="163">
        <f t="shared" si="120"/>
        <v>2.7749999999999999</v>
      </c>
      <c r="CT98" s="299">
        <f t="shared" si="121"/>
        <v>0.745</v>
      </c>
      <c r="CU98" s="283">
        <f t="shared" si="122"/>
        <v>0</v>
      </c>
      <c r="CV98" s="284">
        <f t="shared" si="123"/>
        <v>0</v>
      </c>
      <c r="CX98" s="227">
        <v>8.4000000000000005E-2</v>
      </c>
      <c r="CY98" s="26">
        <f t="shared" si="124"/>
        <v>0.45100000000000001</v>
      </c>
      <c r="CZ98" s="26">
        <v>6.7000000000000004E-2</v>
      </c>
      <c r="DA98" s="26">
        <f t="shared" si="125"/>
        <v>0.53500000000000003</v>
      </c>
      <c r="DB98" s="26">
        <v>0.18940000000000001</v>
      </c>
      <c r="DC98" s="163">
        <f t="shared" si="126"/>
        <v>1.1754</v>
      </c>
      <c r="DD98" s="203">
        <f t="shared" si="127"/>
        <v>0.38500000000000001</v>
      </c>
      <c r="DE98" s="283">
        <f t="shared" si="128"/>
        <v>0</v>
      </c>
      <c r="DF98" s="284">
        <f t="shared" si="129"/>
        <v>0</v>
      </c>
      <c r="DI98" s="231"/>
      <c r="DJ98" s="163">
        <f t="shared" si="130"/>
        <v>13.798400000000001</v>
      </c>
      <c r="DK98" s="203">
        <f t="shared" si="131"/>
        <v>0.61799999999999999</v>
      </c>
      <c r="DM98" s="301">
        <f t="shared" si="132"/>
        <v>0</v>
      </c>
      <c r="DN98" s="302">
        <f t="shared" si="133"/>
        <v>3</v>
      </c>
    </row>
    <row r="99" spans="2:118" x14ac:dyDescent="0.3">
      <c r="B99" s="47" t="s">
        <v>177</v>
      </c>
      <c r="C99" s="160">
        <v>540125</v>
      </c>
      <c r="D99" s="4" t="s">
        <v>340</v>
      </c>
      <c r="E99" s="4" t="s">
        <v>369</v>
      </c>
      <c r="F99" s="11">
        <v>1</v>
      </c>
      <c r="G99" s="18">
        <v>374</v>
      </c>
      <c r="H99" s="18">
        <v>275</v>
      </c>
      <c r="I99" s="18">
        <v>281</v>
      </c>
      <c r="J99" s="19">
        <v>480.85561497326205</v>
      </c>
      <c r="K99" s="18">
        <v>105</v>
      </c>
      <c r="L99" s="163">
        <v>2.68</v>
      </c>
      <c r="N99" s="256">
        <v>49</v>
      </c>
      <c r="O99" s="26">
        <f t="shared" si="68"/>
        <v>0.34599999999999997</v>
      </c>
      <c r="P99" s="26">
        <v>0.13101604278074869</v>
      </c>
      <c r="Q99" s="26">
        <f t="shared" si="69"/>
        <v>0.47299999999999998</v>
      </c>
      <c r="R99" s="11">
        <v>3.54</v>
      </c>
      <c r="S99" s="26">
        <f t="shared" si="70"/>
        <v>0.60899999999999999</v>
      </c>
      <c r="T99" s="69">
        <v>9.4652406417112308E-3</v>
      </c>
      <c r="U99" s="178">
        <f t="shared" si="71"/>
        <v>0.89900000000000002</v>
      </c>
      <c r="V99" s="11">
        <v>17</v>
      </c>
      <c r="W99" s="26">
        <f t="shared" si="72"/>
        <v>0.495</v>
      </c>
      <c r="X99" s="62">
        <v>0.6</v>
      </c>
      <c r="Y99" s="26">
        <f t="shared" si="73"/>
        <v>0.192</v>
      </c>
      <c r="Z99" s="163">
        <f t="shared" si="74"/>
        <v>2.0590000000000002</v>
      </c>
      <c r="AA99" s="276">
        <f t="shared" si="75"/>
        <v>0.504</v>
      </c>
      <c r="AB99" s="283">
        <f t="shared" si="76"/>
        <v>0</v>
      </c>
      <c r="AC99" s="284">
        <f t="shared" si="77"/>
        <v>1</v>
      </c>
      <c r="AE99" s="256">
        <v>40</v>
      </c>
      <c r="AF99" s="26">
        <f t="shared" si="78"/>
        <v>0.48599999999999999</v>
      </c>
      <c r="AG99" s="79">
        <v>4</v>
      </c>
      <c r="AH99" s="26">
        <f t="shared" si="79"/>
        <v>0.67500000000000004</v>
      </c>
      <c r="AI99" s="26">
        <f t="shared" si="80"/>
        <v>0.14545454545454545</v>
      </c>
      <c r="AJ99" s="83">
        <f t="shared" si="81"/>
        <v>0.65700000000000003</v>
      </c>
      <c r="AK99" s="61">
        <f t="shared" si="82"/>
        <v>0.81632653061224492</v>
      </c>
      <c r="AL99" s="26">
        <f t="shared" si="83"/>
        <v>0.622</v>
      </c>
      <c r="AM99" s="11">
        <v>46</v>
      </c>
      <c r="AN99" s="83">
        <f t="shared" si="84"/>
        <v>0.16727272727272727</v>
      </c>
      <c r="AO99" s="26">
        <f t="shared" si="85"/>
        <v>0.1</v>
      </c>
      <c r="AP99" s="26">
        <f t="shared" si="86"/>
        <v>0.73599999999999999</v>
      </c>
      <c r="AQ99" s="198">
        <f t="shared" si="87"/>
        <v>2.44</v>
      </c>
      <c r="AR99" s="276">
        <f t="shared" si="88"/>
        <v>0.67900000000000005</v>
      </c>
      <c r="AS99" s="283">
        <f t="shared" si="89"/>
        <v>0</v>
      </c>
      <c r="AT99" s="284">
        <f t="shared" si="90"/>
        <v>0</v>
      </c>
      <c r="AV99" s="208">
        <v>32300</v>
      </c>
      <c r="AW99" s="83">
        <f t="shared" si="91"/>
        <v>0.442</v>
      </c>
      <c r="AX99" s="26">
        <v>8.5714285714285715E-2</v>
      </c>
      <c r="AY99" s="83">
        <f t="shared" si="92"/>
        <v>0.48199999999999998</v>
      </c>
      <c r="AZ99" s="26">
        <v>0.41299999999999998</v>
      </c>
      <c r="BA99" s="178">
        <f t="shared" si="93"/>
        <v>0.82</v>
      </c>
      <c r="BB99" s="26">
        <v>0.45700000000000002</v>
      </c>
      <c r="BC99" s="83">
        <f t="shared" si="94"/>
        <v>0.25800000000000001</v>
      </c>
      <c r="BD99" s="26">
        <v>0.95699999999999996</v>
      </c>
      <c r="BE99" s="144">
        <f t="shared" si="95"/>
        <v>0.91200000000000003</v>
      </c>
      <c r="BF99" s="26">
        <v>2.5000000000000001E-2</v>
      </c>
      <c r="BG99" s="83">
        <f t="shared" si="96"/>
        <v>0.6</v>
      </c>
      <c r="BH99" s="212">
        <f t="shared" si="97"/>
        <v>3.5140000000000002</v>
      </c>
      <c r="BI99" s="203">
        <f t="shared" si="98"/>
        <v>0.58299999999999996</v>
      </c>
      <c r="BJ99" s="283">
        <f t="shared" si="99"/>
        <v>1</v>
      </c>
      <c r="BK99" s="284">
        <f t="shared" si="100"/>
        <v>2</v>
      </c>
      <c r="BM99" s="160">
        <v>2</v>
      </c>
      <c r="BN99" s="26">
        <f t="shared" si="101"/>
        <v>0.66600000000000004</v>
      </c>
      <c r="BO99" s="11">
        <v>1</v>
      </c>
      <c r="BP99" s="26">
        <f t="shared" si="102"/>
        <v>0.63500000000000001</v>
      </c>
      <c r="BQ99" s="26">
        <v>6.3E-2</v>
      </c>
      <c r="BR99" s="83">
        <f t="shared" si="103"/>
        <v>0.35899999999999999</v>
      </c>
      <c r="BS99" s="163">
        <f t="shared" si="104"/>
        <v>1.0249999999999999</v>
      </c>
      <c r="BT99" s="291">
        <f t="shared" si="105"/>
        <v>0.57399999999999995</v>
      </c>
      <c r="BU99" s="283">
        <f t="shared" si="106"/>
        <v>0</v>
      </c>
      <c r="BV99" s="284">
        <f t="shared" si="107"/>
        <v>0</v>
      </c>
      <c r="BX99" s="160">
        <v>14</v>
      </c>
      <c r="BY99" s="144">
        <f t="shared" si="108"/>
        <v>0.91600000000000004</v>
      </c>
      <c r="BZ99" s="11">
        <v>2</v>
      </c>
      <c r="CA99" s="31">
        <f t="shared" si="109"/>
        <v>0.877</v>
      </c>
      <c r="CB99" s="11">
        <v>2</v>
      </c>
      <c r="CC99" s="26">
        <f t="shared" si="110"/>
        <v>0.51700000000000002</v>
      </c>
      <c r="CD99" s="11">
        <v>1</v>
      </c>
      <c r="CE99" s="26">
        <f t="shared" si="111"/>
        <v>0.59199999999999997</v>
      </c>
      <c r="CF99" s="163">
        <f t="shared" si="112"/>
        <v>1.4330000000000001</v>
      </c>
      <c r="CG99" s="298">
        <f t="shared" si="113"/>
        <v>0.83699999999999997</v>
      </c>
      <c r="CH99" s="283">
        <f t="shared" si="114"/>
        <v>1</v>
      </c>
      <c r="CI99" s="284">
        <f t="shared" si="115"/>
        <v>1</v>
      </c>
      <c r="CK99" s="160">
        <v>0</v>
      </c>
      <c r="CL99" s="26">
        <f t="shared" si="116"/>
        <v>0</v>
      </c>
      <c r="CM99" s="26">
        <v>0</v>
      </c>
      <c r="CN99" s="45">
        <f t="shared" si="117"/>
        <v>0</v>
      </c>
      <c r="CO99" s="11">
        <v>9</v>
      </c>
      <c r="CP99" s="26">
        <f t="shared" si="118"/>
        <v>0.42499999999999999</v>
      </c>
      <c r="CQ99" s="11">
        <v>4</v>
      </c>
      <c r="CR99" s="26">
        <f t="shared" si="119"/>
        <v>0.53500000000000003</v>
      </c>
      <c r="CS99" s="163">
        <f t="shared" si="120"/>
        <v>0.96</v>
      </c>
      <c r="CT99" s="299">
        <f t="shared" si="121"/>
        <v>0.34599999999999997</v>
      </c>
      <c r="CU99" s="283">
        <f t="shared" si="122"/>
        <v>0</v>
      </c>
      <c r="CV99" s="284">
        <f t="shared" si="123"/>
        <v>0</v>
      </c>
      <c r="CX99" s="227">
        <v>0.32400000000000001</v>
      </c>
      <c r="CY99" s="31">
        <f t="shared" si="124"/>
        <v>0.80700000000000005</v>
      </c>
      <c r="CZ99" s="26">
        <v>0.125</v>
      </c>
      <c r="DA99" s="26">
        <f t="shared" si="125"/>
        <v>0.68400000000000005</v>
      </c>
      <c r="DB99" s="178">
        <v>0.84140000000000004</v>
      </c>
      <c r="DC99" s="163">
        <f t="shared" si="126"/>
        <v>2.3324000000000003</v>
      </c>
      <c r="DD99" s="205">
        <f t="shared" si="127"/>
        <v>0.83299999999999996</v>
      </c>
      <c r="DE99" s="283">
        <f t="shared" si="128"/>
        <v>0</v>
      </c>
      <c r="DF99" s="284">
        <f t="shared" si="129"/>
        <v>2</v>
      </c>
      <c r="DI99" s="231"/>
      <c r="DJ99" s="163">
        <f t="shared" si="130"/>
        <v>13.763400000000003</v>
      </c>
      <c r="DK99" s="203">
        <f t="shared" si="131"/>
        <v>0.61399999999999999</v>
      </c>
      <c r="DM99" s="301">
        <f t="shared" si="132"/>
        <v>2</v>
      </c>
      <c r="DN99" s="302">
        <f t="shared" si="133"/>
        <v>6</v>
      </c>
    </row>
    <row r="100" spans="2:118" x14ac:dyDescent="0.3">
      <c r="B100" s="47" t="s">
        <v>210</v>
      </c>
      <c r="C100" s="160">
        <v>540150</v>
      </c>
      <c r="D100" s="4" t="s">
        <v>347</v>
      </c>
      <c r="E100" s="4" t="s">
        <v>369</v>
      </c>
      <c r="F100" s="11">
        <v>10</v>
      </c>
      <c r="G100" s="18">
        <v>432</v>
      </c>
      <c r="H100" s="18">
        <v>434</v>
      </c>
      <c r="I100" s="18">
        <v>940</v>
      </c>
      <c r="J100" s="19">
        <v>1392.5925925925926</v>
      </c>
      <c r="K100" s="18">
        <v>402</v>
      </c>
      <c r="L100" s="163">
        <v>2.34</v>
      </c>
      <c r="N100" s="256">
        <v>71</v>
      </c>
      <c r="O100" s="26">
        <f t="shared" si="68"/>
        <v>0.47299999999999998</v>
      </c>
      <c r="P100" s="26">
        <v>0.16435185185185189</v>
      </c>
      <c r="Q100" s="26">
        <f t="shared" si="69"/>
        <v>0.59199999999999997</v>
      </c>
      <c r="R100" s="11">
        <v>4.54</v>
      </c>
      <c r="S100" s="26">
        <f t="shared" si="70"/>
        <v>0.71899999999999997</v>
      </c>
      <c r="T100" s="69">
        <v>1.050925925925926E-2</v>
      </c>
      <c r="U100" s="144">
        <f t="shared" si="71"/>
        <v>0.92900000000000005</v>
      </c>
      <c r="V100" s="11">
        <v>13</v>
      </c>
      <c r="W100" s="26">
        <f t="shared" si="72"/>
        <v>0.17499999999999999</v>
      </c>
      <c r="X100" s="62">
        <v>1</v>
      </c>
      <c r="Y100" s="26">
        <f t="shared" si="73"/>
        <v>0.29799999999999999</v>
      </c>
      <c r="Z100" s="163">
        <f t="shared" si="74"/>
        <v>1.9940000000000002</v>
      </c>
      <c r="AA100" s="276">
        <f t="shared" si="75"/>
        <v>0.46400000000000002</v>
      </c>
      <c r="AB100" s="283">
        <f t="shared" si="76"/>
        <v>1</v>
      </c>
      <c r="AC100" s="284">
        <f t="shared" si="77"/>
        <v>1</v>
      </c>
      <c r="AE100" s="256">
        <v>93</v>
      </c>
      <c r="AF100" s="26">
        <f t="shared" si="78"/>
        <v>0.71</v>
      </c>
      <c r="AG100" s="79">
        <v>15</v>
      </c>
      <c r="AH100" s="31">
        <f t="shared" si="79"/>
        <v>0.82399999999999995</v>
      </c>
      <c r="AI100" s="26">
        <f t="shared" si="80"/>
        <v>0.21428571428571427</v>
      </c>
      <c r="AJ100" s="83">
        <f t="shared" si="81"/>
        <v>0.78</v>
      </c>
      <c r="AK100" s="61">
        <f t="shared" si="82"/>
        <v>1.3098591549295775</v>
      </c>
      <c r="AL100" s="178">
        <f t="shared" si="83"/>
        <v>0.81100000000000005</v>
      </c>
      <c r="AM100" s="11">
        <v>125</v>
      </c>
      <c r="AN100" s="83">
        <f t="shared" si="84"/>
        <v>0.28801843317972348</v>
      </c>
      <c r="AO100" s="26">
        <f t="shared" si="85"/>
        <v>0.16129032258064516</v>
      </c>
      <c r="AP100" s="31">
        <f t="shared" si="86"/>
        <v>0.84599999999999997</v>
      </c>
      <c r="AQ100" s="198">
        <f t="shared" si="87"/>
        <v>3.125</v>
      </c>
      <c r="AR100" s="275">
        <f t="shared" si="88"/>
        <v>0.85499999999999998</v>
      </c>
      <c r="AS100" s="283">
        <f t="shared" si="89"/>
        <v>0</v>
      </c>
      <c r="AT100" s="284">
        <f t="shared" si="90"/>
        <v>2</v>
      </c>
      <c r="AV100" s="208">
        <v>43900</v>
      </c>
      <c r="AW100" s="83">
        <f t="shared" si="91"/>
        <v>0.627</v>
      </c>
      <c r="AX100" s="26">
        <v>0.13829787234042551</v>
      </c>
      <c r="AY100" s="83">
        <f t="shared" si="92"/>
        <v>0.60899999999999999</v>
      </c>
      <c r="AZ100" s="26">
        <v>0.59199999999999997</v>
      </c>
      <c r="BA100" s="144">
        <f t="shared" si="93"/>
        <v>0.95599999999999996</v>
      </c>
      <c r="BB100" s="26">
        <v>0.70399999999999996</v>
      </c>
      <c r="BC100" s="83">
        <f t="shared" si="94"/>
        <v>0.46400000000000002</v>
      </c>
      <c r="BD100" s="26">
        <v>0.88800000000000001</v>
      </c>
      <c r="BE100" s="83">
        <f t="shared" si="95"/>
        <v>0.68799999999999994</v>
      </c>
      <c r="BF100" s="26">
        <v>1.0752688172043012E-2</v>
      </c>
      <c r="BG100" s="83">
        <f t="shared" si="96"/>
        <v>0.49099999999999999</v>
      </c>
      <c r="BH100" s="212">
        <f t="shared" si="97"/>
        <v>3.835</v>
      </c>
      <c r="BI100" s="205">
        <f t="shared" si="98"/>
        <v>0.81100000000000005</v>
      </c>
      <c r="BJ100" s="283">
        <f t="shared" si="99"/>
        <v>1</v>
      </c>
      <c r="BK100" s="284">
        <f t="shared" si="100"/>
        <v>1</v>
      </c>
      <c r="BM100" s="160">
        <v>1</v>
      </c>
      <c r="BN100" s="26">
        <f t="shared" si="101"/>
        <v>0.438</v>
      </c>
      <c r="BO100" s="11">
        <v>0</v>
      </c>
      <c r="BP100" s="26">
        <f t="shared" si="102"/>
        <v>0</v>
      </c>
      <c r="BQ100" s="26">
        <v>9.4E-2</v>
      </c>
      <c r="BR100" s="83">
        <f t="shared" si="103"/>
        <v>0.495</v>
      </c>
      <c r="BS100" s="163">
        <f t="shared" si="104"/>
        <v>0.93300000000000005</v>
      </c>
      <c r="BT100" s="291">
        <f t="shared" si="105"/>
        <v>0.51300000000000001</v>
      </c>
      <c r="BU100" s="283">
        <f t="shared" si="106"/>
        <v>0</v>
      </c>
      <c r="BV100" s="284">
        <f t="shared" si="107"/>
        <v>0</v>
      </c>
      <c r="BX100" s="160">
        <v>0</v>
      </c>
      <c r="BY100" s="26">
        <f t="shared" si="108"/>
        <v>0</v>
      </c>
      <c r="BZ100" s="11">
        <v>0</v>
      </c>
      <c r="CA100" s="26">
        <f t="shared" si="109"/>
        <v>0</v>
      </c>
      <c r="CB100" s="11">
        <v>1</v>
      </c>
      <c r="CC100" s="26">
        <f t="shared" si="110"/>
        <v>0.26300000000000001</v>
      </c>
      <c r="CD100" s="11">
        <v>0</v>
      </c>
      <c r="CE100" s="26">
        <f t="shared" si="111"/>
        <v>0</v>
      </c>
      <c r="CF100" s="163">
        <f t="shared" si="112"/>
        <v>0.26300000000000001</v>
      </c>
      <c r="CG100" s="299">
        <f t="shared" si="113"/>
        <v>0.25800000000000001</v>
      </c>
      <c r="CH100" s="283">
        <f t="shared" si="114"/>
        <v>0</v>
      </c>
      <c r="CI100" s="284">
        <f t="shared" si="115"/>
        <v>0</v>
      </c>
      <c r="CK100" s="160">
        <v>0</v>
      </c>
      <c r="CL100" s="26">
        <f t="shared" si="116"/>
        <v>0</v>
      </c>
      <c r="CM100" s="26">
        <v>0</v>
      </c>
      <c r="CN100" s="45">
        <f t="shared" si="117"/>
        <v>0</v>
      </c>
      <c r="CO100" s="11">
        <v>74</v>
      </c>
      <c r="CP100" s="31">
        <f t="shared" si="118"/>
        <v>0.82799999999999996</v>
      </c>
      <c r="CQ100" s="11">
        <v>20</v>
      </c>
      <c r="CR100" s="31">
        <f t="shared" si="119"/>
        <v>0.80700000000000005</v>
      </c>
      <c r="CS100" s="163">
        <f t="shared" si="120"/>
        <v>1.635</v>
      </c>
      <c r="CT100" s="299">
        <f t="shared" si="121"/>
        <v>0.54800000000000004</v>
      </c>
      <c r="CU100" s="283">
        <f t="shared" si="122"/>
        <v>0</v>
      </c>
      <c r="CV100" s="284">
        <f t="shared" si="123"/>
        <v>2</v>
      </c>
      <c r="CX100" s="227">
        <v>0.224</v>
      </c>
      <c r="CY100" s="26">
        <f t="shared" si="124"/>
        <v>0.69199999999999995</v>
      </c>
      <c r="CZ100" s="26">
        <v>0.1</v>
      </c>
      <c r="DA100" s="26">
        <f t="shared" si="125"/>
        <v>0.627</v>
      </c>
      <c r="DB100" s="83">
        <v>0.64749999999999996</v>
      </c>
      <c r="DC100" s="163">
        <f t="shared" si="126"/>
        <v>1.9664999999999999</v>
      </c>
      <c r="DD100" s="203">
        <f t="shared" si="127"/>
        <v>0.71399999999999997</v>
      </c>
      <c r="DE100" s="283">
        <f t="shared" si="128"/>
        <v>0</v>
      </c>
      <c r="DF100" s="284">
        <f t="shared" si="129"/>
        <v>0</v>
      </c>
      <c r="DI100" s="231"/>
      <c r="DJ100" s="163">
        <f t="shared" si="130"/>
        <v>13.751500000000002</v>
      </c>
      <c r="DK100" s="203">
        <f t="shared" si="131"/>
        <v>0.60899999999999999</v>
      </c>
      <c r="DM100" s="301">
        <f t="shared" si="132"/>
        <v>2</v>
      </c>
      <c r="DN100" s="302">
        <f t="shared" si="133"/>
        <v>6</v>
      </c>
    </row>
    <row r="101" spans="2:118" x14ac:dyDescent="0.3">
      <c r="B101" s="47" t="s">
        <v>299</v>
      </c>
      <c r="C101" s="160">
        <v>540214</v>
      </c>
      <c r="D101" s="4" t="s">
        <v>367</v>
      </c>
      <c r="E101" s="4" t="s">
        <v>369</v>
      </c>
      <c r="F101" s="11">
        <v>5</v>
      </c>
      <c r="G101" s="18">
        <v>7931</v>
      </c>
      <c r="H101" s="18">
        <v>15797</v>
      </c>
      <c r="I101" s="18">
        <v>29910</v>
      </c>
      <c r="J101" s="19">
        <v>2413.6174505106542</v>
      </c>
      <c r="K101" s="18">
        <v>13359</v>
      </c>
      <c r="L101" s="163">
        <v>2.21</v>
      </c>
      <c r="N101" s="256">
        <v>1218</v>
      </c>
      <c r="O101" s="144">
        <f t="shared" si="68"/>
        <v>0.995</v>
      </c>
      <c r="P101" s="26">
        <v>0.15357458075904681</v>
      </c>
      <c r="Q101" s="26">
        <f t="shared" si="69"/>
        <v>0.55700000000000005</v>
      </c>
      <c r="R101" s="11">
        <v>20.45</v>
      </c>
      <c r="S101" s="144">
        <f t="shared" si="70"/>
        <v>0.98199999999999998</v>
      </c>
      <c r="T101" s="69">
        <v>2.578489471693356E-3</v>
      </c>
      <c r="U101" s="83">
        <f t="shared" si="71"/>
        <v>0.24099999999999999</v>
      </c>
      <c r="V101" s="11">
        <v>11</v>
      </c>
      <c r="W101" s="26">
        <f t="shared" si="72"/>
        <v>4.2999999999999997E-2</v>
      </c>
      <c r="X101" s="62">
        <v>2.6</v>
      </c>
      <c r="Y101" s="83">
        <f t="shared" si="73"/>
        <v>0.69199999999999995</v>
      </c>
      <c r="Z101" s="163">
        <f t="shared" si="74"/>
        <v>1.5329999999999999</v>
      </c>
      <c r="AA101" s="276">
        <f t="shared" si="75"/>
        <v>0.30199999999999999</v>
      </c>
      <c r="AB101" s="283">
        <f t="shared" si="76"/>
        <v>0</v>
      </c>
      <c r="AC101" s="284">
        <f t="shared" si="77"/>
        <v>0</v>
      </c>
      <c r="AE101" s="256">
        <v>179</v>
      </c>
      <c r="AF101" s="178">
        <f t="shared" si="78"/>
        <v>0.85</v>
      </c>
      <c r="AG101" s="79">
        <v>3</v>
      </c>
      <c r="AH101" s="26">
        <f t="shared" si="79"/>
        <v>0.63500000000000001</v>
      </c>
      <c r="AI101" s="26">
        <f t="shared" si="80"/>
        <v>1.1331265430144965E-2</v>
      </c>
      <c r="AJ101" s="83">
        <f t="shared" si="81"/>
        <v>0.23200000000000001</v>
      </c>
      <c r="AK101" s="61">
        <f t="shared" si="82"/>
        <v>0.14696223316912971</v>
      </c>
      <c r="AL101" s="26">
        <f t="shared" si="83"/>
        <v>0.245</v>
      </c>
      <c r="AM101" s="11">
        <v>296</v>
      </c>
      <c r="AN101" s="83">
        <f t="shared" si="84"/>
        <v>1.8737735012977149E-2</v>
      </c>
      <c r="AO101" s="26">
        <f t="shared" si="85"/>
        <v>1.6759776536312849E-2</v>
      </c>
      <c r="AP101" s="26">
        <f t="shared" si="86"/>
        <v>0.58299999999999996</v>
      </c>
      <c r="AQ101" s="198">
        <f t="shared" si="87"/>
        <v>1.9620000000000002</v>
      </c>
      <c r="AR101" s="276">
        <f t="shared" si="88"/>
        <v>0.51700000000000002</v>
      </c>
      <c r="AS101" s="283">
        <f t="shared" si="89"/>
        <v>0</v>
      </c>
      <c r="AT101" s="284">
        <f t="shared" si="90"/>
        <v>1</v>
      </c>
      <c r="AV101" s="208">
        <v>72800</v>
      </c>
      <c r="AW101" s="144">
        <f t="shared" si="91"/>
        <v>0.91600000000000004</v>
      </c>
      <c r="AX101" s="26">
        <v>0.10232558139534879</v>
      </c>
      <c r="AY101" s="83">
        <f t="shared" si="92"/>
        <v>0.53</v>
      </c>
      <c r="AZ101" s="26">
        <v>0.42199999999999999</v>
      </c>
      <c r="BA101" s="178">
        <f t="shared" si="93"/>
        <v>0.83299999999999996</v>
      </c>
      <c r="BB101" s="26">
        <v>0.83399999999999996</v>
      </c>
      <c r="BC101" s="83">
        <f t="shared" si="94"/>
        <v>0.64900000000000002</v>
      </c>
      <c r="BD101" s="26">
        <v>0.80300000000000005</v>
      </c>
      <c r="BE101" s="83">
        <f t="shared" si="95"/>
        <v>0.44700000000000001</v>
      </c>
      <c r="BF101" s="26">
        <v>3.3519553072625698E-2</v>
      </c>
      <c r="BG101" s="83">
        <f t="shared" si="96"/>
        <v>0.65300000000000002</v>
      </c>
      <c r="BH101" s="212">
        <f t="shared" si="97"/>
        <v>4.0280000000000005</v>
      </c>
      <c r="BI101" s="206">
        <f t="shared" si="98"/>
        <v>0.91200000000000003</v>
      </c>
      <c r="BJ101" s="283">
        <f t="shared" si="99"/>
        <v>1</v>
      </c>
      <c r="BK101" s="284">
        <f t="shared" si="100"/>
        <v>2</v>
      </c>
      <c r="BM101" s="160">
        <v>4</v>
      </c>
      <c r="BN101" s="31">
        <f t="shared" si="101"/>
        <v>0.88500000000000001</v>
      </c>
      <c r="BO101" s="11">
        <v>1</v>
      </c>
      <c r="BP101" s="26">
        <f t="shared" si="102"/>
        <v>0.63500000000000001</v>
      </c>
      <c r="BQ101" s="26">
        <v>3.4000000000000002E-2</v>
      </c>
      <c r="BR101" s="83">
        <f t="shared" si="103"/>
        <v>0.254</v>
      </c>
      <c r="BS101" s="163">
        <f t="shared" si="104"/>
        <v>1.139</v>
      </c>
      <c r="BT101" s="291">
        <f t="shared" si="105"/>
        <v>0.63100000000000001</v>
      </c>
      <c r="BU101" s="283">
        <f t="shared" si="106"/>
        <v>0</v>
      </c>
      <c r="BV101" s="284">
        <f t="shared" si="107"/>
        <v>1</v>
      </c>
      <c r="BX101" s="160">
        <v>0</v>
      </c>
      <c r="BY101" s="26">
        <f t="shared" si="108"/>
        <v>0</v>
      </c>
      <c r="BZ101" s="11">
        <v>0</v>
      </c>
      <c r="CA101" s="26">
        <f t="shared" si="109"/>
        <v>0</v>
      </c>
      <c r="CB101" s="11">
        <v>2</v>
      </c>
      <c r="CC101" s="26">
        <f t="shared" si="110"/>
        <v>0.51700000000000002</v>
      </c>
      <c r="CD101" s="11">
        <v>0</v>
      </c>
      <c r="CE101" s="26">
        <f t="shared" si="111"/>
        <v>0</v>
      </c>
      <c r="CF101" s="163">
        <f t="shared" si="112"/>
        <v>0.51700000000000002</v>
      </c>
      <c r="CG101" s="299">
        <f t="shared" si="113"/>
        <v>0.48199999999999998</v>
      </c>
      <c r="CH101" s="283">
        <f t="shared" si="114"/>
        <v>0</v>
      </c>
      <c r="CI101" s="284">
        <f t="shared" si="115"/>
        <v>0</v>
      </c>
      <c r="CK101" s="160">
        <v>24</v>
      </c>
      <c r="CL101" s="144">
        <f t="shared" si="116"/>
        <v>0.91600000000000004</v>
      </c>
      <c r="CM101" s="26">
        <v>0.13407821229050279</v>
      </c>
      <c r="CN101" s="146">
        <f t="shared" si="117"/>
        <v>0.86399999999999999</v>
      </c>
      <c r="CO101" s="11">
        <v>155</v>
      </c>
      <c r="CP101" s="144">
        <f t="shared" si="118"/>
        <v>0.91600000000000004</v>
      </c>
      <c r="CQ101" s="11">
        <v>80</v>
      </c>
      <c r="CR101" s="144">
        <f t="shared" si="119"/>
        <v>0.94199999999999995</v>
      </c>
      <c r="CS101" s="163">
        <f t="shared" si="120"/>
        <v>3.6379999999999999</v>
      </c>
      <c r="CT101" s="297">
        <f t="shared" si="121"/>
        <v>0.97299999999999998</v>
      </c>
      <c r="CU101" s="283">
        <f t="shared" si="122"/>
        <v>3</v>
      </c>
      <c r="CV101" s="284">
        <f t="shared" si="123"/>
        <v>4</v>
      </c>
      <c r="CX101" s="227">
        <v>1.2E-2</v>
      </c>
      <c r="CY101" s="26">
        <f t="shared" si="124"/>
        <v>0.223</v>
      </c>
      <c r="CZ101" s="26">
        <v>8.0000000000000002E-3</v>
      </c>
      <c r="DA101" s="26">
        <f t="shared" si="125"/>
        <v>0.27600000000000002</v>
      </c>
      <c r="DB101" s="26">
        <v>0.40960000000000002</v>
      </c>
      <c r="DC101" s="163">
        <f t="shared" si="126"/>
        <v>0.90860000000000007</v>
      </c>
      <c r="DD101" s="203">
        <f t="shared" si="127"/>
        <v>0.25800000000000001</v>
      </c>
      <c r="DE101" s="283">
        <f t="shared" si="128"/>
        <v>0</v>
      </c>
      <c r="DF101" s="284">
        <f t="shared" si="129"/>
        <v>0</v>
      </c>
      <c r="DI101" s="231"/>
      <c r="DJ101" s="163">
        <f t="shared" si="130"/>
        <v>13.725599999999998</v>
      </c>
      <c r="DK101" s="203">
        <f t="shared" si="131"/>
        <v>0.60499999999999998</v>
      </c>
      <c r="DM101" s="301">
        <f t="shared" si="132"/>
        <v>4</v>
      </c>
      <c r="DN101" s="302">
        <f t="shared" si="133"/>
        <v>8</v>
      </c>
    </row>
    <row r="102" spans="2:118" x14ac:dyDescent="0.3">
      <c r="B102" s="47" t="s">
        <v>301</v>
      </c>
      <c r="C102" s="160">
        <v>540216</v>
      </c>
      <c r="D102" s="4" t="s">
        <v>367</v>
      </c>
      <c r="E102" s="4" t="s">
        <v>369</v>
      </c>
      <c r="F102" s="11">
        <v>5</v>
      </c>
      <c r="G102" s="18">
        <v>1293</v>
      </c>
      <c r="H102" s="18">
        <v>1552</v>
      </c>
      <c r="I102" s="18">
        <v>2994</v>
      </c>
      <c r="J102" s="19">
        <v>1481.9489559164731</v>
      </c>
      <c r="K102" s="18">
        <v>1332</v>
      </c>
      <c r="L102" s="163">
        <v>2.25</v>
      </c>
      <c r="N102" s="256">
        <v>287</v>
      </c>
      <c r="O102" s="31">
        <f t="shared" si="68"/>
        <v>0.88500000000000001</v>
      </c>
      <c r="P102" s="26">
        <v>0.2219644238205723</v>
      </c>
      <c r="Q102" s="83">
        <f t="shared" si="69"/>
        <v>0.754</v>
      </c>
      <c r="R102" s="11">
        <v>6.21</v>
      </c>
      <c r="S102" s="31">
        <f t="shared" si="70"/>
        <v>0.83299999999999996</v>
      </c>
      <c r="T102" s="69">
        <v>4.8027842227378187E-3</v>
      </c>
      <c r="U102" s="83">
        <f t="shared" si="71"/>
        <v>0.53</v>
      </c>
      <c r="V102" s="11">
        <v>11</v>
      </c>
      <c r="W102" s="26">
        <f t="shared" si="72"/>
        <v>4.2999999999999997E-2</v>
      </c>
      <c r="X102" s="62">
        <v>5.3</v>
      </c>
      <c r="Y102" s="144">
        <f t="shared" si="73"/>
        <v>0.94199999999999995</v>
      </c>
      <c r="Z102" s="163">
        <f t="shared" si="74"/>
        <v>2.2690000000000001</v>
      </c>
      <c r="AA102" s="276">
        <f t="shared" si="75"/>
        <v>0.59599999999999997</v>
      </c>
      <c r="AB102" s="283">
        <f t="shared" si="76"/>
        <v>1</v>
      </c>
      <c r="AC102" s="284">
        <f t="shared" si="77"/>
        <v>1</v>
      </c>
      <c r="AE102" s="256">
        <v>96</v>
      </c>
      <c r="AF102" s="26">
        <f t="shared" si="78"/>
        <v>0.71899999999999997</v>
      </c>
      <c r="AG102" s="79">
        <v>9</v>
      </c>
      <c r="AH102" s="26">
        <f t="shared" si="79"/>
        <v>0.77600000000000002</v>
      </c>
      <c r="AI102" s="26">
        <f t="shared" si="80"/>
        <v>6.1855670103092786E-2</v>
      </c>
      <c r="AJ102" s="83">
        <f t="shared" si="81"/>
        <v>0.438</v>
      </c>
      <c r="AK102" s="61">
        <f t="shared" si="82"/>
        <v>0.33449477351916379</v>
      </c>
      <c r="AL102" s="26">
        <f t="shared" si="83"/>
        <v>0.36399999999999999</v>
      </c>
      <c r="AM102" s="11">
        <v>100</v>
      </c>
      <c r="AN102" s="83">
        <f t="shared" si="84"/>
        <v>6.4432989690721643E-2</v>
      </c>
      <c r="AO102" s="26">
        <f t="shared" si="85"/>
        <v>9.375E-2</v>
      </c>
      <c r="AP102" s="26">
        <f t="shared" si="86"/>
        <v>0.71899999999999997</v>
      </c>
      <c r="AQ102" s="198">
        <f t="shared" si="87"/>
        <v>2.2970000000000002</v>
      </c>
      <c r="AR102" s="276">
        <f t="shared" si="88"/>
        <v>0.63100000000000001</v>
      </c>
      <c r="AS102" s="283">
        <f t="shared" si="89"/>
        <v>0</v>
      </c>
      <c r="AT102" s="284">
        <f t="shared" si="90"/>
        <v>0</v>
      </c>
      <c r="AV102" s="208">
        <v>43950</v>
      </c>
      <c r="AW102" s="83">
        <f t="shared" si="91"/>
        <v>0.63100000000000001</v>
      </c>
      <c r="AX102" s="26">
        <v>0.30188679245283018</v>
      </c>
      <c r="AY102" s="178">
        <f t="shared" si="92"/>
        <v>0.82</v>
      </c>
      <c r="AZ102" s="26">
        <v>0.25</v>
      </c>
      <c r="BA102" s="83">
        <f t="shared" si="93"/>
        <v>0.57399999999999995</v>
      </c>
      <c r="BB102" s="26">
        <v>0.67</v>
      </c>
      <c r="BC102" s="83">
        <f t="shared" si="94"/>
        <v>0.40300000000000002</v>
      </c>
      <c r="BD102" s="26">
        <v>0.64</v>
      </c>
      <c r="BE102" s="83">
        <f t="shared" si="95"/>
        <v>0.26700000000000002</v>
      </c>
      <c r="BF102" s="26">
        <v>0.29166666666666669</v>
      </c>
      <c r="BG102" s="144">
        <f t="shared" si="96"/>
        <v>0.98599999999999999</v>
      </c>
      <c r="BH102" s="212">
        <f t="shared" si="97"/>
        <v>3.681</v>
      </c>
      <c r="BI102" s="203">
        <f t="shared" si="98"/>
        <v>0.70099999999999996</v>
      </c>
      <c r="BJ102" s="283">
        <f t="shared" si="99"/>
        <v>1</v>
      </c>
      <c r="BK102" s="284">
        <f t="shared" si="100"/>
        <v>2</v>
      </c>
      <c r="BM102" s="160">
        <v>0</v>
      </c>
      <c r="BN102" s="26">
        <f t="shared" si="101"/>
        <v>0</v>
      </c>
      <c r="BO102" s="11">
        <v>0</v>
      </c>
      <c r="BP102" s="26">
        <f t="shared" si="102"/>
        <v>0</v>
      </c>
      <c r="BQ102" s="26">
        <v>0.184</v>
      </c>
      <c r="BR102" s="83">
        <f t="shared" si="103"/>
        <v>0.75</v>
      </c>
      <c r="BS102" s="163">
        <f t="shared" si="104"/>
        <v>0.75</v>
      </c>
      <c r="BT102" s="291">
        <f t="shared" si="105"/>
        <v>0.39400000000000002</v>
      </c>
      <c r="BU102" s="283">
        <f t="shared" si="106"/>
        <v>0</v>
      </c>
      <c r="BV102" s="284">
        <f t="shared" si="107"/>
        <v>0</v>
      </c>
      <c r="BX102" s="160">
        <v>0</v>
      </c>
      <c r="BY102" s="26">
        <f t="shared" si="108"/>
        <v>0</v>
      </c>
      <c r="BZ102" s="11">
        <v>0</v>
      </c>
      <c r="CA102" s="26">
        <f t="shared" si="109"/>
        <v>0</v>
      </c>
      <c r="CB102" s="11">
        <v>1</v>
      </c>
      <c r="CC102" s="26">
        <f t="shared" si="110"/>
        <v>0.26300000000000001</v>
      </c>
      <c r="CD102" s="11">
        <v>1</v>
      </c>
      <c r="CE102" s="26">
        <f t="shared" si="111"/>
        <v>0.59199999999999997</v>
      </c>
      <c r="CF102" s="163">
        <f t="shared" si="112"/>
        <v>0.26300000000000001</v>
      </c>
      <c r="CG102" s="299">
        <f t="shared" si="113"/>
        <v>0.25800000000000001</v>
      </c>
      <c r="CH102" s="283">
        <f t="shared" si="114"/>
        <v>0</v>
      </c>
      <c r="CI102" s="284">
        <f t="shared" si="115"/>
        <v>0</v>
      </c>
      <c r="CK102" s="160">
        <v>20</v>
      </c>
      <c r="CL102" s="31">
        <f t="shared" si="116"/>
        <v>0.89900000000000002</v>
      </c>
      <c r="CM102" s="26">
        <v>0.20833333333333334</v>
      </c>
      <c r="CN102" s="147">
        <f t="shared" si="117"/>
        <v>0.93400000000000005</v>
      </c>
      <c r="CO102" s="11">
        <v>57</v>
      </c>
      <c r="CP102" s="31">
        <f t="shared" si="118"/>
        <v>0.81499999999999995</v>
      </c>
      <c r="CQ102" s="11">
        <v>37</v>
      </c>
      <c r="CR102" s="31">
        <f t="shared" si="119"/>
        <v>0.89</v>
      </c>
      <c r="CS102" s="163">
        <f t="shared" si="120"/>
        <v>3.5380000000000003</v>
      </c>
      <c r="CT102" s="297">
        <f t="shared" si="121"/>
        <v>0.94699999999999995</v>
      </c>
      <c r="CU102" s="283">
        <f t="shared" si="122"/>
        <v>1</v>
      </c>
      <c r="CV102" s="284">
        <f t="shared" si="123"/>
        <v>4</v>
      </c>
      <c r="CX102" s="227">
        <v>4.9000000000000002E-2</v>
      </c>
      <c r="CY102" s="26">
        <f t="shared" si="124"/>
        <v>0.35</v>
      </c>
      <c r="CZ102" s="26">
        <v>4.9000000000000002E-2</v>
      </c>
      <c r="DA102" s="26">
        <f t="shared" si="125"/>
        <v>0.48199999999999998</v>
      </c>
      <c r="DB102" s="26">
        <v>9.2499999999999999E-2</v>
      </c>
      <c r="DC102" s="163">
        <f t="shared" si="126"/>
        <v>0.92449999999999999</v>
      </c>
      <c r="DD102" s="203">
        <f t="shared" si="127"/>
        <v>0.26300000000000001</v>
      </c>
      <c r="DE102" s="283">
        <f t="shared" si="128"/>
        <v>0</v>
      </c>
      <c r="DF102" s="284">
        <f t="shared" si="129"/>
        <v>0</v>
      </c>
      <c r="DI102" s="231"/>
      <c r="DJ102" s="163">
        <f t="shared" si="130"/>
        <v>13.7225</v>
      </c>
      <c r="DK102" s="203">
        <f t="shared" si="131"/>
        <v>0.6</v>
      </c>
      <c r="DM102" s="301">
        <f t="shared" si="132"/>
        <v>3</v>
      </c>
      <c r="DN102" s="302">
        <f t="shared" si="133"/>
        <v>7</v>
      </c>
    </row>
    <row r="103" spans="2:118" x14ac:dyDescent="0.3">
      <c r="B103" s="47" t="s">
        <v>113</v>
      </c>
      <c r="C103" s="160">
        <v>540072</v>
      </c>
      <c r="D103" s="4" t="s">
        <v>330</v>
      </c>
      <c r="E103" s="4" t="s">
        <v>369</v>
      </c>
      <c r="F103" s="11">
        <v>3</v>
      </c>
      <c r="G103" s="18">
        <v>459</v>
      </c>
      <c r="H103" s="18">
        <v>434</v>
      </c>
      <c r="I103" s="18">
        <v>518</v>
      </c>
      <c r="J103" s="19">
        <v>722.26579520697157</v>
      </c>
      <c r="K103" s="18">
        <v>198</v>
      </c>
      <c r="L103" s="163">
        <v>2.62</v>
      </c>
      <c r="N103" s="256">
        <v>50</v>
      </c>
      <c r="O103" s="26">
        <f t="shared" si="68"/>
        <v>0.35499999999999998</v>
      </c>
      <c r="P103" s="26">
        <v>0.10893246187363841</v>
      </c>
      <c r="Q103" s="26">
        <f t="shared" si="69"/>
        <v>0.41199999999999998</v>
      </c>
      <c r="R103" s="11">
        <v>2.37</v>
      </c>
      <c r="S103" s="26">
        <f t="shared" si="70"/>
        <v>0.39900000000000002</v>
      </c>
      <c r="T103" s="69">
        <v>5.1633986928104579E-3</v>
      </c>
      <c r="U103" s="83">
        <f t="shared" si="71"/>
        <v>0.57399999999999995</v>
      </c>
      <c r="V103" s="11">
        <v>24</v>
      </c>
      <c r="W103" s="178">
        <f t="shared" si="72"/>
        <v>0.88100000000000001</v>
      </c>
      <c r="X103" s="65">
        <v>1.2</v>
      </c>
      <c r="Y103" s="26">
        <f t="shared" si="73"/>
        <v>0.36399999999999999</v>
      </c>
      <c r="Z103" s="163">
        <f t="shared" si="74"/>
        <v>2.2309999999999999</v>
      </c>
      <c r="AA103" s="276">
        <f t="shared" si="75"/>
        <v>0.58299999999999996</v>
      </c>
      <c r="AB103" s="283">
        <f t="shared" si="76"/>
        <v>0</v>
      </c>
      <c r="AC103" s="284">
        <f t="shared" si="77"/>
        <v>1</v>
      </c>
      <c r="AE103" s="256">
        <v>111</v>
      </c>
      <c r="AF103" s="26">
        <f t="shared" si="78"/>
        <v>0.75</v>
      </c>
      <c r="AG103" s="79">
        <v>2</v>
      </c>
      <c r="AH103" s="26">
        <f t="shared" si="79"/>
        <v>0.58299999999999996</v>
      </c>
      <c r="AI103" s="26">
        <f t="shared" si="80"/>
        <v>0.25576036866359447</v>
      </c>
      <c r="AJ103" s="178">
        <f t="shared" si="81"/>
        <v>0.83299999999999996</v>
      </c>
      <c r="AK103" s="61">
        <f t="shared" si="82"/>
        <v>2.2200000000000002</v>
      </c>
      <c r="AL103" s="144">
        <f t="shared" si="83"/>
        <v>0.94199999999999995</v>
      </c>
      <c r="AM103" s="11">
        <v>120</v>
      </c>
      <c r="AN103" s="83">
        <f t="shared" si="84"/>
        <v>0.27649769585253459</v>
      </c>
      <c r="AO103" s="26">
        <f t="shared" si="85"/>
        <v>1.8018018018018018E-2</v>
      </c>
      <c r="AP103" s="26">
        <f t="shared" si="86"/>
        <v>0.59199999999999997</v>
      </c>
      <c r="AQ103" s="198">
        <f t="shared" si="87"/>
        <v>3.1079999999999997</v>
      </c>
      <c r="AR103" s="275">
        <f t="shared" si="88"/>
        <v>0.85</v>
      </c>
      <c r="AS103" s="283">
        <f t="shared" si="89"/>
        <v>1</v>
      </c>
      <c r="AT103" s="284">
        <f t="shared" si="90"/>
        <v>2</v>
      </c>
      <c r="AV103" s="208">
        <v>42825</v>
      </c>
      <c r="AW103" s="83">
        <f t="shared" si="91"/>
        <v>0.61399999999999999</v>
      </c>
      <c r="AX103" s="26">
        <v>0.31858407079646017</v>
      </c>
      <c r="AY103" s="178">
        <f t="shared" si="92"/>
        <v>0.85899999999999999</v>
      </c>
      <c r="AZ103" s="26">
        <v>0.183</v>
      </c>
      <c r="BA103" s="83">
        <f t="shared" si="93"/>
        <v>0.45600000000000002</v>
      </c>
      <c r="BB103" s="26">
        <v>0.88300000000000001</v>
      </c>
      <c r="BC103" s="83">
        <f t="shared" si="94"/>
        <v>0.754</v>
      </c>
      <c r="BD103" s="26">
        <v>0.875</v>
      </c>
      <c r="BE103" s="83">
        <f t="shared" si="95"/>
        <v>0.61799999999999999</v>
      </c>
      <c r="BF103" s="26">
        <v>1.8018018018018018E-2</v>
      </c>
      <c r="BG103" s="83">
        <f t="shared" si="96"/>
        <v>0.53900000000000003</v>
      </c>
      <c r="BH103" s="212">
        <f t="shared" si="97"/>
        <v>3.84</v>
      </c>
      <c r="BI103" s="205">
        <f t="shared" si="98"/>
        <v>0.82</v>
      </c>
      <c r="BJ103" s="283">
        <f t="shared" si="99"/>
        <v>0</v>
      </c>
      <c r="BK103" s="284">
        <f t="shared" si="100"/>
        <v>1</v>
      </c>
      <c r="BM103" s="160">
        <v>4</v>
      </c>
      <c r="BN103" s="31">
        <f t="shared" si="101"/>
        <v>0.88500000000000001</v>
      </c>
      <c r="BO103" s="11">
        <v>2</v>
      </c>
      <c r="BP103" s="31">
        <f t="shared" si="102"/>
        <v>0.85</v>
      </c>
      <c r="BQ103" s="26">
        <v>0.14599999999999999</v>
      </c>
      <c r="BR103" s="83">
        <f t="shared" si="103"/>
        <v>0.64900000000000002</v>
      </c>
      <c r="BS103" s="163">
        <f t="shared" si="104"/>
        <v>1.534</v>
      </c>
      <c r="BT103" s="290">
        <f t="shared" si="105"/>
        <v>0.88100000000000001</v>
      </c>
      <c r="BU103" s="283">
        <f t="shared" si="106"/>
        <v>0</v>
      </c>
      <c r="BV103" s="284">
        <f t="shared" si="107"/>
        <v>1</v>
      </c>
      <c r="BX103" s="160">
        <v>0</v>
      </c>
      <c r="BY103" s="26">
        <f t="shared" si="108"/>
        <v>0</v>
      </c>
      <c r="BZ103" s="11">
        <v>0</v>
      </c>
      <c r="CA103" s="26">
        <f t="shared" si="109"/>
        <v>0</v>
      </c>
      <c r="CB103" s="11">
        <v>1</v>
      </c>
      <c r="CC103" s="26">
        <f t="shared" si="110"/>
        <v>0.26300000000000001</v>
      </c>
      <c r="CD103" s="11">
        <v>0</v>
      </c>
      <c r="CE103" s="26">
        <f t="shared" si="111"/>
        <v>0</v>
      </c>
      <c r="CF103" s="163">
        <f t="shared" si="112"/>
        <v>0.26300000000000001</v>
      </c>
      <c r="CG103" s="299">
        <f t="shared" si="113"/>
        <v>0.25800000000000001</v>
      </c>
      <c r="CH103" s="283">
        <f t="shared" si="114"/>
        <v>0</v>
      </c>
      <c r="CI103" s="284">
        <f t="shared" si="115"/>
        <v>0</v>
      </c>
      <c r="CK103" s="160">
        <v>0</v>
      </c>
      <c r="CL103" s="26">
        <f t="shared" si="116"/>
        <v>0</v>
      </c>
      <c r="CM103" s="26">
        <v>0</v>
      </c>
      <c r="CN103" s="45">
        <f t="shared" si="117"/>
        <v>0</v>
      </c>
      <c r="CO103" s="11">
        <v>5</v>
      </c>
      <c r="CP103" s="26">
        <f t="shared" si="118"/>
        <v>0.32400000000000001</v>
      </c>
      <c r="CQ103" s="11">
        <v>0</v>
      </c>
      <c r="CR103" s="26">
        <f t="shared" si="119"/>
        <v>0</v>
      </c>
      <c r="CS103" s="163">
        <f t="shared" si="120"/>
        <v>0.32400000000000001</v>
      </c>
      <c r="CT103" s="299">
        <f t="shared" si="121"/>
        <v>0.23200000000000001</v>
      </c>
      <c r="CU103" s="283">
        <f t="shared" si="122"/>
        <v>0</v>
      </c>
      <c r="CV103" s="284">
        <f t="shared" si="123"/>
        <v>0</v>
      </c>
      <c r="CX103" s="227">
        <v>0.55200000000000005</v>
      </c>
      <c r="CY103" s="144">
        <f t="shared" si="124"/>
        <v>0.90700000000000003</v>
      </c>
      <c r="CZ103" s="26">
        <v>0.29899999999999999</v>
      </c>
      <c r="DA103" s="31">
        <f t="shared" si="125"/>
        <v>0.85899999999999999</v>
      </c>
      <c r="DB103" s="83">
        <v>0.62549999999999994</v>
      </c>
      <c r="DC103" s="163">
        <f t="shared" si="126"/>
        <v>2.3914999999999997</v>
      </c>
      <c r="DD103" s="205">
        <f t="shared" si="127"/>
        <v>0.85499999999999998</v>
      </c>
      <c r="DE103" s="283">
        <f t="shared" si="128"/>
        <v>1</v>
      </c>
      <c r="DF103" s="284">
        <f t="shared" si="129"/>
        <v>2</v>
      </c>
      <c r="DI103" s="231"/>
      <c r="DJ103" s="163">
        <f t="shared" si="130"/>
        <v>13.691500000000001</v>
      </c>
      <c r="DK103" s="203">
        <f t="shared" si="131"/>
        <v>0.59599999999999997</v>
      </c>
      <c r="DM103" s="301">
        <f t="shared" si="132"/>
        <v>2</v>
      </c>
      <c r="DN103" s="302">
        <f t="shared" si="133"/>
        <v>7</v>
      </c>
    </row>
    <row r="104" spans="2:118" x14ac:dyDescent="0.3">
      <c r="B104" s="47" t="s">
        <v>154</v>
      </c>
      <c r="C104" s="160">
        <v>540110</v>
      </c>
      <c r="D104" s="4" t="s">
        <v>336</v>
      </c>
      <c r="E104" s="4" t="s">
        <v>369</v>
      </c>
      <c r="F104" s="11">
        <v>10</v>
      </c>
      <c r="G104" s="18">
        <v>535</v>
      </c>
      <c r="H104" s="18">
        <v>972</v>
      </c>
      <c r="I104" s="18">
        <v>1667</v>
      </c>
      <c r="J104" s="19">
        <v>1994.1682242990655</v>
      </c>
      <c r="K104" s="18">
        <v>599</v>
      </c>
      <c r="L104" s="163">
        <v>2.77</v>
      </c>
      <c r="N104" s="256">
        <v>118</v>
      </c>
      <c r="O104" s="26">
        <f t="shared" si="68"/>
        <v>0.64900000000000002</v>
      </c>
      <c r="P104" s="26">
        <v>0.22056074766355141</v>
      </c>
      <c r="Q104" s="83">
        <f t="shared" si="69"/>
        <v>0.75</v>
      </c>
      <c r="R104" s="11">
        <v>3.06</v>
      </c>
      <c r="S104" s="26">
        <f t="shared" si="70"/>
        <v>0.53</v>
      </c>
      <c r="T104" s="69">
        <v>5.7196261682242993E-3</v>
      </c>
      <c r="U104" s="83">
        <f t="shared" si="71"/>
        <v>0.627</v>
      </c>
      <c r="V104" s="11">
        <v>16</v>
      </c>
      <c r="W104" s="26">
        <f t="shared" si="72"/>
        <v>0.377</v>
      </c>
      <c r="X104" s="62">
        <v>2.9</v>
      </c>
      <c r="Y104" s="83">
        <f t="shared" si="73"/>
        <v>0.73199999999999998</v>
      </c>
      <c r="Z104" s="163">
        <f t="shared" si="74"/>
        <v>2.4859999999999998</v>
      </c>
      <c r="AA104" s="276">
        <f t="shared" si="75"/>
        <v>0.72299999999999998</v>
      </c>
      <c r="AB104" s="283">
        <f t="shared" si="76"/>
        <v>0</v>
      </c>
      <c r="AC104" s="284">
        <f t="shared" si="77"/>
        <v>0</v>
      </c>
      <c r="AE104" s="256">
        <v>125</v>
      </c>
      <c r="AF104" s="83">
        <f t="shared" si="78"/>
        <v>0.78900000000000003</v>
      </c>
      <c r="AG104" s="79">
        <v>0</v>
      </c>
      <c r="AH104" s="26">
        <f t="shared" si="79"/>
        <v>0</v>
      </c>
      <c r="AI104" s="26">
        <f t="shared" si="80"/>
        <v>0.12860082304526749</v>
      </c>
      <c r="AJ104" s="83">
        <f t="shared" si="81"/>
        <v>0.627</v>
      </c>
      <c r="AK104" s="61">
        <f t="shared" si="82"/>
        <v>1.0593220338983051</v>
      </c>
      <c r="AL104" s="83">
        <f t="shared" si="83"/>
        <v>0.72299999999999998</v>
      </c>
      <c r="AM104" s="11">
        <v>143</v>
      </c>
      <c r="AN104" s="83">
        <f t="shared" si="84"/>
        <v>0.147119341563786</v>
      </c>
      <c r="AO104" s="26">
        <f t="shared" si="85"/>
        <v>0</v>
      </c>
      <c r="AP104" s="26">
        <f t="shared" si="86"/>
        <v>0</v>
      </c>
      <c r="AQ104" s="198">
        <f t="shared" si="87"/>
        <v>2.1390000000000002</v>
      </c>
      <c r="AR104" s="276">
        <f t="shared" si="88"/>
        <v>0.59599999999999997</v>
      </c>
      <c r="AS104" s="283">
        <f t="shared" si="89"/>
        <v>0</v>
      </c>
      <c r="AT104" s="284">
        <f t="shared" si="90"/>
        <v>0</v>
      </c>
      <c r="AV104" s="208">
        <v>46400</v>
      </c>
      <c r="AW104" s="83">
        <f t="shared" si="91"/>
        <v>0.66200000000000003</v>
      </c>
      <c r="AX104" s="26">
        <v>8.4033613445378148E-3</v>
      </c>
      <c r="AY104" s="83">
        <f t="shared" si="92"/>
        <v>0.311</v>
      </c>
      <c r="AZ104" s="26">
        <v>0.80400000000000005</v>
      </c>
      <c r="BA104" s="144">
        <f t="shared" si="93"/>
        <v>0.995</v>
      </c>
      <c r="BB104" s="26">
        <v>0.54500000000000004</v>
      </c>
      <c r="BC104" s="83">
        <f t="shared" si="94"/>
        <v>0.29799999999999999</v>
      </c>
      <c r="BD104" s="26">
        <v>0.97899999999999998</v>
      </c>
      <c r="BE104" s="144">
        <f t="shared" si="95"/>
        <v>0.94199999999999995</v>
      </c>
      <c r="BF104" s="26">
        <v>0</v>
      </c>
      <c r="BG104" s="83">
        <f t="shared" si="96"/>
        <v>0</v>
      </c>
      <c r="BH104" s="212">
        <f t="shared" si="97"/>
        <v>3.2079999999999997</v>
      </c>
      <c r="BI104" s="203">
        <f t="shared" si="98"/>
        <v>0.42099999999999999</v>
      </c>
      <c r="BJ104" s="283">
        <f t="shared" si="99"/>
        <v>2</v>
      </c>
      <c r="BK104" s="284">
        <f t="shared" si="100"/>
        <v>2</v>
      </c>
      <c r="BM104" s="160">
        <v>1</v>
      </c>
      <c r="BN104" s="26">
        <f t="shared" si="101"/>
        <v>0.438</v>
      </c>
      <c r="BO104" s="11">
        <v>0</v>
      </c>
      <c r="BP104" s="26">
        <f t="shared" si="102"/>
        <v>0</v>
      </c>
      <c r="BQ104" s="26">
        <v>7.2999999999999995E-2</v>
      </c>
      <c r="BR104" s="83">
        <f t="shared" si="103"/>
        <v>0.38500000000000001</v>
      </c>
      <c r="BS104" s="163">
        <f t="shared" si="104"/>
        <v>0.82299999999999995</v>
      </c>
      <c r="BT104" s="291">
        <f t="shared" si="105"/>
        <v>0.42899999999999999</v>
      </c>
      <c r="BU104" s="283">
        <f t="shared" si="106"/>
        <v>0</v>
      </c>
      <c r="BV104" s="284">
        <f t="shared" si="107"/>
        <v>0</v>
      </c>
      <c r="BX104" s="160">
        <v>0</v>
      </c>
      <c r="BY104" s="26">
        <f t="shared" si="108"/>
        <v>0</v>
      </c>
      <c r="BZ104" s="11">
        <v>0</v>
      </c>
      <c r="CA104" s="26">
        <f t="shared" si="109"/>
        <v>0</v>
      </c>
      <c r="CB104" s="11">
        <v>4</v>
      </c>
      <c r="CC104" s="26">
        <f t="shared" si="110"/>
        <v>0.71899999999999997</v>
      </c>
      <c r="CD104" s="11">
        <v>0</v>
      </c>
      <c r="CE104" s="26">
        <f t="shared" si="111"/>
        <v>0</v>
      </c>
      <c r="CF104" s="163">
        <f t="shared" si="112"/>
        <v>0.71899999999999997</v>
      </c>
      <c r="CG104" s="299">
        <f t="shared" si="113"/>
        <v>0.63100000000000001</v>
      </c>
      <c r="CH104" s="283">
        <f t="shared" si="114"/>
        <v>0</v>
      </c>
      <c r="CI104" s="284">
        <f t="shared" si="115"/>
        <v>0</v>
      </c>
      <c r="CK104" s="160">
        <v>1</v>
      </c>
      <c r="CL104" s="26">
        <f t="shared" si="116"/>
        <v>0.53900000000000003</v>
      </c>
      <c r="CM104" s="26">
        <v>8.0000000000000002E-3</v>
      </c>
      <c r="CN104" s="45">
        <f t="shared" si="117"/>
        <v>0.58299999999999996</v>
      </c>
      <c r="CO104" s="11">
        <v>43</v>
      </c>
      <c r="CP104" s="26">
        <f t="shared" si="118"/>
        <v>0.73199999999999998</v>
      </c>
      <c r="CQ104" s="11">
        <v>17</v>
      </c>
      <c r="CR104" s="26">
        <f t="shared" si="119"/>
        <v>0.78900000000000003</v>
      </c>
      <c r="CS104" s="163">
        <f t="shared" si="120"/>
        <v>2.6430000000000002</v>
      </c>
      <c r="CT104" s="299">
        <f t="shared" si="121"/>
        <v>0.72299999999999998</v>
      </c>
      <c r="CU104" s="283">
        <f t="shared" si="122"/>
        <v>0</v>
      </c>
      <c r="CV104" s="284">
        <f t="shared" si="123"/>
        <v>0</v>
      </c>
      <c r="CX104" s="227">
        <v>0.19600000000000001</v>
      </c>
      <c r="CY104" s="26">
        <f t="shared" si="124"/>
        <v>0.65700000000000003</v>
      </c>
      <c r="CZ104" s="26">
        <v>5.1999999999999998E-2</v>
      </c>
      <c r="DA104" s="26">
        <f t="shared" si="125"/>
        <v>0.48599999999999999</v>
      </c>
      <c r="DB104" s="26">
        <v>0.49330000000000002</v>
      </c>
      <c r="DC104" s="163">
        <f t="shared" si="126"/>
        <v>1.6363000000000001</v>
      </c>
      <c r="DD104" s="203">
        <f t="shared" si="127"/>
        <v>0.56100000000000005</v>
      </c>
      <c r="DE104" s="283">
        <f t="shared" si="128"/>
        <v>0</v>
      </c>
      <c r="DF104" s="284">
        <f t="shared" si="129"/>
        <v>0</v>
      </c>
      <c r="DI104" s="231"/>
      <c r="DJ104" s="163">
        <f t="shared" si="130"/>
        <v>13.654300000000003</v>
      </c>
      <c r="DK104" s="203">
        <f t="shared" si="131"/>
        <v>0.59199999999999997</v>
      </c>
      <c r="DM104" s="301">
        <f t="shared" si="132"/>
        <v>2</v>
      </c>
      <c r="DN104" s="302">
        <f t="shared" si="133"/>
        <v>2</v>
      </c>
    </row>
    <row r="105" spans="2:118" x14ac:dyDescent="0.3">
      <c r="B105" s="47" t="s">
        <v>190</v>
      </c>
      <c r="C105" s="160">
        <v>545538</v>
      </c>
      <c r="D105" s="4" t="s">
        <v>342</v>
      </c>
      <c r="E105" s="4" t="s">
        <v>369</v>
      </c>
      <c r="F105" s="11">
        <v>2</v>
      </c>
      <c r="G105" s="18">
        <v>348</v>
      </c>
      <c r="H105" s="18">
        <v>297</v>
      </c>
      <c r="I105" s="18">
        <v>509</v>
      </c>
      <c r="J105" s="19">
        <v>936.09195402298838</v>
      </c>
      <c r="K105" s="18">
        <v>269</v>
      </c>
      <c r="L105" s="163">
        <v>1.89</v>
      </c>
      <c r="N105" s="256">
        <v>145</v>
      </c>
      <c r="O105" s="26">
        <f t="shared" si="68"/>
        <v>0.70099999999999996</v>
      </c>
      <c r="P105" s="26">
        <v>0.41666666666666669</v>
      </c>
      <c r="Q105" s="144">
        <f t="shared" si="69"/>
        <v>0.96</v>
      </c>
      <c r="R105" s="11">
        <v>5.0599999999999996</v>
      </c>
      <c r="S105" s="26">
        <f t="shared" si="70"/>
        <v>0.754</v>
      </c>
      <c r="T105" s="69">
        <v>1.454022988505747E-2</v>
      </c>
      <c r="U105" s="144">
        <f t="shared" si="71"/>
        <v>0.97799999999999998</v>
      </c>
      <c r="V105" s="11">
        <v>28</v>
      </c>
      <c r="W105" s="144">
        <f t="shared" si="72"/>
        <v>0.98199999999999998</v>
      </c>
      <c r="X105" s="65">
        <v>0.7</v>
      </c>
      <c r="Y105" s="26">
        <f t="shared" si="73"/>
        <v>0.219</v>
      </c>
      <c r="Z105" s="163">
        <f t="shared" si="74"/>
        <v>3.1390000000000002</v>
      </c>
      <c r="AA105" s="277">
        <f t="shared" si="75"/>
        <v>0.94699999999999995</v>
      </c>
      <c r="AB105" s="283">
        <f t="shared" si="76"/>
        <v>3</v>
      </c>
      <c r="AC105" s="284">
        <f t="shared" si="77"/>
        <v>3</v>
      </c>
      <c r="AE105" s="256">
        <v>36</v>
      </c>
      <c r="AF105" s="26">
        <f t="shared" si="78"/>
        <v>0.46</v>
      </c>
      <c r="AG105" s="79">
        <v>0</v>
      </c>
      <c r="AH105" s="26">
        <f t="shared" si="79"/>
        <v>0</v>
      </c>
      <c r="AI105" s="26">
        <f t="shared" si="80"/>
        <v>0.12121212121212122</v>
      </c>
      <c r="AJ105" s="83">
        <f t="shared" si="81"/>
        <v>0.61799999999999999</v>
      </c>
      <c r="AK105" s="61">
        <f t="shared" si="82"/>
        <v>0.24827586206896551</v>
      </c>
      <c r="AL105" s="26">
        <f t="shared" si="83"/>
        <v>0.28000000000000003</v>
      </c>
      <c r="AM105" s="11">
        <v>47</v>
      </c>
      <c r="AN105" s="83">
        <f t="shared" si="84"/>
        <v>0.15824915824915825</v>
      </c>
      <c r="AO105" s="26">
        <f t="shared" si="85"/>
        <v>0</v>
      </c>
      <c r="AP105" s="26">
        <f t="shared" si="86"/>
        <v>0</v>
      </c>
      <c r="AQ105" s="198">
        <f t="shared" si="87"/>
        <v>1.3580000000000001</v>
      </c>
      <c r="AR105" s="276">
        <f t="shared" si="88"/>
        <v>0.33300000000000002</v>
      </c>
      <c r="AS105" s="283">
        <f t="shared" si="89"/>
        <v>0</v>
      </c>
      <c r="AT105" s="284">
        <f t="shared" si="90"/>
        <v>0</v>
      </c>
      <c r="AV105" s="208">
        <v>28000</v>
      </c>
      <c r="AW105" s="83">
        <f t="shared" si="91"/>
        <v>0.372</v>
      </c>
      <c r="AX105" s="26">
        <v>0.41860465116279072</v>
      </c>
      <c r="AY105" s="144">
        <f t="shared" si="92"/>
        <v>0.91600000000000004</v>
      </c>
      <c r="AZ105" s="26">
        <v>0.36199999999999999</v>
      </c>
      <c r="BA105" s="83">
        <f t="shared" si="93"/>
        <v>0.754</v>
      </c>
      <c r="BB105" s="26">
        <v>0.89400000000000002</v>
      </c>
      <c r="BC105" s="83">
        <f t="shared" si="94"/>
        <v>0.78</v>
      </c>
      <c r="BD105" s="26">
        <v>0.49</v>
      </c>
      <c r="BE105" s="83">
        <f t="shared" si="95"/>
        <v>0.22800000000000001</v>
      </c>
      <c r="BF105" s="26">
        <v>0</v>
      </c>
      <c r="BG105" s="83">
        <f t="shared" si="96"/>
        <v>0</v>
      </c>
      <c r="BH105" s="212">
        <f t="shared" si="97"/>
        <v>3.05</v>
      </c>
      <c r="BI105" s="203">
        <f t="shared" si="98"/>
        <v>0.38100000000000001</v>
      </c>
      <c r="BJ105" s="283">
        <f t="shared" si="99"/>
        <v>1</v>
      </c>
      <c r="BK105" s="284">
        <f t="shared" si="100"/>
        <v>1</v>
      </c>
      <c r="BM105" s="160">
        <v>4</v>
      </c>
      <c r="BN105" s="31">
        <f t="shared" si="101"/>
        <v>0.88500000000000001</v>
      </c>
      <c r="BO105" s="11">
        <v>1</v>
      </c>
      <c r="BP105" s="26">
        <f t="shared" si="102"/>
        <v>0.63500000000000001</v>
      </c>
      <c r="BQ105" s="26">
        <v>0.17199999999999999</v>
      </c>
      <c r="BR105" s="83">
        <f t="shared" si="103"/>
        <v>0.72799999999999998</v>
      </c>
      <c r="BS105" s="163">
        <f t="shared" si="104"/>
        <v>1.613</v>
      </c>
      <c r="BT105" s="292">
        <f t="shared" si="105"/>
        <v>0.92100000000000004</v>
      </c>
      <c r="BU105" s="283">
        <f t="shared" si="106"/>
        <v>0</v>
      </c>
      <c r="BV105" s="284">
        <f t="shared" si="107"/>
        <v>1</v>
      </c>
      <c r="BX105" s="160">
        <v>0</v>
      </c>
      <c r="BY105" s="26">
        <f t="shared" si="108"/>
        <v>0</v>
      </c>
      <c r="BZ105" s="11">
        <v>0</v>
      </c>
      <c r="CA105" s="26">
        <f t="shared" si="109"/>
        <v>0</v>
      </c>
      <c r="CB105" s="11">
        <v>2</v>
      </c>
      <c r="CC105" s="26">
        <f t="shared" si="110"/>
        <v>0.51700000000000002</v>
      </c>
      <c r="CD105" s="11">
        <v>0</v>
      </c>
      <c r="CE105" s="26">
        <f t="shared" si="111"/>
        <v>0</v>
      </c>
      <c r="CF105" s="163">
        <f t="shared" si="112"/>
        <v>0.51700000000000002</v>
      </c>
      <c r="CG105" s="299">
        <f t="shared" si="113"/>
        <v>0.48199999999999998</v>
      </c>
      <c r="CH105" s="283">
        <f t="shared" si="114"/>
        <v>0</v>
      </c>
      <c r="CI105" s="284">
        <f t="shared" si="115"/>
        <v>0</v>
      </c>
      <c r="CK105" s="160">
        <v>0</v>
      </c>
      <c r="CL105" s="26">
        <f t="shared" si="116"/>
        <v>0</v>
      </c>
      <c r="CM105" s="26">
        <v>0</v>
      </c>
      <c r="CN105" s="45">
        <f t="shared" si="117"/>
        <v>0</v>
      </c>
      <c r="CO105" s="11">
        <v>139</v>
      </c>
      <c r="CP105" s="31">
        <f t="shared" si="118"/>
        <v>0.89</v>
      </c>
      <c r="CQ105" s="11">
        <v>52</v>
      </c>
      <c r="CR105" s="144">
        <f t="shared" si="119"/>
        <v>0.91600000000000004</v>
      </c>
      <c r="CS105" s="163">
        <f t="shared" si="120"/>
        <v>1.806</v>
      </c>
      <c r="CT105" s="299">
        <f t="shared" si="121"/>
        <v>0.58699999999999997</v>
      </c>
      <c r="CU105" s="283">
        <f t="shared" si="122"/>
        <v>1</v>
      </c>
      <c r="CV105" s="284">
        <f t="shared" si="123"/>
        <v>2</v>
      </c>
      <c r="CX105" s="227">
        <v>0.11799999999999999</v>
      </c>
      <c r="CY105" s="26">
        <f t="shared" si="124"/>
        <v>0.53500000000000003</v>
      </c>
      <c r="CZ105" s="26">
        <v>5.5E-2</v>
      </c>
      <c r="DA105" s="26">
        <f t="shared" si="125"/>
        <v>0.5</v>
      </c>
      <c r="DB105" s="144">
        <v>0.97350000000000003</v>
      </c>
      <c r="DC105" s="163">
        <f t="shared" si="126"/>
        <v>2.0085000000000002</v>
      </c>
      <c r="DD105" s="203">
        <f t="shared" si="127"/>
        <v>0.73599999999999999</v>
      </c>
      <c r="DE105" s="283">
        <f t="shared" si="128"/>
        <v>1</v>
      </c>
      <c r="DF105" s="284">
        <f t="shared" si="129"/>
        <v>1</v>
      </c>
      <c r="DI105" s="231"/>
      <c r="DJ105" s="163">
        <f t="shared" si="130"/>
        <v>13.491499999999998</v>
      </c>
      <c r="DK105" s="203">
        <f t="shared" si="131"/>
        <v>0.58699999999999997</v>
      </c>
      <c r="DM105" s="301">
        <f t="shared" si="132"/>
        <v>6</v>
      </c>
      <c r="DN105" s="302">
        <f t="shared" si="133"/>
        <v>8</v>
      </c>
    </row>
    <row r="106" spans="2:118" x14ac:dyDescent="0.3">
      <c r="B106" s="47" t="s">
        <v>83</v>
      </c>
      <c r="C106" s="160">
        <v>540046</v>
      </c>
      <c r="D106" s="4" t="s">
        <v>324</v>
      </c>
      <c r="E106" s="4" t="s">
        <v>369</v>
      </c>
      <c r="F106" s="11">
        <v>8</v>
      </c>
      <c r="G106" s="18">
        <v>470</v>
      </c>
      <c r="H106" s="18">
        <v>263</v>
      </c>
      <c r="I106" s="18">
        <v>522</v>
      </c>
      <c r="J106" s="19">
        <v>710.80851063829789</v>
      </c>
      <c r="K106" s="18">
        <v>145</v>
      </c>
      <c r="L106" s="163">
        <v>3.6</v>
      </c>
      <c r="N106" s="256">
        <v>179</v>
      </c>
      <c r="O106" s="26">
        <f t="shared" si="68"/>
        <v>0.74099999999999999</v>
      </c>
      <c r="P106" s="26">
        <v>0.38085106382978717</v>
      </c>
      <c r="Q106" s="144">
        <f t="shared" si="69"/>
        <v>0.93799999999999994</v>
      </c>
      <c r="R106" s="11">
        <v>3.25</v>
      </c>
      <c r="S106" s="26">
        <f t="shared" si="70"/>
        <v>0.55700000000000005</v>
      </c>
      <c r="T106" s="69">
        <v>6.9148936170212753E-3</v>
      </c>
      <c r="U106" s="83">
        <f t="shared" si="71"/>
        <v>0.71399999999999997</v>
      </c>
      <c r="V106" s="11">
        <v>11</v>
      </c>
      <c r="W106" s="26">
        <f t="shared" si="72"/>
        <v>4.2999999999999997E-2</v>
      </c>
      <c r="X106" s="62">
        <v>3.4</v>
      </c>
      <c r="Y106" s="83">
        <f t="shared" si="73"/>
        <v>0.77600000000000002</v>
      </c>
      <c r="Z106" s="163">
        <f t="shared" si="74"/>
        <v>2.4710000000000001</v>
      </c>
      <c r="AA106" s="276">
        <f t="shared" si="75"/>
        <v>0.71399999999999997</v>
      </c>
      <c r="AB106" s="283">
        <f t="shared" si="76"/>
        <v>1</v>
      </c>
      <c r="AC106" s="284">
        <f t="shared" si="77"/>
        <v>1</v>
      </c>
      <c r="AE106" s="256">
        <v>26</v>
      </c>
      <c r="AF106" s="26">
        <f t="shared" si="78"/>
        <v>0.36799999999999999</v>
      </c>
      <c r="AG106" s="79">
        <v>3</v>
      </c>
      <c r="AH106" s="26">
        <f t="shared" si="79"/>
        <v>0.63500000000000001</v>
      </c>
      <c r="AI106" s="26">
        <f t="shared" si="80"/>
        <v>9.8859315589353611E-2</v>
      </c>
      <c r="AJ106" s="83">
        <f t="shared" si="81"/>
        <v>0.53</v>
      </c>
      <c r="AK106" s="61">
        <f t="shared" si="82"/>
        <v>0.14525139664804471</v>
      </c>
      <c r="AL106" s="26">
        <f t="shared" si="83"/>
        <v>0.23599999999999999</v>
      </c>
      <c r="AM106" s="11">
        <v>38</v>
      </c>
      <c r="AN106" s="83">
        <f t="shared" si="84"/>
        <v>0.14448669201520911</v>
      </c>
      <c r="AO106" s="26">
        <f t="shared" si="85"/>
        <v>0.11538461538461539</v>
      </c>
      <c r="AP106" s="26">
        <f t="shared" si="86"/>
        <v>0.77600000000000002</v>
      </c>
      <c r="AQ106" s="198">
        <f t="shared" si="87"/>
        <v>1.7690000000000001</v>
      </c>
      <c r="AR106" s="276">
        <f t="shared" si="88"/>
        <v>0.45600000000000002</v>
      </c>
      <c r="AS106" s="283">
        <f t="shared" si="89"/>
        <v>0</v>
      </c>
      <c r="AT106" s="284">
        <f t="shared" si="90"/>
        <v>0</v>
      </c>
      <c r="AV106" s="208">
        <v>69450</v>
      </c>
      <c r="AW106" s="178">
        <f t="shared" si="91"/>
        <v>0.88500000000000001</v>
      </c>
      <c r="AX106" s="26">
        <v>0.10526315789473679</v>
      </c>
      <c r="AY106" s="83">
        <f t="shared" si="92"/>
        <v>0.53500000000000003</v>
      </c>
      <c r="AZ106" s="26">
        <v>0.316</v>
      </c>
      <c r="BA106" s="83">
        <f t="shared" si="93"/>
        <v>0.68400000000000005</v>
      </c>
      <c r="BB106" s="26">
        <v>0.52600000000000002</v>
      </c>
      <c r="BC106" s="83">
        <f t="shared" si="94"/>
        <v>0.28000000000000003</v>
      </c>
      <c r="BD106" s="26">
        <v>0.76300000000000001</v>
      </c>
      <c r="BE106" s="83">
        <f t="shared" si="95"/>
        <v>0.36799999999999999</v>
      </c>
      <c r="BF106" s="26">
        <v>7.6923076923076927E-2</v>
      </c>
      <c r="BG106" s="178">
        <f t="shared" si="96"/>
        <v>0.83699999999999997</v>
      </c>
      <c r="BH106" s="212">
        <f t="shared" si="97"/>
        <v>3.5890000000000004</v>
      </c>
      <c r="BI106" s="203">
        <f t="shared" si="98"/>
        <v>0.64400000000000002</v>
      </c>
      <c r="BJ106" s="283">
        <f t="shared" si="99"/>
        <v>0</v>
      </c>
      <c r="BK106" s="284">
        <f t="shared" si="100"/>
        <v>2</v>
      </c>
      <c r="BM106" s="160">
        <v>1</v>
      </c>
      <c r="BN106" s="26">
        <f t="shared" si="101"/>
        <v>0.438</v>
      </c>
      <c r="BO106" s="11">
        <v>0</v>
      </c>
      <c r="BP106" s="26">
        <f t="shared" si="102"/>
        <v>0</v>
      </c>
      <c r="BQ106" s="26">
        <v>8.2000000000000003E-2</v>
      </c>
      <c r="BR106" s="83">
        <f t="shared" si="103"/>
        <v>0.44700000000000001</v>
      </c>
      <c r="BS106" s="163">
        <f t="shared" si="104"/>
        <v>0.88500000000000001</v>
      </c>
      <c r="BT106" s="291">
        <f t="shared" si="105"/>
        <v>0.47799999999999998</v>
      </c>
      <c r="BU106" s="283">
        <f t="shared" si="106"/>
        <v>0</v>
      </c>
      <c r="BV106" s="284">
        <f t="shared" si="107"/>
        <v>0</v>
      </c>
      <c r="BX106" s="160">
        <v>0</v>
      </c>
      <c r="BY106" s="26">
        <f t="shared" si="108"/>
        <v>0</v>
      </c>
      <c r="BZ106" s="11">
        <v>0</v>
      </c>
      <c r="CA106" s="26">
        <f t="shared" si="109"/>
        <v>0</v>
      </c>
      <c r="CB106" s="11">
        <v>3</v>
      </c>
      <c r="CC106" s="26">
        <f t="shared" si="110"/>
        <v>0.63100000000000001</v>
      </c>
      <c r="CD106" s="11">
        <v>1</v>
      </c>
      <c r="CE106" s="26">
        <f t="shared" si="111"/>
        <v>0.59199999999999997</v>
      </c>
      <c r="CF106" s="163">
        <f t="shared" si="112"/>
        <v>0.63100000000000001</v>
      </c>
      <c r="CG106" s="299">
        <f t="shared" si="113"/>
        <v>0.57399999999999995</v>
      </c>
      <c r="CH106" s="283">
        <f t="shared" si="114"/>
        <v>0</v>
      </c>
      <c r="CI106" s="284">
        <f t="shared" si="115"/>
        <v>0</v>
      </c>
      <c r="CK106" s="160">
        <v>2</v>
      </c>
      <c r="CL106" s="26">
        <f t="shared" si="116"/>
        <v>0.61799999999999999</v>
      </c>
      <c r="CM106" s="26">
        <v>7.6923076923076927E-2</v>
      </c>
      <c r="CN106" s="146">
        <f t="shared" si="117"/>
        <v>0.81100000000000005</v>
      </c>
      <c r="CO106" s="11">
        <v>12</v>
      </c>
      <c r="CP106" s="26">
        <f t="shared" si="118"/>
        <v>0.5</v>
      </c>
      <c r="CQ106" s="11">
        <v>7</v>
      </c>
      <c r="CR106" s="26">
        <f t="shared" si="119"/>
        <v>0.65300000000000002</v>
      </c>
      <c r="CS106" s="163">
        <f t="shared" si="120"/>
        <v>2.5819999999999999</v>
      </c>
      <c r="CT106" s="299">
        <f t="shared" si="121"/>
        <v>0.71</v>
      </c>
      <c r="CU106" s="283">
        <f t="shared" si="122"/>
        <v>0</v>
      </c>
      <c r="CV106" s="284">
        <f t="shared" si="123"/>
        <v>1</v>
      </c>
      <c r="CX106" s="227">
        <v>0.159</v>
      </c>
      <c r="CY106" s="26">
        <f t="shared" si="124"/>
        <v>0.59599999999999997</v>
      </c>
      <c r="CZ106" s="26">
        <v>0.151</v>
      </c>
      <c r="DA106" s="26">
        <f t="shared" si="125"/>
        <v>0.72299999999999998</v>
      </c>
      <c r="DB106" s="26">
        <v>0.22020000000000001</v>
      </c>
      <c r="DC106" s="163">
        <f t="shared" si="126"/>
        <v>1.5391999999999999</v>
      </c>
      <c r="DD106" s="203">
        <f t="shared" si="127"/>
        <v>0.50800000000000001</v>
      </c>
      <c r="DE106" s="283">
        <f t="shared" si="128"/>
        <v>0</v>
      </c>
      <c r="DF106" s="284">
        <f t="shared" si="129"/>
        <v>0</v>
      </c>
      <c r="DI106" s="231"/>
      <c r="DJ106" s="163">
        <f t="shared" si="130"/>
        <v>13.466200000000001</v>
      </c>
      <c r="DK106" s="203">
        <f t="shared" si="131"/>
        <v>0.58299999999999996</v>
      </c>
      <c r="DM106" s="301">
        <f t="shared" si="132"/>
        <v>1</v>
      </c>
      <c r="DN106" s="302">
        <f t="shared" si="133"/>
        <v>4</v>
      </c>
    </row>
    <row r="107" spans="2:118" x14ac:dyDescent="0.3">
      <c r="B107" s="47" t="s">
        <v>96</v>
      </c>
      <c r="C107" s="160">
        <v>540058</v>
      </c>
      <c r="D107" s="4" t="s">
        <v>327</v>
      </c>
      <c r="E107" s="4" t="s">
        <v>369</v>
      </c>
      <c r="F107" s="11">
        <v>6</v>
      </c>
      <c r="G107" s="18">
        <v>322</v>
      </c>
      <c r="H107" s="18">
        <v>459</v>
      </c>
      <c r="I107" s="18">
        <v>905</v>
      </c>
      <c r="J107" s="19">
        <v>1798.7577639751551</v>
      </c>
      <c r="K107" s="18">
        <v>224</v>
      </c>
      <c r="L107" s="163">
        <v>4.04</v>
      </c>
      <c r="N107" s="256">
        <v>63</v>
      </c>
      <c r="O107" s="26">
        <f t="shared" si="68"/>
        <v>0.438</v>
      </c>
      <c r="P107" s="26">
        <v>0.19565217391304349</v>
      </c>
      <c r="Q107" s="26">
        <f t="shared" si="69"/>
        <v>0.70099999999999996</v>
      </c>
      <c r="R107" s="11">
        <v>3.04</v>
      </c>
      <c r="S107" s="26">
        <f t="shared" si="70"/>
        <v>0.52100000000000002</v>
      </c>
      <c r="T107" s="69">
        <v>9.4409937888198757E-3</v>
      </c>
      <c r="U107" s="178">
        <f t="shared" si="71"/>
        <v>0.89400000000000002</v>
      </c>
      <c r="V107" s="11">
        <v>18</v>
      </c>
      <c r="W107" s="83">
        <f t="shared" si="72"/>
        <v>0.57399999999999995</v>
      </c>
      <c r="X107" s="62">
        <v>2.9</v>
      </c>
      <c r="Y107" s="83">
        <f t="shared" si="73"/>
        <v>0.73199999999999998</v>
      </c>
      <c r="Z107" s="163">
        <f t="shared" si="74"/>
        <v>2.9010000000000002</v>
      </c>
      <c r="AA107" s="275">
        <f t="shared" si="75"/>
        <v>0.86799999999999999</v>
      </c>
      <c r="AB107" s="283">
        <f t="shared" si="76"/>
        <v>0</v>
      </c>
      <c r="AC107" s="284">
        <f t="shared" si="77"/>
        <v>1</v>
      </c>
      <c r="AE107" s="256">
        <v>48</v>
      </c>
      <c r="AF107" s="26">
        <f t="shared" si="78"/>
        <v>0.52100000000000002</v>
      </c>
      <c r="AG107" s="79">
        <v>0</v>
      </c>
      <c r="AH107" s="26">
        <f t="shared" si="79"/>
        <v>0</v>
      </c>
      <c r="AI107" s="26">
        <f t="shared" ref="AI107:AI138" si="134">AE107/H107</f>
        <v>0.10457516339869281</v>
      </c>
      <c r="AJ107" s="83">
        <f t="shared" si="81"/>
        <v>0.54300000000000004</v>
      </c>
      <c r="AK107" s="61">
        <f t="shared" si="82"/>
        <v>0.76190476190476186</v>
      </c>
      <c r="AL107" s="26">
        <f t="shared" si="83"/>
        <v>0.60499999999999998</v>
      </c>
      <c r="AM107" s="11">
        <v>49</v>
      </c>
      <c r="AN107" s="83">
        <f t="shared" si="84"/>
        <v>0.10675381263616558</v>
      </c>
      <c r="AO107" s="26">
        <f t="shared" ref="AO107:AO138" si="135">AG107/AE107</f>
        <v>0</v>
      </c>
      <c r="AP107" s="26">
        <f t="shared" si="86"/>
        <v>0</v>
      </c>
      <c r="AQ107" s="198">
        <f t="shared" si="87"/>
        <v>1.669</v>
      </c>
      <c r="AR107" s="276">
        <f t="shared" si="88"/>
        <v>0.42899999999999999</v>
      </c>
      <c r="AS107" s="283">
        <f t="shared" si="89"/>
        <v>0</v>
      </c>
      <c r="AT107" s="284">
        <f t="shared" si="90"/>
        <v>0</v>
      </c>
      <c r="AV107" s="208">
        <v>32200</v>
      </c>
      <c r="AW107" s="83">
        <f t="shared" si="91"/>
        <v>0.438</v>
      </c>
      <c r="AX107" s="26">
        <v>0</v>
      </c>
      <c r="AY107" s="83">
        <f t="shared" si="92"/>
        <v>0</v>
      </c>
      <c r="AZ107" s="26">
        <v>0.28599999999999998</v>
      </c>
      <c r="BA107" s="83">
        <f t="shared" si="93"/>
        <v>0.65300000000000002</v>
      </c>
      <c r="BB107" s="26">
        <v>0.69399999999999995</v>
      </c>
      <c r="BC107" s="83">
        <f t="shared" si="94"/>
        <v>0.45100000000000001</v>
      </c>
      <c r="BD107" s="26">
        <v>0.91900000000000004</v>
      </c>
      <c r="BE107" s="83">
        <f t="shared" si="95"/>
        <v>0.78</v>
      </c>
      <c r="BF107" s="26">
        <v>2.0833333333333332E-2</v>
      </c>
      <c r="BG107" s="83">
        <f t="shared" si="96"/>
        <v>0.56100000000000005</v>
      </c>
      <c r="BH107" s="212">
        <f t="shared" si="97"/>
        <v>2.8830000000000005</v>
      </c>
      <c r="BI107" s="203">
        <f t="shared" si="98"/>
        <v>0.32</v>
      </c>
      <c r="BJ107" s="283">
        <f t="shared" si="99"/>
        <v>0</v>
      </c>
      <c r="BK107" s="284">
        <f t="shared" si="100"/>
        <v>0</v>
      </c>
      <c r="BM107" s="160">
        <v>1</v>
      </c>
      <c r="BN107" s="26">
        <f t="shared" si="101"/>
        <v>0.438</v>
      </c>
      <c r="BO107" s="11">
        <v>0</v>
      </c>
      <c r="BP107" s="26">
        <f t="shared" si="102"/>
        <v>0</v>
      </c>
      <c r="BQ107" s="26">
        <v>0.125</v>
      </c>
      <c r="BR107" s="83">
        <f t="shared" si="103"/>
        <v>0.57399999999999995</v>
      </c>
      <c r="BS107" s="163">
        <f t="shared" si="104"/>
        <v>1.012</v>
      </c>
      <c r="BT107" s="291">
        <f t="shared" si="105"/>
        <v>0.56499999999999995</v>
      </c>
      <c r="BU107" s="283">
        <f t="shared" si="106"/>
        <v>0</v>
      </c>
      <c r="BV107" s="284">
        <f t="shared" si="107"/>
        <v>0</v>
      </c>
      <c r="BX107" s="160">
        <v>0</v>
      </c>
      <c r="BY107" s="26">
        <f t="shared" si="108"/>
        <v>0</v>
      </c>
      <c r="BZ107" s="11">
        <v>0</v>
      </c>
      <c r="CA107" s="26">
        <f t="shared" si="109"/>
        <v>0</v>
      </c>
      <c r="CB107" s="11">
        <v>1</v>
      </c>
      <c r="CC107" s="26">
        <f t="shared" si="110"/>
        <v>0.26300000000000001</v>
      </c>
      <c r="CD107" s="11">
        <v>1</v>
      </c>
      <c r="CE107" s="26">
        <f t="shared" si="111"/>
        <v>0.59199999999999997</v>
      </c>
      <c r="CF107" s="163">
        <f t="shared" si="112"/>
        <v>0.26300000000000001</v>
      </c>
      <c r="CG107" s="299">
        <f t="shared" si="113"/>
        <v>0.25800000000000001</v>
      </c>
      <c r="CH107" s="283">
        <f t="shared" si="114"/>
        <v>0</v>
      </c>
      <c r="CI107" s="284">
        <f t="shared" si="115"/>
        <v>0</v>
      </c>
      <c r="CK107" s="160">
        <v>3</v>
      </c>
      <c r="CL107" s="26">
        <f t="shared" si="116"/>
        <v>0.70099999999999996</v>
      </c>
      <c r="CM107" s="26">
        <v>6.25E-2</v>
      </c>
      <c r="CN107" s="45">
        <f t="shared" si="117"/>
        <v>0.78</v>
      </c>
      <c r="CO107" s="11">
        <v>25</v>
      </c>
      <c r="CP107" s="26">
        <f t="shared" si="118"/>
        <v>0.64400000000000002</v>
      </c>
      <c r="CQ107" s="11">
        <v>9</v>
      </c>
      <c r="CR107" s="26">
        <f t="shared" si="119"/>
        <v>0.68799999999999994</v>
      </c>
      <c r="CS107" s="163">
        <f t="shared" si="120"/>
        <v>2.8130000000000002</v>
      </c>
      <c r="CT107" s="299">
        <f t="shared" si="121"/>
        <v>0.76300000000000001</v>
      </c>
      <c r="CU107" s="283">
        <f t="shared" si="122"/>
        <v>0</v>
      </c>
      <c r="CV107" s="284">
        <f t="shared" si="123"/>
        <v>0</v>
      </c>
      <c r="CX107" s="227">
        <v>0.14299999999999999</v>
      </c>
      <c r="CY107" s="26">
        <f t="shared" si="124"/>
        <v>0.58699999999999997</v>
      </c>
      <c r="CZ107" s="26">
        <v>0.125</v>
      </c>
      <c r="DA107" s="26">
        <f t="shared" si="125"/>
        <v>0.68400000000000005</v>
      </c>
      <c r="DB107" s="26">
        <v>0.54620000000000002</v>
      </c>
      <c r="DC107" s="163">
        <f t="shared" si="126"/>
        <v>1.8171999999999999</v>
      </c>
      <c r="DD107" s="203">
        <f t="shared" si="127"/>
        <v>0.64900000000000002</v>
      </c>
      <c r="DE107" s="283">
        <f t="shared" si="128"/>
        <v>0</v>
      </c>
      <c r="DF107" s="284">
        <f t="shared" si="129"/>
        <v>0</v>
      </c>
      <c r="DI107" s="231"/>
      <c r="DJ107" s="163">
        <f t="shared" si="130"/>
        <v>13.3582</v>
      </c>
      <c r="DK107" s="203">
        <f t="shared" si="131"/>
        <v>0.57799999999999996</v>
      </c>
      <c r="DM107" s="301">
        <f t="shared" si="132"/>
        <v>0</v>
      </c>
      <c r="DN107" s="302">
        <f t="shared" si="133"/>
        <v>1</v>
      </c>
    </row>
    <row r="108" spans="2:118" x14ac:dyDescent="0.3">
      <c r="B108" s="47" t="s">
        <v>79</v>
      </c>
      <c r="C108" s="160">
        <v>540044</v>
      </c>
      <c r="D108" s="4" t="s">
        <v>322</v>
      </c>
      <c r="E108" s="4" t="s">
        <v>369</v>
      </c>
      <c r="F108" s="11">
        <v>4</v>
      </c>
      <c r="G108" s="18">
        <v>501</v>
      </c>
      <c r="H108" s="18">
        <v>535</v>
      </c>
      <c r="I108" s="18">
        <v>1091</v>
      </c>
      <c r="J108" s="19">
        <v>1393.6926147704589</v>
      </c>
      <c r="K108" s="18">
        <v>410</v>
      </c>
      <c r="L108" s="163">
        <v>2.66</v>
      </c>
      <c r="N108" s="256">
        <v>141</v>
      </c>
      <c r="O108" s="26">
        <f t="shared" si="68"/>
        <v>0.69699999999999995</v>
      </c>
      <c r="P108" s="26">
        <v>0.28143712574850299</v>
      </c>
      <c r="Q108" s="178">
        <f t="shared" si="69"/>
        <v>0.85499999999999998</v>
      </c>
      <c r="R108" s="11">
        <v>2.93</v>
      </c>
      <c r="S108" s="26">
        <f t="shared" si="70"/>
        <v>0.51700000000000002</v>
      </c>
      <c r="T108" s="69">
        <v>5.848303393213572E-3</v>
      </c>
      <c r="U108" s="83">
        <f t="shared" si="71"/>
        <v>0.64</v>
      </c>
      <c r="V108" s="11">
        <v>18</v>
      </c>
      <c r="W108" s="83">
        <f t="shared" si="72"/>
        <v>0.57399999999999995</v>
      </c>
      <c r="X108" s="62">
        <v>1.2</v>
      </c>
      <c r="Y108" s="26">
        <f t="shared" si="73"/>
        <v>0.36399999999999999</v>
      </c>
      <c r="Z108" s="163">
        <f t="shared" si="74"/>
        <v>2.4329999999999998</v>
      </c>
      <c r="AA108" s="276">
        <f t="shared" si="75"/>
        <v>0.70599999999999996</v>
      </c>
      <c r="AB108" s="283">
        <f t="shared" si="76"/>
        <v>0</v>
      </c>
      <c r="AC108" s="284">
        <f t="shared" si="77"/>
        <v>1</v>
      </c>
      <c r="AE108" s="256">
        <v>56</v>
      </c>
      <c r="AF108" s="26">
        <f t="shared" si="78"/>
        <v>0.58299999999999996</v>
      </c>
      <c r="AG108" s="79">
        <v>0</v>
      </c>
      <c r="AH108" s="26">
        <f t="shared" si="79"/>
        <v>0</v>
      </c>
      <c r="AI108" s="26">
        <f t="shared" si="134"/>
        <v>0.10467289719626169</v>
      </c>
      <c r="AJ108" s="83">
        <f t="shared" si="81"/>
        <v>0.55200000000000005</v>
      </c>
      <c r="AK108" s="61">
        <f t="shared" si="82"/>
        <v>0.3971631205673759</v>
      </c>
      <c r="AL108" s="26">
        <f t="shared" si="83"/>
        <v>0.39400000000000002</v>
      </c>
      <c r="AM108" s="11">
        <v>56</v>
      </c>
      <c r="AN108" s="83">
        <f t="shared" si="84"/>
        <v>0.10467289719626169</v>
      </c>
      <c r="AO108" s="26">
        <f t="shared" si="135"/>
        <v>0</v>
      </c>
      <c r="AP108" s="26">
        <f t="shared" si="86"/>
        <v>0</v>
      </c>
      <c r="AQ108" s="198">
        <f t="shared" si="87"/>
        <v>1.5289999999999999</v>
      </c>
      <c r="AR108" s="276">
        <f t="shared" si="88"/>
        <v>0.39400000000000002</v>
      </c>
      <c r="AS108" s="283">
        <f t="shared" si="89"/>
        <v>0</v>
      </c>
      <c r="AT108" s="284">
        <f t="shared" si="90"/>
        <v>0</v>
      </c>
      <c r="AV108" s="208">
        <v>41190</v>
      </c>
      <c r="AW108" s="83">
        <f t="shared" si="91"/>
        <v>0.58699999999999997</v>
      </c>
      <c r="AX108" s="26">
        <v>0.18367346938775511</v>
      </c>
      <c r="AY108" s="83">
        <f t="shared" si="92"/>
        <v>0.67500000000000004</v>
      </c>
      <c r="AZ108" s="26">
        <v>0.107</v>
      </c>
      <c r="BA108" s="83">
        <f t="shared" si="93"/>
        <v>0.315</v>
      </c>
      <c r="BB108" s="26">
        <v>0.96399999999999997</v>
      </c>
      <c r="BC108" s="144">
        <f t="shared" si="94"/>
        <v>0.98199999999999998</v>
      </c>
      <c r="BD108" s="26">
        <v>0.875</v>
      </c>
      <c r="BE108" s="83">
        <f t="shared" si="95"/>
        <v>0.61799999999999999</v>
      </c>
      <c r="BF108" s="26">
        <v>3.5714285714285712E-2</v>
      </c>
      <c r="BG108" s="83">
        <f t="shared" si="96"/>
        <v>0.66600000000000004</v>
      </c>
      <c r="BH108" s="212">
        <f t="shared" si="97"/>
        <v>3.843</v>
      </c>
      <c r="BI108" s="205">
        <f t="shared" si="98"/>
        <v>0.82399999999999995</v>
      </c>
      <c r="BJ108" s="283">
        <f t="shared" si="99"/>
        <v>1</v>
      </c>
      <c r="BK108" s="284">
        <f t="shared" si="100"/>
        <v>1</v>
      </c>
      <c r="BM108" s="160">
        <v>0</v>
      </c>
      <c r="BN108" s="26">
        <f t="shared" si="101"/>
        <v>0</v>
      </c>
      <c r="BO108" s="11">
        <v>0</v>
      </c>
      <c r="BP108" s="26">
        <f t="shared" si="102"/>
        <v>0</v>
      </c>
      <c r="BQ108" s="26">
        <v>0.125</v>
      </c>
      <c r="BR108" s="83">
        <f t="shared" si="103"/>
        <v>0.57399999999999995</v>
      </c>
      <c r="BS108" s="163">
        <f t="shared" si="104"/>
        <v>0.57399999999999995</v>
      </c>
      <c r="BT108" s="291">
        <f t="shared" si="105"/>
        <v>0.35899999999999999</v>
      </c>
      <c r="BU108" s="283">
        <f t="shared" si="106"/>
        <v>0</v>
      </c>
      <c r="BV108" s="284">
        <f t="shared" si="107"/>
        <v>0</v>
      </c>
      <c r="BX108" s="160">
        <v>0</v>
      </c>
      <c r="BY108" s="26">
        <f t="shared" si="108"/>
        <v>0</v>
      </c>
      <c r="BZ108" s="11">
        <v>0</v>
      </c>
      <c r="CA108" s="26">
        <f t="shared" si="109"/>
        <v>0</v>
      </c>
      <c r="CB108" s="11">
        <v>2</v>
      </c>
      <c r="CC108" s="26">
        <f t="shared" si="110"/>
        <v>0.51700000000000002</v>
      </c>
      <c r="CD108" s="11">
        <v>0</v>
      </c>
      <c r="CE108" s="26">
        <f t="shared" si="111"/>
        <v>0</v>
      </c>
      <c r="CF108" s="163">
        <f t="shared" si="112"/>
        <v>0.51700000000000002</v>
      </c>
      <c r="CG108" s="299">
        <f t="shared" si="113"/>
        <v>0.48199999999999998</v>
      </c>
      <c r="CH108" s="283">
        <f t="shared" si="114"/>
        <v>0</v>
      </c>
      <c r="CI108" s="284">
        <f t="shared" si="115"/>
        <v>0</v>
      </c>
      <c r="CK108" s="160">
        <v>1</v>
      </c>
      <c r="CL108" s="26">
        <f t="shared" si="116"/>
        <v>0.53900000000000003</v>
      </c>
      <c r="CM108" s="26">
        <v>1.7857142857142856E-2</v>
      </c>
      <c r="CN108" s="45">
        <f t="shared" si="117"/>
        <v>0.64</v>
      </c>
      <c r="CO108" s="11">
        <v>17</v>
      </c>
      <c r="CP108" s="26">
        <f t="shared" si="118"/>
        <v>0.55700000000000005</v>
      </c>
      <c r="CQ108" s="11">
        <v>9</v>
      </c>
      <c r="CR108" s="26">
        <f t="shared" si="119"/>
        <v>0.68799999999999994</v>
      </c>
      <c r="CS108" s="163">
        <f t="shared" si="120"/>
        <v>2.4240000000000004</v>
      </c>
      <c r="CT108" s="299">
        <f t="shared" si="121"/>
        <v>0.69199999999999995</v>
      </c>
      <c r="CU108" s="283">
        <f t="shared" si="122"/>
        <v>0</v>
      </c>
      <c r="CV108" s="284">
        <f t="shared" si="123"/>
        <v>0</v>
      </c>
      <c r="CX108" s="227">
        <v>0.13900000000000001</v>
      </c>
      <c r="CY108" s="26">
        <f t="shared" si="124"/>
        <v>0.57399999999999995</v>
      </c>
      <c r="CZ108" s="26">
        <v>8.2000000000000003E-2</v>
      </c>
      <c r="DA108" s="26">
        <f t="shared" si="125"/>
        <v>0.60499999999999998</v>
      </c>
      <c r="DB108" s="83">
        <v>0.66959999999999997</v>
      </c>
      <c r="DC108" s="163">
        <f t="shared" si="126"/>
        <v>1.8485999999999998</v>
      </c>
      <c r="DD108" s="203">
        <f t="shared" si="127"/>
        <v>0.67100000000000004</v>
      </c>
      <c r="DE108" s="283">
        <f t="shared" si="128"/>
        <v>0</v>
      </c>
      <c r="DF108" s="284">
        <f t="shared" si="129"/>
        <v>0</v>
      </c>
      <c r="DI108" s="231"/>
      <c r="DJ108" s="163">
        <f t="shared" si="130"/>
        <v>13.168600000000003</v>
      </c>
      <c r="DK108" s="203">
        <f t="shared" si="131"/>
        <v>0.57399999999999995</v>
      </c>
      <c r="DM108" s="301">
        <f t="shared" si="132"/>
        <v>1</v>
      </c>
      <c r="DN108" s="302">
        <f t="shared" si="133"/>
        <v>2</v>
      </c>
    </row>
    <row r="109" spans="2:118" x14ac:dyDescent="0.3">
      <c r="B109" s="47" t="s">
        <v>153</v>
      </c>
      <c r="C109" s="160">
        <v>540109</v>
      </c>
      <c r="D109" s="4" t="s">
        <v>336</v>
      </c>
      <c r="E109" s="4" t="s">
        <v>369</v>
      </c>
      <c r="F109" s="11">
        <v>10</v>
      </c>
      <c r="G109" s="18">
        <v>768</v>
      </c>
      <c r="H109" s="18">
        <v>734</v>
      </c>
      <c r="I109" s="18">
        <v>1674</v>
      </c>
      <c r="J109" s="19">
        <v>1394.9999999999998</v>
      </c>
      <c r="K109" s="18">
        <v>671</v>
      </c>
      <c r="L109" s="163">
        <v>2.4900000000000002</v>
      </c>
      <c r="N109" s="256">
        <v>164</v>
      </c>
      <c r="O109" s="26">
        <f t="shared" si="68"/>
        <v>0.72299999999999998</v>
      </c>
      <c r="P109" s="26">
        <v>0.21354166666666671</v>
      </c>
      <c r="Q109" s="26">
        <f t="shared" si="69"/>
        <v>0.73599999999999999</v>
      </c>
      <c r="R109" s="11">
        <v>3.43</v>
      </c>
      <c r="S109" s="26">
        <f t="shared" si="70"/>
        <v>0.57799999999999996</v>
      </c>
      <c r="T109" s="69">
        <v>4.4661458333333333E-3</v>
      </c>
      <c r="U109" s="83">
        <f t="shared" si="71"/>
        <v>0.5</v>
      </c>
      <c r="V109" s="11">
        <v>16</v>
      </c>
      <c r="W109" s="26">
        <f t="shared" si="72"/>
        <v>0.377</v>
      </c>
      <c r="X109" s="62">
        <v>2.8</v>
      </c>
      <c r="Y109" s="83">
        <f t="shared" si="73"/>
        <v>0.72799999999999998</v>
      </c>
      <c r="Z109" s="163">
        <f t="shared" si="74"/>
        <v>2.3410000000000002</v>
      </c>
      <c r="AA109" s="276">
        <f t="shared" si="75"/>
        <v>0.64400000000000002</v>
      </c>
      <c r="AB109" s="283">
        <f t="shared" si="76"/>
        <v>0</v>
      </c>
      <c r="AC109" s="284">
        <f t="shared" si="77"/>
        <v>0</v>
      </c>
      <c r="AE109" s="256">
        <v>37</v>
      </c>
      <c r="AF109" s="26">
        <f t="shared" si="78"/>
        <v>0.47799999999999998</v>
      </c>
      <c r="AG109" s="79">
        <v>9</v>
      </c>
      <c r="AH109" s="26">
        <f t="shared" si="79"/>
        <v>0.77600000000000002</v>
      </c>
      <c r="AI109" s="26">
        <f t="shared" si="134"/>
        <v>5.0408719346049048E-2</v>
      </c>
      <c r="AJ109" s="83">
        <f t="shared" si="81"/>
        <v>0.38500000000000001</v>
      </c>
      <c r="AK109" s="61">
        <f t="shared" si="82"/>
        <v>0.22560975609756098</v>
      </c>
      <c r="AL109" s="26">
        <f t="shared" si="83"/>
        <v>0.26300000000000001</v>
      </c>
      <c r="AM109" s="11">
        <v>40</v>
      </c>
      <c r="AN109" s="83">
        <f t="shared" si="84"/>
        <v>5.4495912806539509E-2</v>
      </c>
      <c r="AO109" s="26">
        <f t="shared" si="135"/>
        <v>0.24324324324324326</v>
      </c>
      <c r="AP109" s="144">
        <f t="shared" si="86"/>
        <v>0.91200000000000003</v>
      </c>
      <c r="AQ109" s="198">
        <f t="shared" si="87"/>
        <v>1.9019999999999999</v>
      </c>
      <c r="AR109" s="276">
        <f t="shared" si="88"/>
        <v>0.50800000000000001</v>
      </c>
      <c r="AS109" s="283">
        <f t="shared" si="89"/>
        <v>0</v>
      </c>
      <c r="AT109" s="284">
        <f t="shared" si="90"/>
        <v>0</v>
      </c>
      <c r="AV109" s="208">
        <v>68250</v>
      </c>
      <c r="AW109" s="178">
        <f t="shared" si="91"/>
        <v>0.88100000000000001</v>
      </c>
      <c r="AX109" s="26">
        <v>0</v>
      </c>
      <c r="AY109" s="83">
        <f t="shared" si="92"/>
        <v>0</v>
      </c>
      <c r="AZ109" s="26">
        <v>0.625</v>
      </c>
      <c r="BA109" s="144">
        <f t="shared" si="93"/>
        <v>0.96399999999999997</v>
      </c>
      <c r="BB109" s="26">
        <v>0.875</v>
      </c>
      <c r="BC109" s="83">
        <f t="shared" si="94"/>
        <v>0.71899999999999997</v>
      </c>
      <c r="BD109" s="26">
        <v>0.77500000000000002</v>
      </c>
      <c r="BE109" s="83">
        <f t="shared" si="95"/>
        <v>0.39900000000000002</v>
      </c>
      <c r="BF109" s="26">
        <v>5.4054054054054057E-2</v>
      </c>
      <c r="BG109" s="83">
        <f t="shared" si="96"/>
        <v>0.745</v>
      </c>
      <c r="BH109" s="212">
        <f t="shared" si="97"/>
        <v>3.7080000000000002</v>
      </c>
      <c r="BI109" s="203">
        <f t="shared" si="98"/>
        <v>0.73599999999999999</v>
      </c>
      <c r="BJ109" s="283">
        <f t="shared" si="99"/>
        <v>1</v>
      </c>
      <c r="BK109" s="284">
        <f t="shared" si="100"/>
        <v>2</v>
      </c>
      <c r="BM109" s="160">
        <v>1</v>
      </c>
      <c r="BN109" s="26">
        <f t="shared" si="101"/>
        <v>0.438</v>
      </c>
      <c r="BO109" s="11">
        <v>1</v>
      </c>
      <c r="BP109" s="26">
        <f t="shared" si="102"/>
        <v>0.63500000000000001</v>
      </c>
      <c r="BQ109" s="26">
        <v>0.11799999999999999</v>
      </c>
      <c r="BR109" s="83">
        <f t="shared" si="103"/>
        <v>0.56100000000000005</v>
      </c>
      <c r="BS109" s="163">
        <f t="shared" si="104"/>
        <v>0.99900000000000011</v>
      </c>
      <c r="BT109" s="291">
        <f t="shared" si="105"/>
        <v>0.55200000000000005</v>
      </c>
      <c r="BU109" s="283">
        <f t="shared" si="106"/>
        <v>0</v>
      </c>
      <c r="BV109" s="284">
        <f t="shared" si="107"/>
        <v>0</v>
      </c>
      <c r="BX109" s="160">
        <v>0</v>
      </c>
      <c r="BY109" s="26">
        <f t="shared" si="108"/>
        <v>0</v>
      </c>
      <c r="BZ109" s="11">
        <v>0</v>
      </c>
      <c r="CA109" s="26">
        <f t="shared" si="109"/>
        <v>0</v>
      </c>
      <c r="CB109" s="11">
        <v>1</v>
      </c>
      <c r="CC109" s="26">
        <f t="shared" si="110"/>
        <v>0.26300000000000001</v>
      </c>
      <c r="CD109" s="11">
        <v>0</v>
      </c>
      <c r="CE109" s="26">
        <f t="shared" si="111"/>
        <v>0</v>
      </c>
      <c r="CF109" s="163">
        <f t="shared" si="112"/>
        <v>0.26300000000000001</v>
      </c>
      <c r="CG109" s="299">
        <f t="shared" si="113"/>
        <v>0.25800000000000001</v>
      </c>
      <c r="CH109" s="283">
        <f t="shared" si="114"/>
        <v>0</v>
      </c>
      <c r="CI109" s="284">
        <f t="shared" si="115"/>
        <v>0</v>
      </c>
      <c r="CK109" s="160">
        <v>3</v>
      </c>
      <c r="CL109" s="26">
        <f t="shared" si="116"/>
        <v>0.70099999999999996</v>
      </c>
      <c r="CM109" s="26">
        <v>8.1081081081081086E-2</v>
      </c>
      <c r="CN109" s="146">
        <f t="shared" si="117"/>
        <v>0.81499999999999995</v>
      </c>
      <c r="CO109" s="11">
        <v>43</v>
      </c>
      <c r="CP109" s="26">
        <f t="shared" si="118"/>
        <v>0.73199999999999998</v>
      </c>
      <c r="CQ109" s="11">
        <v>16</v>
      </c>
      <c r="CR109" s="26">
        <f t="shared" si="119"/>
        <v>0.78500000000000003</v>
      </c>
      <c r="CS109" s="163">
        <f t="shared" si="120"/>
        <v>3.0329999999999999</v>
      </c>
      <c r="CT109" s="298">
        <f t="shared" si="121"/>
        <v>0.84199999999999997</v>
      </c>
      <c r="CU109" s="283">
        <f t="shared" si="122"/>
        <v>0</v>
      </c>
      <c r="CV109" s="284">
        <f t="shared" si="123"/>
        <v>1</v>
      </c>
      <c r="CX109" s="227">
        <v>4.9000000000000002E-2</v>
      </c>
      <c r="CY109" s="26">
        <f t="shared" si="124"/>
        <v>0.35</v>
      </c>
      <c r="CZ109" s="26">
        <v>3.6999999999999998E-2</v>
      </c>
      <c r="DA109" s="26">
        <f t="shared" si="125"/>
        <v>0.42899999999999999</v>
      </c>
      <c r="DB109" s="26">
        <v>8.3699999999999997E-2</v>
      </c>
      <c r="DC109" s="163">
        <f t="shared" si="126"/>
        <v>0.86269999999999991</v>
      </c>
      <c r="DD109" s="203">
        <f t="shared" si="127"/>
        <v>0.24099999999999999</v>
      </c>
      <c r="DE109" s="283">
        <f t="shared" si="128"/>
        <v>0</v>
      </c>
      <c r="DF109" s="284">
        <f t="shared" si="129"/>
        <v>0</v>
      </c>
      <c r="DI109" s="231"/>
      <c r="DJ109" s="163">
        <f t="shared" si="130"/>
        <v>13.108700000000001</v>
      </c>
      <c r="DK109" s="203">
        <f t="shared" si="131"/>
        <v>0.56999999999999995</v>
      </c>
      <c r="DM109" s="301">
        <f t="shared" si="132"/>
        <v>1</v>
      </c>
      <c r="DN109" s="302">
        <f t="shared" si="133"/>
        <v>3</v>
      </c>
    </row>
    <row r="110" spans="2:118" x14ac:dyDescent="0.3">
      <c r="B110" s="47" t="s">
        <v>108</v>
      </c>
      <c r="C110" s="160">
        <v>540067</v>
      </c>
      <c r="D110" s="4" t="s">
        <v>329</v>
      </c>
      <c r="E110" s="4" t="s">
        <v>369</v>
      </c>
      <c r="F110" s="11">
        <v>9</v>
      </c>
      <c r="G110" s="18">
        <v>400</v>
      </c>
      <c r="H110" s="18">
        <v>276</v>
      </c>
      <c r="I110" s="18">
        <v>292</v>
      </c>
      <c r="J110" s="19">
        <v>467.2</v>
      </c>
      <c r="K110" s="18">
        <v>122</v>
      </c>
      <c r="L110" s="163">
        <v>2.39</v>
      </c>
      <c r="N110" s="256">
        <v>74</v>
      </c>
      <c r="O110" s="26">
        <f t="shared" si="68"/>
        <v>0.5</v>
      </c>
      <c r="P110" s="26">
        <v>0.185</v>
      </c>
      <c r="Q110" s="26">
        <f t="shared" si="69"/>
        <v>0.64900000000000002</v>
      </c>
      <c r="R110" s="11">
        <v>3.05</v>
      </c>
      <c r="S110" s="26">
        <f t="shared" si="70"/>
        <v>0.52600000000000002</v>
      </c>
      <c r="T110" s="69">
        <v>7.6249999999999998E-3</v>
      </c>
      <c r="U110" s="83">
        <f t="shared" si="71"/>
        <v>0.78900000000000003</v>
      </c>
      <c r="V110" s="11">
        <v>12</v>
      </c>
      <c r="W110" s="26">
        <f t="shared" si="72"/>
        <v>0.109</v>
      </c>
      <c r="X110" s="62">
        <v>26.4</v>
      </c>
      <c r="Y110" s="144">
        <f t="shared" si="73"/>
        <v>1</v>
      </c>
      <c r="Z110" s="163">
        <f t="shared" si="74"/>
        <v>2.5470000000000002</v>
      </c>
      <c r="AA110" s="276">
        <f t="shared" si="75"/>
        <v>0.75800000000000001</v>
      </c>
      <c r="AB110" s="283">
        <f t="shared" si="76"/>
        <v>1</v>
      </c>
      <c r="AC110" s="284">
        <f t="shared" si="77"/>
        <v>1</v>
      </c>
      <c r="AE110" s="256">
        <v>31</v>
      </c>
      <c r="AF110" s="26">
        <f t="shared" si="78"/>
        <v>0.42099999999999999</v>
      </c>
      <c r="AG110" s="79">
        <v>0</v>
      </c>
      <c r="AH110" s="26">
        <f t="shared" si="79"/>
        <v>0</v>
      </c>
      <c r="AI110" s="26">
        <f t="shared" si="134"/>
        <v>0.11231884057971014</v>
      </c>
      <c r="AJ110" s="83">
        <f t="shared" si="81"/>
        <v>0.58699999999999997</v>
      </c>
      <c r="AK110" s="61">
        <f t="shared" si="82"/>
        <v>0.41891891891891891</v>
      </c>
      <c r="AL110" s="26">
        <f t="shared" si="83"/>
        <v>0.41199999999999998</v>
      </c>
      <c r="AM110" s="11">
        <v>31</v>
      </c>
      <c r="AN110" s="83">
        <f t="shared" si="84"/>
        <v>0.11231884057971014</v>
      </c>
      <c r="AO110" s="26">
        <f t="shared" si="135"/>
        <v>0</v>
      </c>
      <c r="AP110" s="26">
        <f t="shared" si="86"/>
        <v>0</v>
      </c>
      <c r="AQ110" s="198">
        <f t="shared" si="87"/>
        <v>1.42</v>
      </c>
      <c r="AR110" s="276">
        <f t="shared" si="88"/>
        <v>0.35899999999999999</v>
      </c>
      <c r="AS110" s="283">
        <f t="shared" si="89"/>
        <v>0</v>
      </c>
      <c r="AT110" s="284">
        <f t="shared" si="90"/>
        <v>0</v>
      </c>
      <c r="AV110" s="208">
        <v>188000</v>
      </c>
      <c r="AW110" s="144">
        <f t="shared" si="91"/>
        <v>0.995</v>
      </c>
      <c r="AX110" s="26">
        <v>0</v>
      </c>
      <c r="AY110" s="83">
        <f t="shared" si="92"/>
        <v>0</v>
      </c>
      <c r="AZ110" s="26">
        <v>0.90300000000000002</v>
      </c>
      <c r="BA110" s="144">
        <f t="shared" si="93"/>
        <v>1</v>
      </c>
      <c r="BB110" s="26">
        <v>3.2000000000000001E-2</v>
      </c>
      <c r="BC110" s="83">
        <f t="shared" si="94"/>
        <v>0.19700000000000001</v>
      </c>
      <c r="BD110" s="26">
        <v>1</v>
      </c>
      <c r="BE110" s="144">
        <f t="shared" si="95"/>
        <v>0.98599999999999999</v>
      </c>
      <c r="BF110" s="26">
        <v>0</v>
      </c>
      <c r="BG110" s="83">
        <f t="shared" si="96"/>
        <v>0</v>
      </c>
      <c r="BH110" s="212">
        <f t="shared" si="97"/>
        <v>3.1779999999999999</v>
      </c>
      <c r="BI110" s="203">
        <f t="shared" si="98"/>
        <v>0.40699999999999997</v>
      </c>
      <c r="BJ110" s="283">
        <f t="shared" si="99"/>
        <v>3</v>
      </c>
      <c r="BK110" s="284">
        <f t="shared" si="100"/>
        <v>3</v>
      </c>
      <c r="BM110" s="160">
        <v>0</v>
      </c>
      <c r="BN110" s="26">
        <f t="shared" si="101"/>
        <v>0</v>
      </c>
      <c r="BO110" s="11">
        <v>0</v>
      </c>
      <c r="BP110" s="26">
        <f t="shared" si="102"/>
        <v>0</v>
      </c>
      <c r="BQ110" s="26">
        <v>0.316</v>
      </c>
      <c r="BR110" s="178">
        <f t="shared" si="103"/>
        <v>0.89900000000000002</v>
      </c>
      <c r="BS110" s="163">
        <f t="shared" si="104"/>
        <v>0.89900000000000002</v>
      </c>
      <c r="BT110" s="291">
        <f t="shared" si="105"/>
        <v>0.5</v>
      </c>
      <c r="BU110" s="283">
        <f t="shared" si="106"/>
        <v>0</v>
      </c>
      <c r="BV110" s="284">
        <f t="shared" si="107"/>
        <v>1</v>
      </c>
      <c r="BX110" s="160">
        <v>29</v>
      </c>
      <c r="BY110" s="144">
        <f t="shared" si="108"/>
        <v>0.94199999999999995</v>
      </c>
      <c r="BZ110" s="11">
        <v>27</v>
      </c>
      <c r="CA110" s="144">
        <f t="shared" si="109"/>
        <v>0.97799999999999998</v>
      </c>
      <c r="CB110" s="11">
        <v>1</v>
      </c>
      <c r="CC110" s="26">
        <f t="shared" si="110"/>
        <v>0.26300000000000001</v>
      </c>
      <c r="CD110" s="11">
        <v>1</v>
      </c>
      <c r="CE110" s="26">
        <f t="shared" si="111"/>
        <v>0.59199999999999997</v>
      </c>
      <c r="CF110" s="163">
        <f t="shared" si="112"/>
        <v>1.2050000000000001</v>
      </c>
      <c r="CG110" s="298">
        <f t="shared" si="113"/>
        <v>0.80700000000000005</v>
      </c>
      <c r="CH110" s="283">
        <f t="shared" si="114"/>
        <v>1</v>
      </c>
      <c r="CI110" s="284">
        <f t="shared" si="115"/>
        <v>1</v>
      </c>
      <c r="CK110" s="160">
        <v>24</v>
      </c>
      <c r="CL110" s="144">
        <f t="shared" si="116"/>
        <v>0.91600000000000004</v>
      </c>
      <c r="CM110" s="26">
        <v>0.77419354838709675</v>
      </c>
      <c r="CN110" s="147">
        <f t="shared" si="117"/>
        <v>1</v>
      </c>
      <c r="CO110" s="11">
        <v>11</v>
      </c>
      <c r="CP110" s="26">
        <f t="shared" si="118"/>
        <v>0.47299999999999998</v>
      </c>
      <c r="CQ110" s="11">
        <v>2</v>
      </c>
      <c r="CR110" s="26">
        <f t="shared" si="119"/>
        <v>0.438</v>
      </c>
      <c r="CS110" s="163">
        <f t="shared" si="120"/>
        <v>2.827</v>
      </c>
      <c r="CT110" s="299">
        <f t="shared" si="121"/>
        <v>0.76700000000000002</v>
      </c>
      <c r="CU110" s="283">
        <f t="shared" si="122"/>
        <v>2</v>
      </c>
      <c r="CV110" s="284">
        <f t="shared" si="123"/>
        <v>2</v>
      </c>
      <c r="CX110" s="227">
        <v>4.8000000000000001E-2</v>
      </c>
      <c r="CY110" s="26">
        <f t="shared" si="124"/>
        <v>0.34599999999999997</v>
      </c>
      <c r="CZ110" s="26">
        <v>4.8000000000000001E-2</v>
      </c>
      <c r="DA110" s="26">
        <f t="shared" si="125"/>
        <v>0.47299999999999998</v>
      </c>
      <c r="DB110" s="26">
        <v>3.0800000000000001E-2</v>
      </c>
      <c r="DC110" s="163">
        <f t="shared" si="126"/>
        <v>0.8498</v>
      </c>
      <c r="DD110" s="203">
        <f t="shared" si="127"/>
        <v>0.23599999999999999</v>
      </c>
      <c r="DE110" s="283">
        <f t="shared" si="128"/>
        <v>0</v>
      </c>
      <c r="DF110" s="284">
        <f t="shared" si="129"/>
        <v>0</v>
      </c>
      <c r="DI110" s="231"/>
      <c r="DJ110" s="163">
        <f t="shared" si="130"/>
        <v>12.925799999999999</v>
      </c>
      <c r="DK110" s="203">
        <f t="shared" si="131"/>
        <v>0.56499999999999995</v>
      </c>
      <c r="DM110" s="301">
        <f t="shared" si="132"/>
        <v>7</v>
      </c>
      <c r="DN110" s="302">
        <f t="shared" si="133"/>
        <v>8</v>
      </c>
    </row>
    <row r="111" spans="2:118" x14ac:dyDescent="0.3">
      <c r="B111" s="47" t="s">
        <v>23</v>
      </c>
      <c r="C111" s="160">
        <v>540002</v>
      </c>
      <c r="D111" s="4" t="s">
        <v>307</v>
      </c>
      <c r="E111" s="4" t="s">
        <v>369</v>
      </c>
      <c r="F111" s="11">
        <v>7</v>
      </c>
      <c r="G111" s="18">
        <v>1363</v>
      </c>
      <c r="H111" s="18">
        <v>1069</v>
      </c>
      <c r="I111" s="18">
        <v>1876</v>
      </c>
      <c r="J111" s="19">
        <v>880.88041085840052</v>
      </c>
      <c r="K111" s="18">
        <v>636</v>
      </c>
      <c r="L111" s="163">
        <v>2.95</v>
      </c>
      <c r="N111" s="256">
        <v>199</v>
      </c>
      <c r="O111" s="26">
        <f t="shared" si="68"/>
        <v>0.77600000000000002</v>
      </c>
      <c r="P111" s="26">
        <v>0.14600146735143071</v>
      </c>
      <c r="Q111" s="26">
        <f t="shared" si="69"/>
        <v>0.53900000000000003</v>
      </c>
      <c r="R111" s="11">
        <v>5.0500000000000007</v>
      </c>
      <c r="S111" s="26">
        <f t="shared" si="70"/>
        <v>0.75</v>
      </c>
      <c r="T111" s="69">
        <v>3.7050623624358039E-3</v>
      </c>
      <c r="U111" s="83">
        <f t="shared" si="71"/>
        <v>0.38500000000000001</v>
      </c>
      <c r="V111" s="11">
        <v>14</v>
      </c>
      <c r="W111" s="26">
        <f t="shared" si="72"/>
        <v>0.22800000000000001</v>
      </c>
      <c r="X111" s="62">
        <v>0.9</v>
      </c>
      <c r="Y111" s="26">
        <f t="shared" si="73"/>
        <v>0.27100000000000002</v>
      </c>
      <c r="Z111" s="163">
        <f t="shared" si="74"/>
        <v>1.423</v>
      </c>
      <c r="AA111" s="276">
        <f t="shared" si="75"/>
        <v>0.27100000000000002</v>
      </c>
      <c r="AB111" s="283">
        <f t="shared" si="76"/>
        <v>0</v>
      </c>
      <c r="AC111" s="284">
        <f t="shared" si="77"/>
        <v>0</v>
      </c>
      <c r="AE111" s="256">
        <v>56</v>
      </c>
      <c r="AF111" s="26">
        <f t="shared" si="78"/>
        <v>0.58299999999999996</v>
      </c>
      <c r="AG111" s="79">
        <v>5</v>
      </c>
      <c r="AH111" s="26">
        <f t="shared" si="79"/>
        <v>0.69699999999999995</v>
      </c>
      <c r="AI111" s="26">
        <f t="shared" si="134"/>
        <v>5.2385406922357346E-2</v>
      </c>
      <c r="AJ111" s="83">
        <f t="shared" si="81"/>
        <v>0.39400000000000002</v>
      </c>
      <c r="AK111" s="61">
        <f t="shared" si="82"/>
        <v>0.28140703517587939</v>
      </c>
      <c r="AL111" s="26">
        <f t="shared" si="83"/>
        <v>0.311</v>
      </c>
      <c r="AM111" s="11">
        <v>109</v>
      </c>
      <c r="AN111" s="83">
        <f t="shared" si="84"/>
        <v>0.1019644527595884</v>
      </c>
      <c r="AO111" s="26">
        <f t="shared" si="135"/>
        <v>8.9285714285714288E-2</v>
      </c>
      <c r="AP111" s="26">
        <f t="shared" si="86"/>
        <v>0.71399999999999997</v>
      </c>
      <c r="AQ111" s="198">
        <f t="shared" si="87"/>
        <v>1.9850000000000001</v>
      </c>
      <c r="AR111" s="276">
        <f t="shared" si="88"/>
        <v>0.53</v>
      </c>
      <c r="AS111" s="283">
        <f t="shared" si="89"/>
        <v>0</v>
      </c>
      <c r="AT111" s="284">
        <f t="shared" si="90"/>
        <v>0</v>
      </c>
      <c r="AV111" s="208">
        <v>52000</v>
      </c>
      <c r="AW111" s="83">
        <f t="shared" si="91"/>
        <v>0.745</v>
      </c>
      <c r="AX111" s="26">
        <v>0.14516129032258071</v>
      </c>
      <c r="AY111" s="83">
        <f t="shared" si="92"/>
        <v>0.627</v>
      </c>
      <c r="AZ111" s="26">
        <v>0.17399999999999999</v>
      </c>
      <c r="BA111" s="83">
        <f t="shared" si="93"/>
        <v>0.438</v>
      </c>
      <c r="BB111" s="26">
        <v>0.83499999999999996</v>
      </c>
      <c r="BC111" s="83">
        <f t="shared" si="94"/>
        <v>0.65700000000000003</v>
      </c>
      <c r="BD111" s="26">
        <v>0.68800000000000006</v>
      </c>
      <c r="BE111" s="83">
        <f t="shared" si="95"/>
        <v>0.32400000000000001</v>
      </c>
      <c r="BF111" s="26">
        <v>5.3571428571428568E-2</v>
      </c>
      <c r="BG111" s="83">
        <f t="shared" si="96"/>
        <v>0.74099999999999999</v>
      </c>
      <c r="BH111" s="212">
        <f t="shared" si="97"/>
        <v>3.532</v>
      </c>
      <c r="BI111" s="203">
        <f t="shared" si="98"/>
        <v>0.59199999999999997</v>
      </c>
      <c r="BJ111" s="283">
        <f t="shared" si="99"/>
        <v>0</v>
      </c>
      <c r="BK111" s="284">
        <f t="shared" si="100"/>
        <v>0</v>
      </c>
      <c r="BM111" s="160">
        <v>2</v>
      </c>
      <c r="BN111" s="26">
        <f t="shared" si="101"/>
        <v>0.66600000000000004</v>
      </c>
      <c r="BO111" s="11">
        <v>0</v>
      </c>
      <c r="BP111" s="26">
        <f t="shared" si="102"/>
        <v>0</v>
      </c>
      <c r="BQ111" s="26">
        <v>9.6000000000000002E-2</v>
      </c>
      <c r="BR111" s="83">
        <f t="shared" si="103"/>
        <v>0.5</v>
      </c>
      <c r="BS111" s="163">
        <f t="shared" si="104"/>
        <v>1.1659999999999999</v>
      </c>
      <c r="BT111" s="291">
        <f t="shared" si="105"/>
        <v>0.65300000000000002</v>
      </c>
      <c r="BU111" s="283">
        <f t="shared" si="106"/>
        <v>0</v>
      </c>
      <c r="BV111" s="284">
        <f t="shared" si="107"/>
        <v>0</v>
      </c>
      <c r="BX111" s="160">
        <v>0</v>
      </c>
      <c r="BY111" s="26">
        <f t="shared" si="108"/>
        <v>0</v>
      </c>
      <c r="BZ111" s="11">
        <v>0</v>
      </c>
      <c r="CA111" s="26">
        <f t="shared" si="109"/>
        <v>0</v>
      </c>
      <c r="CB111" s="11">
        <v>6</v>
      </c>
      <c r="CC111" s="31">
        <f t="shared" si="110"/>
        <v>0.80700000000000005</v>
      </c>
      <c r="CD111" s="11">
        <v>0</v>
      </c>
      <c r="CE111" s="26">
        <f t="shared" si="111"/>
        <v>0</v>
      </c>
      <c r="CF111" s="163">
        <f t="shared" si="112"/>
        <v>0.80700000000000005</v>
      </c>
      <c r="CG111" s="299">
        <f t="shared" si="113"/>
        <v>0.68799999999999994</v>
      </c>
      <c r="CH111" s="283">
        <f t="shared" si="114"/>
        <v>0</v>
      </c>
      <c r="CI111" s="284">
        <f t="shared" si="115"/>
        <v>1</v>
      </c>
      <c r="CK111" s="160">
        <v>1</v>
      </c>
      <c r="CL111" s="26">
        <f t="shared" si="116"/>
        <v>0.53900000000000003</v>
      </c>
      <c r="CM111" s="26">
        <v>1.7857142857142856E-2</v>
      </c>
      <c r="CN111" s="45">
        <f t="shared" si="117"/>
        <v>0.64</v>
      </c>
      <c r="CO111" s="11">
        <v>56</v>
      </c>
      <c r="CP111" s="31">
        <f t="shared" si="118"/>
        <v>0.81100000000000005</v>
      </c>
      <c r="CQ111" s="11">
        <v>21</v>
      </c>
      <c r="CR111" s="31">
        <f t="shared" si="119"/>
        <v>0.81499999999999995</v>
      </c>
      <c r="CS111" s="163">
        <f t="shared" si="120"/>
        <v>2.8050000000000002</v>
      </c>
      <c r="CT111" s="299">
        <f t="shared" si="121"/>
        <v>0.75800000000000001</v>
      </c>
      <c r="CU111" s="283">
        <f t="shared" si="122"/>
        <v>0</v>
      </c>
      <c r="CV111" s="284">
        <f t="shared" si="123"/>
        <v>2</v>
      </c>
      <c r="CX111" s="227">
        <v>0.06</v>
      </c>
      <c r="CY111" s="26">
        <f t="shared" si="124"/>
        <v>0.377</v>
      </c>
      <c r="CZ111" s="26">
        <v>8.0000000000000002E-3</v>
      </c>
      <c r="DA111" s="26">
        <f t="shared" si="125"/>
        <v>0.27600000000000002</v>
      </c>
      <c r="DB111" s="26">
        <v>0.53300000000000003</v>
      </c>
      <c r="DC111" s="163">
        <f t="shared" si="126"/>
        <v>1.1859999999999999</v>
      </c>
      <c r="DD111" s="203">
        <f t="shared" si="127"/>
        <v>0.39900000000000002</v>
      </c>
      <c r="DE111" s="283">
        <f t="shared" si="128"/>
        <v>0</v>
      </c>
      <c r="DF111" s="284">
        <f t="shared" si="129"/>
        <v>0</v>
      </c>
      <c r="DI111" s="231"/>
      <c r="DJ111" s="163">
        <f t="shared" si="130"/>
        <v>12.904</v>
      </c>
      <c r="DK111" s="203">
        <f t="shared" si="131"/>
        <v>0.56100000000000005</v>
      </c>
      <c r="DM111" s="301">
        <f t="shared" si="132"/>
        <v>0</v>
      </c>
      <c r="DN111" s="302">
        <f t="shared" si="133"/>
        <v>3</v>
      </c>
    </row>
    <row r="112" spans="2:118" x14ac:dyDescent="0.3">
      <c r="B112" s="47" t="s">
        <v>131</v>
      </c>
      <c r="C112" s="160">
        <v>540090</v>
      </c>
      <c r="D112" s="4" t="s">
        <v>333</v>
      </c>
      <c r="E112" s="4" t="s">
        <v>369</v>
      </c>
      <c r="F112" s="11">
        <v>2</v>
      </c>
      <c r="G112" s="18">
        <v>354</v>
      </c>
      <c r="H112" s="18">
        <v>393</v>
      </c>
      <c r="I112" s="18">
        <v>543</v>
      </c>
      <c r="J112" s="19">
        <v>981.69491525423734</v>
      </c>
      <c r="K112" s="18">
        <v>224</v>
      </c>
      <c r="L112" s="163">
        <v>2.42</v>
      </c>
      <c r="N112" s="256">
        <v>79</v>
      </c>
      <c r="O112" s="26">
        <f t="shared" si="68"/>
        <v>0.52100000000000002</v>
      </c>
      <c r="P112" s="26">
        <v>0.2231638418079096</v>
      </c>
      <c r="Q112" s="83">
        <f t="shared" si="69"/>
        <v>0.75800000000000001</v>
      </c>
      <c r="R112" s="11">
        <v>3.82</v>
      </c>
      <c r="S112" s="26">
        <f t="shared" si="70"/>
        <v>0.65300000000000002</v>
      </c>
      <c r="T112" s="69">
        <v>1.07909604519774E-2</v>
      </c>
      <c r="U112" s="144">
        <f t="shared" si="71"/>
        <v>0.93400000000000005</v>
      </c>
      <c r="V112" s="11">
        <v>27</v>
      </c>
      <c r="W112" s="144">
        <f t="shared" si="72"/>
        <v>0.95099999999999996</v>
      </c>
      <c r="X112" s="65">
        <v>4.3</v>
      </c>
      <c r="Y112" s="178">
        <f t="shared" si="73"/>
        <v>0.872</v>
      </c>
      <c r="Z112" s="163">
        <f t="shared" si="74"/>
        <v>3.5150000000000001</v>
      </c>
      <c r="AA112" s="277">
        <f t="shared" si="75"/>
        <v>1</v>
      </c>
      <c r="AB112" s="283">
        <f t="shared" si="76"/>
        <v>2</v>
      </c>
      <c r="AC112" s="284">
        <f t="shared" si="77"/>
        <v>3</v>
      </c>
      <c r="AE112" s="256">
        <v>43</v>
      </c>
      <c r="AF112" s="26">
        <f t="shared" si="78"/>
        <v>0.5</v>
      </c>
      <c r="AG112" s="79">
        <v>3</v>
      </c>
      <c r="AH112" s="26">
        <f t="shared" si="79"/>
        <v>0.63500000000000001</v>
      </c>
      <c r="AI112" s="26">
        <f t="shared" si="134"/>
        <v>0.10941475826972011</v>
      </c>
      <c r="AJ112" s="83">
        <f t="shared" si="81"/>
        <v>0.56100000000000005</v>
      </c>
      <c r="AK112" s="61">
        <f t="shared" si="82"/>
        <v>0.54430379746835444</v>
      </c>
      <c r="AL112" s="26">
        <f t="shared" si="83"/>
        <v>0.46400000000000002</v>
      </c>
      <c r="AM112" s="11">
        <v>44</v>
      </c>
      <c r="AN112" s="83">
        <f t="shared" si="84"/>
        <v>0.11195928753180662</v>
      </c>
      <c r="AO112" s="26">
        <f t="shared" si="135"/>
        <v>6.9767441860465115E-2</v>
      </c>
      <c r="AP112" s="26">
        <f t="shared" si="86"/>
        <v>0.67100000000000004</v>
      </c>
      <c r="AQ112" s="198">
        <f t="shared" si="87"/>
        <v>2.16</v>
      </c>
      <c r="AR112" s="276">
        <f t="shared" si="88"/>
        <v>0.60499999999999998</v>
      </c>
      <c r="AS112" s="283">
        <f t="shared" si="89"/>
        <v>0</v>
      </c>
      <c r="AT112" s="284">
        <f t="shared" si="90"/>
        <v>0</v>
      </c>
      <c r="AV112" s="208">
        <v>17900</v>
      </c>
      <c r="AW112" s="83">
        <f t="shared" si="91"/>
        <v>0.23599999999999999</v>
      </c>
      <c r="AX112" s="26">
        <v>0.33333333333333331</v>
      </c>
      <c r="AY112" s="178">
        <f t="shared" si="92"/>
        <v>0.86399999999999999</v>
      </c>
      <c r="AZ112" s="26">
        <v>0.182</v>
      </c>
      <c r="BA112" s="83">
        <f t="shared" si="93"/>
        <v>0.44700000000000001</v>
      </c>
      <c r="BB112" s="26">
        <v>0.88600000000000001</v>
      </c>
      <c r="BC112" s="83">
        <f t="shared" si="94"/>
        <v>0.76300000000000001</v>
      </c>
      <c r="BD112" s="26">
        <v>0.88700000000000001</v>
      </c>
      <c r="BE112" s="83">
        <f t="shared" si="95"/>
        <v>0.67500000000000004</v>
      </c>
      <c r="BF112" s="26">
        <v>0</v>
      </c>
      <c r="BG112" s="83">
        <f t="shared" si="96"/>
        <v>0</v>
      </c>
      <c r="BH112" s="212">
        <f t="shared" si="97"/>
        <v>2.9850000000000003</v>
      </c>
      <c r="BI112" s="203">
        <f t="shared" si="98"/>
        <v>0.35</v>
      </c>
      <c r="BJ112" s="283">
        <f t="shared" si="99"/>
        <v>0</v>
      </c>
      <c r="BK112" s="284">
        <f t="shared" si="100"/>
        <v>1</v>
      </c>
      <c r="BM112" s="160">
        <v>0</v>
      </c>
      <c r="BN112" s="26">
        <f t="shared" si="101"/>
        <v>0</v>
      </c>
      <c r="BO112" s="11">
        <v>0</v>
      </c>
      <c r="BP112" s="26">
        <f t="shared" si="102"/>
        <v>0</v>
      </c>
      <c r="BQ112" s="26">
        <v>4.4999999999999998E-2</v>
      </c>
      <c r="BR112" s="83">
        <f t="shared" si="103"/>
        <v>0.30199999999999999</v>
      </c>
      <c r="BS112" s="163">
        <f t="shared" si="104"/>
        <v>0.30199999999999999</v>
      </c>
      <c r="BT112" s="291">
        <f t="shared" si="105"/>
        <v>0.254</v>
      </c>
      <c r="BU112" s="283">
        <f t="shared" si="106"/>
        <v>0</v>
      </c>
      <c r="BV112" s="284">
        <f t="shared" si="107"/>
        <v>0</v>
      </c>
      <c r="BX112" s="160">
        <v>0</v>
      </c>
      <c r="BY112" s="26">
        <f t="shared" si="108"/>
        <v>0</v>
      </c>
      <c r="BZ112" s="11">
        <v>0</v>
      </c>
      <c r="CA112" s="26">
        <f t="shared" si="109"/>
        <v>0</v>
      </c>
      <c r="CB112" s="11">
        <v>0</v>
      </c>
      <c r="CC112" s="26">
        <f t="shared" si="110"/>
        <v>0</v>
      </c>
      <c r="CD112" s="11">
        <v>0</v>
      </c>
      <c r="CE112" s="26">
        <f t="shared" si="111"/>
        <v>0</v>
      </c>
      <c r="CF112" s="163">
        <f t="shared" si="112"/>
        <v>0</v>
      </c>
      <c r="CG112" s="299">
        <f t="shared" si="113"/>
        <v>0</v>
      </c>
      <c r="CH112" s="283">
        <f t="shared" si="114"/>
        <v>0</v>
      </c>
      <c r="CI112" s="284">
        <f t="shared" si="115"/>
        <v>0</v>
      </c>
      <c r="CK112" s="160">
        <v>1</v>
      </c>
      <c r="CL112" s="26">
        <f t="shared" si="116"/>
        <v>0.53900000000000003</v>
      </c>
      <c r="CM112" s="26">
        <v>2.3255813953488372E-2</v>
      </c>
      <c r="CN112" s="45">
        <f t="shared" si="117"/>
        <v>0.67100000000000004</v>
      </c>
      <c r="CO112" s="11">
        <v>8</v>
      </c>
      <c r="CP112" s="26">
        <f t="shared" si="118"/>
        <v>0.39900000000000002</v>
      </c>
      <c r="CQ112" s="11">
        <v>3</v>
      </c>
      <c r="CR112" s="26">
        <f t="shared" si="119"/>
        <v>0.49099999999999999</v>
      </c>
      <c r="CS112" s="163">
        <f t="shared" si="120"/>
        <v>2.1</v>
      </c>
      <c r="CT112" s="299">
        <f t="shared" si="121"/>
        <v>0.64900000000000002</v>
      </c>
      <c r="CU112" s="283">
        <f t="shared" si="122"/>
        <v>0</v>
      </c>
      <c r="CV112" s="284">
        <f t="shared" si="123"/>
        <v>0</v>
      </c>
      <c r="CX112" s="227">
        <v>0.17299999999999999</v>
      </c>
      <c r="CY112" s="26">
        <f t="shared" si="124"/>
        <v>0.61799999999999999</v>
      </c>
      <c r="CZ112" s="26">
        <v>8.9999999999999993E-3</v>
      </c>
      <c r="DA112" s="26">
        <f t="shared" si="125"/>
        <v>0.28899999999999998</v>
      </c>
      <c r="DB112" s="178">
        <v>0.89419999999999999</v>
      </c>
      <c r="DC112" s="163">
        <f t="shared" si="126"/>
        <v>1.8012000000000001</v>
      </c>
      <c r="DD112" s="203">
        <f t="shared" si="127"/>
        <v>0.64400000000000002</v>
      </c>
      <c r="DE112" s="283">
        <f t="shared" si="128"/>
        <v>0</v>
      </c>
      <c r="DF112" s="284">
        <f t="shared" si="129"/>
        <v>1</v>
      </c>
      <c r="DI112" s="231"/>
      <c r="DJ112" s="163">
        <f t="shared" si="130"/>
        <v>12.863199999999999</v>
      </c>
      <c r="DK112" s="203">
        <f t="shared" si="131"/>
        <v>0.55700000000000005</v>
      </c>
      <c r="DM112" s="301">
        <f t="shared" si="132"/>
        <v>2</v>
      </c>
      <c r="DN112" s="302">
        <f t="shared" si="133"/>
        <v>5</v>
      </c>
    </row>
    <row r="113" spans="2:118" x14ac:dyDescent="0.3">
      <c r="B113" s="47" t="s">
        <v>127</v>
      </c>
      <c r="C113" s="160">
        <v>540086</v>
      </c>
      <c r="D113" s="4" t="s">
        <v>332</v>
      </c>
      <c r="E113" s="4" t="s">
        <v>369</v>
      </c>
      <c r="F113" s="11">
        <v>7</v>
      </c>
      <c r="G113" s="18">
        <v>158</v>
      </c>
      <c r="H113" s="18">
        <v>419</v>
      </c>
      <c r="I113" s="18">
        <v>512</v>
      </c>
      <c r="J113" s="19">
        <v>2073.9240506329111</v>
      </c>
      <c r="K113" s="18">
        <v>221</v>
      </c>
      <c r="L113" s="163">
        <v>2.3199999999999998</v>
      </c>
      <c r="N113" s="256">
        <v>50</v>
      </c>
      <c r="O113" s="26">
        <f t="shared" si="68"/>
        <v>0.35499999999999998</v>
      </c>
      <c r="P113" s="26">
        <v>0.31645569620253172</v>
      </c>
      <c r="Q113" s="178">
        <f t="shared" si="69"/>
        <v>0.89900000000000002</v>
      </c>
      <c r="R113" s="11">
        <v>1.2</v>
      </c>
      <c r="S113" s="26">
        <f t="shared" si="70"/>
        <v>0.184</v>
      </c>
      <c r="T113" s="69">
        <v>7.5949367088607592E-3</v>
      </c>
      <c r="U113" s="83">
        <f t="shared" si="71"/>
        <v>0.78</v>
      </c>
      <c r="V113" s="11">
        <v>19</v>
      </c>
      <c r="W113" s="83">
        <f t="shared" si="72"/>
        <v>0.74099999999999999</v>
      </c>
      <c r="X113" s="62">
        <v>4.5</v>
      </c>
      <c r="Y113" s="144">
        <f t="shared" si="73"/>
        <v>0.90700000000000003</v>
      </c>
      <c r="Z113" s="163">
        <f t="shared" si="74"/>
        <v>3.327</v>
      </c>
      <c r="AA113" s="277">
        <f t="shared" si="75"/>
        <v>0.98599999999999999</v>
      </c>
      <c r="AB113" s="283">
        <f t="shared" si="76"/>
        <v>1</v>
      </c>
      <c r="AC113" s="284">
        <f t="shared" si="77"/>
        <v>2</v>
      </c>
      <c r="AE113" s="256">
        <v>31</v>
      </c>
      <c r="AF113" s="26">
        <f t="shared" si="78"/>
        <v>0.42099999999999999</v>
      </c>
      <c r="AG113" s="79">
        <v>0</v>
      </c>
      <c r="AH113" s="26">
        <f t="shared" si="79"/>
        <v>0</v>
      </c>
      <c r="AI113" s="26">
        <f t="shared" si="134"/>
        <v>7.3985680190930783E-2</v>
      </c>
      <c r="AJ113" s="83">
        <f t="shared" si="81"/>
        <v>0.46899999999999997</v>
      </c>
      <c r="AK113" s="61">
        <f t="shared" si="82"/>
        <v>0.62</v>
      </c>
      <c r="AL113" s="26">
        <f t="shared" si="83"/>
        <v>0.51700000000000002</v>
      </c>
      <c r="AM113" s="11">
        <v>32</v>
      </c>
      <c r="AN113" s="83">
        <f t="shared" si="84"/>
        <v>7.6372315035799526E-2</v>
      </c>
      <c r="AO113" s="26">
        <f t="shared" si="135"/>
        <v>0</v>
      </c>
      <c r="AP113" s="26">
        <f t="shared" si="86"/>
        <v>0</v>
      </c>
      <c r="AQ113" s="198">
        <f t="shared" si="87"/>
        <v>1.407</v>
      </c>
      <c r="AR113" s="276">
        <f t="shared" si="88"/>
        <v>0.35499999999999998</v>
      </c>
      <c r="AS113" s="283">
        <f t="shared" si="89"/>
        <v>0</v>
      </c>
      <c r="AT113" s="284">
        <f t="shared" si="90"/>
        <v>0</v>
      </c>
      <c r="AV113" s="208">
        <v>58450</v>
      </c>
      <c r="AW113" s="178">
        <f t="shared" si="91"/>
        <v>0.81499999999999995</v>
      </c>
      <c r="AX113" s="26">
        <v>0.22222222222222221</v>
      </c>
      <c r="AY113" s="83">
        <f t="shared" si="92"/>
        <v>0.74099999999999999</v>
      </c>
      <c r="AZ113" s="26">
        <v>9.4E-2</v>
      </c>
      <c r="BA113" s="83">
        <f t="shared" si="93"/>
        <v>0.29299999999999998</v>
      </c>
      <c r="BB113" s="26">
        <v>0.68799999999999994</v>
      </c>
      <c r="BC113" s="83">
        <f t="shared" si="94"/>
        <v>0.438</v>
      </c>
      <c r="BD113" s="26">
        <v>0.65600000000000003</v>
      </c>
      <c r="BE113" s="83">
        <f t="shared" si="95"/>
        <v>0.28000000000000003</v>
      </c>
      <c r="BF113" s="26">
        <v>0.22580645161290322</v>
      </c>
      <c r="BG113" s="144">
        <f t="shared" si="96"/>
        <v>0.97799999999999998</v>
      </c>
      <c r="BH113" s="212">
        <f t="shared" si="97"/>
        <v>3.5449999999999999</v>
      </c>
      <c r="BI113" s="203">
        <f t="shared" si="98"/>
        <v>0.6</v>
      </c>
      <c r="BJ113" s="283">
        <f t="shared" si="99"/>
        <v>1</v>
      </c>
      <c r="BK113" s="284">
        <f t="shared" si="100"/>
        <v>2</v>
      </c>
      <c r="BM113" s="160">
        <v>1</v>
      </c>
      <c r="BN113" s="26">
        <f t="shared" si="101"/>
        <v>0.438</v>
      </c>
      <c r="BO113" s="11">
        <v>0</v>
      </c>
      <c r="BP113" s="26">
        <f t="shared" si="102"/>
        <v>0</v>
      </c>
      <c r="BQ113" s="26">
        <v>0.20799999999999999</v>
      </c>
      <c r="BR113" s="178">
        <f t="shared" si="103"/>
        <v>0.80700000000000005</v>
      </c>
      <c r="BS113" s="163">
        <f t="shared" si="104"/>
        <v>1.2450000000000001</v>
      </c>
      <c r="BT113" s="291">
        <f t="shared" si="105"/>
        <v>0.67500000000000004</v>
      </c>
      <c r="BU113" s="283">
        <f t="shared" si="106"/>
        <v>0</v>
      </c>
      <c r="BV113" s="284">
        <f t="shared" si="107"/>
        <v>1</v>
      </c>
      <c r="BX113" s="160">
        <v>0</v>
      </c>
      <c r="BY113" s="26">
        <f t="shared" si="108"/>
        <v>0</v>
      </c>
      <c r="BZ113" s="11">
        <v>0</v>
      </c>
      <c r="CA113" s="26">
        <f t="shared" si="109"/>
        <v>0</v>
      </c>
      <c r="CB113" s="11">
        <v>0</v>
      </c>
      <c r="CC113" s="26">
        <f t="shared" si="110"/>
        <v>0</v>
      </c>
      <c r="CD113" s="11">
        <v>0</v>
      </c>
      <c r="CE113" s="26">
        <f t="shared" si="111"/>
        <v>0</v>
      </c>
      <c r="CF113" s="163">
        <f t="shared" si="112"/>
        <v>0</v>
      </c>
      <c r="CG113" s="299">
        <f t="shared" si="113"/>
        <v>0</v>
      </c>
      <c r="CH113" s="283">
        <f t="shared" si="114"/>
        <v>0</v>
      </c>
      <c r="CI113" s="284">
        <f t="shared" si="115"/>
        <v>0</v>
      </c>
      <c r="CK113" s="160">
        <v>2</v>
      </c>
      <c r="CL113" s="26">
        <f t="shared" si="116"/>
        <v>0.61799999999999999</v>
      </c>
      <c r="CM113" s="26">
        <v>6.4516129032258063E-2</v>
      </c>
      <c r="CN113" s="45">
        <f t="shared" si="117"/>
        <v>0.78500000000000003</v>
      </c>
      <c r="CO113" s="11">
        <v>6</v>
      </c>
      <c r="CP113" s="26">
        <f t="shared" si="118"/>
        <v>0.35899999999999999</v>
      </c>
      <c r="CQ113" s="11">
        <v>0</v>
      </c>
      <c r="CR113" s="26">
        <f t="shared" si="119"/>
        <v>0</v>
      </c>
      <c r="CS113" s="163">
        <f t="shared" si="120"/>
        <v>1.762</v>
      </c>
      <c r="CT113" s="299">
        <f t="shared" si="121"/>
        <v>0.57399999999999995</v>
      </c>
      <c r="CU113" s="283">
        <f t="shared" si="122"/>
        <v>0</v>
      </c>
      <c r="CV113" s="284">
        <f t="shared" si="123"/>
        <v>0</v>
      </c>
      <c r="CX113" s="227">
        <v>9.6000000000000002E-2</v>
      </c>
      <c r="CY113" s="26">
        <f t="shared" si="124"/>
        <v>0.47799999999999998</v>
      </c>
      <c r="CZ113" s="26">
        <v>7.1999999999999995E-2</v>
      </c>
      <c r="DA113" s="26">
        <f t="shared" si="125"/>
        <v>0.56499999999999995</v>
      </c>
      <c r="DB113" s="26">
        <v>0.47570000000000001</v>
      </c>
      <c r="DC113" s="163">
        <f t="shared" si="126"/>
        <v>1.5186999999999999</v>
      </c>
      <c r="DD113" s="203">
        <f t="shared" si="127"/>
        <v>0.495</v>
      </c>
      <c r="DE113" s="283">
        <f t="shared" si="128"/>
        <v>0</v>
      </c>
      <c r="DF113" s="284">
        <f t="shared" si="129"/>
        <v>0</v>
      </c>
      <c r="DI113" s="231"/>
      <c r="DJ113" s="163">
        <f t="shared" si="130"/>
        <v>12.804699999999997</v>
      </c>
      <c r="DK113" s="203">
        <f t="shared" si="131"/>
        <v>0.55200000000000005</v>
      </c>
      <c r="DM113" s="301">
        <f t="shared" si="132"/>
        <v>2</v>
      </c>
      <c r="DN113" s="302">
        <f t="shared" si="133"/>
        <v>5</v>
      </c>
    </row>
    <row r="114" spans="2:118" x14ac:dyDescent="0.3">
      <c r="B114" s="47" t="s">
        <v>193</v>
      </c>
      <c r="C114" s="160">
        <v>540140</v>
      </c>
      <c r="D114" s="4" t="s">
        <v>343</v>
      </c>
      <c r="E114" s="4" t="s">
        <v>369</v>
      </c>
      <c r="F114" s="11">
        <v>6</v>
      </c>
      <c r="G114" s="18">
        <v>198</v>
      </c>
      <c r="H114" s="18">
        <v>92</v>
      </c>
      <c r="I114" s="18">
        <v>58</v>
      </c>
      <c r="J114" s="19">
        <v>187.47474747474746</v>
      </c>
      <c r="K114" s="18">
        <v>36</v>
      </c>
      <c r="L114" s="163">
        <v>1.61</v>
      </c>
      <c r="N114" s="256">
        <v>17</v>
      </c>
      <c r="O114" s="26">
        <f t="shared" si="68"/>
        <v>0.105</v>
      </c>
      <c r="P114" s="26">
        <v>8.5858585858585856E-2</v>
      </c>
      <c r="Q114" s="26">
        <f t="shared" si="69"/>
        <v>0.33300000000000002</v>
      </c>
      <c r="R114" s="11">
        <v>1.37</v>
      </c>
      <c r="S114" s="26">
        <f t="shared" si="70"/>
        <v>0.192</v>
      </c>
      <c r="T114" s="69">
        <v>6.9191919191919204E-3</v>
      </c>
      <c r="U114" s="83">
        <f t="shared" si="71"/>
        <v>0.71899999999999997</v>
      </c>
      <c r="V114" s="11">
        <v>13</v>
      </c>
      <c r="W114" s="26">
        <f t="shared" si="72"/>
        <v>0.17499999999999999</v>
      </c>
      <c r="X114" s="62">
        <v>2.2999999999999998</v>
      </c>
      <c r="Y114" s="83">
        <f t="shared" si="73"/>
        <v>0.64900000000000002</v>
      </c>
      <c r="Z114" s="163">
        <f t="shared" si="74"/>
        <v>1.8760000000000001</v>
      </c>
      <c r="AA114" s="276">
        <f t="shared" si="75"/>
        <v>0.42099999999999999</v>
      </c>
      <c r="AB114" s="283">
        <f t="shared" si="76"/>
        <v>0</v>
      </c>
      <c r="AC114" s="284">
        <f t="shared" si="77"/>
        <v>0</v>
      </c>
      <c r="AE114" s="256">
        <v>15</v>
      </c>
      <c r="AF114" s="26">
        <f t="shared" si="78"/>
        <v>0.24099999999999999</v>
      </c>
      <c r="AG114" s="79">
        <v>0</v>
      </c>
      <c r="AH114" s="26">
        <f t="shared" si="79"/>
        <v>0</v>
      </c>
      <c r="AI114" s="26">
        <f t="shared" si="134"/>
        <v>0.16304347826086957</v>
      </c>
      <c r="AJ114" s="83">
        <f t="shared" si="81"/>
        <v>0.68799999999999994</v>
      </c>
      <c r="AK114" s="61">
        <f t="shared" si="82"/>
        <v>0.88235294117647056</v>
      </c>
      <c r="AL114" s="26">
        <f t="shared" si="83"/>
        <v>0.64900000000000002</v>
      </c>
      <c r="AM114" s="11">
        <v>15</v>
      </c>
      <c r="AN114" s="83">
        <f t="shared" si="84"/>
        <v>0.16304347826086957</v>
      </c>
      <c r="AO114" s="26">
        <f t="shared" si="135"/>
        <v>0</v>
      </c>
      <c r="AP114" s="26">
        <f t="shared" si="86"/>
        <v>0</v>
      </c>
      <c r="AQ114" s="198">
        <f t="shared" si="87"/>
        <v>1.5779999999999998</v>
      </c>
      <c r="AR114" s="276">
        <f t="shared" si="88"/>
        <v>0.41199999999999998</v>
      </c>
      <c r="AS114" s="283">
        <f t="shared" si="89"/>
        <v>0</v>
      </c>
      <c r="AT114" s="284">
        <f t="shared" si="90"/>
        <v>0</v>
      </c>
      <c r="AV114" s="208">
        <v>41700</v>
      </c>
      <c r="AW114" s="83">
        <f t="shared" si="91"/>
        <v>0.6</v>
      </c>
      <c r="AX114" s="26">
        <v>0.58333333333333337</v>
      </c>
      <c r="AY114" s="144">
        <f t="shared" si="92"/>
        <v>0.98199999999999998</v>
      </c>
      <c r="AZ114" s="26">
        <v>0.2</v>
      </c>
      <c r="BA114" s="83">
        <f t="shared" si="93"/>
        <v>0.48599999999999999</v>
      </c>
      <c r="BB114" s="26">
        <v>0.8</v>
      </c>
      <c r="BC114" s="83">
        <f t="shared" si="94"/>
        <v>0.57799999999999996</v>
      </c>
      <c r="BD114" s="26">
        <v>1</v>
      </c>
      <c r="BE114" s="144">
        <f t="shared" si="95"/>
        <v>0.98599999999999999</v>
      </c>
      <c r="BF114" s="26">
        <v>0</v>
      </c>
      <c r="BG114" s="83">
        <f t="shared" si="96"/>
        <v>0</v>
      </c>
      <c r="BH114" s="212">
        <f t="shared" si="97"/>
        <v>3.6320000000000001</v>
      </c>
      <c r="BI114" s="203">
        <f t="shared" si="98"/>
        <v>0.66600000000000004</v>
      </c>
      <c r="BJ114" s="283">
        <f t="shared" si="99"/>
        <v>2</v>
      </c>
      <c r="BK114" s="284">
        <f t="shared" si="100"/>
        <v>2</v>
      </c>
      <c r="BM114" s="160">
        <v>0</v>
      </c>
      <c r="BN114" s="26">
        <f t="shared" si="101"/>
        <v>0</v>
      </c>
      <c r="BO114" s="11">
        <v>0</v>
      </c>
      <c r="BP114" s="26">
        <f t="shared" si="102"/>
        <v>0</v>
      </c>
      <c r="BQ114" s="26">
        <v>0.152</v>
      </c>
      <c r="BR114" s="83">
        <f t="shared" si="103"/>
        <v>0.66600000000000004</v>
      </c>
      <c r="BS114" s="163">
        <f t="shared" si="104"/>
        <v>0.66600000000000004</v>
      </c>
      <c r="BT114" s="291">
        <f t="shared" si="105"/>
        <v>0.38500000000000001</v>
      </c>
      <c r="BU114" s="283">
        <f t="shared" si="106"/>
        <v>0</v>
      </c>
      <c r="BV114" s="284">
        <f t="shared" si="107"/>
        <v>0</v>
      </c>
      <c r="BX114" s="160">
        <v>0</v>
      </c>
      <c r="BY114" s="26">
        <f t="shared" si="108"/>
        <v>0</v>
      </c>
      <c r="BZ114" s="11">
        <v>0</v>
      </c>
      <c r="CA114" s="26">
        <f t="shared" si="109"/>
        <v>0</v>
      </c>
      <c r="CB114" s="11">
        <v>0</v>
      </c>
      <c r="CC114" s="26">
        <f t="shared" si="110"/>
        <v>0</v>
      </c>
      <c r="CD114" s="11">
        <v>0</v>
      </c>
      <c r="CE114" s="26">
        <f t="shared" si="111"/>
        <v>0</v>
      </c>
      <c r="CF114" s="163">
        <f t="shared" si="112"/>
        <v>0</v>
      </c>
      <c r="CG114" s="299">
        <f t="shared" si="113"/>
        <v>0</v>
      </c>
      <c r="CH114" s="283">
        <f t="shared" si="114"/>
        <v>0</v>
      </c>
      <c r="CI114" s="284">
        <f t="shared" si="115"/>
        <v>0</v>
      </c>
      <c r="CK114" s="160">
        <v>2</v>
      </c>
      <c r="CL114" s="26">
        <f t="shared" si="116"/>
        <v>0.61799999999999999</v>
      </c>
      <c r="CM114" s="26">
        <v>0.13333333333333333</v>
      </c>
      <c r="CN114" s="146">
        <f t="shared" si="117"/>
        <v>0.85899999999999999</v>
      </c>
      <c r="CO114" s="11">
        <v>10</v>
      </c>
      <c r="CP114" s="26">
        <f t="shared" si="118"/>
        <v>0.45100000000000001</v>
      </c>
      <c r="CQ114" s="11">
        <v>4</v>
      </c>
      <c r="CR114" s="26">
        <f t="shared" si="119"/>
        <v>0.53500000000000003</v>
      </c>
      <c r="CS114" s="163">
        <f t="shared" si="120"/>
        <v>2.4630000000000001</v>
      </c>
      <c r="CT114" s="299">
        <f t="shared" si="121"/>
        <v>0.70099999999999996</v>
      </c>
      <c r="CU114" s="283">
        <f t="shared" si="122"/>
        <v>0</v>
      </c>
      <c r="CV114" s="284">
        <f t="shared" si="123"/>
        <v>1</v>
      </c>
      <c r="CX114" s="227">
        <v>0.39700000000000002</v>
      </c>
      <c r="CY114" s="31">
        <f t="shared" si="124"/>
        <v>0.84599999999999997</v>
      </c>
      <c r="CZ114" s="26">
        <v>0.24099999999999999</v>
      </c>
      <c r="DA114" s="31">
        <f t="shared" si="125"/>
        <v>0.81499999999999995</v>
      </c>
      <c r="DB114" s="83">
        <v>0.73119999999999996</v>
      </c>
      <c r="DC114" s="163">
        <f t="shared" si="126"/>
        <v>2.3921999999999999</v>
      </c>
      <c r="DD114" s="205">
        <f t="shared" si="127"/>
        <v>0.85899999999999999</v>
      </c>
      <c r="DE114" s="283">
        <f t="shared" si="128"/>
        <v>0</v>
      </c>
      <c r="DF114" s="284">
        <f t="shared" si="129"/>
        <v>2</v>
      </c>
      <c r="DI114" s="231"/>
      <c r="DJ114" s="163">
        <f t="shared" si="130"/>
        <v>12.607199999999999</v>
      </c>
      <c r="DK114" s="203">
        <f t="shared" si="131"/>
        <v>0.54800000000000004</v>
      </c>
      <c r="DM114" s="301">
        <f t="shared" si="132"/>
        <v>2</v>
      </c>
      <c r="DN114" s="302">
        <f t="shared" si="133"/>
        <v>5</v>
      </c>
    </row>
    <row r="115" spans="2:118" x14ac:dyDescent="0.3">
      <c r="B115" s="47" t="s">
        <v>179</v>
      </c>
      <c r="C115" s="160">
        <v>540128</v>
      </c>
      <c r="D115" s="4" t="s">
        <v>340</v>
      </c>
      <c r="E115" s="4" t="s">
        <v>369</v>
      </c>
      <c r="F115" s="11">
        <v>1</v>
      </c>
      <c r="G115" s="18">
        <v>1953</v>
      </c>
      <c r="H115" s="18">
        <v>3317</v>
      </c>
      <c r="I115" s="18">
        <v>5885</v>
      </c>
      <c r="J115" s="19">
        <v>1928.5202252944187</v>
      </c>
      <c r="K115" s="18">
        <v>2600</v>
      </c>
      <c r="L115" s="163">
        <v>2.2599999999999998</v>
      </c>
      <c r="N115" s="256">
        <v>332</v>
      </c>
      <c r="O115" s="144">
        <f t="shared" si="68"/>
        <v>0.93400000000000005</v>
      </c>
      <c r="P115" s="26">
        <v>0.16999487967229901</v>
      </c>
      <c r="Q115" s="26">
        <f t="shared" si="69"/>
        <v>0.60899999999999999</v>
      </c>
      <c r="R115" s="11">
        <v>7.27</v>
      </c>
      <c r="S115" s="31">
        <f t="shared" si="70"/>
        <v>0.85899999999999999</v>
      </c>
      <c r="T115" s="69">
        <v>3.7224782386072711E-3</v>
      </c>
      <c r="U115" s="83">
        <f t="shared" si="71"/>
        <v>0.39</v>
      </c>
      <c r="V115" s="11">
        <v>17</v>
      </c>
      <c r="W115" s="26">
        <f t="shared" si="72"/>
        <v>0.495</v>
      </c>
      <c r="X115" s="62">
        <v>0.9</v>
      </c>
      <c r="Y115" s="26">
        <f t="shared" si="73"/>
        <v>0.27100000000000002</v>
      </c>
      <c r="Z115" s="163">
        <f t="shared" si="74"/>
        <v>1.7650000000000001</v>
      </c>
      <c r="AA115" s="276">
        <f t="shared" si="75"/>
        <v>0.36799999999999999</v>
      </c>
      <c r="AB115" s="283">
        <f t="shared" si="76"/>
        <v>0</v>
      </c>
      <c r="AC115" s="284">
        <f t="shared" si="77"/>
        <v>0</v>
      </c>
      <c r="AE115" s="256">
        <v>161</v>
      </c>
      <c r="AF115" s="178">
        <f t="shared" si="78"/>
        <v>0.84199999999999997</v>
      </c>
      <c r="AG115" s="79">
        <v>5</v>
      </c>
      <c r="AH115" s="26">
        <f t="shared" si="79"/>
        <v>0.69699999999999995</v>
      </c>
      <c r="AI115" s="26">
        <f t="shared" si="134"/>
        <v>4.8537835393427799E-2</v>
      </c>
      <c r="AJ115" s="83">
        <f t="shared" si="81"/>
        <v>0.372</v>
      </c>
      <c r="AK115" s="61">
        <f t="shared" si="82"/>
        <v>0.48493975903614456</v>
      </c>
      <c r="AL115" s="26">
        <f t="shared" si="83"/>
        <v>0.434</v>
      </c>
      <c r="AM115" s="11">
        <v>241</v>
      </c>
      <c r="AN115" s="83">
        <f t="shared" si="84"/>
        <v>7.2656014470907443E-2</v>
      </c>
      <c r="AO115" s="26">
        <f t="shared" si="135"/>
        <v>3.1055900621118012E-2</v>
      </c>
      <c r="AP115" s="26">
        <f t="shared" si="86"/>
        <v>0.61399999999999999</v>
      </c>
      <c r="AQ115" s="198">
        <f t="shared" si="87"/>
        <v>2.3450000000000002</v>
      </c>
      <c r="AR115" s="276">
        <f t="shared" si="88"/>
        <v>0.64900000000000002</v>
      </c>
      <c r="AS115" s="283">
        <f t="shared" si="89"/>
        <v>0</v>
      </c>
      <c r="AT115" s="284">
        <f t="shared" si="90"/>
        <v>1</v>
      </c>
      <c r="AV115" s="208">
        <v>106188</v>
      </c>
      <c r="AW115" s="144">
        <f t="shared" si="91"/>
        <v>0.96399999999999997</v>
      </c>
      <c r="AX115" s="26">
        <v>8.6538461538461536E-2</v>
      </c>
      <c r="AY115" s="83">
        <f t="shared" si="92"/>
        <v>0.49099999999999999</v>
      </c>
      <c r="AZ115" s="26">
        <v>6.2E-2</v>
      </c>
      <c r="BA115" s="83">
        <f t="shared" si="93"/>
        <v>0.254</v>
      </c>
      <c r="BB115" s="26">
        <v>0.876</v>
      </c>
      <c r="BC115" s="83">
        <f t="shared" si="94"/>
        <v>0.72799999999999998</v>
      </c>
      <c r="BD115" s="26">
        <v>0.56500000000000006</v>
      </c>
      <c r="BE115" s="83">
        <f t="shared" si="95"/>
        <v>0.25</v>
      </c>
      <c r="BF115" s="26">
        <v>3.7267080745341616E-2</v>
      </c>
      <c r="BG115" s="83">
        <f t="shared" si="96"/>
        <v>0.67900000000000005</v>
      </c>
      <c r="BH115" s="212">
        <f t="shared" si="97"/>
        <v>3.3660000000000001</v>
      </c>
      <c r="BI115" s="203">
        <f t="shared" si="98"/>
        <v>0.48199999999999998</v>
      </c>
      <c r="BJ115" s="283">
        <f t="shared" si="99"/>
        <v>1</v>
      </c>
      <c r="BK115" s="284">
        <f t="shared" si="100"/>
        <v>1</v>
      </c>
      <c r="BM115" s="160">
        <v>4</v>
      </c>
      <c r="BN115" s="31">
        <f t="shared" si="101"/>
        <v>0.88500000000000001</v>
      </c>
      <c r="BO115" s="11">
        <v>3</v>
      </c>
      <c r="BP115" s="144">
        <f t="shared" si="102"/>
        <v>0.93400000000000005</v>
      </c>
      <c r="BQ115" s="26">
        <v>0.106</v>
      </c>
      <c r="BR115" s="83">
        <f t="shared" si="103"/>
        <v>0.53</v>
      </c>
      <c r="BS115" s="163">
        <f t="shared" si="104"/>
        <v>1.415</v>
      </c>
      <c r="BT115" s="290">
        <f t="shared" si="105"/>
        <v>0.80700000000000005</v>
      </c>
      <c r="BU115" s="283">
        <f t="shared" si="106"/>
        <v>0</v>
      </c>
      <c r="BV115" s="284">
        <f t="shared" si="107"/>
        <v>1</v>
      </c>
      <c r="BX115" s="160">
        <v>0</v>
      </c>
      <c r="BY115" s="26">
        <f t="shared" si="108"/>
        <v>0</v>
      </c>
      <c r="BZ115" s="11">
        <v>0</v>
      </c>
      <c r="CA115" s="26">
        <f t="shared" si="109"/>
        <v>0</v>
      </c>
      <c r="CB115" s="11">
        <v>15</v>
      </c>
      <c r="CC115" s="144">
        <f t="shared" si="110"/>
        <v>0.97299999999999998</v>
      </c>
      <c r="CD115" s="11">
        <v>1</v>
      </c>
      <c r="CE115" s="26">
        <f t="shared" si="111"/>
        <v>0.59199999999999997</v>
      </c>
      <c r="CF115" s="163">
        <f t="shared" si="112"/>
        <v>0.97299999999999998</v>
      </c>
      <c r="CG115" s="299">
        <f t="shared" si="113"/>
        <v>0.77600000000000002</v>
      </c>
      <c r="CH115" s="283">
        <f t="shared" si="114"/>
        <v>1</v>
      </c>
      <c r="CI115" s="284">
        <f t="shared" si="115"/>
        <v>1</v>
      </c>
      <c r="CK115" s="160">
        <v>0</v>
      </c>
      <c r="CL115" s="26">
        <f t="shared" si="116"/>
        <v>0</v>
      </c>
      <c r="CM115" s="26">
        <v>0</v>
      </c>
      <c r="CN115" s="45">
        <f t="shared" si="117"/>
        <v>0</v>
      </c>
      <c r="CO115" s="11">
        <v>45</v>
      </c>
      <c r="CP115" s="26">
        <f t="shared" si="118"/>
        <v>0.754</v>
      </c>
      <c r="CQ115" s="11">
        <v>12</v>
      </c>
      <c r="CR115" s="26">
        <f t="shared" si="119"/>
        <v>0.72799999999999998</v>
      </c>
      <c r="CS115" s="163">
        <f t="shared" si="120"/>
        <v>1.482</v>
      </c>
      <c r="CT115" s="299">
        <f t="shared" si="121"/>
        <v>0.51700000000000002</v>
      </c>
      <c r="CU115" s="283">
        <f t="shared" si="122"/>
        <v>0</v>
      </c>
      <c r="CV115" s="284">
        <f t="shared" si="123"/>
        <v>0</v>
      </c>
      <c r="CX115" s="227">
        <v>2.5000000000000001E-2</v>
      </c>
      <c r="CY115" s="26">
        <f t="shared" si="124"/>
        <v>0.25800000000000001</v>
      </c>
      <c r="CZ115" s="26">
        <v>0.01</v>
      </c>
      <c r="DA115" s="26">
        <f t="shared" si="125"/>
        <v>0.29299999999999998</v>
      </c>
      <c r="DB115" s="26">
        <v>0.59030000000000005</v>
      </c>
      <c r="DC115" s="163">
        <f t="shared" si="126"/>
        <v>1.1413</v>
      </c>
      <c r="DD115" s="203">
        <f t="shared" si="127"/>
        <v>0.36799999999999999</v>
      </c>
      <c r="DE115" s="283">
        <f t="shared" si="128"/>
        <v>0</v>
      </c>
      <c r="DF115" s="284">
        <f t="shared" si="129"/>
        <v>0</v>
      </c>
      <c r="DI115" s="231"/>
      <c r="DJ115" s="163">
        <f t="shared" si="130"/>
        <v>12.487299999999999</v>
      </c>
      <c r="DK115" s="203">
        <f t="shared" si="131"/>
        <v>0.54300000000000004</v>
      </c>
      <c r="DM115" s="301">
        <f t="shared" si="132"/>
        <v>2</v>
      </c>
      <c r="DN115" s="302">
        <f t="shared" si="133"/>
        <v>4</v>
      </c>
    </row>
    <row r="116" spans="2:118" x14ac:dyDescent="0.3">
      <c r="B116" s="47" t="s">
        <v>161</v>
      </c>
      <c r="C116" s="160">
        <v>540249</v>
      </c>
      <c r="D116" s="4" t="s">
        <v>338</v>
      </c>
      <c r="E116" s="4" t="s">
        <v>369</v>
      </c>
      <c r="F116" s="11">
        <v>2</v>
      </c>
      <c r="G116" s="18">
        <v>833</v>
      </c>
      <c r="H116" s="18">
        <v>764</v>
      </c>
      <c r="I116" s="18">
        <v>1541</v>
      </c>
      <c r="J116" s="19">
        <v>1183.9615846338534</v>
      </c>
      <c r="K116" s="18">
        <v>647</v>
      </c>
      <c r="L116" s="163">
        <v>2.38</v>
      </c>
      <c r="N116" s="256">
        <v>210</v>
      </c>
      <c r="O116" s="26">
        <f t="shared" si="68"/>
        <v>0.78900000000000003</v>
      </c>
      <c r="P116" s="26">
        <v>0.25210084033613439</v>
      </c>
      <c r="Q116" s="83">
        <f t="shared" si="69"/>
        <v>0.79800000000000004</v>
      </c>
      <c r="R116" s="11">
        <v>3.4</v>
      </c>
      <c r="S116" s="26">
        <f t="shared" si="70"/>
        <v>0.57399999999999995</v>
      </c>
      <c r="T116" s="69">
        <v>4.081632653061224E-3</v>
      </c>
      <c r="U116" s="83">
        <f t="shared" si="71"/>
        <v>0.44700000000000001</v>
      </c>
      <c r="V116" s="11">
        <v>14</v>
      </c>
      <c r="W116" s="26">
        <f t="shared" si="72"/>
        <v>0.22800000000000001</v>
      </c>
      <c r="X116" s="62">
        <v>1.5</v>
      </c>
      <c r="Y116" s="26">
        <f t="shared" si="73"/>
        <v>0.45100000000000001</v>
      </c>
      <c r="Z116" s="163">
        <f t="shared" si="74"/>
        <v>1.9240000000000002</v>
      </c>
      <c r="AA116" s="276">
        <f t="shared" si="75"/>
        <v>0.442</v>
      </c>
      <c r="AB116" s="283">
        <f t="shared" si="76"/>
        <v>0</v>
      </c>
      <c r="AC116" s="284">
        <f t="shared" si="77"/>
        <v>0</v>
      </c>
      <c r="AE116" s="256">
        <v>75</v>
      </c>
      <c r="AF116" s="26">
        <f t="shared" si="78"/>
        <v>0.64900000000000002</v>
      </c>
      <c r="AG116" s="79">
        <v>0</v>
      </c>
      <c r="AH116" s="26">
        <f t="shared" si="79"/>
        <v>0</v>
      </c>
      <c r="AI116" s="26">
        <f t="shared" si="134"/>
        <v>9.8167539267015713E-2</v>
      </c>
      <c r="AJ116" s="83">
        <f t="shared" si="81"/>
        <v>0.52600000000000002</v>
      </c>
      <c r="AK116" s="61">
        <f t="shared" si="82"/>
        <v>0.35714285714285715</v>
      </c>
      <c r="AL116" s="26">
        <f t="shared" si="83"/>
        <v>0.377</v>
      </c>
      <c r="AM116" s="11">
        <v>81</v>
      </c>
      <c r="AN116" s="83">
        <f t="shared" si="84"/>
        <v>0.10602094240837696</v>
      </c>
      <c r="AO116" s="26">
        <f t="shared" si="135"/>
        <v>0</v>
      </c>
      <c r="AP116" s="26">
        <f t="shared" si="86"/>
        <v>0</v>
      </c>
      <c r="AQ116" s="198">
        <f t="shared" si="87"/>
        <v>1.552</v>
      </c>
      <c r="AR116" s="276">
        <f t="shared" si="88"/>
        <v>0.40300000000000002</v>
      </c>
      <c r="AS116" s="283">
        <f t="shared" si="89"/>
        <v>0</v>
      </c>
      <c r="AT116" s="284">
        <f t="shared" si="90"/>
        <v>0</v>
      </c>
      <c r="AV116" s="208">
        <v>61900</v>
      </c>
      <c r="AW116" s="178">
        <f t="shared" si="91"/>
        <v>0.83699999999999997</v>
      </c>
      <c r="AX116" s="26">
        <v>0.189873417721519</v>
      </c>
      <c r="AY116" s="83">
        <f t="shared" si="92"/>
        <v>0.68400000000000005</v>
      </c>
      <c r="AZ116" s="26">
        <v>0.42</v>
      </c>
      <c r="BA116" s="178">
        <f t="shared" si="93"/>
        <v>0.82399999999999995</v>
      </c>
      <c r="BB116" s="26">
        <v>0.91400000000000003</v>
      </c>
      <c r="BC116" s="178">
        <f t="shared" si="94"/>
        <v>0.86399999999999999</v>
      </c>
      <c r="BD116" s="26">
        <v>0.51900000000000002</v>
      </c>
      <c r="BE116" s="83">
        <f t="shared" si="95"/>
        <v>0.23599999999999999</v>
      </c>
      <c r="BF116" s="26">
        <v>5.3333333333333337E-2</v>
      </c>
      <c r="BG116" s="83">
        <f t="shared" si="96"/>
        <v>0.73199999999999998</v>
      </c>
      <c r="BH116" s="212">
        <f t="shared" si="97"/>
        <v>4.1769999999999996</v>
      </c>
      <c r="BI116" s="206">
        <f t="shared" si="98"/>
        <v>0.97799999999999998</v>
      </c>
      <c r="BJ116" s="283">
        <f t="shared" si="99"/>
        <v>0</v>
      </c>
      <c r="BK116" s="284">
        <f t="shared" si="100"/>
        <v>3</v>
      </c>
      <c r="BM116" s="160">
        <v>0</v>
      </c>
      <c r="BN116" s="26">
        <f t="shared" si="101"/>
        <v>0</v>
      </c>
      <c r="BO116" s="11">
        <v>0</v>
      </c>
      <c r="BP116" s="26">
        <f t="shared" si="102"/>
        <v>0</v>
      </c>
      <c r="BQ116" s="26">
        <v>0.13200000000000001</v>
      </c>
      <c r="BR116" s="83">
        <f t="shared" si="103"/>
        <v>0.59599999999999997</v>
      </c>
      <c r="BS116" s="163">
        <f t="shared" si="104"/>
        <v>0.59599999999999997</v>
      </c>
      <c r="BT116" s="291">
        <f t="shared" si="105"/>
        <v>0.36799999999999999</v>
      </c>
      <c r="BU116" s="283">
        <f t="shared" si="106"/>
        <v>0</v>
      </c>
      <c r="BV116" s="284">
        <f t="shared" si="107"/>
        <v>0</v>
      </c>
      <c r="BX116" s="160">
        <v>0</v>
      </c>
      <c r="BY116" s="26">
        <f t="shared" si="108"/>
        <v>0</v>
      </c>
      <c r="BZ116" s="11">
        <v>0</v>
      </c>
      <c r="CA116" s="26">
        <f t="shared" si="109"/>
        <v>0</v>
      </c>
      <c r="CB116" s="11">
        <v>1</v>
      </c>
      <c r="CC116" s="26">
        <f t="shared" si="110"/>
        <v>0.26300000000000001</v>
      </c>
      <c r="CD116" s="11">
        <v>0</v>
      </c>
      <c r="CE116" s="26">
        <f t="shared" si="111"/>
        <v>0</v>
      </c>
      <c r="CF116" s="163">
        <f t="shared" si="112"/>
        <v>0.26300000000000001</v>
      </c>
      <c r="CG116" s="299">
        <f t="shared" si="113"/>
        <v>0.25800000000000001</v>
      </c>
      <c r="CH116" s="283">
        <f t="shared" si="114"/>
        <v>0</v>
      </c>
      <c r="CI116" s="284">
        <f t="shared" si="115"/>
        <v>0</v>
      </c>
      <c r="CK116" s="160">
        <v>2</v>
      </c>
      <c r="CL116" s="26">
        <f t="shared" si="116"/>
        <v>0.61799999999999999</v>
      </c>
      <c r="CM116" s="26">
        <v>2.6666666666666668E-2</v>
      </c>
      <c r="CN116" s="45">
        <f t="shared" si="117"/>
        <v>0.68400000000000005</v>
      </c>
      <c r="CO116" s="11">
        <v>11</v>
      </c>
      <c r="CP116" s="26">
        <f t="shared" si="118"/>
        <v>0.47299999999999998</v>
      </c>
      <c r="CQ116" s="11">
        <v>5</v>
      </c>
      <c r="CR116" s="26">
        <f t="shared" si="119"/>
        <v>0.58299999999999996</v>
      </c>
      <c r="CS116" s="163">
        <f t="shared" si="120"/>
        <v>2.3580000000000001</v>
      </c>
      <c r="CT116" s="299">
        <f t="shared" si="121"/>
        <v>0.68400000000000005</v>
      </c>
      <c r="CU116" s="283">
        <f t="shared" si="122"/>
        <v>0</v>
      </c>
      <c r="CV116" s="284">
        <f t="shared" si="123"/>
        <v>0</v>
      </c>
      <c r="CX116" s="227">
        <v>0.113</v>
      </c>
      <c r="CY116" s="26">
        <f t="shared" si="124"/>
        <v>0.51700000000000002</v>
      </c>
      <c r="CZ116" s="26">
        <v>7.3999999999999996E-2</v>
      </c>
      <c r="DA116" s="26">
        <f t="shared" si="125"/>
        <v>0.56999999999999995</v>
      </c>
      <c r="DB116" s="26">
        <v>0.50219999999999998</v>
      </c>
      <c r="DC116" s="163">
        <f t="shared" si="126"/>
        <v>1.5891999999999999</v>
      </c>
      <c r="DD116" s="203">
        <f t="shared" si="127"/>
        <v>0.52600000000000002</v>
      </c>
      <c r="DE116" s="283">
        <f t="shared" si="128"/>
        <v>0</v>
      </c>
      <c r="DF116" s="284">
        <f t="shared" si="129"/>
        <v>0</v>
      </c>
      <c r="DI116" s="231"/>
      <c r="DJ116" s="163">
        <f t="shared" si="130"/>
        <v>12.459199999999999</v>
      </c>
      <c r="DK116" s="203">
        <f t="shared" si="131"/>
        <v>0.53900000000000003</v>
      </c>
      <c r="DM116" s="301">
        <f t="shared" si="132"/>
        <v>0</v>
      </c>
      <c r="DN116" s="302">
        <f t="shared" si="133"/>
        <v>3</v>
      </c>
    </row>
    <row r="117" spans="2:118" x14ac:dyDescent="0.3">
      <c r="B117" s="47" t="s">
        <v>291</v>
      </c>
      <c r="C117" s="160">
        <v>540256</v>
      </c>
      <c r="D117" s="4" t="s">
        <v>365</v>
      </c>
      <c r="E117" s="4" t="s">
        <v>369</v>
      </c>
      <c r="F117" s="11">
        <v>10</v>
      </c>
      <c r="G117" s="18">
        <v>322</v>
      </c>
      <c r="H117" s="18">
        <v>242</v>
      </c>
      <c r="I117" s="18">
        <v>366</v>
      </c>
      <c r="J117" s="19">
        <v>727.45341614906829</v>
      </c>
      <c r="K117" s="18">
        <v>175</v>
      </c>
      <c r="L117" s="163">
        <v>2.09</v>
      </c>
      <c r="N117" s="256">
        <v>53</v>
      </c>
      <c r="O117" s="26">
        <f t="shared" si="68"/>
        <v>0.38100000000000001</v>
      </c>
      <c r="P117" s="26">
        <v>0.1645962732919255</v>
      </c>
      <c r="Q117" s="26">
        <f t="shared" si="69"/>
        <v>0.59599999999999997</v>
      </c>
      <c r="R117" s="11">
        <v>2.17</v>
      </c>
      <c r="S117" s="26">
        <f t="shared" si="70"/>
        <v>0.35499999999999998</v>
      </c>
      <c r="T117" s="69">
        <v>6.7391304347826086E-3</v>
      </c>
      <c r="U117" s="83">
        <f t="shared" si="71"/>
        <v>0.70599999999999996</v>
      </c>
      <c r="V117" s="11">
        <v>18</v>
      </c>
      <c r="W117" s="83">
        <f t="shared" si="72"/>
        <v>0.57399999999999995</v>
      </c>
      <c r="X117" s="62">
        <v>1.5</v>
      </c>
      <c r="Y117" s="26">
        <f t="shared" si="73"/>
        <v>0.45100000000000001</v>
      </c>
      <c r="Z117" s="163">
        <f t="shared" si="74"/>
        <v>2.327</v>
      </c>
      <c r="AA117" s="276">
        <f t="shared" si="75"/>
        <v>0.627</v>
      </c>
      <c r="AB117" s="283">
        <f t="shared" si="76"/>
        <v>0</v>
      </c>
      <c r="AC117" s="284">
        <f t="shared" si="77"/>
        <v>0</v>
      </c>
      <c r="AE117" s="256">
        <v>52</v>
      </c>
      <c r="AF117" s="26">
        <f t="shared" si="78"/>
        <v>0.56100000000000005</v>
      </c>
      <c r="AG117" s="79">
        <v>0</v>
      </c>
      <c r="AH117" s="26">
        <f t="shared" si="79"/>
        <v>0</v>
      </c>
      <c r="AI117" s="26">
        <f t="shared" si="134"/>
        <v>0.21487603305785125</v>
      </c>
      <c r="AJ117" s="83">
        <f t="shared" si="81"/>
        <v>0.78500000000000003</v>
      </c>
      <c r="AK117" s="61">
        <f t="shared" si="82"/>
        <v>0.98113207547169812</v>
      </c>
      <c r="AL117" s="83">
        <f t="shared" si="83"/>
        <v>0.69199999999999995</v>
      </c>
      <c r="AM117" s="11">
        <v>76</v>
      </c>
      <c r="AN117" s="83">
        <f t="shared" si="84"/>
        <v>0.31404958677685951</v>
      </c>
      <c r="AO117" s="26">
        <f t="shared" si="135"/>
        <v>0</v>
      </c>
      <c r="AP117" s="26">
        <f t="shared" si="86"/>
        <v>0</v>
      </c>
      <c r="AQ117" s="198">
        <f t="shared" si="87"/>
        <v>2.0379999999999998</v>
      </c>
      <c r="AR117" s="276">
        <f t="shared" si="88"/>
        <v>0.55200000000000005</v>
      </c>
      <c r="AS117" s="283">
        <f t="shared" si="89"/>
        <v>0</v>
      </c>
      <c r="AT117" s="284">
        <f t="shared" si="90"/>
        <v>0</v>
      </c>
      <c r="AV117" s="208">
        <v>35200</v>
      </c>
      <c r="AW117" s="83">
        <f t="shared" si="91"/>
        <v>0.49099999999999999</v>
      </c>
      <c r="AX117" s="26">
        <v>2.1739130434782612E-2</v>
      </c>
      <c r="AY117" s="83">
        <f t="shared" si="92"/>
        <v>0.35</v>
      </c>
      <c r="AZ117" s="26">
        <v>0.42099999999999999</v>
      </c>
      <c r="BA117" s="178">
        <f t="shared" si="93"/>
        <v>0.82799999999999996</v>
      </c>
      <c r="BB117" s="26">
        <v>0.47399999999999998</v>
      </c>
      <c r="BC117" s="83">
        <f t="shared" si="94"/>
        <v>0.26700000000000002</v>
      </c>
      <c r="BD117" s="26">
        <v>0.94700000000000006</v>
      </c>
      <c r="BE117" s="178">
        <f t="shared" si="95"/>
        <v>0.877</v>
      </c>
      <c r="BF117" s="26">
        <v>0</v>
      </c>
      <c r="BG117" s="83">
        <f t="shared" si="96"/>
        <v>0</v>
      </c>
      <c r="BH117" s="212">
        <f t="shared" si="97"/>
        <v>2.8130000000000002</v>
      </c>
      <c r="BI117" s="203">
        <f t="shared" si="98"/>
        <v>0.30199999999999999</v>
      </c>
      <c r="BJ117" s="283">
        <f t="shared" si="99"/>
        <v>0</v>
      </c>
      <c r="BK117" s="284">
        <f t="shared" si="100"/>
        <v>2</v>
      </c>
      <c r="BM117" s="160">
        <v>2</v>
      </c>
      <c r="BN117" s="26">
        <f t="shared" si="101"/>
        <v>0.66600000000000004</v>
      </c>
      <c r="BO117" s="11">
        <v>0</v>
      </c>
      <c r="BP117" s="26">
        <f t="shared" si="102"/>
        <v>0</v>
      </c>
      <c r="BQ117" s="26">
        <v>0.24399999999999999</v>
      </c>
      <c r="BR117" s="178">
        <f t="shared" si="103"/>
        <v>0.85</v>
      </c>
      <c r="BS117" s="163">
        <f t="shared" si="104"/>
        <v>1.516</v>
      </c>
      <c r="BT117" s="290">
        <f t="shared" si="105"/>
        <v>0.86399999999999999</v>
      </c>
      <c r="BU117" s="283">
        <f t="shared" si="106"/>
        <v>0</v>
      </c>
      <c r="BV117" s="284">
        <f t="shared" si="107"/>
        <v>1</v>
      </c>
      <c r="BX117" s="160">
        <v>0</v>
      </c>
      <c r="BY117" s="26">
        <f t="shared" si="108"/>
        <v>0</v>
      </c>
      <c r="BZ117" s="11">
        <v>0</v>
      </c>
      <c r="CA117" s="26">
        <f t="shared" si="109"/>
        <v>0</v>
      </c>
      <c r="CB117" s="11">
        <v>4</v>
      </c>
      <c r="CC117" s="26">
        <f t="shared" si="110"/>
        <v>0.71899999999999997</v>
      </c>
      <c r="CD117" s="11">
        <v>3</v>
      </c>
      <c r="CE117" s="31">
        <f t="shared" si="111"/>
        <v>0.85</v>
      </c>
      <c r="CF117" s="163">
        <f t="shared" si="112"/>
        <v>0.71899999999999997</v>
      </c>
      <c r="CG117" s="299">
        <f t="shared" si="113"/>
        <v>0.63100000000000001</v>
      </c>
      <c r="CH117" s="283">
        <f t="shared" si="114"/>
        <v>0</v>
      </c>
      <c r="CI117" s="284">
        <f t="shared" si="115"/>
        <v>0</v>
      </c>
      <c r="CK117" s="160">
        <v>0</v>
      </c>
      <c r="CL117" s="26">
        <f t="shared" si="116"/>
        <v>0</v>
      </c>
      <c r="CM117" s="26">
        <v>0</v>
      </c>
      <c r="CN117" s="45">
        <f t="shared" si="117"/>
        <v>0</v>
      </c>
      <c r="CO117" s="11">
        <v>12</v>
      </c>
      <c r="CP117" s="26">
        <f t="shared" si="118"/>
        <v>0.5</v>
      </c>
      <c r="CQ117" s="11">
        <v>4</v>
      </c>
      <c r="CR117" s="26">
        <f t="shared" si="119"/>
        <v>0.53500000000000003</v>
      </c>
      <c r="CS117" s="163">
        <f t="shared" si="120"/>
        <v>1.0350000000000001</v>
      </c>
      <c r="CT117" s="299">
        <f t="shared" si="121"/>
        <v>0.35899999999999999</v>
      </c>
      <c r="CU117" s="283">
        <f t="shared" si="122"/>
        <v>0</v>
      </c>
      <c r="CV117" s="284">
        <f t="shared" si="123"/>
        <v>0</v>
      </c>
      <c r="CX117" s="227">
        <v>0.183</v>
      </c>
      <c r="CY117" s="26">
        <f t="shared" si="124"/>
        <v>0.64400000000000002</v>
      </c>
      <c r="CZ117" s="26">
        <v>7.3999999999999996E-2</v>
      </c>
      <c r="DA117" s="26">
        <f t="shared" si="125"/>
        <v>0.56999999999999995</v>
      </c>
      <c r="DB117" s="83">
        <v>0.74880000000000002</v>
      </c>
      <c r="DC117" s="163">
        <f t="shared" si="126"/>
        <v>1.9628000000000001</v>
      </c>
      <c r="DD117" s="203">
        <f t="shared" si="127"/>
        <v>0.71</v>
      </c>
      <c r="DE117" s="283">
        <f t="shared" si="128"/>
        <v>0</v>
      </c>
      <c r="DF117" s="284">
        <f t="shared" si="129"/>
        <v>0</v>
      </c>
      <c r="DI117" s="231"/>
      <c r="DJ117" s="163">
        <f t="shared" si="130"/>
        <v>12.4108</v>
      </c>
      <c r="DK117" s="203">
        <f t="shared" si="131"/>
        <v>0.53500000000000003</v>
      </c>
      <c r="DM117" s="301">
        <f t="shared" si="132"/>
        <v>0</v>
      </c>
      <c r="DN117" s="302">
        <f t="shared" si="133"/>
        <v>3</v>
      </c>
    </row>
    <row r="118" spans="2:118" x14ac:dyDescent="0.3">
      <c r="B118" s="47" t="s">
        <v>93</v>
      </c>
      <c r="C118" s="160">
        <v>540055</v>
      </c>
      <c r="D118" s="4" t="s">
        <v>327</v>
      </c>
      <c r="E118" s="4" t="s">
        <v>369</v>
      </c>
      <c r="F118" s="11">
        <v>6</v>
      </c>
      <c r="G118" s="18">
        <v>6807</v>
      </c>
      <c r="H118" s="18">
        <v>4007</v>
      </c>
      <c r="I118" s="18">
        <v>9165</v>
      </c>
      <c r="J118" s="19">
        <v>861.7011899515204</v>
      </c>
      <c r="K118" s="18">
        <v>3704</v>
      </c>
      <c r="L118" s="163">
        <v>2.44</v>
      </c>
      <c r="N118" s="256">
        <v>292</v>
      </c>
      <c r="O118" s="31">
        <f t="shared" si="68"/>
        <v>0.89400000000000002</v>
      </c>
      <c r="P118" s="26">
        <v>4.2897017775819009E-2</v>
      </c>
      <c r="Q118" s="26">
        <f t="shared" si="69"/>
        <v>0.16200000000000001</v>
      </c>
      <c r="R118" s="11">
        <v>17.649999999999999</v>
      </c>
      <c r="S118" s="144">
        <f t="shared" si="70"/>
        <v>0.97799999999999998</v>
      </c>
      <c r="T118" s="69">
        <v>2.5929190539150872E-3</v>
      </c>
      <c r="U118" s="83">
        <f t="shared" si="71"/>
        <v>0.245</v>
      </c>
      <c r="V118" s="11">
        <v>18</v>
      </c>
      <c r="W118" s="26">
        <f t="shared" si="72"/>
        <v>0.57399999999999995</v>
      </c>
      <c r="X118" s="62">
        <v>2.5</v>
      </c>
      <c r="Y118" s="83">
        <f t="shared" si="73"/>
        <v>0.67900000000000005</v>
      </c>
      <c r="Z118" s="163">
        <f t="shared" si="74"/>
        <v>1.6600000000000001</v>
      </c>
      <c r="AA118" s="276">
        <f t="shared" si="75"/>
        <v>0.32</v>
      </c>
      <c r="AB118" s="283">
        <f t="shared" si="76"/>
        <v>0</v>
      </c>
      <c r="AC118" s="284">
        <f t="shared" si="77"/>
        <v>0</v>
      </c>
      <c r="AE118" s="256">
        <v>125</v>
      </c>
      <c r="AF118" s="83">
        <f t="shared" si="78"/>
        <v>0.78900000000000003</v>
      </c>
      <c r="AG118" s="79">
        <v>25</v>
      </c>
      <c r="AH118" s="178">
        <f t="shared" si="79"/>
        <v>0.872</v>
      </c>
      <c r="AI118" s="26">
        <f t="shared" si="134"/>
        <v>3.1195408035937112E-2</v>
      </c>
      <c r="AJ118" s="83">
        <f t="shared" si="81"/>
        <v>0.315</v>
      </c>
      <c r="AK118" s="61">
        <f t="shared" si="82"/>
        <v>0.42808219178082191</v>
      </c>
      <c r="AL118" s="26">
        <f t="shared" si="83"/>
        <v>0.41599999999999998</v>
      </c>
      <c r="AM118" s="11">
        <v>156</v>
      </c>
      <c r="AN118" s="83">
        <f t="shared" si="84"/>
        <v>3.8931869228849517E-2</v>
      </c>
      <c r="AO118" s="26">
        <f t="shared" si="135"/>
        <v>0.2</v>
      </c>
      <c r="AP118" s="31">
        <f t="shared" si="86"/>
        <v>0.88500000000000001</v>
      </c>
      <c r="AQ118" s="198">
        <f t="shared" si="87"/>
        <v>2.3919999999999999</v>
      </c>
      <c r="AR118" s="276">
        <f t="shared" si="88"/>
        <v>0.65700000000000003</v>
      </c>
      <c r="AS118" s="283">
        <f t="shared" si="89"/>
        <v>0</v>
      </c>
      <c r="AT118" s="284">
        <f t="shared" si="90"/>
        <v>1</v>
      </c>
      <c r="AV118" s="208">
        <v>91800</v>
      </c>
      <c r="AW118" s="144">
        <f t="shared" si="91"/>
        <v>0.95599999999999996</v>
      </c>
      <c r="AX118" s="26">
        <v>8.1632653061224483E-2</v>
      </c>
      <c r="AY118" s="83">
        <f t="shared" si="92"/>
        <v>0.47299999999999998</v>
      </c>
      <c r="AZ118" s="26">
        <v>0.32100000000000001</v>
      </c>
      <c r="BA118" s="83">
        <f t="shared" si="93"/>
        <v>0.70099999999999996</v>
      </c>
      <c r="BB118" s="26">
        <v>0.73699999999999999</v>
      </c>
      <c r="BC118" s="83">
        <f t="shared" si="94"/>
        <v>0.49099999999999999</v>
      </c>
      <c r="BD118" s="26">
        <v>0.83400000000000007</v>
      </c>
      <c r="BE118" s="83">
        <f t="shared" si="95"/>
        <v>0.51700000000000002</v>
      </c>
      <c r="BF118" s="26">
        <v>6.4000000000000001E-2</v>
      </c>
      <c r="BG118" s="83">
        <f t="shared" si="96"/>
        <v>0.79800000000000004</v>
      </c>
      <c r="BH118" s="212">
        <f t="shared" si="97"/>
        <v>3.9359999999999999</v>
      </c>
      <c r="BI118" s="205">
        <f t="shared" si="98"/>
        <v>0.86399999999999999</v>
      </c>
      <c r="BJ118" s="283">
        <f t="shared" si="99"/>
        <v>1</v>
      </c>
      <c r="BK118" s="284">
        <f t="shared" si="100"/>
        <v>1</v>
      </c>
      <c r="BM118" s="160">
        <v>4</v>
      </c>
      <c r="BN118" s="31">
        <f t="shared" si="101"/>
        <v>0.88500000000000001</v>
      </c>
      <c r="BO118" s="11">
        <v>4</v>
      </c>
      <c r="BP118" s="144">
        <f t="shared" si="102"/>
        <v>0.96</v>
      </c>
      <c r="BQ118" s="26">
        <v>3.1E-2</v>
      </c>
      <c r="BR118" s="83">
        <f t="shared" si="103"/>
        <v>0.245</v>
      </c>
      <c r="BS118" s="163">
        <f t="shared" si="104"/>
        <v>1.1299999999999999</v>
      </c>
      <c r="BT118" s="291">
        <f t="shared" si="105"/>
        <v>0.61399999999999999</v>
      </c>
      <c r="BU118" s="283">
        <f t="shared" si="106"/>
        <v>0</v>
      </c>
      <c r="BV118" s="284">
        <f t="shared" si="107"/>
        <v>1</v>
      </c>
      <c r="BX118" s="160">
        <v>1</v>
      </c>
      <c r="BY118" s="26">
        <f t="shared" si="108"/>
        <v>0.77600000000000002</v>
      </c>
      <c r="BZ118" s="11">
        <v>1</v>
      </c>
      <c r="CA118" s="31">
        <f t="shared" si="109"/>
        <v>0.84599999999999997</v>
      </c>
      <c r="CB118" s="11">
        <v>3</v>
      </c>
      <c r="CC118" s="26">
        <f t="shared" si="110"/>
        <v>0.63100000000000001</v>
      </c>
      <c r="CD118" s="11">
        <v>0</v>
      </c>
      <c r="CE118" s="26">
        <f t="shared" si="111"/>
        <v>0</v>
      </c>
      <c r="CF118" s="163">
        <f t="shared" si="112"/>
        <v>1.407</v>
      </c>
      <c r="CG118" s="298">
        <f t="shared" si="113"/>
        <v>0.82399999999999995</v>
      </c>
      <c r="CH118" s="283">
        <f t="shared" si="114"/>
        <v>0</v>
      </c>
      <c r="CI118" s="284">
        <f t="shared" si="115"/>
        <v>0</v>
      </c>
      <c r="CK118" s="160">
        <v>0</v>
      </c>
      <c r="CL118" s="26">
        <f t="shared" si="116"/>
        <v>0</v>
      </c>
      <c r="CM118" s="26">
        <v>0</v>
      </c>
      <c r="CN118" s="45">
        <f t="shared" si="117"/>
        <v>0</v>
      </c>
      <c r="CO118" s="11">
        <v>33</v>
      </c>
      <c r="CP118" s="26">
        <f t="shared" si="118"/>
        <v>0.68400000000000005</v>
      </c>
      <c r="CQ118" s="11">
        <v>2</v>
      </c>
      <c r="CR118" s="26">
        <f t="shared" si="119"/>
        <v>0.438</v>
      </c>
      <c r="CS118" s="163">
        <f t="shared" si="120"/>
        <v>1.1220000000000001</v>
      </c>
      <c r="CT118" s="299">
        <f t="shared" si="121"/>
        <v>0.39900000000000002</v>
      </c>
      <c r="CU118" s="283">
        <f t="shared" si="122"/>
        <v>0</v>
      </c>
      <c r="CV118" s="284">
        <f t="shared" si="123"/>
        <v>0</v>
      </c>
      <c r="CX118" s="227">
        <v>4.2000000000000003E-2</v>
      </c>
      <c r="CY118" s="26">
        <f t="shared" si="124"/>
        <v>0.33300000000000002</v>
      </c>
      <c r="CZ118" s="26">
        <v>3.5999999999999997E-2</v>
      </c>
      <c r="DA118" s="26">
        <f t="shared" si="125"/>
        <v>0.42099999999999999</v>
      </c>
      <c r="DB118" s="26">
        <v>0</v>
      </c>
      <c r="DC118" s="163">
        <f t="shared" si="126"/>
        <v>0.754</v>
      </c>
      <c r="DD118" s="203">
        <f t="shared" si="127"/>
        <v>0.20100000000000001</v>
      </c>
      <c r="DE118" s="283">
        <f t="shared" si="128"/>
        <v>0</v>
      </c>
      <c r="DF118" s="284">
        <f t="shared" si="129"/>
        <v>0</v>
      </c>
      <c r="DI118" s="231"/>
      <c r="DJ118" s="163">
        <f t="shared" si="130"/>
        <v>12.400999999999998</v>
      </c>
      <c r="DK118" s="203">
        <f t="shared" si="131"/>
        <v>0.53</v>
      </c>
      <c r="DM118" s="301">
        <f t="shared" si="132"/>
        <v>1</v>
      </c>
      <c r="DN118" s="302">
        <f t="shared" si="133"/>
        <v>3</v>
      </c>
    </row>
    <row r="119" spans="2:118" x14ac:dyDescent="0.3">
      <c r="B119" s="47" t="s">
        <v>69</v>
      </c>
      <c r="C119" s="160">
        <v>540037</v>
      </c>
      <c r="D119" s="4" t="s">
        <v>320</v>
      </c>
      <c r="E119" s="4" t="s">
        <v>369</v>
      </c>
      <c r="F119" s="11">
        <v>7</v>
      </c>
      <c r="G119" s="18">
        <v>224</v>
      </c>
      <c r="H119" s="18">
        <v>170</v>
      </c>
      <c r="I119" s="18">
        <v>159</v>
      </c>
      <c r="J119" s="19">
        <v>454.28571428571422</v>
      </c>
      <c r="K119" s="18">
        <v>45</v>
      </c>
      <c r="L119" s="163">
        <v>3.53</v>
      </c>
      <c r="N119" s="256">
        <v>70</v>
      </c>
      <c r="O119" s="26">
        <f t="shared" si="68"/>
        <v>0.46400000000000002</v>
      </c>
      <c r="P119" s="26">
        <v>0.3125</v>
      </c>
      <c r="Q119" s="178">
        <f t="shared" si="69"/>
        <v>0.88500000000000001</v>
      </c>
      <c r="R119" s="11">
        <v>1.82</v>
      </c>
      <c r="S119" s="26">
        <f t="shared" si="70"/>
        <v>0.29799999999999999</v>
      </c>
      <c r="T119" s="69">
        <v>8.1250000000000003E-3</v>
      </c>
      <c r="U119" s="178">
        <f t="shared" si="71"/>
        <v>0.81100000000000005</v>
      </c>
      <c r="V119" s="11">
        <v>18</v>
      </c>
      <c r="W119" s="83">
        <f t="shared" si="72"/>
        <v>0.57399999999999995</v>
      </c>
      <c r="X119" s="62">
        <v>1.3</v>
      </c>
      <c r="Y119" s="26">
        <f t="shared" si="73"/>
        <v>0.39900000000000002</v>
      </c>
      <c r="Z119" s="163">
        <f t="shared" si="74"/>
        <v>2.669</v>
      </c>
      <c r="AA119" s="275">
        <f t="shared" si="75"/>
        <v>0.82</v>
      </c>
      <c r="AB119" s="283">
        <f t="shared" si="76"/>
        <v>0</v>
      </c>
      <c r="AC119" s="284">
        <f t="shared" si="77"/>
        <v>2</v>
      </c>
      <c r="AE119" s="256">
        <v>19</v>
      </c>
      <c r="AF119" s="26">
        <f t="shared" si="78"/>
        <v>0.28899999999999998</v>
      </c>
      <c r="AG119" s="79">
        <v>0</v>
      </c>
      <c r="AH119" s="26">
        <f t="shared" si="79"/>
        <v>0</v>
      </c>
      <c r="AI119" s="26">
        <f t="shared" si="134"/>
        <v>0.11176470588235295</v>
      </c>
      <c r="AJ119" s="83">
        <f t="shared" si="81"/>
        <v>0.57799999999999996</v>
      </c>
      <c r="AK119" s="61">
        <f t="shared" si="82"/>
        <v>0.27142857142857141</v>
      </c>
      <c r="AL119" s="26">
        <f t="shared" si="83"/>
        <v>0.29799999999999999</v>
      </c>
      <c r="AM119" s="11">
        <v>21</v>
      </c>
      <c r="AN119" s="83">
        <f t="shared" si="84"/>
        <v>0.12352941176470589</v>
      </c>
      <c r="AO119" s="26">
        <f t="shared" si="135"/>
        <v>0</v>
      </c>
      <c r="AP119" s="26">
        <f t="shared" si="86"/>
        <v>0</v>
      </c>
      <c r="AQ119" s="198">
        <f t="shared" si="87"/>
        <v>1.1649999999999998</v>
      </c>
      <c r="AR119" s="276">
        <f t="shared" si="88"/>
        <v>0.27600000000000002</v>
      </c>
      <c r="AS119" s="283">
        <f t="shared" si="89"/>
        <v>0</v>
      </c>
      <c r="AT119" s="284">
        <f t="shared" si="90"/>
        <v>0</v>
      </c>
      <c r="AV119" s="208">
        <v>22600</v>
      </c>
      <c r="AW119" s="83">
        <f t="shared" si="91"/>
        <v>0.28000000000000003</v>
      </c>
      <c r="AX119" s="26">
        <v>0.3125</v>
      </c>
      <c r="AY119" s="178">
        <f t="shared" si="92"/>
        <v>0.84199999999999997</v>
      </c>
      <c r="AZ119" s="26">
        <v>0.14299999999999999</v>
      </c>
      <c r="BA119" s="83">
        <f t="shared" si="93"/>
        <v>0.39</v>
      </c>
      <c r="BB119" s="26">
        <v>1</v>
      </c>
      <c r="BC119" s="144">
        <f t="shared" si="94"/>
        <v>1</v>
      </c>
      <c r="BD119" s="26">
        <v>0.81</v>
      </c>
      <c r="BE119" s="83">
        <f t="shared" si="95"/>
        <v>0.46</v>
      </c>
      <c r="BF119" s="26">
        <v>5.2631578947368418E-2</v>
      </c>
      <c r="BG119" s="83">
        <f t="shared" si="96"/>
        <v>0.72299999999999998</v>
      </c>
      <c r="BH119" s="212">
        <f t="shared" si="97"/>
        <v>3.6950000000000003</v>
      </c>
      <c r="BI119" s="203">
        <f t="shared" si="98"/>
        <v>0.71899999999999997</v>
      </c>
      <c r="BJ119" s="283">
        <f t="shared" si="99"/>
        <v>1</v>
      </c>
      <c r="BK119" s="284">
        <f t="shared" si="100"/>
        <v>2</v>
      </c>
      <c r="BM119" s="160">
        <v>1</v>
      </c>
      <c r="BN119" s="26">
        <f t="shared" si="101"/>
        <v>0.438</v>
      </c>
      <c r="BO119" s="11">
        <v>0</v>
      </c>
      <c r="BP119" s="26">
        <f t="shared" si="102"/>
        <v>0</v>
      </c>
      <c r="BQ119" s="26">
        <v>0.159</v>
      </c>
      <c r="BR119" s="83">
        <f t="shared" si="103"/>
        <v>0.69699999999999995</v>
      </c>
      <c r="BS119" s="163">
        <f t="shared" si="104"/>
        <v>1.135</v>
      </c>
      <c r="BT119" s="291">
        <f t="shared" si="105"/>
        <v>0.622</v>
      </c>
      <c r="BU119" s="283">
        <f t="shared" si="106"/>
        <v>0</v>
      </c>
      <c r="BV119" s="284">
        <f t="shared" si="107"/>
        <v>0</v>
      </c>
      <c r="BX119" s="160">
        <v>0</v>
      </c>
      <c r="BY119" s="26">
        <f t="shared" si="108"/>
        <v>0</v>
      </c>
      <c r="BZ119" s="11">
        <v>0</v>
      </c>
      <c r="CA119" s="26">
        <f t="shared" si="109"/>
        <v>0</v>
      </c>
      <c r="CB119" s="11">
        <v>1</v>
      </c>
      <c r="CC119" s="26">
        <f t="shared" si="110"/>
        <v>0.26300000000000001</v>
      </c>
      <c r="CD119" s="11">
        <v>0</v>
      </c>
      <c r="CE119" s="26">
        <f t="shared" si="111"/>
        <v>0</v>
      </c>
      <c r="CF119" s="163">
        <f t="shared" si="112"/>
        <v>0.26300000000000001</v>
      </c>
      <c r="CG119" s="299">
        <f t="shared" si="113"/>
        <v>0.25800000000000001</v>
      </c>
      <c r="CH119" s="283">
        <f t="shared" si="114"/>
        <v>0</v>
      </c>
      <c r="CI119" s="284">
        <f t="shared" si="115"/>
        <v>0</v>
      </c>
      <c r="CK119" s="160">
        <v>0</v>
      </c>
      <c r="CL119" s="26">
        <f t="shared" si="116"/>
        <v>0</v>
      </c>
      <c r="CM119" s="26">
        <v>0</v>
      </c>
      <c r="CN119" s="45">
        <f t="shared" si="117"/>
        <v>0</v>
      </c>
      <c r="CO119" s="11">
        <v>33</v>
      </c>
      <c r="CP119" s="26">
        <f t="shared" si="118"/>
        <v>0.68400000000000005</v>
      </c>
      <c r="CQ119" s="11">
        <v>9</v>
      </c>
      <c r="CR119" s="26">
        <f t="shared" si="119"/>
        <v>0.68799999999999994</v>
      </c>
      <c r="CS119" s="163">
        <f t="shared" si="120"/>
        <v>1.3719999999999999</v>
      </c>
      <c r="CT119" s="299">
        <f t="shared" si="121"/>
        <v>0.46899999999999997</v>
      </c>
      <c r="CU119" s="283">
        <f t="shared" si="122"/>
        <v>0</v>
      </c>
      <c r="CV119" s="284">
        <f t="shared" si="123"/>
        <v>0</v>
      </c>
      <c r="CX119" s="227">
        <v>0.33300000000000002</v>
      </c>
      <c r="CY119" s="31">
        <f t="shared" si="124"/>
        <v>0.81100000000000005</v>
      </c>
      <c r="CZ119" s="26">
        <v>0.22</v>
      </c>
      <c r="DA119" s="26">
        <f t="shared" si="125"/>
        <v>0.79300000000000004</v>
      </c>
      <c r="DB119" s="26">
        <v>0.48010000000000003</v>
      </c>
      <c r="DC119" s="163">
        <f t="shared" si="126"/>
        <v>2.0841000000000003</v>
      </c>
      <c r="DD119" s="203">
        <f t="shared" si="127"/>
        <v>0.76300000000000001</v>
      </c>
      <c r="DE119" s="283">
        <f t="shared" si="128"/>
        <v>0</v>
      </c>
      <c r="DF119" s="284">
        <f t="shared" si="129"/>
        <v>1</v>
      </c>
      <c r="DI119" s="231"/>
      <c r="DJ119" s="163">
        <f t="shared" si="130"/>
        <v>12.383099999999999</v>
      </c>
      <c r="DK119" s="203">
        <f t="shared" si="131"/>
        <v>0.52600000000000002</v>
      </c>
      <c r="DM119" s="301">
        <f t="shared" si="132"/>
        <v>1</v>
      </c>
      <c r="DN119" s="302">
        <f t="shared" si="133"/>
        <v>5</v>
      </c>
    </row>
    <row r="120" spans="2:118" x14ac:dyDescent="0.3">
      <c r="B120" s="47" t="s">
        <v>247</v>
      </c>
      <c r="C120" s="160">
        <v>540177</v>
      </c>
      <c r="D120" s="4" t="s">
        <v>354</v>
      </c>
      <c r="E120" s="4" t="s">
        <v>369</v>
      </c>
      <c r="F120" s="11">
        <v>7</v>
      </c>
      <c r="G120" s="18">
        <v>2325</v>
      </c>
      <c r="H120" s="18">
        <v>3993</v>
      </c>
      <c r="I120" s="18">
        <v>6980</v>
      </c>
      <c r="J120" s="19">
        <v>1921.3763440860216</v>
      </c>
      <c r="K120" s="18">
        <v>2500</v>
      </c>
      <c r="L120" s="163">
        <v>2.61</v>
      </c>
      <c r="N120" s="256">
        <v>307</v>
      </c>
      <c r="O120" s="144">
        <f t="shared" si="68"/>
        <v>0.91600000000000004</v>
      </c>
      <c r="P120" s="26">
        <v>0.13204301075268821</v>
      </c>
      <c r="Q120" s="26">
        <f t="shared" si="69"/>
        <v>0.47799999999999998</v>
      </c>
      <c r="R120" s="11">
        <v>9.11</v>
      </c>
      <c r="S120" s="31">
        <f t="shared" si="70"/>
        <v>0.89900000000000002</v>
      </c>
      <c r="T120" s="69">
        <v>3.9182795698924728E-3</v>
      </c>
      <c r="U120" s="83">
        <f t="shared" si="71"/>
        <v>0.42899999999999999</v>
      </c>
      <c r="V120" s="11">
        <v>15</v>
      </c>
      <c r="W120" s="26">
        <f t="shared" si="72"/>
        <v>0.27100000000000002</v>
      </c>
      <c r="X120" s="62">
        <v>0.7</v>
      </c>
      <c r="Y120" s="26">
        <f t="shared" si="73"/>
        <v>0.219</v>
      </c>
      <c r="Z120" s="163">
        <f t="shared" si="74"/>
        <v>1.397</v>
      </c>
      <c r="AA120" s="276">
        <f t="shared" si="75"/>
        <v>0.25800000000000001</v>
      </c>
      <c r="AB120" s="283">
        <f t="shared" si="76"/>
        <v>0</v>
      </c>
      <c r="AC120" s="284">
        <f t="shared" si="77"/>
        <v>0</v>
      </c>
      <c r="AE120" s="256">
        <v>190</v>
      </c>
      <c r="AF120" s="178">
        <f t="shared" si="78"/>
        <v>0.85899999999999999</v>
      </c>
      <c r="AG120" s="79">
        <v>21</v>
      </c>
      <c r="AH120" s="178">
        <f t="shared" si="79"/>
        <v>0.84599999999999997</v>
      </c>
      <c r="AI120" s="26">
        <f t="shared" si="134"/>
        <v>4.7583270723766592E-2</v>
      </c>
      <c r="AJ120" s="83">
        <f t="shared" si="81"/>
        <v>0.36799999999999999</v>
      </c>
      <c r="AK120" s="61">
        <f t="shared" si="82"/>
        <v>0.61889250814332253</v>
      </c>
      <c r="AL120" s="26">
        <f t="shared" si="83"/>
        <v>0.51300000000000001</v>
      </c>
      <c r="AM120" s="11">
        <v>227</v>
      </c>
      <c r="AN120" s="83">
        <f t="shared" si="84"/>
        <v>5.6849486601552715E-2</v>
      </c>
      <c r="AO120" s="26">
        <f t="shared" si="135"/>
        <v>0.11052631578947368</v>
      </c>
      <c r="AP120" s="26">
        <f t="shared" si="86"/>
        <v>0.75800000000000001</v>
      </c>
      <c r="AQ120" s="198">
        <f t="shared" si="87"/>
        <v>2.5859999999999999</v>
      </c>
      <c r="AR120" s="276">
        <f t="shared" si="88"/>
        <v>0.71399999999999997</v>
      </c>
      <c r="AS120" s="283">
        <f t="shared" si="89"/>
        <v>0</v>
      </c>
      <c r="AT120" s="284">
        <f t="shared" si="90"/>
        <v>2</v>
      </c>
      <c r="AV120" s="208">
        <v>59200</v>
      </c>
      <c r="AW120" s="178">
        <f t="shared" si="91"/>
        <v>0.82</v>
      </c>
      <c r="AX120" s="26">
        <v>0.1546961325966851</v>
      </c>
      <c r="AY120" s="83">
        <f t="shared" si="92"/>
        <v>0.63500000000000001</v>
      </c>
      <c r="AZ120" s="26">
        <v>0.28199999999999997</v>
      </c>
      <c r="BA120" s="83">
        <f t="shared" si="93"/>
        <v>0.64900000000000002</v>
      </c>
      <c r="BB120" s="26">
        <v>0.69599999999999995</v>
      </c>
      <c r="BC120" s="83">
        <f t="shared" si="94"/>
        <v>0.45600000000000002</v>
      </c>
      <c r="BD120" s="26">
        <v>0.85499999999999998</v>
      </c>
      <c r="BE120" s="83">
        <f t="shared" si="95"/>
        <v>0.56499999999999995</v>
      </c>
      <c r="BF120" s="26">
        <v>5.263157894736842E-3</v>
      </c>
      <c r="BG120" s="83">
        <f t="shared" si="96"/>
        <v>0.46</v>
      </c>
      <c r="BH120" s="212">
        <f t="shared" si="97"/>
        <v>3.5849999999999995</v>
      </c>
      <c r="BI120" s="203">
        <f t="shared" si="98"/>
        <v>0.64</v>
      </c>
      <c r="BJ120" s="283">
        <f t="shared" si="99"/>
        <v>0</v>
      </c>
      <c r="BK120" s="284">
        <f t="shared" si="100"/>
        <v>1</v>
      </c>
      <c r="BM120" s="160">
        <v>0</v>
      </c>
      <c r="BN120" s="26">
        <f t="shared" si="101"/>
        <v>0</v>
      </c>
      <c r="BO120" s="11">
        <v>0</v>
      </c>
      <c r="BP120" s="26">
        <f t="shared" si="102"/>
        <v>0</v>
      </c>
      <c r="BQ120" s="26">
        <v>1.4999999999999999E-2</v>
      </c>
      <c r="BR120" s="83">
        <f t="shared" si="103"/>
        <v>0.184</v>
      </c>
      <c r="BS120" s="163">
        <f t="shared" si="104"/>
        <v>0.184</v>
      </c>
      <c r="BT120" s="291">
        <f t="shared" si="105"/>
        <v>0.17100000000000001</v>
      </c>
      <c r="BU120" s="283">
        <f t="shared" si="106"/>
        <v>0</v>
      </c>
      <c r="BV120" s="284">
        <f t="shared" si="107"/>
        <v>0</v>
      </c>
      <c r="BX120" s="160">
        <v>36</v>
      </c>
      <c r="BY120" s="144">
        <f t="shared" si="108"/>
        <v>0.95599999999999996</v>
      </c>
      <c r="BZ120" s="11">
        <v>0</v>
      </c>
      <c r="CA120" s="26">
        <f t="shared" si="109"/>
        <v>0</v>
      </c>
      <c r="CB120" s="11">
        <v>2</v>
      </c>
      <c r="CC120" s="26">
        <f t="shared" si="110"/>
        <v>0.51700000000000002</v>
      </c>
      <c r="CD120" s="11">
        <v>1</v>
      </c>
      <c r="CE120" s="26">
        <f t="shared" si="111"/>
        <v>0.59199999999999997</v>
      </c>
      <c r="CF120" s="163">
        <f t="shared" si="112"/>
        <v>1.4729999999999999</v>
      </c>
      <c r="CG120" s="298">
        <f t="shared" si="113"/>
        <v>0.84199999999999997</v>
      </c>
      <c r="CH120" s="283">
        <f t="shared" si="114"/>
        <v>1</v>
      </c>
      <c r="CI120" s="284">
        <f t="shared" si="115"/>
        <v>1</v>
      </c>
      <c r="CK120" s="160">
        <v>0</v>
      </c>
      <c r="CL120" s="26">
        <f t="shared" si="116"/>
        <v>0</v>
      </c>
      <c r="CM120" s="26">
        <v>0</v>
      </c>
      <c r="CN120" s="45">
        <f t="shared" si="117"/>
        <v>0</v>
      </c>
      <c r="CO120" s="11">
        <v>219</v>
      </c>
      <c r="CP120" s="144">
        <f t="shared" si="118"/>
        <v>0.93799999999999994</v>
      </c>
      <c r="CQ120" s="11">
        <v>123</v>
      </c>
      <c r="CR120" s="144">
        <f t="shared" si="119"/>
        <v>0.97799999999999998</v>
      </c>
      <c r="CS120" s="163">
        <f t="shared" si="120"/>
        <v>1.9159999999999999</v>
      </c>
      <c r="CT120" s="299">
        <f t="shared" si="121"/>
        <v>0.61799999999999999</v>
      </c>
      <c r="CU120" s="283">
        <f t="shared" si="122"/>
        <v>2</v>
      </c>
      <c r="CV120" s="284">
        <f t="shared" si="123"/>
        <v>2</v>
      </c>
      <c r="CX120" s="227">
        <v>7.4999999999999997E-2</v>
      </c>
      <c r="CY120" s="26">
        <f t="shared" si="124"/>
        <v>0.41599999999999998</v>
      </c>
      <c r="CZ120" s="26">
        <v>0.01</v>
      </c>
      <c r="DA120" s="26">
        <f t="shared" si="125"/>
        <v>0.29299999999999998</v>
      </c>
      <c r="DB120" s="26">
        <v>0.1762</v>
      </c>
      <c r="DC120" s="163">
        <f t="shared" si="126"/>
        <v>0.88519999999999999</v>
      </c>
      <c r="DD120" s="203">
        <f t="shared" si="127"/>
        <v>0.25</v>
      </c>
      <c r="DE120" s="283">
        <f t="shared" si="128"/>
        <v>0</v>
      </c>
      <c r="DF120" s="284">
        <f t="shared" si="129"/>
        <v>0</v>
      </c>
      <c r="DI120" s="231"/>
      <c r="DJ120" s="163">
        <f t="shared" si="130"/>
        <v>12.026200000000001</v>
      </c>
      <c r="DK120" s="203">
        <f t="shared" si="131"/>
        <v>0.52100000000000002</v>
      </c>
      <c r="DM120" s="301">
        <f t="shared" si="132"/>
        <v>3</v>
      </c>
      <c r="DN120" s="302">
        <f t="shared" si="133"/>
        <v>6</v>
      </c>
    </row>
    <row r="121" spans="2:118" x14ac:dyDescent="0.3">
      <c r="B121" s="47" t="s">
        <v>242</v>
      </c>
      <c r="C121" s="160">
        <v>540171</v>
      </c>
      <c r="D121" s="4" t="s">
        <v>353</v>
      </c>
      <c r="E121" s="4" t="s">
        <v>369</v>
      </c>
      <c r="F121" s="11">
        <v>1</v>
      </c>
      <c r="G121" s="18">
        <v>321</v>
      </c>
      <c r="H121" s="18">
        <v>220</v>
      </c>
      <c r="I121" s="18">
        <v>639</v>
      </c>
      <c r="J121" s="19">
        <v>1274.018691588785</v>
      </c>
      <c r="K121" s="18">
        <v>191</v>
      </c>
      <c r="L121" s="163">
        <v>3.35</v>
      </c>
      <c r="N121" s="256">
        <v>45</v>
      </c>
      <c r="O121" s="26">
        <f t="shared" si="68"/>
        <v>0.32</v>
      </c>
      <c r="P121" s="26">
        <v>0.14018691588785051</v>
      </c>
      <c r="Q121" s="26">
        <f t="shared" si="69"/>
        <v>0.50800000000000001</v>
      </c>
      <c r="R121" s="11">
        <v>2.4900000000000002</v>
      </c>
      <c r="S121" s="26">
        <f t="shared" si="70"/>
        <v>0.434</v>
      </c>
      <c r="T121" s="69">
        <v>7.7570093457943919E-3</v>
      </c>
      <c r="U121" s="83">
        <f t="shared" si="71"/>
        <v>0.79800000000000004</v>
      </c>
      <c r="V121" s="11">
        <v>20</v>
      </c>
      <c r="W121" s="178">
        <f t="shared" si="72"/>
        <v>0.80200000000000005</v>
      </c>
      <c r="X121" s="65">
        <v>1.6</v>
      </c>
      <c r="Y121" s="26">
        <f t="shared" si="73"/>
        <v>0.49099999999999999</v>
      </c>
      <c r="Z121" s="163">
        <f t="shared" si="74"/>
        <v>2.5990000000000002</v>
      </c>
      <c r="AA121" s="276">
        <f t="shared" si="75"/>
        <v>0.79300000000000004</v>
      </c>
      <c r="AB121" s="283">
        <f t="shared" si="76"/>
        <v>0</v>
      </c>
      <c r="AC121" s="284">
        <f t="shared" si="77"/>
        <v>1</v>
      </c>
      <c r="AE121" s="256">
        <v>25</v>
      </c>
      <c r="AF121" s="26">
        <f t="shared" si="78"/>
        <v>0.35899999999999999</v>
      </c>
      <c r="AG121" s="79">
        <v>0</v>
      </c>
      <c r="AH121" s="26">
        <f t="shared" si="79"/>
        <v>0</v>
      </c>
      <c r="AI121" s="26">
        <f t="shared" si="134"/>
        <v>0.11363636363636363</v>
      </c>
      <c r="AJ121" s="83">
        <f t="shared" si="81"/>
        <v>0.6</v>
      </c>
      <c r="AK121" s="61">
        <f t="shared" si="82"/>
        <v>0.55555555555555558</v>
      </c>
      <c r="AL121" s="26">
        <f t="shared" si="83"/>
        <v>0.47299999999999998</v>
      </c>
      <c r="AM121" s="11">
        <v>38</v>
      </c>
      <c r="AN121" s="83">
        <f t="shared" si="84"/>
        <v>0.17272727272727273</v>
      </c>
      <c r="AO121" s="26">
        <f t="shared" si="135"/>
        <v>0</v>
      </c>
      <c r="AP121" s="26">
        <f t="shared" si="86"/>
        <v>0</v>
      </c>
      <c r="AQ121" s="198">
        <f t="shared" si="87"/>
        <v>1.4319999999999999</v>
      </c>
      <c r="AR121" s="276">
        <f t="shared" si="88"/>
        <v>0.36399999999999999</v>
      </c>
      <c r="AS121" s="283">
        <f t="shared" si="89"/>
        <v>0</v>
      </c>
      <c r="AT121" s="284">
        <f t="shared" si="90"/>
        <v>0</v>
      </c>
      <c r="AV121" s="208">
        <v>24435</v>
      </c>
      <c r="AW121" s="83">
        <f t="shared" si="91"/>
        <v>0.32</v>
      </c>
      <c r="AX121" s="26">
        <v>0.56666666666666665</v>
      </c>
      <c r="AY121" s="144">
        <f t="shared" si="92"/>
        <v>0.97299999999999998</v>
      </c>
      <c r="AZ121" s="26">
        <v>5.2999999999999999E-2</v>
      </c>
      <c r="BA121" s="83">
        <f t="shared" si="93"/>
        <v>0.25</v>
      </c>
      <c r="BB121" s="26">
        <v>0.97399999999999998</v>
      </c>
      <c r="BC121" s="144">
        <f t="shared" si="94"/>
        <v>0.995</v>
      </c>
      <c r="BD121" s="26">
        <v>0.84199999999999997</v>
      </c>
      <c r="BE121" s="83">
        <f t="shared" si="95"/>
        <v>0.53500000000000003</v>
      </c>
      <c r="BF121" s="26">
        <v>0</v>
      </c>
      <c r="BG121" s="83">
        <f t="shared" si="96"/>
        <v>0</v>
      </c>
      <c r="BH121" s="212">
        <f t="shared" si="97"/>
        <v>3.073</v>
      </c>
      <c r="BI121" s="203">
        <f t="shared" si="98"/>
        <v>0.39</v>
      </c>
      <c r="BJ121" s="283">
        <f t="shared" si="99"/>
        <v>2</v>
      </c>
      <c r="BK121" s="284">
        <f t="shared" si="100"/>
        <v>2</v>
      </c>
      <c r="BM121" s="160">
        <v>1</v>
      </c>
      <c r="BN121" s="26">
        <f t="shared" si="101"/>
        <v>0.438</v>
      </c>
      <c r="BO121" s="11">
        <v>0</v>
      </c>
      <c r="BP121" s="26">
        <f t="shared" si="102"/>
        <v>0</v>
      </c>
      <c r="BQ121" s="26">
        <v>0.10199999999999999</v>
      </c>
      <c r="BR121" s="83">
        <f t="shared" si="103"/>
        <v>0.52100000000000002</v>
      </c>
      <c r="BS121" s="163">
        <f t="shared" si="104"/>
        <v>0.95900000000000007</v>
      </c>
      <c r="BT121" s="291">
        <f t="shared" si="105"/>
        <v>0.52600000000000002</v>
      </c>
      <c r="BU121" s="283">
        <f t="shared" si="106"/>
        <v>0</v>
      </c>
      <c r="BV121" s="284">
        <f t="shared" si="107"/>
        <v>0</v>
      </c>
      <c r="BX121" s="160">
        <v>0</v>
      </c>
      <c r="BY121" s="26">
        <f t="shared" si="108"/>
        <v>0</v>
      </c>
      <c r="BZ121" s="11">
        <v>0</v>
      </c>
      <c r="CA121" s="26">
        <f t="shared" si="109"/>
        <v>0</v>
      </c>
      <c r="CB121" s="11">
        <v>2</v>
      </c>
      <c r="CC121" s="26">
        <f t="shared" si="110"/>
        <v>0.51700000000000002</v>
      </c>
      <c r="CD121" s="11">
        <v>0</v>
      </c>
      <c r="CE121" s="26">
        <f t="shared" si="111"/>
        <v>0</v>
      </c>
      <c r="CF121" s="163">
        <f t="shared" si="112"/>
        <v>0.51700000000000002</v>
      </c>
      <c r="CG121" s="299">
        <f t="shared" si="113"/>
        <v>0.48199999999999998</v>
      </c>
      <c r="CH121" s="283">
        <f t="shared" si="114"/>
        <v>0</v>
      </c>
      <c r="CI121" s="284">
        <f t="shared" si="115"/>
        <v>0</v>
      </c>
      <c r="CK121" s="160">
        <v>1</v>
      </c>
      <c r="CL121" s="26">
        <f t="shared" si="116"/>
        <v>0.53900000000000003</v>
      </c>
      <c r="CM121" s="26">
        <v>0.04</v>
      </c>
      <c r="CN121" s="45">
        <f t="shared" si="117"/>
        <v>0.71</v>
      </c>
      <c r="CO121" s="11">
        <v>1</v>
      </c>
      <c r="CP121" s="26">
        <f t="shared" si="118"/>
        <v>0.13500000000000001</v>
      </c>
      <c r="CQ121" s="11">
        <v>0</v>
      </c>
      <c r="CR121" s="26">
        <f t="shared" si="119"/>
        <v>0</v>
      </c>
      <c r="CS121" s="163">
        <f t="shared" si="120"/>
        <v>1.3839999999999999</v>
      </c>
      <c r="CT121" s="299">
        <f t="shared" si="121"/>
        <v>0.47299999999999998</v>
      </c>
      <c r="CU121" s="283">
        <f t="shared" si="122"/>
        <v>0</v>
      </c>
      <c r="CV121" s="284">
        <f t="shared" si="123"/>
        <v>0</v>
      </c>
      <c r="CX121" s="227">
        <v>0.105</v>
      </c>
      <c r="CY121" s="26">
        <f t="shared" si="124"/>
        <v>0.495</v>
      </c>
      <c r="CZ121" s="26">
        <v>6.9000000000000006E-2</v>
      </c>
      <c r="DA121" s="26">
        <f t="shared" si="125"/>
        <v>0.53900000000000003</v>
      </c>
      <c r="DB121" s="144">
        <v>0.98229999999999995</v>
      </c>
      <c r="DC121" s="163">
        <f t="shared" si="126"/>
        <v>2.0163000000000002</v>
      </c>
      <c r="DD121" s="203">
        <f t="shared" si="127"/>
        <v>0.745</v>
      </c>
      <c r="DE121" s="283">
        <f t="shared" si="128"/>
        <v>1</v>
      </c>
      <c r="DF121" s="284">
        <f t="shared" si="129"/>
        <v>1</v>
      </c>
      <c r="DI121" s="231"/>
      <c r="DJ121" s="163">
        <f t="shared" si="130"/>
        <v>11.9803</v>
      </c>
      <c r="DK121" s="203">
        <f t="shared" si="131"/>
        <v>0.51700000000000002</v>
      </c>
      <c r="DM121" s="301">
        <f t="shared" si="132"/>
        <v>3</v>
      </c>
      <c r="DN121" s="302">
        <f t="shared" si="133"/>
        <v>4</v>
      </c>
    </row>
    <row r="122" spans="2:118" x14ac:dyDescent="0.3">
      <c r="B122" s="47" t="s">
        <v>271</v>
      </c>
      <c r="C122" s="160">
        <v>540193</v>
      </c>
      <c r="D122" s="4" t="s">
        <v>359</v>
      </c>
      <c r="E122" s="4" t="s">
        <v>369</v>
      </c>
      <c r="F122" s="11">
        <v>7</v>
      </c>
      <c r="G122" s="18">
        <v>274</v>
      </c>
      <c r="H122" s="18">
        <v>231</v>
      </c>
      <c r="I122" s="18">
        <v>394</v>
      </c>
      <c r="J122" s="19">
        <v>920.29197080291965</v>
      </c>
      <c r="K122" s="18">
        <v>154</v>
      </c>
      <c r="L122" s="163">
        <v>2.56</v>
      </c>
      <c r="N122" s="256">
        <v>65</v>
      </c>
      <c r="O122" s="26">
        <f t="shared" si="68"/>
        <v>0.45100000000000001</v>
      </c>
      <c r="P122" s="26">
        <v>0.23722627737226279</v>
      </c>
      <c r="Q122" s="83">
        <f t="shared" si="69"/>
        <v>0.78500000000000003</v>
      </c>
      <c r="R122" s="11">
        <v>2.41</v>
      </c>
      <c r="S122" s="26">
        <f t="shared" si="70"/>
        <v>0.41599999999999998</v>
      </c>
      <c r="T122" s="69">
        <v>8.7956204379562048E-3</v>
      </c>
      <c r="U122" s="178">
        <f t="shared" si="71"/>
        <v>0.85499999999999998</v>
      </c>
      <c r="V122" s="11">
        <v>18</v>
      </c>
      <c r="W122" s="83">
        <f t="shared" si="72"/>
        <v>0.57399999999999995</v>
      </c>
      <c r="X122" s="62">
        <v>5</v>
      </c>
      <c r="Y122" s="144">
        <f t="shared" si="73"/>
        <v>0.92500000000000004</v>
      </c>
      <c r="Z122" s="163">
        <f t="shared" si="74"/>
        <v>3.1390000000000002</v>
      </c>
      <c r="AA122" s="277">
        <f t="shared" si="75"/>
        <v>0.94699999999999995</v>
      </c>
      <c r="AB122" s="283">
        <f t="shared" si="76"/>
        <v>1</v>
      </c>
      <c r="AC122" s="284">
        <f t="shared" si="77"/>
        <v>2</v>
      </c>
      <c r="AE122" s="256">
        <v>16</v>
      </c>
      <c r="AF122" s="26">
        <f t="shared" si="78"/>
        <v>0.25800000000000001</v>
      </c>
      <c r="AG122" s="79">
        <v>1</v>
      </c>
      <c r="AH122" s="26">
        <f t="shared" si="79"/>
        <v>0.53</v>
      </c>
      <c r="AI122" s="26">
        <f t="shared" si="134"/>
        <v>6.9264069264069264E-2</v>
      </c>
      <c r="AJ122" s="83">
        <f t="shared" si="81"/>
        <v>0.442</v>
      </c>
      <c r="AK122" s="61">
        <f t="shared" si="82"/>
        <v>0.24615384615384617</v>
      </c>
      <c r="AL122" s="26">
        <f t="shared" si="83"/>
        <v>0.27600000000000002</v>
      </c>
      <c r="AM122" s="11">
        <v>17</v>
      </c>
      <c r="AN122" s="83">
        <f t="shared" si="84"/>
        <v>7.3593073593073599E-2</v>
      </c>
      <c r="AO122" s="26">
        <f t="shared" si="135"/>
        <v>6.25E-2</v>
      </c>
      <c r="AP122" s="26">
        <f t="shared" si="86"/>
        <v>0.65300000000000002</v>
      </c>
      <c r="AQ122" s="198">
        <f t="shared" si="87"/>
        <v>1.506</v>
      </c>
      <c r="AR122" s="276">
        <f t="shared" si="88"/>
        <v>0.38500000000000001</v>
      </c>
      <c r="AS122" s="283">
        <f t="shared" si="89"/>
        <v>0</v>
      </c>
      <c r="AT122" s="284">
        <f t="shared" si="90"/>
        <v>0</v>
      </c>
      <c r="AV122" s="208">
        <v>69700</v>
      </c>
      <c r="AW122" s="178">
        <f t="shared" si="91"/>
        <v>0.89400000000000002</v>
      </c>
      <c r="AX122" s="26">
        <v>0</v>
      </c>
      <c r="AY122" s="83">
        <f t="shared" si="92"/>
        <v>0</v>
      </c>
      <c r="AZ122" s="26">
        <v>0.52900000000000003</v>
      </c>
      <c r="BA122" s="144">
        <f t="shared" si="93"/>
        <v>0.90300000000000002</v>
      </c>
      <c r="BB122" s="26">
        <v>0.41199999999999998</v>
      </c>
      <c r="BC122" s="83">
        <f t="shared" si="94"/>
        <v>0.245</v>
      </c>
      <c r="BD122" s="26">
        <v>0.58799999999999997</v>
      </c>
      <c r="BE122" s="83">
        <f t="shared" si="95"/>
        <v>0.25800000000000001</v>
      </c>
      <c r="BF122" s="26">
        <v>0.3125</v>
      </c>
      <c r="BG122" s="144">
        <f t="shared" si="96"/>
        <v>0.99099999999999999</v>
      </c>
      <c r="BH122" s="212">
        <f t="shared" si="97"/>
        <v>3.2910000000000004</v>
      </c>
      <c r="BI122" s="203">
        <f t="shared" si="98"/>
        <v>0.438</v>
      </c>
      <c r="BJ122" s="283">
        <f t="shared" si="99"/>
        <v>2</v>
      </c>
      <c r="BK122" s="284">
        <f t="shared" si="100"/>
        <v>3</v>
      </c>
      <c r="BM122" s="160">
        <v>0</v>
      </c>
      <c r="BN122" s="26">
        <f t="shared" si="101"/>
        <v>0</v>
      </c>
      <c r="BO122" s="11">
        <v>0</v>
      </c>
      <c r="BP122" s="26">
        <f t="shared" si="102"/>
        <v>0</v>
      </c>
      <c r="BQ122" s="26">
        <v>0.08</v>
      </c>
      <c r="BR122" s="83">
        <f t="shared" si="103"/>
        <v>0.438</v>
      </c>
      <c r="BS122" s="163">
        <f t="shared" si="104"/>
        <v>0.438</v>
      </c>
      <c r="BT122" s="291">
        <f t="shared" si="105"/>
        <v>0.32</v>
      </c>
      <c r="BU122" s="283">
        <f t="shared" si="106"/>
        <v>0</v>
      </c>
      <c r="BV122" s="284">
        <f t="shared" si="107"/>
        <v>0</v>
      </c>
      <c r="BX122" s="160">
        <v>0</v>
      </c>
      <c r="BY122" s="26">
        <f t="shared" si="108"/>
        <v>0</v>
      </c>
      <c r="BZ122" s="11">
        <v>0</v>
      </c>
      <c r="CA122" s="26">
        <f t="shared" si="109"/>
        <v>0</v>
      </c>
      <c r="CB122" s="11">
        <v>1</v>
      </c>
      <c r="CC122" s="26">
        <f t="shared" si="110"/>
        <v>0.26300000000000001</v>
      </c>
      <c r="CD122" s="11">
        <v>0</v>
      </c>
      <c r="CE122" s="26">
        <f t="shared" si="111"/>
        <v>0</v>
      </c>
      <c r="CF122" s="163">
        <f t="shared" si="112"/>
        <v>0.26300000000000001</v>
      </c>
      <c r="CG122" s="299">
        <f t="shared" si="113"/>
        <v>0.25800000000000001</v>
      </c>
      <c r="CH122" s="283">
        <f t="shared" si="114"/>
        <v>0</v>
      </c>
      <c r="CI122" s="284">
        <f t="shared" si="115"/>
        <v>0</v>
      </c>
      <c r="CK122" s="160">
        <v>0</v>
      </c>
      <c r="CL122" s="26">
        <f t="shared" si="116"/>
        <v>0</v>
      </c>
      <c r="CM122" s="26">
        <v>0</v>
      </c>
      <c r="CN122" s="45">
        <f t="shared" si="117"/>
        <v>0</v>
      </c>
      <c r="CO122" s="11">
        <v>32</v>
      </c>
      <c r="CP122" s="26">
        <f t="shared" si="118"/>
        <v>0.67900000000000005</v>
      </c>
      <c r="CQ122" s="11">
        <v>27</v>
      </c>
      <c r="CR122" s="31">
        <f t="shared" si="119"/>
        <v>0.85</v>
      </c>
      <c r="CS122" s="163">
        <f t="shared" si="120"/>
        <v>1.5289999999999999</v>
      </c>
      <c r="CT122" s="299">
        <f t="shared" si="121"/>
        <v>0.52600000000000002</v>
      </c>
      <c r="CU122" s="283">
        <f t="shared" si="122"/>
        <v>0</v>
      </c>
      <c r="CV122" s="284">
        <f t="shared" si="123"/>
        <v>1</v>
      </c>
      <c r="CX122" s="227">
        <v>8.4000000000000005E-2</v>
      </c>
      <c r="CY122" s="26">
        <f t="shared" si="124"/>
        <v>0.45100000000000001</v>
      </c>
      <c r="CZ122" s="26">
        <v>7.0999999999999994E-2</v>
      </c>
      <c r="DA122" s="26">
        <f t="shared" si="125"/>
        <v>0.55200000000000005</v>
      </c>
      <c r="DB122" s="83">
        <v>0.7621</v>
      </c>
      <c r="DC122" s="163">
        <f t="shared" si="126"/>
        <v>1.7651000000000001</v>
      </c>
      <c r="DD122" s="203">
        <f t="shared" si="127"/>
        <v>0.622</v>
      </c>
      <c r="DE122" s="283">
        <f t="shared" si="128"/>
        <v>0</v>
      </c>
      <c r="DF122" s="284">
        <f t="shared" si="129"/>
        <v>0</v>
      </c>
      <c r="DI122" s="231"/>
      <c r="DJ122" s="163">
        <f t="shared" si="130"/>
        <v>11.931100000000002</v>
      </c>
      <c r="DK122" s="203">
        <f t="shared" si="131"/>
        <v>0.51300000000000001</v>
      </c>
      <c r="DM122" s="301">
        <f t="shared" si="132"/>
        <v>3</v>
      </c>
      <c r="DN122" s="302">
        <f t="shared" si="133"/>
        <v>6</v>
      </c>
    </row>
    <row r="123" spans="2:118" x14ac:dyDescent="0.3">
      <c r="B123" s="47" t="s">
        <v>248</v>
      </c>
      <c r="C123" s="160">
        <v>540178</v>
      </c>
      <c r="D123" s="4" t="s">
        <v>354</v>
      </c>
      <c r="E123" s="4" t="s">
        <v>369</v>
      </c>
      <c r="F123" s="11">
        <v>7</v>
      </c>
      <c r="G123" s="18">
        <v>207</v>
      </c>
      <c r="H123" s="18">
        <v>122</v>
      </c>
      <c r="I123" s="18">
        <v>110</v>
      </c>
      <c r="J123" s="19">
        <v>340.0966183574879</v>
      </c>
      <c r="K123" s="18">
        <v>62</v>
      </c>
      <c r="L123" s="163">
        <v>1.77</v>
      </c>
      <c r="N123" s="256">
        <v>56</v>
      </c>
      <c r="O123" s="26">
        <f t="shared" si="68"/>
        <v>0.40699999999999997</v>
      </c>
      <c r="P123" s="26">
        <v>0.27053140096618361</v>
      </c>
      <c r="Q123" s="178">
        <f t="shared" si="69"/>
        <v>0.83699999999999997</v>
      </c>
      <c r="R123" s="11">
        <v>2.02</v>
      </c>
      <c r="S123" s="26">
        <f t="shared" si="70"/>
        <v>0.34200000000000003</v>
      </c>
      <c r="T123" s="69">
        <v>9.7584541062801927E-3</v>
      </c>
      <c r="U123" s="144">
        <f t="shared" si="71"/>
        <v>0.91200000000000003</v>
      </c>
      <c r="V123" s="11">
        <v>15</v>
      </c>
      <c r="W123" s="26">
        <f t="shared" si="72"/>
        <v>0.27100000000000002</v>
      </c>
      <c r="X123" s="62">
        <v>1.2</v>
      </c>
      <c r="Y123" s="26">
        <f t="shared" si="73"/>
        <v>0.36399999999999999</v>
      </c>
      <c r="Z123" s="163">
        <f t="shared" si="74"/>
        <v>2.3840000000000003</v>
      </c>
      <c r="AA123" s="276">
        <f t="shared" si="75"/>
        <v>0.67500000000000004</v>
      </c>
      <c r="AB123" s="283">
        <f t="shared" si="76"/>
        <v>1</v>
      </c>
      <c r="AC123" s="284">
        <f t="shared" si="77"/>
        <v>2</v>
      </c>
      <c r="AE123" s="256">
        <v>28</v>
      </c>
      <c r="AF123" s="26">
        <f t="shared" si="78"/>
        <v>0.38500000000000001</v>
      </c>
      <c r="AG123" s="79">
        <v>0</v>
      </c>
      <c r="AH123" s="26">
        <f t="shared" si="79"/>
        <v>0</v>
      </c>
      <c r="AI123" s="26">
        <f t="shared" si="134"/>
        <v>0.22950819672131148</v>
      </c>
      <c r="AJ123" s="178">
        <f t="shared" si="81"/>
        <v>0.81100000000000005</v>
      </c>
      <c r="AK123" s="61">
        <f t="shared" si="82"/>
        <v>0.5</v>
      </c>
      <c r="AL123" s="26">
        <f t="shared" si="83"/>
        <v>0.438</v>
      </c>
      <c r="AM123" s="11">
        <v>41</v>
      </c>
      <c r="AN123" s="83">
        <f t="shared" si="84"/>
        <v>0.33606557377049179</v>
      </c>
      <c r="AO123" s="26">
        <f t="shared" si="135"/>
        <v>0</v>
      </c>
      <c r="AP123" s="26">
        <f t="shared" si="86"/>
        <v>0</v>
      </c>
      <c r="AQ123" s="198">
        <f t="shared" si="87"/>
        <v>1.6340000000000001</v>
      </c>
      <c r="AR123" s="276">
        <f t="shared" si="88"/>
        <v>0.42499999999999999</v>
      </c>
      <c r="AS123" s="283">
        <f t="shared" si="89"/>
        <v>0</v>
      </c>
      <c r="AT123" s="284">
        <f t="shared" si="90"/>
        <v>1</v>
      </c>
      <c r="AV123" s="208">
        <v>52000</v>
      </c>
      <c r="AW123" s="83">
        <f t="shared" si="91"/>
        <v>0.745</v>
      </c>
      <c r="AX123" s="26">
        <v>0.44117647058823528</v>
      </c>
      <c r="AY123" s="144">
        <f t="shared" si="92"/>
        <v>0.92100000000000004</v>
      </c>
      <c r="AZ123" s="26">
        <v>0.22</v>
      </c>
      <c r="BA123" s="83">
        <f t="shared" si="93"/>
        <v>0.52600000000000002</v>
      </c>
      <c r="BB123" s="26">
        <v>0.92700000000000005</v>
      </c>
      <c r="BC123" s="144">
        <f t="shared" si="94"/>
        <v>0.92100000000000004</v>
      </c>
      <c r="BD123" s="26">
        <v>0.78100000000000003</v>
      </c>
      <c r="BE123" s="83">
        <f t="shared" si="95"/>
        <v>0.41599999999999998</v>
      </c>
      <c r="BF123" s="26">
        <v>0</v>
      </c>
      <c r="BG123" s="83">
        <f t="shared" si="96"/>
        <v>0</v>
      </c>
      <c r="BH123" s="212">
        <f t="shared" si="97"/>
        <v>3.5289999999999999</v>
      </c>
      <c r="BI123" s="203">
        <f t="shared" si="98"/>
        <v>0.58699999999999997</v>
      </c>
      <c r="BJ123" s="283">
        <f t="shared" si="99"/>
        <v>2</v>
      </c>
      <c r="BK123" s="284">
        <f t="shared" si="100"/>
        <v>2</v>
      </c>
      <c r="BM123" s="160">
        <v>2</v>
      </c>
      <c r="BN123" s="26">
        <f t="shared" si="101"/>
        <v>0.66600000000000004</v>
      </c>
      <c r="BO123" s="11">
        <v>1</v>
      </c>
      <c r="BP123" s="26">
        <f t="shared" si="102"/>
        <v>0.63500000000000001</v>
      </c>
      <c r="BQ123" s="26">
        <v>9.0999999999999998E-2</v>
      </c>
      <c r="BR123" s="83">
        <f t="shared" si="103"/>
        <v>0.49099999999999999</v>
      </c>
      <c r="BS123" s="163">
        <f t="shared" si="104"/>
        <v>1.157</v>
      </c>
      <c r="BT123" s="291">
        <f t="shared" si="105"/>
        <v>0.64900000000000002</v>
      </c>
      <c r="BU123" s="283">
        <f t="shared" si="106"/>
        <v>0</v>
      </c>
      <c r="BV123" s="284">
        <f t="shared" si="107"/>
        <v>0</v>
      </c>
      <c r="BX123" s="160">
        <v>0</v>
      </c>
      <c r="BY123" s="26">
        <f t="shared" si="108"/>
        <v>0</v>
      </c>
      <c r="BZ123" s="11">
        <v>0</v>
      </c>
      <c r="CA123" s="26">
        <f t="shared" si="109"/>
        <v>0</v>
      </c>
      <c r="CB123" s="11">
        <v>1</v>
      </c>
      <c r="CC123" s="26">
        <f t="shared" si="110"/>
        <v>0.26300000000000001</v>
      </c>
      <c r="CD123" s="11">
        <v>0</v>
      </c>
      <c r="CE123" s="26">
        <f t="shared" si="111"/>
        <v>0</v>
      </c>
      <c r="CF123" s="163">
        <f t="shared" si="112"/>
        <v>0.26300000000000001</v>
      </c>
      <c r="CG123" s="299">
        <f t="shared" si="113"/>
        <v>0.25800000000000001</v>
      </c>
      <c r="CH123" s="283">
        <f t="shared" si="114"/>
        <v>0</v>
      </c>
      <c r="CI123" s="284">
        <f t="shared" si="115"/>
        <v>0</v>
      </c>
      <c r="CK123" s="160">
        <v>0</v>
      </c>
      <c r="CL123" s="26">
        <f t="shared" si="116"/>
        <v>0</v>
      </c>
      <c r="CM123" s="26">
        <v>0</v>
      </c>
      <c r="CN123" s="45">
        <f t="shared" si="117"/>
        <v>0</v>
      </c>
      <c r="CO123" s="11">
        <v>4</v>
      </c>
      <c r="CP123" s="26">
        <f t="shared" si="118"/>
        <v>0.29299999999999998</v>
      </c>
      <c r="CQ123" s="11">
        <v>0</v>
      </c>
      <c r="CR123" s="26">
        <f t="shared" si="119"/>
        <v>0</v>
      </c>
      <c r="CS123" s="163">
        <f t="shared" si="120"/>
        <v>0.29299999999999998</v>
      </c>
      <c r="CT123" s="299">
        <f t="shared" si="121"/>
        <v>0.214</v>
      </c>
      <c r="CU123" s="283">
        <f t="shared" si="122"/>
        <v>0</v>
      </c>
      <c r="CV123" s="284">
        <f t="shared" si="123"/>
        <v>0</v>
      </c>
      <c r="CX123" s="227">
        <v>0.41799999999999998</v>
      </c>
      <c r="CY123" s="31">
        <f t="shared" si="124"/>
        <v>0.86399999999999999</v>
      </c>
      <c r="CZ123" s="26">
        <v>0.245</v>
      </c>
      <c r="DA123" s="31">
        <f t="shared" si="125"/>
        <v>0.82</v>
      </c>
      <c r="DB123" s="144">
        <v>0.93389999999999995</v>
      </c>
      <c r="DC123" s="163">
        <f t="shared" si="126"/>
        <v>2.6178999999999997</v>
      </c>
      <c r="DD123" s="206">
        <f t="shared" si="127"/>
        <v>0.92500000000000004</v>
      </c>
      <c r="DE123" s="283">
        <f t="shared" si="128"/>
        <v>1</v>
      </c>
      <c r="DF123" s="284">
        <f t="shared" si="129"/>
        <v>3</v>
      </c>
      <c r="DI123" s="231"/>
      <c r="DJ123" s="163">
        <f t="shared" si="130"/>
        <v>11.877900000000002</v>
      </c>
      <c r="DK123" s="203">
        <f t="shared" si="131"/>
        <v>0.50800000000000001</v>
      </c>
      <c r="DM123" s="301">
        <f t="shared" si="132"/>
        <v>4</v>
      </c>
      <c r="DN123" s="302">
        <f t="shared" si="133"/>
        <v>8</v>
      </c>
    </row>
    <row r="124" spans="2:118" x14ac:dyDescent="0.3">
      <c r="B124" s="49" t="s">
        <v>46</v>
      </c>
      <c r="C124" s="161">
        <v>540014</v>
      </c>
      <c r="D124" s="6" t="s">
        <v>312</v>
      </c>
      <c r="E124" s="6" t="s">
        <v>369</v>
      </c>
      <c r="F124" s="13">
        <v>11</v>
      </c>
      <c r="G124" s="22">
        <v>12182</v>
      </c>
      <c r="H124" s="22">
        <v>11980</v>
      </c>
      <c r="I124" s="22">
        <v>19150</v>
      </c>
      <c r="J124" s="23">
        <v>1006.0745362009521</v>
      </c>
      <c r="K124" s="22">
        <v>8523</v>
      </c>
      <c r="L124" s="164">
        <v>2.2256247800070397</v>
      </c>
      <c r="N124" s="445">
        <v>580</v>
      </c>
      <c r="O124" s="145">
        <f t="shared" si="68"/>
        <v>0.96899999999999997</v>
      </c>
      <c r="P124" s="28">
        <v>4.7611229683139057E-2</v>
      </c>
      <c r="Q124" s="28">
        <f t="shared" si="69"/>
        <v>0.20100000000000001</v>
      </c>
      <c r="R124" s="13">
        <v>25.49</v>
      </c>
      <c r="S124" s="145">
        <f t="shared" si="70"/>
        <v>0.98599999999999999</v>
      </c>
      <c r="T124" s="70">
        <v>2.0924314562469218E-3</v>
      </c>
      <c r="U124" s="86">
        <f t="shared" si="71"/>
        <v>0.16600000000000001</v>
      </c>
      <c r="V124" s="13">
        <v>9</v>
      </c>
      <c r="W124" s="28">
        <f t="shared" si="72"/>
        <v>0</v>
      </c>
      <c r="X124" s="63">
        <v>2.4</v>
      </c>
      <c r="Y124" s="86">
        <f t="shared" si="73"/>
        <v>0.67100000000000004</v>
      </c>
      <c r="Z124" s="164">
        <f t="shared" si="74"/>
        <v>1.038</v>
      </c>
      <c r="AA124" s="274">
        <f t="shared" si="75"/>
        <v>0.17499999999999999</v>
      </c>
      <c r="AB124" s="360">
        <f t="shared" si="76"/>
        <v>0</v>
      </c>
      <c r="AC124" s="361">
        <f t="shared" si="77"/>
        <v>0</v>
      </c>
      <c r="AE124" s="445">
        <v>131</v>
      </c>
      <c r="AF124" s="86">
        <f t="shared" si="78"/>
        <v>0.79800000000000004</v>
      </c>
      <c r="AG124" s="81">
        <v>30</v>
      </c>
      <c r="AH124" s="145">
        <f t="shared" si="79"/>
        <v>0.90700000000000003</v>
      </c>
      <c r="AI124" s="28">
        <f t="shared" si="134"/>
        <v>1.0934891485809683E-2</v>
      </c>
      <c r="AJ124" s="86">
        <f t="shared" si="81"/>
        <v>0.22800000000000001</v>
      </c>
      <c r="AK124" s="73">
        <f t="shared" si="82"/>
        <v>0.22586206896551725</v>
      </c>
      <c r="AL124" s="28">
        <f t="shared" si="83"/>
        <v>0.26700000000000002</v>
      </c>
      <c r="AM124" s="13">
        <v>175</v>
      </c>
      <c r="AN124" s="86">
        <f t="shared" si="84"/>
        <v>1.4607679465776294E-2</v>
      </c>
      <c r="AO124" s="28">
        <f t="shared" si="135"/>
        <v>0.22900763358778625</v>
      </c>
      <c r="AP124" s="145">
        <f t="shared" si="86"/>
        <v>0.90700000000000003</v>
      </c>
      <c r="AQ124" s="197">
        <f t="shared" si="87"/>
        <v>2.2000000000000002</v>
      </c>
      <c r="AR124" s="274">
        <f t="shared" si="88"/>
        <v>0.622</v>
      </c>
      <c r="AS124" s="360">
        <f t="shared" si="89"/>
        <v>1</v>
      </c>
      <c r="AT124" s="361">
        <f t="shared" si="90"/>
        <v>1</v>
      </c>
      <c r="AV124" s="210">
        <v>88000</v>
      </c>
      <c r="AW124" s="145">
        <f t="shared" si="91"/>
        <v>0.95099999999999996</v>
      </c>
      <c r="AX124" s="28">
        <v>8.9285714285714281E-3</v>
      </c>
      <c r="AY124" s="86">
        <f t="shared" si="92"/>
        <v>0.315</v>
      </c>
      <c r="AZ124" s="28">
        <v>0.57099999999999995</v>
      </c>
      <c r="BA124" s="145">
        <f t="shared" si="93"/>
        <v>0.93799999999999994</v>
      </c>
      <c r="BB124" s="28">
        <v>0.68</v>
      </c>
      <c r="BC124" s="86">
        <f t="shared" si="94"/>
        <v>0.42099999999999999</v>
      </c>
      <c r="BD124" s="28">
        <v>0.96499999999999997</v>
      </c>
      <c r="BE124" s="145">
        <f t="shared" si="95"/>
        <v>0.92500000000000004</v>
      </c>
      <c r="BF124" s="28">
        <v>2.2900763358778626E-2</v>
      </c>
      <c r="BG124" s="86">
        <f t="shared" si="96"/>
        <v>0.58699999999999997</v>
      </c>
      <c r="BH124" s="214">
        <f t="shared" si="97"/>
        <v>4.1369999999999996</v>
      </c>
      <c r="BI124" s="182">
        <f t="shared" si="98"/>
        <v>0.96899999999999997</v>
      </c>
      <c r="BJ124" s="360">
        <f t="shared" si="99"/>
        <v>3</v>
      </c>
      <c r="BK124" s="361">
        <f t="shared" si="100"/>
        <v>3</v>
      </c>
      <c r="BM124" s="161">
        <v>2</v>
      </c>
      <c r="BN124" s="28">
        <f t="shared" si="101"/>
        <v>0.66600000000000004</v>
      </c>
      <c r="BO124" s="13">
        <v>1</v>
      </c>
      <c r="BP124" s="28">
        <f t="shared" si="102"/>
        <v>0.63500000000000001</v>
      </c>
      <c r="BQ124" s="28">
        <v>3.4000000000000002E-2</v>
      </c>
      <c r="BR124" s="86">
        <f t="shared" si="103"/>
        <v>0.254</v>
      </c>
      <c r="BS124" s="164">
        <f t="shared" si="104"/>
        <v>0.92</v>
      </c>
      <c r="BT124" s="293">
        <f t="shared" si="105"/>
        <v>0.50800000000000001</v>
      </c>
      <c r="BU124" s="360">
        <f t="shared" si="106"/>
        <v>0</v>
      </c>
      <c r="BV124" s="361">
        <f t="shared" si="107"/>
        <v>0</v>
      </c>
      <c r="BX124" s="161">
        <v>0</v>
      </c>
      <c r="BY124" s="28">
        <f t="shared" si="108"/>
        <v>0</v>
      </c>
      <c r="BZ124" s="13">
        <v>0</v>
      </c>
      <c r="CA124" s="28">
        <f t="shared" si="109"/>
        <v>0</v>
      </c>
      <c r="CB124" s="13">
        <v>5</v>
      </c>
      <c r="CC124" s="28">
        <f t="shared" si="110"/>
        <v>0.78500000000000003</v>
      </c>
      <c r="CD124" s="13">
        <v>1</v>
      </c>
      <c r="CE124" s="28">
        <f t="shared" si="111"/>
        <v>0.59199999999999997</v>
      </c>
      <c r="CF124" s="164">
        <f t="shared" si="112"/>
        <v>0.78500000000000003</v>
      </c>
      <c r="CG124" s="274">
        <f t="shared" si="113"/>
        <v>0.67900000000000005</v>
      </c>
      <c r="CH124" s="360">
        <f t="shared" si="114"/>
        <v>0</v>
      </c>
      <c r="CI124" s="361">
        <f t="shared" si="115"/>
        <v>0</v>
      </c>
      <c r="CK124" s="161">
        <v>0</v>
      </c>
      <c r="CL124" s="28">
        <f t="shared" si="116"/>
        <v>0</v>
      </c>
      <c r="CM124" s="28">
        <v>0</v>
      </c>
      <c r="CN124" s="28">
        <f t="shared" si="117"/>
        <v>0</v>
      </c>
      <c r="CO124" s="13">
        <v>170</v>
      </c>
      <c r="CP124" s="145">
        <f t="shared" si="118"/>
        <v>0.92100000000000004</v>
      </c>
      <c r="CQ124" s="13">
        <v>78</v>
      </c>
      <c r="CR124" s="145">
        <f t="shared" si="119"/>
        <v>0.93799999999999994</v>
      </c>
      <c r="CS124" s="164">
        <f t="shared" si="120"/>
        <v>1.859</v>
      </c>
      <c r="CT124" s="274">
        <f t="shared" si="121"/>
        <v>0.60899999999999999</v>
      </c>
      <c r="CU124" s="360">
        <f t="shared" si="122"/>
        <v>2</v>
      </c>
      <c r="CV124" s="361">
        <f t="shared" si="123"/>
        <v>2</v>
      </c>
      <c r="CX124" s="229">
        <v>3.2000000000000001E-2</v>
      </c>
      <c r="CY124" s="28">
        <f t="shared" si="124"/>
        <v>0.28899999999999998</v>
      </c>
      <c r="CZ124" s="28">
        <v>1.0999999999999999E-2</v>
      </c>
      <c r="DA124" s="28">
        <f t="shared" si="125"/>
        <v>0.315</v>
      </c>
      <c r="DB124" s="28">
        <v>0.2334</v>
      </c>
      <c r="DC124" s="164">
        <f t="shared" si="126"/>
        <v>0.83739999999999992</v>
      </c>
      <c r="DD124" s="195">
        <f t="shared" si="127"/>
        <v>0.23200000000000001</v>
      </c>
      <c r="DE124" s="360">
        <f t="shared" si="128"/>
        <v>0</v>
      </c>
      <c r="DF124" s="361">
        <f t="shared" si="129"/>
        <v>0</v>
      </c>
      <c r="DI124" s="231"/>
      <c r="DJ124" s="164">
        <f t="shared" si="130"/>
        <v>11.776399999999999</v>
      </c>
      <c r="DK124" s="195">
        <f t="shared" si="131"/>
        <v>0.504</v>
      </c>
      <c r="DM124" s="363">
        <f t="shared" si="132"/>
        <v>6</v>
      </c>
      <c r="DN124" s="364">
        <f t="shared" si="133"/>
        <v>6</v>
      </c>
    </row>
    <row r="125" spans="2:118" x14ac:dyDescent="0.3">
      <c r="B125" s="47" t="s">
        <v>195</v>
      </c>
      <c r="C125" s="160">
        <v>540141</v>
      </c>
      <c r="D125" s="4" t="s">
        <v>343</v>
      </c>
      <c r="E125" s="4" t="s">
        <v>369</v>
      </c>
      <c r="F125" s="11">
        <v>6</v>
      </c>
      <c r="G125" s="18">
        <v>6798</v>
      </c>
      <c r="H125" s="18">
        <v>12787</v>
      </c>
      <c r="I125" s="18">
        <v>29316</v>
      </c>
      <c r="J125" s="19">
        <v>2759.9646954986756</v>
      </c>
      <c r="K125" s="18">
        <v>11637</v>
      </c>
      <c r="L125" s="163">
        <v>2.12</v>
      </c>
      <c r="N125" s="256">
        <v>303</v>
      </c>
      <c r="O125" s="144">
        <f t="shared" si="68"/>
        <v>0.91200000000000003</v>
      </c>
      <c r="P125" s="26">
        <v>4.4571932921447482E-2</v>
      </c>
      <c r="Q125" s="26">
        <f t="shared" si="69"/>
        <v>0.17899999999999999</v>
      </c>
      <c r="R125" s="11">
        <v>16.850000000000001</v>
      </c>
      <c r="S125" s="144">
        <f t="shared" si="70"/>
        <v>0.96399999999999997</v>
      </c>
      <c r="T125" s="69">
        <v>2.4786701971167991E-3</v>
      </c>
      <c r="U125" s="83">
        <f t="shared" si="71"/>
        <v>0.219</v>
      </c>
      <c r="V125" s="11">
        <v>13</v>
      </c>
      <c r="W125" s="26">
        <f t="shared" si="72"/>
        <v>0.17499999999999999</v>
      </c>
      <c r="X125" s="62">
        <v>1.4</v>
      </c>
      <c r="Y125" s="26">
        <f t="shared" si="73"/>
        <v>0.42499999999999999</v>
      </c>
      <c r="Z125" s="163">
        <f t="shared" si="74"/>
        <v>0.998</v>
      </c>
      <c r="AA125" s="276">
        <f t="shared" si="75"/>
        <v>0.16600000000000001</v>
      </c>
      <c r="AB125" s="283">
        <f t="shared" si="76"/>
        <v>0</v>
      </c>
      <c r="AC125" s="284">
        <f t="shared" si="77"/>
        <v>0</v>
      </c>
      <c r="AE125" s="256">
        <v>166</v>
      </c>
      <c r="AF125" s="178">
        <f t="shared" si="78"/>
        <v>0.84599999999999997</v>
      </c>
      <c r="AG125" s="79">
        <v>26</v>
      </c>
      <c r="AH125" s="178">
        <f t="shared" si="79"/>
        <v>0.88100000000000001</v>
      </c>
      <c r="AI125" s="26">
        <f t="shared" si="134"/>
        <v>1.2981934777508407E-2</v>
      </c>
      <c r="AJ125" s="83">
        <f t="shared" si="81"/>
        <v>0.24099999999999999</v>
      </c>
      <c r="AK125" s="61">
        <f t="shared" si="82"/>
        <v>0.54785478547854782</v>
      </c>
      <c r="AL125" s="26">
        <f t="shared" si="83"/>
        <v>0.46899999999999997</v>
      </c>
      <c r="AM125" s="11">
        <v>170</v>
      </c>
      <c r="AN125" s="83">
        <f t="shared" si="84"/>
        <v>1.3294752482990536E-2</v>
      </c>
      <c r="AO125" s="26">
        <f t="shared" si="135"/>
        <v>0.15662650602409639</v>
      </c>
      <c r="AP125" s="31">
        <f t="shared" si="86"/>
        <v>0.84199999999999997</v>
      </c>
      <c r="AQ125" s="198">
        <f t="shared" si="87"/>
        <v>2.4369999999999998</v>
      </c>
      <c r="AR125" s="276">
        <f t="shared" si="88"/>
        <v>0.67500000000000004</v>
      </c>
      <c r="AS125" s="283">
        <f t="shared" si="89"/>
        <v>0</v>
      </c>
      <c r="AT125" s="284">
        <f t="shared" si="90"/>
        <v>2</v>
      </c>
      <c r="AV125" s="208">
        <v>87650</v>
      </c>
      <c r="AW125" s="144">
        <f t="shared" si="91"/>
        <v>0.94699999999999995</v>
      </c>
      <c r="AX125" s="26">
        <v>0.26315789473684209</v>
      </c>
      <c r="AY125" s="83">
        <f t="shared" si="92"/>
        <v>0.76700000000000002</v>
      </c>
      <c r="AZ125" s="26">
        <v>0.42399999999999999</v>
      </c>
      <c r="BA125" s="178">
        <f t="shared" si="93"/>
        <v>0.83699999999999997</v>
      </c>
      <c r="BB125" s="26">
        <v>0.64100000000000001</v>
      </c>
      <c r="BC125" s="83">
        <f t="shared" si="94"/>
        <v>0.36399999999999999</v>
      </c>
      <c r="BD125" s="26">
        <v>0.76500000000000001</v>
      </c>
      <c r="BE125" s="83">
        <f t="shared" si="95"/>
        <v>0.377</v>
      </c>
      <c r="BF125" s="26">
        <v>5.4216867469879519E-2</v>
      </c>
      <c r="BG125" s="83">
        <f t="shared" si="96"/>
        <v>0.754</v>
      </c>
      <c r="BH125" s="212">
        <f t="shared" si="97"/>
        <v>4.0459999999999994</v>
      </c>
      <c r="BI125" s="206">
        <f t="shared" si="98"/>
        <v>0.92100000000000004</v>
      </c>
      <c r="BJ125" s="283">
        <f t="shared" si="99"/>
        <v>1</v>
      </c>
      <c r="BK125" s="284">
        <f t="shared" si="100"/>
        <v>2</v>
      </c>
      <c r="BM125" s="160">
        <v>0</v>
      </c>
      <c r="BN125" s="26">
        <f t="shared" si="101"/>
        <v>0</v>
      </c>
      <c r="BO125" s="11">
        <v>0</v>
      </c>
      <c r="BP125" s="26">
        <f t="shared" si="102"/>
        <v>0</v>
      </c>
      <c r="BQ125" s="26">
        <v>4.3999999999999997E-2</v>
      </c>
      <c r="BR125" s="83">
        <f t="shared" si="103"/>
        <v>0.29299999999999998</v>
      </c>
      <c r="BS125" s="163">
        <f t="shared" si="104"/>
        <v>0.29299999999999998</v>
      </c>
      <c r="BT125" s="291">
        <f t="shared" si="105"/>
        <v>0.25</v>
      </c>
      <c r="BU125" s="283">
        <f t="shared" si="106"/>
        <v>0</v>
      </c>
      <c r="BV125" s="284">
        <f t="shared" si="107"/>
        <v>0</v>
      </c>
      <c r="BX125" s="160">
        <v>5</v>
      </c>
      <c r="BY125" s="31">
        <f t="shared" si="108"/>
        <v>0.86799999999999999</v>
      </c>
      <c r="BZ125" s="11">
        <v>1</v>
      </c>
      <c r="CA125" s="31">
        <f t="shared" si="109"/>
        <v>0.84599999999999997</v>
      </c>
      <c r="CB125" s="11">
        <v>4</v>
      </c>
      <c r="CC125" s="26">
        <f t="shared" si="110"/>
        <v>0.71899999999999997</v>
      </c>
      <c r="CD125" s="11">
        <v>0</v>
      </c>
      <c r="CE125" s="26">
        <f t="shared" si="111"/>
        <v>0</v>
      </c>
      <c r="CF125" s="163">
        <f t="shared" si="112"/>
        <v>1.587</v>
      </c>
      <c r="CG125" s="298">
        <f t="shared" si="113"/>
        <v>0.872</v>
      </c>
      <c r="CH125" s="283">
        <f t="shared" si="114"/>
        <v>0</v>
      </c>
      <c r="CI125" s="284">
        <f t="shared" si="115"/>
        <v>1</v>
      </c>
      <c r="CK125" s="160">
        <v>0</v>
      </c>
      <c r="CL125" s="26">
        <f t="shared" si="116"/>
        <v>0</v>
      </c>
      <c r="CM125" s="26">
        <v>0</v>
      </c>
      <c r="CN125" s="45">
        <f t="shared" si="117"/>
        <v>0</v>
      </c>
      <c r="CO125" s="11">
        <v>178</v>
      </c>
      <c r="CP125" s="144">
        <f t="shared" si="118"/>
        <v>0.92500000000000004</v>
      </c>
      <c r="CQ125" s="11">
        <v>89</v>
      </c>
      <c r="CR125" s="144">
        <f t="shared" si="119"/>
        <v>0.94699999999999995</v>
      </c>
      <c r="CS125" s="163">
        <f t="shared" si="120"/>
        <v>1.8719999999999999</v>
      </c>
      <c r="CT125" s="299">
        <f t="shared" si="121"/>
        <v>0.61399999999999999</v>
      </c>
      <c r="CU125" s="283">
        <f t="shared" si="122"/>
        <v>2</v>
      </c>
      <c r="CV125" s="284">
        <f t="shared" si="123"/>
        <v>2</v>
      </c>
      <c r="CX125" s="227">
        <v>1.0999999999999999E-2</v>
      </c>
      <c r="CY125" s="26">
        <f t="shared" si="124"/>
        <v>0.214</v>
      </c>
      <c r="CZ125" s="26">
        <v>7.0000000000000001E-3</v>
      </c>
      <c r="DA125" s="26">
        <f t="shared" si="125"/>
        <v>0.26700000000000002</v>
      </c>
      <c r="DB125" s="26">
        <v>4.8399999999999999E-2</v>
      </c>
      <c r="DC125" s="163">
        <f t="shared" si="126"/>
        <v>0.52939999999999998</v>
      </c>
      <c r="DD125" s="203">
        <f t="shared" si="127"/>
        <v>0.14000000000000001</v>
      </c>
      <c r="DE125" s="283">
        <f t="shared" si="128"/>
        <v>0</v>
      </c>
      <c r="DF125" s="284">
        <f t="shared" si="129"/>
        <v>0</v>
      </c>
      <c r="DI125" s="231"/>
      <c r="DJ125" s="163">
        <f t="shared" si="130"/>
        <v>11.7624</v>
      </c>
      <c r="DK125" s="203">
        <f t="shared" si="131"/>
        <v>0.5</v>
      </c>
      <c r="DM125" s="301">
        <f t="shared" si="132"/>
        <v>3</v>
      </c>
      <c r="DN125" s="302">
        <f t="shared" si="133"/>
        <v>7</v>
      </c>
    </row>
    <row r="126" spans="2:118" x14ac:dyDescent="0.3">
      <c r="B126" s="47" t="s">
        <v>211</v>
      </c>
      <c r="C126" s="160">
        <v>540151</v>
      </c>
      <c r="D126" s="4" t="s">
        <v>347</v>
      </c>
      <c r="E126" s="4" t="s">
        <v>369</v>
      </c>
      <c r="F126" s="11">
        <v>10</v>
      </c>
      <c r="G126" s="18">
        <v>350</v>
      </c>
      <c r="H126" s="18">
        <v>185</v>
      </c>
      <c r="I126" s="18">
        <v>457</v>
      </c>
      <c r="J126" s="19">
        <v>835.65714285714284</v>
      </c>
      <c r="K126" s="18">
        <v>169</v>
      </c>
      <c r="L126" s="163">
        <v>2.7</v>
      </c>
      <c r="N126" s="256">
        <v>75</v>
      </c>
      <c r="O126" s="26">
        <f t="shared" si="68"/>
        <v>0.50800000000000001</v>
      </c>
      <c r="P126" s="26">
        <v>0.2142857142857143</v>
      </c>
      <c r="Q126" s="83">
        <f t="shared" si="69"/>
        <v>0.74099999999999999</v>
      </c>
      <c r="R126" s="11">
        <v>4.3900000000000006</v>
      </c>
      <c r="S126" s="26">
        <f t="shared" si="70"/>
        <v>0.69199999999999995</v>
      </c>
      <c r="T126" s="69">
        <v>1.254285714285714E-2</v>
      </c>
      <c r="U126" s="144">
        <f t="shared" si="71"/>
        <v>0.95599999999999996</v>
      </c>
      <c r="V126" s="11">
        <v>13</v>
      </c>
      <c r="W126" s="26">
        <f t="shared" si="72"/>
        <v>0.17499999999999999</v>
      </c>
      <c r="X126" s="62">
        <v>0.4</v>
      </c>
      <c r="Y126" s="26">
        <f t="shared" si="73"/>
        <v>0.16600000000000001</v>
      </c>
      <c r="Z126" s="163">
        <f t="shared" si="74"/>
        <v>2.0379999999999998</v>
      </c>
      <c r="AA126" s="276">
        <f t="shared" si="75"/>
        <v>0.49099999999999999</v>
      </c>
      <c r="AB126" s="283">
        <f t="shared" si="76"/>
        <v>1</v>
      </c>
      <c r="AC126" s="284">
        <f t="shared" si="77"/>
        <v>1</v>
      </c>
      <c r="AE126" s="256">
        <v>46</v>
      </c>
      <c r="AF126" s="26">
        <f t="shared" si="78"/>
        <v>0.50800000000000001</v>
      </c>
      <c r="AG126" s="79">
        <v>0</v>
      </c>
      <c r="AH126" s="26">
        <f t="shared" si="79"/>
        <v>0</v>
      </c>
      <c r="AI126" s="26">
        <f t="shared" si="134"/>
        <v>0.24864864864864866</v>
      </c>
      <c r="AJ126" s="178">
        <f t="shared" si="81"/>
        <v>0.82799999999999996</v>
      </c>
      <c r="AK126" s="61">
        <f t="shared" si="82"/>
        <v>0.61333333333333329</v>
      </c>
      <c r="AL126" s="26">
        <f t="shared" si="83"/>
        <v>0.50800000000000001</v>
      </c>
      <c r="AM126" s="11">
        <v>89</v>
      </c>
      <c r="AN126" s="83">
        <f t="shared" si="84"/>
        <v>0.48108108108108111</v>
      </c>
      <c r="AO126" s="26">
        <f t="shared" si="135"/>
        <v>0</v>
      </c>
      <c r="AP126" s="26">
        <f t="shared" si="86"/>
        <v>0</v>
      </c>
      <c r="AQ126" s="198">
        <f t="shared" si="87"/>
        <v>1.8439999999999999</v>
      </c>
      <c r="AR126" s="276">
        <f t="shared" si="88"/>
        <v>0.48599999999999999</v>
      </c>
      <c r="AS126" s="283">
        <f t="shared" si="89"/>
        <v>0</v>
      </c>
      <c r="AT126" s="284">
        <f t="shared" si="90"/>
        <v>1</v>
      </c>
      <c r="AV126" s="208">
        <v>44800</v>
      </c>
      <c r="AW126" s="83">
        <f t="shared" si="91"/>
        <v>0.64400000000000002</v>
      </c>
      <c r="AX126" s="26">
        <v>0.12328767123287671</v>
      </c>
      <c r="AY126" s="83">
        <f t="shared" si="92"/>
        <v>0.57399999999999995</v>
      </c>
      <c r="AZ126" s="26">
        <v>0.67400000000000004</v>
      </c>
      <c r="BA126" s="144">
        <f t="shared" si="93"/>
        <v>0.97799999999999998</v>
      </c>
      <c r="BB126" s="26">
        <v>0.79800000000000004</v>
      </c>
      <c r="BC126" s="83">
        <f t="shared" si="94"/>
        <v>0.57399999999999995</v>
      </c>
      <c r="BD126" s="26">
        <v>0.92200000000000004</v>
      </c>
      <c r="BE126" s="83">
        <f t="shared" si="95"/>
        <v>0.78900000000000003</v>
      </c>
      <c r="BF126" s="26">
        <v>0</v>
      </c>
      <c r="BG126" s="83">
        <f t="shared" si="96"/>
        <v>0</v>
      </c>
      <c r="BH126" s="212">
        <f t="shared" si="97"/>
        <v>3.5590000000000002</v>
      </c>
      <c r="BI126" s="203">
        <f t="shared" si="98"/>
        <v>0.622</v>
      </c>
      <c r="BJ126" s="283">
        <f t="shared" si="99"/>
        <v>1</v>
      </c>
      <c r="BK126" s="284">
        <f t="shared" si="100"/>
        <v>1</v>
      </c>
      <c r="BM126" s="160">
        <v>1</v>
      </c>
      <c r="BN126" s="26">
        <f t="shared" si="101"/>
        <v>0.438</v>
      </c>
      <c r="BO126" s="11">
        <v>0</v>
      </c>
      <c r="BP126" s="26">
        <f t="shared" si="102"/>
        <v>0</v>
      </c>
      <c r="BQ126" s="26">
        <v>0.1</v>
      </c>
      <c r="BR126" s="83">
        <f t="shared" si="103"/>
        <v>0.51300000000000001</v>
      </c>
      <c r="BS126" s="163">
        <f t="shared" si="104"/>
        <v>0.95100000000000007</v>
      </c>
      <c r="BT126" s="291">
        <f t="shared" si="105"/>
        <v>0.51700000000000002</v>
      </c>
      <c r="BU126" s="283">
        <f t="shared" si="106"/>
        <v>0</v>
      </c>
      <c r="BV126" s="284">
        <f t="shared" si="107"/>
        <v>0</v>
      </c>
      <c r="BX126" s="160">
        <v>3</v>
      </c>
      <c r="BY126" s="31">
        <f t="shared" si="108"/>
        <v>0.85</v>
      </c>
      <c r="BZ126" s="11">
        <v>0</v>
      </c>
      <c r="CA126" s="26">
        <f t="shared" si="109"/>
        <v>0</v>
      </c>
      <c r="CB126" s="11">
        <v>2</v>
      </c>
      <c r="CC126" s="26">
        <f t="shared" si="110"/>
        <v>0.51700000000000002</v>
      </c>
      <c r="CD126" s="11">
        <v>0</v>
      </c>
      <c r="CE126" s="26">
        <f t="shared" si="111"/>
        <v>0</v>
      </c>
      <c r="CF126" s="163">
        <f t="shared" si="112"/>
        <v>1.367</v>
      </c>
      <c r="CG126" s="298">
        <f t="shared" si="113"/>
        <v>0.82</v>
      </c>
      <c r="CH126" s="283">
        <f t="shared" si="114"/>
        <v>0</v>
      </c>
      <c r="CI126" s="284">
        <f t="shared" si="115"/>
        <v>1</v>
      </c>
      <c r="CK126" s="160">
        <v>0</v>
      </c>
      <c r="CL126" s="26">
        <f t="shared" si="116"/>
        <v>0</v>
      </c>
      <c r="CM126" s="26">
        <v>0</v>
      </c>
      <c r="CN126" s="45">
        <f t="shared" si="117"/>
        <v>0</v>
      </c>
      <c r="CO126" s="11">
        <v>10</v>
      </c>
      <c r="CP126" s="26">
        <f t="shared" si="118"/>
        <v>0.45100000000000001</v>
      </c>
      <c r="CQ126" s="11">
        <v>0</v>
      </c>
      <c r="CR126" s="26">
        <f t="shared" si="119"/>
        <v>0</v>
      </c>
      <c r="CS126" s="163">
        <f t="shared" si="120"/>
        <v>0.45100000000000001</v>
      </c>
      <c r="CT126" s="299">
        <f t="shared" si="121"/>
        <v>0.28000000000000003</v>
      </c>
      <c r="CU126" s="283">
        <f t="shared" si="122"/>
        <v>0</v>
      </c>
      <c r="CV126" s="284">
        <f t="shared" si="123"/>
        <v>0</v>
      </c>
      <c r="CX126" s="227">
        <v>0.27100000000000002</v>
      </c>
      <c r="CY126" s="26">
        <f t="shared" si="124"/>
        <v>0.76300000000000001</v>
      </c>
      <c r="CZ126" s="26">
        <v>5.8999999999999997E-2</v>
      </c>
      <c r="DA126" s="26">
        <f t="shared" si="125"/>
        <v>0.51700000000000002</v>
      </c>
      <c r="DB126" s="26">
        <v>0.26869999999999999</v>
      </c>
      <c r="DC126" s="163">
        <f t="shared" si="126"/>
        <v>1.5487</v>
      </c>
      <c r="DD126" s="203">
        <f t="shared" si="127"/>
        <v>0.51700000000000002</v>
      </c>
      <c r="DE126" s="283">
        <f t="shared" si="128"/>
        <v>0</v>
      </c>
      <c r="DF126" s="284">
        <f t="shared" si="129"/>
        <v>0</v>
      </c>
      <c r="DI126" s="231"/>
      <c r="DJ126" s="163">
        <f t="shared" si="130"/>
        <v>11.758699999999997</v>
      </c>
      <c r="DK126" s="203">
        <f t="shared" si="131"/>
        <v>0.495</v>
      </c>
      <c r="DM126" s="301">
        <f t="shared" si="132"/>
        <v>2</v>
      </c>
      <c r="DN126" s="302">
        <f t="shared" si="133"/>
        <v>4</v>
      </c>
    </row>
    <row r="127" spans="2:118" x14ac:dyDescent="0.3">
      <c r="B127" s="47" t="s">
        <v>104</v>
      </c>
      <c r="C127" s="160">
        <v>540064</v>
      </c>
      <c r="D127" s="4" t="s">
        <v>328</v>
      </c>
      <c r="E127" s="4" t="s">
        <v>369</v>
      </c>
      <c r="F127" s="11">
        <v>5</v>
      </c>
      <c r="G127" s="18">
        <v>2131</v>
      </c>
      <c r="H127" s="18">
        <v>1895</v>
      </c>
      <c r="I127" s="18">
        <v>3100</v>
      </c>
      <c r="J127" s="19">
        <v>931.01830126701066</v>
      </c>
      <c r="K127" s="18">
        <v>1483</v>
      </c>
      <c r="L127" s="163">
        <v>2.0299999999999998</v>
      </c>
      <c r="N127" s="256">
        <v>211</v>
      </c>
      <c r="O127" s="26">
        <f t="shared" si="68"/>
        <v>0.79300000000000004</v>
      </c>
      <c r="P127" s="26">
        <v>9.9014547160957297E-2</v>
      </c>
      <c r="Q127" s="26">
        <f t="shared" si="69"/>
        <v>0.36799999999999999</v>
      </c>
      <c r="R127" s="11">
        <v>9.26</v>
      </c>
      <c r="S127" s="144">
        <f t="shared" si="70"/>
        <v>0.90700000000000003</v>
      </c>
      <c r="T127" s="69">
        <v>4.3453777569216331E-3</v>
      </c>
      <c r="U127" s="83">
        <f t="shared" si="71"/>
        <v>0.49099999999999999</v>
      </c>
      <c r="V127" s="11">
        <v>19</v>
      </c>
      <c r="W127" s="83">
        <f t="shared" si="72"/>
        <v>0.74099999999999999</v>
      </c>
      <c r="X127" s="62">
        <v>4.5</v>
      </c>
      <c r="Y127" s="144">
        <f t="shared" si="73"/>
        <v>0.90700000000000003</v>
      </c>
      <c r="Z127" s="163">
        <f t="shared" si="74"/>
        <v>2.5070000000000001</v>
      </c>
      <c r="AA127" s="276">
        <f t="shared" si="75"/>
        <v>0.73599999999999999</v>
      </c>
      <c r="AB127" s="283">
        <f t="shared" si="76"/>
        <v>1</v>
      </c>
      <c r="AC127" s="284">
        <f t="shared" si="77"/>
        <v>1</v>
      </c>
      <c r="AE127" s="256">
        <v>16</v>
      </c>
      <c r="AF127" s="26">
        <f t="shared" si="78"/>
        <v>0.25800000000000001</v>
      </c>
      <c r="AG127" s="79">
        <v>0</v>
      </c>
      <c r="AH127" s="26">
        <f t="shared" si="79"/>
        <v>0</v>
      </c>
      <c r="AI127" s="26">
        <f t="shared" si="134"/>
        <v>8.4432717678100261E-3</v>
      </c>
      <c r="AJ127" s="83">
        <f t="shared" si="81"/>
        <v>0.219</v>
      </c>
      <c r="AK127" s="61">
        <f t="shared" si="82"/>
        <v>7.582938388625593E-2</v>
      </c>
      <c r="AL127" s="26">
        <f t="shared" si="83"/>
        <v>0.17100000000000001</v>
      </c>
      <c r="AM127" s="11">
        <v>17</v>
      </c>
      <c r="AN127" s="83">
        <f t="shared" si="84"/>
        <v>8.9709762532981536E-3</v>
      </c>
      <c r="AO127" s="26">
        <f t="shared" si="135"/>
        <v>0</v>
      </c>
      <c r="AP127" s="26">
        <f t="shared" si="86"/>
        <v>0</v>
      </c>
      <c r="AQ127" s="198">
        <f t="shared" si="87"/>
        <v>0.64800000000000002</v>
      </c>
      <c r="AR127" s="276">
        <f t="shared" si="88"/>
        <v>0.17899999999999999</v>
      </c>
      <c r="AS127" s="283">
        <f t="shared" si="89"/>
        <v>0</v>
      </c>
      <c r="AT127" s="284">
        <f t="shared" si="90"/>
        <v>0</v>
      </c>
      <c r="AV127" s="208">
        <v>29000</v>
      </c>
      <c r="AW127" s="83">
        <f t="shared" si="91"/>
        <v>0.39400000000000002</v>
      </c>
      <c r="AX127" s="26">
        <v>1</v>
      </c>
      <c r="AY127" s="144">
        <f t="shared" si="92"/>
        <v>1</v>
      </c>
      <c r="AZ127" s="26">
        <v>0</v>
      </c>
      <c r="BA127" s="83">
        <f t="shared" si="93"/>
        <v>0</v>
      </c>
      <c r="BB127" s="26">
        <v>0.94099999999999995</v>
      </c>
      <c r="BC127" s="144">
        <f t="shared" si="94"/>
        <v>0.94699999999999995</v>
      </c>
      <c r="BD127" s="26">
        <v>0.8819999999999999</v>
      </c>
      <c r="BE127" s="83">
        <f t="shared" si="95"/>
        <v>0.64900000000000002</v>
      </c>
      <c r="BF127" s="26">
        <v>6.25E-2</v>
      </c>
      <c r="BG127" s="83">
        <f t="shared" si="96"/>
        <v>0.78500000000000003</v>
      </c>
      <c r="BH127" s="212">
        <f t="shared" si="97"/>
        <v>3.7750000000000004</v>
      </c>
      <c r="BI127" s="203">
        <f t="shared" si="98"/>
        <v>0.76700000000000002</v>
      </c>
      <c r="BJ127" s="283">
        <f t="shared" si="99"/>
        <v>2</v>
      </c>
      <c r="BK127" s="284">
        <f t="shared" si="100"/>
        <v>2</v>
      </c>
      <c r="BM127" s="160">
        <v>0</v>
      </c>
      <c r="BN127" s="26">
        <f t="shared" si="101"/>
        <v>0</v>
      </c>
      <c r="BO127" s="11">
        <v>0</v>
      </c>
      <c r="BP127" s="26">
        <f t="shared" si="102"/>
        <v>0</v>
      </c>
      <c r="BQ127" s="26">
        <v>2.9000000000000001E-2</v>
      </c>
      <c r="BR127" s="83">
        <f t="shared" si="103"/>
        <v>0.23599999999999999</v>
      </c>
      <c r="BS127" s="163">
        <f t="shared" si="104"/>
        <v>0.23599999999999999</v>
      </c>
      <c r="BT127" s="291">
        <f t="shared" si="105"/>
        <v>0.214</v>
      </c>
      <c r="BU127" s="283">
        <f t="shared" si="106"/>
        <v>0</v>
      </c>
      <c r="BV127" s="284">
        <f t="shared" si="107"/>
        <v>0</v>
      </c>
      <c r="BX127" s="160">
        <v>0</v>
      </c>
      <c r="BY127" s="26">
        <f t="shared" si="108"/>
        <v>0</v>
      </c>
      <c r="BZ127" s="11">
        <v>0</v>
      </c>
      <c r="CA127" s="26">
        <f t="shared" si="109"/>
        <v>0</v>
      </c>
      <c r="CB127" s="11">
        <v>2</v>
      </c>
      <c r="CC127" s="26">
        <f t="shared" si="110"/>
        <v>0.51700000000000002</v>
      </c>
      <c r="CD127" s="11">
        <v>1</v>
      </c>
      <c r="CE127" s="26">
        <f t="shared" si="111"/>
        <v>0.59199999999999997</v>
      </c>
      <c r="CF127" s="163">
        <f t="shared" si="112"/>
        <v>0.51700000000000002</v>
      </c>
      <c r="CG127" s="299">
        <f t="shared" si="113"/>
        <v>0.48199999999999998</v>
      </c>
      <c r="CH127" s="283">
        <f t="shared" si="114"/>
        <v>0</v>
      </c>
      <c r="CI127" s="284">
        <f t="shared" si="115"/>
        <v>0</v>
      </c>
      <c r="CK127" s="160">
        <v>3</v>
      </c>
      <c r="CL127" s="26">
        <f t="shared" si="116"/>
        <v>0.70099999999999996</v>
      </c>
      <c r="CM127" s="26">
        <v>0.1875</v>
      </c>
      <c r="CN127" s="147">
        <f t="shared" si="117"/>
        <v>0.90700000000000003</v>
      </c>
      <c r="CO127" s="11">
        <v>79</v>
      </c>
      <c r="CP127" s="31">
        <f t="shared" si="118"/>
        <v>0.83699999999999997</v>
      </c>
      <c r="CQ127" s="11">
        <v>25</v>
      </c>
      <c r="CR127" s="31">
        <f t="shared" si="119"/>
        <v>0.83699999999999997</v>
      </c>
      <c r="CS127" s="163">
        <f t="shared" si="120"/>
        <v>3.282</v>
      </c>
      <c r="CT127" s="298">
        <f t="shared" si="121"/>
        <v>0.89900000000000002</v>
      </c>
      <c r="CU127" s="283">
        <f t="shared" si="122"/>
        <v>1</v>
      </c>
      <c r="CV127" s="284">
        <f t="shared" si="123"/>
        <v>3</v>
      </c>
      <c r="CX127" s="227">
        <v>8.0000000000000002E-3</v>
      </c>
      <c r="CY127" s="26">
        <f t="shared" si="124"/>
        <v>0.192</v>
      </c>
      <c r="CZ127" s="26">
        <v>4.0000000000000001E-3</v>
      </c>
      <c r="DA127" s="26">
        <f t="shared" si="125"/>
        <v>0.22800000000000001</v>
      </c>
      <c r="DB127" s="26">
        <v>0.35239999999999999</v>
      </c>
      <c r="DC127" s="163">
        <f t="shared" si="126"/>
        <v>0.77239999999999998</v>
      </c>
      <c r="DD127" s="203">
        <f t="shared" si="127"/>
        <v>0.20599999999999999</v>
      </c>
      <c r="DE127" s="283">
        <f t="shared" si="128"/>
        <v>0</v>
      </c>
      <c r="DF127" s="284">
        <f t="shared" si="129"/>
        <v>0</v>
      </c>
      <c r="DI127" s="231"/>
      <c r="DJ127" s="163">
        <f t="shared" si="130"/>
        <v>11.737399999999999</v>
      </c>
      <c r="DK127" s="203">
        <f t="shared" si="131"/>
        <v>0.49099999999999999</v>
      </c>
      <c r="DM127" s="301">
        <f t="shared" si="132"/>
        <v>4</v>
      </c>
      <c r="DN127" s="302">
        <f t="shared" si="133"/>
        <v>6</v>
      </c>
    </row>
    <row r="128" spans="2:118" x14ac:dyDescent="0.3">
      <c r="B128" s="47" t="s">
        <v>238</v>
      </c>
      <c r="C128" s="160">
        <v>540168</v>
      </c>
      <c r="D128" s="4" t="s">
        <v>352</v>
      </c>
      <c r="E128" s="4" t="s">
        <v>369</v>
      </c>
      <c r="F128" s="11">
        <v>3</v>
      </c>
      <c r="G128" s="18">
        <v>364</v>
      </c>
      <c r="H128" s="18">
        <v>417</v>
      </c>
      <c r="I128" s="18">
        <v>906</v>
      </c>
      <c r="J128" s="19">
        <v>1592.967032967033</v>
      </c>
      <c r="K128" s="18">
        <v>380</v>
      </c>
      <c r="L128" s="163">
        <v>2.38</v>
      </c>
      <c r="N128" s="256">
        <v>70</v>
      </c>
      <c r="O128" s="26">
        <f t="shared" si="68"/>
        <v>0.46400000000000002</v>
      </c>
      <c r="P128" s="26">
        <v>0.19230769230769229</v>
      </c>
      <c r="Q128" s="26">
        <f t="shared" si="69"/>
        <v>0.68400000000000005</v>
      </c>
      <c r="R128" s="11">
        <v>3.66</v>
      </c>
      <c r="S128" s="26">
        <f t="shared" si="70"/>
        <v>0.627</v>
      </c>
      <c r="T128" s="69">
        <v>1.0054945054945049E-2</v>
      </c>
      <c r="U128" s="144">
        <f t="shared" si="71"/>
        <v>0.92500000000000004</v>
      </c>
      <c r="V128" s="11">
        <v>16</v>
      </c>
      <c r="W128" s="26">
        <f t="shared" si="72"/>
        <v>0.377</v>
      </c>
      <c r="X128" s="62">
        <v>1.4</v>
      </c>
      <c r="Y128" s="26">
        <f t="shared" si="73"/>
        <v>0.42499999999999999</v>
      </c>
      <c r="Z128" s="163">
        <f t="shared" si="74"/>
        <v>2.411</v>
      </c>
      <c r="AA128" s="276">
        <f t="shared" si="75"/>
        <v>0.68799999999999994</v>
      </c>
      <c r="AB128" s="283">
        <f t="shared" si="76"/>
        <v>1</v>
      </c>
      <c r="AC128" s="284">
        <f t="shared" si="77"/>
        <v>1</v>
      </c>
      <c r="AE128" s="256">
        <v>65</v>
      </c>
      <c r="AF128" s="26">
        <f t="shared" si="78"/>
        <v>0.61799999999999999</v>
      </c>
      <c r="AG128" s="79">
        <v>0</v>
      </c>
      <c r="AH128" s="26">
        <f t="shared" si="79"/>
        <v>0</v>
      </c>
      <c r="AI128" s="26">
        <f t="shared" si="134"/>
        <v>0.15587529976019185</v>
      </c>
      <c r="AJ128" s="83">
        <f t="shared" si="81"/>
        <v>0.67100000000000004</v>
      </c>
      <c r="AK128" s="61">
        <f t="shared" si="82"/>
        <v>0.9285714285714286</v>
      </c>
      <c r="AL128" s="83">
        <f t="shared" si="83"/>
        <v>0.67500000000000004</v>
      </c>
      <c r="AM128" s="11">
        <v>70</v>
      </c>
      <c r="AN128" s="83">
        <f t="shared" si="84"/>
        <v>0.16786570743405277</v>
      </c>
      <c r="AO128" s="26">
        <f t="shared" si="135"/>
        <v>0</v>
      </c>
      <c r="AP128" s="26">
        <f t="shared" si="86"/>
        <v>0</v>
      </c>
      <c r="AQ128" s="198">
        <f t="shared" si="87"/>
        <v>1.964</v>
      </c>
      <c r="AR128" s="276">
        <f t="shared" si="88"/>
        <v>0.52100000000000002</v>
      </c>
      <c r="AS128" s="283">
        <f t="shared" si="89"/>
        <v>0</v>
      </c>
      <c r="AT128" s="284">
        <f t="shared" si="90"/>
        <v>0</v>
      </c>
      <c r="AV128" s="208">
        <v>69500</v>
      </c>
      <c r="AW128" s="178">
        <f t="shared" si="91"/>
        <v>0.89</v>
      </c>
      <c r="AX128" s="26">
        <v>0</v>
      </c>
      <c r="AY128" s="83">
        <f t="shared" si="92"/>
        <v>0</v>
      </c>
      <c r="AZ128" s="26">
        <v>0.28599999999999998</v>
      </c>
      <c r="BA128" s="83">
        <f t="shared" si="93"/>
        <v>0.65300000000000002</v>
      </c>
      <c r="BB128" s="26">
        <v>0.91400000000000003</v>
      </c>
      <c r="BC128" s="178">
        <f t="shared" si="94"/>
        <v>0.86399999999999999</v>
      </c>
      <c r="BD128" s="26">
        <v>0.871</v>
      </c>
      <c r="BE128" s="83">
        <f t="shared" si="95"/>
        <v>0.60499999999999998</v>
      </c>
      <c r="BF128" s="26">
        <v>0</v>
      </c>
      <c r="BG128" s="83">
        <f t="shared" si="96"/>
        <v>0</v>
      </c>
      <c r="BH128" s="212">
        <f t="shared" si="97"/>
        <v>3.012</v>
      </c>
      <c r="BI128" s="203">
        <f t="shared" si="98"/>
        <v>0.36399999999999999</v>
      </c>
      <c r="BJ128" s="283">
        <f t="shared" si="99"/>
        <v>0</v>
      </c>
      <c r="BK128" s="284">
        <f t="shared" si="100"/>
        <v>2</v>
      </c>
      <c r="BM128" s="160">
        <v>3</v>
      </c>
      <c r="BN128" s="26">
        <f t="shared" si="101"/>
        <v>0.81100000000000005</v>
      </c>
      <c r="BO128" s="11">
        <v>1</v>
      </c>
      <c r="BP128" s="26">
        <f t="shared" si="102"/>
        <v>0.63500000000000001</v>
      </c>
      <c r="BQ128" s="26">
        <v>0.13200000000000001</v>
      </c>
      <c r="BR128" s="83">
        <f t="shared" si="103"/>
        <v>0.59599999999999997</v>
      </c>
      <c r="BS128" s="163">
        <f t="shared" si="104"/>
        <v>1.407</v>
      </c>
      <c r="BT128" s="290">
        <f t="shared" si="105"/>
        <v>0.80200000000000005</v>
      </c>
      <c r="BU128" s="283">
        <f t="shared" si="106"/>
        <v>0</v>
      </c>
      <c r="BV128" s="284">
        <f t="shared" si="107"/>
        <v>1</v>
      </c>
      <c r="BX128" s="160">
        <v>0</v>
      </c>
      <c r="BY128" s="26">
        <f t="shared" si="108"/>
        <v>0</v>
      </c>
      <c r="BZ128" s="11">
        <v>0</v>
      </c>
      <c r="CA128" s="26">
        <f t="shared" si="109"/>
        <v>0</v>
      </c>
      <c r="CB128" s="11">
        <v>1</v>
      </c>
      <c r="CC128" s="26">
        <f t="shared" si="110"/>
        <v>0.26300000000000001</v>
      </c>
      <c r="CD128" s="11">
        <v>0</v>
      </c>
      <c r="CE128" s="26">
        <f t="shared" si="111"/>
        <v>0</v>
      </c>
      <c r="CF128" s="163">
        <f t="shared" si="112"/>
        <v>0.26300000000000001</v>
      </c>
      <c r="CG128" s="299">
        <f t="shared" si="113"/>
        <v>0.25800000000000001</v>
      </c>
      <c r="CH128" s="283">
        <f t="shared" si="114"/>
        <v>0</v>
      </c>
      <c r="CI128" s="284">
        <f t="shared" si="115"/>
        <v>0</v>
      </c>
      <c r="CK128" s="160">
        <v>0</v>
      </c>
      <c r="CL128" s="26">
        <f t="shared" si="116"/>
        <v>0</v>
      </c>
      <c r="CM128" s="26">
        <v>0</v>
      </c>
      <c r="CN128" s="45">
        <f t="shared" si="117"/>
        <v>0</v>
      </c>
      <c r="CO128" s="11">
        <v>17</v>
      </c>
      <c r="CP128" s="26">
        <f t="shared" si="118"/>
        <v>0.55700000000000005</v>
      </c>
      <c r="CQ128" s="11">
        <v>4</v>
      </c>
      <c r="CR128" s="26">
        <f t="shared" si="119"/>
        <v>0.53500000000000003</v>
      </c>
      <c r="CS128" s="163">
        <f t="shared" si="120"/>
        <v>1.0920000000000001</v>
      </c>
      <c r="CT128" s="299">
        <f t="shared" si="121"/>
        <v>0.38500000000000001</v>
      </c>
      <c r="CU128" s="283">
        <f t="shared" si="122"/>
        <v>0</v>
      </c>
      <c r="CV128" s="284">
        <f t="shared" si="123"/>
        <v>0</v>
      </c>
      <c r="CX128" s="227">
        <v>0.17100000000000001</v>
      </c>
      <c r="CY128" s="26">
        <f t="shared" si="124"/>
        <v>0.61399999999999999</v>
      </c>
      <c r="CZ128" s="26">
        <v>0.113</v>
      </c>
      <c r="DA128" s="26">
        <f t="shared" si="125"/>
        <v>0.66600000000000004</v>
      </c>
      <c r="DB128" s="26">
        <v>0.25990000000000002</v>
      </c>
      <c r="DC128" s="163">
        <f t="shared" si="126"/>
        <v>1.5399</v>
      </c>
      <c r="DD128" s="203">
        <f t="shared" si="127"/>
        <v>0.51300000000000001</v>
      </c>
      <c r="DE128" s="283">
        <f t="shared" si="128"/>
        <v>0</v>
      </c>
      <c r="DF128" s="284">
        <f t="shared" si="129"/>
        <v>0</v>
      </c>
      <c r="DI128" s="231"/>
      <c r="DJ128" s="163">
        <f t="shared" si="130"/>
        <v>11.6889</v>
      </c>
      <c r="DK128" s="203">
        <f t="shared" si="131"/>
        <v>0.48599999999999999</v>
      </c>
      <c r="DM128" s="301">
        <f t="shared" si="132"/>
        <v>1</v>
      </c>
      <c r="DN128" s="302">
        <f t="shared" si="133"/>
        <v>4</v>
      </c>
    </row>
    <row r="129" spans="2:118" x14ac:dyDescent="0.3">
      <c r="B129" s="47" t="s">
        <v>261</v>
      </c>
      <c r="C129" s="160">
        <v>540184</v>
      </c>
      <c r="D129" s="4" t="s">
        <v>356</v>
      </c>
      <c r="E129" s="4" t="s">
        <v>369</v>
      </c>
      <c r="F129" s="11">
        <v>5</v>
      </c>
      <c r="G129" s="18">
        <v>125</v>
      </c>
      <c r="H129" s="18">
        <v>103</v>
      </c>
      <c r="I129" s="18">
        <v>120</v>
      </c>
      <c r="J129" s="19">
        <v>614.4</v>
      </c>
      <c r="K129" s="18">
        <v>47</v>
      </c>
      <c r="L129" s="163">
        <v>2.5499999999999998</v>
      </c>
      <c r="N129" s="256">
        <v>60</v>
      </c>
      <c r="O129" s="26">
        <f t="shared" si="68"/>
        <v>0.42499999999999999</v>
      </c>
      <c r="P129" s="26">
        <v>0.48</v>
      </c>
      <c r="Q129" s="144">
        <f t="shared" si="69"/>
        <v>0.98199999999999998</v>
      </c>
      <c r="R129" s="11">
        <v>1.64</v>
      </c>
      <c r="S129" s="26">
        <f t="shared" si="70"/>
        <v>0.25800000000000001</v>
      </c>
      <c r="T129" s="69">
        <v>1.312E-2</v>
      </c>
      <c r="U129" s="144">
        <f t="shared" si="71"/>
        <v>0.96399999999999997</v>
      </c>
      <c r="V129" s="11">
        <v>18</v>
      </c>
      <c r="W129" s="83">
        <f t="shared" si="72"/>
        <v>0.57399999999999995</v>
      </c>
      <c r="X129" s="62">
        <v>1.2</v>
      </c>
      <c r="Y129" s="26">
        <f t="shared" si="73"/>
        <v>0.36399999999999999</v>
      </c>
      <c r="Z129" s="163">
        <f t="shared" si="74"/>
        <v>2.8839999999999999</v>
      </c>
      <c r="AA129" s="275">
        <f t="shared" si="75"/>
        <v>0.85899999999999999</v>
      </c>
      <c r="AB129" s="283">
        <f t="shared" si="76"/>
        <v>2</v>
      </c>
      <c r="AC129" s="284">
        <f t="shared" si="77"/>
        <v>2</v>
      </c>
      <c r="AE129" s="256">
        <v>20</v>
      </c>
      <c r="AF129" s="26">
        <f t="shared" si="78"/>
        <v>0.30199999999999999</v>
      </c>
      <c r="AG129" s="79">
        <v>0</v>
      </c>
      <c r="AH129" s="26">
        <f t="shared" si="79"/>
        <v>0</v>
      </c>
      <c r="AI129" s="26">
        <f t="shared" si="134"/>
        <v>0.1941747572815534</v>
      </c>
      <c r="AJ129" s="83">
        <f t="shared" si="81"/>
        <v>0.73199999999999998</v>
      </c>
      <c r="AK129" s="61">
        <f t="shared" si="82"/>
        <v>0.33333333333333331</v>
      </c>
      <c r="AL129" s="26">
        <f t="shared" si="83"/>
        <v>0.35</v>
      </c>
      <c r="AM129" s="11">
        <v>29</v>
      </c>
      <c r="AN129" s="83">
        <f t="shared" si="84"/>
        <v>0.28155339805825241</v>
      </c>
      <c r="AO129" s="26">
        <f t="shared" si="135"/>
        <v>0</v>
      </c>
      <c r="AP129" s="26">
        <f t="shared" si="86"/>
        <v>0</v>
      </c>
      <c r="AQ129" s="198">
        <f t="shared" si="87"/>
        <v>1.3839999999999999</v>
      </c>
      <c r="AR129" s="276">
        <f t="shared" si="88"/>
        <v>0.34599999999999997</v>
      </c>
      <c r="AS129" s="283">
        <f t="shared" si="89"/>
        <v>0</v>
      </c>
      <c r="AT129" s="284">
        <f t="shared" si="90"/>
        <v>0</v>
      </c>
      <c r="AV129" s="208">
        <v>45400</v>
      </c>
      <c r="AW129" s="83">
        <f t="shared" si="91"/>
        <v>0.64900000000000002</v>
      </c>
      <c r="AX129" s="26">
        <v>0</v>
      </c>
      <c r="AY129" s="83">
        <f t="shared" si="92"/>
        <v>0</v>
      </c>
      <c r="AZ129" s="26">
        <v>0</v>
      </c>
      <c r="BA129" s="83">
        <f t="shared" si="93"/>
        <v>0</v>
      </c>
      <c r="BB129" s="26">
        <v>0.82799999999999996</v>
      </c>
      <c r="BC129" s="83">
        <f t="shared" si="94"/>
        <v>0.627</v>
      </c>
      <c r="BD129" s="26">
        <v>0.82700000000000007</v>
      </c>
      <c r="BE129" s="83">
        <f t="shared" si="95"/>
        <v>0.495</v>
      </c>
      <c r="BF129" s="26">
        <v>0</v>
      </c>
      <c r="BG129" s="83">
        <f t="shared" si="96"/>
        <v>0</v>
      </c>
      <c r="BH129" s="212">
        <f t="shared" si="97"/>
        <v>1.7709999999999999</v>
      </c>
      <c r="BI129" s="203">
        <f t="shared" si="98"/>
        <v>0.19700000000000001</v>
      </c>
      <c r="BJ129" s="283">
        <f t="shared" si="99"/>
        <v>0</v>
      </c>
      <c r="BK129" s="284">
        <f t="shared" si="100"/>
        <v>0</v>
      </c>
      <c r="BM129" s="160">
        <v>1</v>
      </c>
      <c r="BN129" s="26">
        <f t="shared" si="101"/>
        <v>0.438</v>
      </c>
      <c r="BO129" s="11">
        <v>0</v>
      </c>
      <c r="BP129" s="26">
        <f t="shared" si="102"/>
        <v>0</v>
      </c>
      <c r="BQ129" s="26">
        <v>0.35699999999999998</v>
      </c>
      <c r="BR129" s="144">
        <f t="shared" si="103"/>
        <v>0.92100000000000004</v>
      </c>
      <c r="BS129" s="163">
        <f t="shared" si="104"/>
        <v>1.359</v>
      </c>
      <c r="BT129" s="291">
        <f t="shared" si="105"/>
        <v>0.754</v>
      </c>
      <c r="BU129" s="283">
        <f t="shared" si="106"/>
        <v>1</v>
      </c>
      <c r="BV129" s="284">
        <f t="shared" si="107"/>
        <v>1</v>
      </c>
      <c r="BX129" s="160">
        <v>0</v>
      </c>
      <c r="BY129" s="26">
        <f t="shared" si="108"/>
        <v>0</v>
      </c>
      <c r="BZ129" s="11">
        <v>0</v>
      </c>
      <c r="CA129" s="26">
        <f t="shared" si="109"/>
        <v>0</v>
      </c>
      <c r="CB129" s="11">
        <v>1</v>
      </c>
      <c r="CC129" s="26">
        <f t="shared" si="110"/>
        <v>0.26300000000000001</v>
      </c>
      <c r="CD129" s="11">
        <v>0</v>
      </c>
      <c r="CE129" s="26">
        <f t="shared" si="111"/>
        <v>0</v>
      </c>
      <c r="CF129" s="163">
        <f t="shared" si="112"/>
        <v>0.26300000000000001</v>
      </c>
      <c r="CG129" s="299">
        <f t="shared" si="113"/>
        <v>0.25800000000000001</v>
      </c>
      <c r="CH129" s="283">
        <f t="shared" si="114"/>
        <v>0</v>
      </c>
      <c r="CI129" s="284">
        <f t="shared" si="115"/>
        <v>0</v>
      </c>
      <c r="CK129" s="160">
        <v>0</v>
      </c>
      <c r="CL129" s="26">
        <f t="shared" si="116"/>
        <v>0</v>
      </c>
      <c r="CM129" s="26">
        <v>0</v>
      </c>
      <c r="CN129" s="45">
        <f t="shared" si="117"/>
        <v>0</v>
      </c>
      <c r="CO129" s="11">
        <v>44</v>
      </c>
      <c r="CP129" s="26">
        <f t="shared" si="118"/>
        <v>0.745</v>
      </c>
      <c r="CQ129" s="11">
        <v>12</v>
      </c>
      <c r="CR129" s="26">
        <f t="shared" si="119"/>
        <v>0.72799999999999998</v>
      </c>
      <c r="CS129" s="163">
        <f t="shared" si="120"/>
        <v>1.4729999999999999</v>
      </c>
      <c r="CT129" s="299">
        <f t="shared" si="121"/>
        <v>0.504</v>
      </c>
      <c r="CU129" s="283">
        <f t="shared" si="122"/>
        <v>0</v>
      </c>
      <c r="CV129" s="284">
        <f t="shared" si="123"/>
        <v>0</v>
      </c>
      <c r="CX129" s="227">
        <v>0.317</v>
      </c>
      <c r="CY129" s="26">
        <f t="shared" si="124"/>
        <v>0.79300000000000004</v>
      </c>
      <c r="CZ129" s="26">
        <v>0.16700000000000001</v>
      </c>
      <c r="DA129" s="26">
        <f t="shared" si="125"/>
        <v>0.73599999999999999</v>
      </c>
      <c r="DB129" s="144">
        <v>0.97789999999999999</v>
      </c>
      <c r="DC129" s="163">
        <f t="shared" si="126"/>
        <v>2.5068999999999999</v>
      </c>
      <c r="DD129" s="205">
        <f t="shared" si="127"/>
        <v>0.89900000000000002</v>
      </c>
      <c r="DE129" s="283">
        <f t="shared" si="128"/>
        <v>1</v>
      </c>
      <c r="DF129" s="284">
        <f t="shared" si="129"/>
        <v>1</v>
      </c>
      <c r="DI129" s="231"/>
      <c r="DJ129" s="163">
        <f t="shared" si="130"/>
        <v>11.640899999999998</v>
      </c>
      <c r="DK129" s="203">
        <f t="shared" si="131"/>
        <v>0.48199999999999998</v>
      </c>
      <c r="DM129" s="301">
        <f t="shared" si="132"/>
        <v>4</v>
      </c>
      <c r="DN129" s="302">
        <f t="shared" si="133"/>
        <v>4</v>
      </c>
    </row>
    <row r="130" spans="2:118" x14ac:dyDescent="0.3">
      <c r="B130" s="47" t="s">
        <v>267</v>
      </c>
      <c r="C130" s="160">
        <v>540190</v>
      </c>
      <c r="D130" s="4" t="s">
        <v>358</v>
      </c>
      <c r="E130" s="4" t="s">
        <v>369</v>
      </c>
      <c r="F130" s="11">
        <v>6</v>
      </c>
      <c r="G130" s="18">
        <v>2433</v>
      </c>
      <c r="H130" s="18">
        <v>2406</v>
      </c>
      <c r="I130" s="18">
        <v>4773</v>
      </c>
      <c r="J130" s="19">
        <v>1255.5363748458692</v>
      </c>
      <c r="K130" s="18">
        <v>1910</v>
      </c>
      <c r="L130" s="163">
        <v>2.4700000000000002</v>
      </c>
      <c r="N130" s="256">
        <v>224</v>
      </c>
      <c r="O130" s="31">
        <f t="shared" si="68"/>
        <v>0.82</v>
      </c>
      <c r="P130" s="26">
        <v>9.2067406494040285E-2</v>
      </c>
      <c r="Q130" s="26">
        <f t="shared" si="69"/>
        <v>0.34200000000000003</v>
      </c>
      <c r="R130" s="11">
        <v>7.92</v>
      </c>
      <c r="S130" s="31">
        <f t="shared" si="70"/>
        <v>0.88500000000000001</v>
      </c>
      <c r="T130" s="69">
        <v>3.2552404438964239E-3</v>
      </c>
      <c r="U130" s="83">
        <f t="shared" si="71"/>
        <v>0.34200000000000003</v>
      </c>
      <c r="V130" s="11">
        <v>14</v>
      </c>
      <c r="W130" s="26">
        <f t="shared" si="72"/>
        <v>0.22800000000000001</v>
      </c>
      <c r="X130" s="62">
        <v>1.5</v>
      </c>
      <c r="Y130" s="26">
        <f t="shared" si="73"/>
        <v>0.45100000000000001</v>
      </c>
      <c r="Z130" s="163">
        <f t="shared" si="74"/>
        <v>1.3630000000000002</v>
      </c>
      <c r="AA130" s="276">
        <f t="shared" si="75"/>
        <v>0.25</v>
      </c>
      <c r="AB130" s="283">
        <f t="shared" si="76"/>
        <v>0</v>
      </c>
      <c r="AC130" s="284">
        <f t="shared" si="77"/>
        <v>0</v>
      </c>
      <c r="AE130" s="256">
        <v>135</v>
      </c>
      <c r="AF130" s="178">
        <f t="shared" si="78"/>
        <v>0.80700000000000005</v>
      </c>
      <c r="AG130" s="79">
        <v>0</v>
      </c>
      <c r="AH130" s="26">
        <f t="shared" si="79"/>
        <v>0</v>
      </c>
      <c r="AI130" s="26">
        <f t="shared" si="134"/>
        <v>5.6109725685785539E-2</v>
      </c>
      <c r="AJ130" s="83">
        <f t="shared" si="81"/>
        <v>0.42099999999999999</v>
      </c>
      <c r="AK130" s="61">
        <f t="shared" si="82"/>
        <v>0.6026785714285714</v>
      </c>
      <c r="AL130" s="26">
        <f t="shared" si="83"/>
        <v>0.504</v>
      </c>
      <c r="AM130" s="11">
        <v>153</v>
      </c>
      <c r="AN130" s="83">
        <f t="shared" si="84"/>
        <v>6.3591022443890269E-2</v>
      </c>
      <c r="AO130" s="26">
        <f t="shared" si="135"/>
        <v>0</v>
      </c>
      <c r="AP130" s="26">
        <f t="shared" si="86"/>
        <v>0</v>
      </c>
      <c r="AQ130" s="198">
        <f t="shared" si="87"/>
        <v>1.7320000000000002</v>
      </c>
      <c r="AR130" s="276">
        <f t="shared" si="88"/>
        <v>0.44700000000000001</v>
      </c>
      <c r="AS130" s="283">
        <f t="shared" si="89"/>
        <v>0</v>
      </c>
      <c r="AT130" s="284">
        <f t="shared" si="90"/>
        <v>1</v>
      </c>
      <c r="AV130" s="208">
        <v>57900</v>
      </c>
      <c r="AW130" s="178">
        <f t="shared" si="91"/>
        <v>0.81100000000000005</v>
      </c>
      <c r="AX130" s="26">
        <v>2.5210084033613449E-2</v>
      </c>
      <c r="AY130" s="83">
        <f t="shared" si="92"/>
        <v>0.35499999999999998</v>
      </c>
      <c r="AZ130" s="26">
        <v>0.53600000000000003</v>
      </c>
      <c r="BA130" s="144">
        <f t="shared" si="93"/>
        <v>0.91200000000000003</v>
      </c>
      <c r="BB130" s="26">
        <v>0.63400000000000001</v>
      </c>
      <c r="BC130" s="83">
        <f t="shared" si="94"/>
        <v>0.35</v>
      </c>
      <c r="BD130" s="26">
        <v>0.93400000000000005</v>
      </c>
      <c r="BE130" s="178">
        <f t="shared" si="95"/>
        <v>0.84199999999999997</v>
      </c>
      <c r="BF130" s="26">
        <v>2.2222222222222223E-2</v>
      </c>
      <c r="BG130" s="83">
        <f t="shared" si="96"/>
        <v>0.57799999999999996</v>
      </c>
      <c r="BH130" s="212">
        <f t="shared" si="97"/>
        <v>3.8479999999999999</v>
      </c>
      <c r="BI130" s="205">
        <f t="shared" si="98"/>
        <v>0.82799999999999996</v>
      </c>
      <c r="BJ130" s="283">
        <f t="shared" si="99"/>
        <v>1</v>
      </c>
      <c r="BK130" s="284">
        <f t="shared" si="100"/>
        <v>3</v>
      </c>
      <c r="BM130" s="160">
        <v>1</v>
      </c>
      <c r="BN130" s="26">
        <f t="shared" si="101"/>
        <v>0.438</v>
      </c>
      <c r="BO130" s="11">
        <v>1</v>
      </c>
      <c r="BP130" s="26">
        <f t="shared" si="102"/>
        <v>0.63500000000000001</v>
      </c>
      <c r="BQ130" s="26">
        <v>5.7000000000000002E-2</v>
      </c>
      <c r="BR130" s="83">
        <f t="shared" si="103"/>
        <v>0.33700000000000002</v>
      </c>
      <c r="BS130" s="163">
        <f t="shared" si="104"/>
        <v>0.77500000000000002</v>
      </c>
      <c r="BT130" s="291">
        <f t="shared" si="105"/>
        <v>0.41199999999999998</v>
      </c>
      <c r="BU130" s="283">
        <f t="shared" si="106"/>
        <v>0</v>
      </c>
      <c r="BV130" s="284">
        <f t="shared" si="107"/>
        <v>0</v>
      </c>
      <c r="BX130" s="160">
        <v>0</v>
      </c>
      <c r="BY130" s="26">
        <f t="shared" si="108"/>
        <v>0</v>
      </c>
      <c r="BZ130" s="11">
        <v>0</v>
      </c>
      <c r="CA130" s="26">
        <f t="shared" si="109"/>
        <v>0</v>
      </c>
      <c r="CB130" s="11">
        <v>4</v>
      </c>
      <c r="CC130" s="26">
        <f t="shared" si="110"/>
        <v>0.71899999999999997</v>
      </c>
      <c r="CD130" s="11">
        <v>3</v>
      </c>
      <c r="CE130" s="31">
        <f t="shared" si="111"/>
        <v>0.85</v>
      </c>
      <c r="CF130" s="163">
        <f t="shared" si="112"/>
        <v>0.71899999999999997</v>
      </c>
      <c r="CG130" s="299">
        <f t="shared" si="113"/>
        <v>0.63100000000000001</v>
      </c>
      <c r="CH130" s="283">
        <f t="shared" si="114"/>
        <v>0</v>
      </c>
      <c r="CI130" s="284">
        <f t="shared" si="115"/>
        <v>0</v>
      </c>
      <c r="CK130" s="160">
        <v>2</v>
      </c>
      <c r="CL130" s="26">
        <f t="shared" si="116"/>
        <v>0.61799999999999999</v>
      </c>
      <c r="CM130" s="26">
        <v>1.4814814814814815E-2</v>
      </c>
      <c r="CN130" s="45">
        <f t="shared" si="117"/>
        <v>0.63100000000000001</v>
      </c>
      <c r="CO130" s="11">
        <v>18</v>
      </c>
      <c r="CP130" s="26">
        <f t="shared" si="118"/>
        <v>0.58299999999999996</v>
      </c>
      <c r="CQ130" s="11">
        <v>0</v>
      </c>
      <c r="CR130" s="26">
        <f t="shared" si="119"/>
        <v>0</v>
      </c>
      <c r="CS130" s="163">
        <f t="shared" si="120"/>
        <v>1.8319999999999999</v>
      </c>
      <c r="CT130" s="299">
        <f t="shared" si="121"/>
        <v>0.6</v>
      </c>
      <c r="CU130" s="283">
        <f t="shared" si="122"/>
        <v>0</v>
      </c>
      <c r="CV130" s="284">
        <f t="shared" si="123"/>
        <v>0</v>
      </c>
      <c r="CX130" s="227">
        <v>7.6999999999999999E-2</v>
      </c>
      <c r="CY130" s="26">
        <f t="shared" si="124"/>
        <v>0.42899999999999999</v>
      </c>
      <c r="CZ130" s="26">
        <v>3.2000000000000001E-2</v>
      </c>
      <c r="DA130" s="26">
        <f t="shared" si="125"/>
        <v>0.39</v>
      </c>
      <c r="DB130" s="26">
        <v>0.43169999999999997</v>
      </c>
      <c r="DC130" s="163">
        <f t="shared" si="126"/>
        <v>1.2506999999999999</v>
      </c>
      <c r="DD130" s="203">
        <f t="shared" si="127"/>
        <v>0.41599999999999998</v>
      </c>
      <c r="DE130" s="283">
        <f t="shared" si="128"/>
        <v>0</v>
      </c>
      <c r="DF130" s="284">
        <f t="shared" si="129"/>
        <v>0</v>
      </c>
      <c r="DI130" s="231"/>
      <c r="DJ130" s="163">
        <f t="shared" si="130"/>
        <v>11.519699999999998</v>
      </c>
      <c r="DK130" s="203">
        <f t="shared" si="131"/>
        <v>0.47799999999999998</v>
      </c>
      <c r="DM130" s="301">
        <f t="shared" si="132"/>
        <v>1</v>
      </c>
      <c r="DN130" s="302">
        <f t="shared" si="133"/>
        <v>4</v>
      </c>
    </row>
    <row r="131" spans="2:118" x14ac:dyDescent="0.3">
      <c r="B131" s="47" t="s">
        <v>24</v>
      </c>
      <c r="C131" s="160">
        <v>540003</v>
      </c>
      <c r="D131" s="4" t="s">
        <v>307</v>
      </c>
      <c r="E131" s="4" t="s">
        <v>369</v>
      </c>
      <c r="F131" s="11">
        <v>7</v>
      </c>
      <c r="G131" s="18">
        <v>217</v>
      </c>
      <c r="H131" s="18">
        <v>265</v>
      </c>
      <c r="I131" s="18">
        <v>362</v>
      </c>
      <c r="J131" s="19">
        <v>1067.6497695852534</v>
      </c>
      <c r="K131" s="18">
        <v>137</v>
      </c>
      <c r="L131" s="163">
        <v>2.64</v>
      </c>
      <c r="N131" s="256">
        <v>45</v>
      </c>
      <c r="O131" s="26">
        <f t="shared" si="68"/>
        <v>0.32</v>
      </c>
      <c r="P131" s="26">
        <v>0.20737327188940091</v>
      </c>
      <c r="Q131" s="26">
        <f t="shared" si="69"/>
        <v>0.72799999999999998</v>
      </c>
      <c r="R131" s="11">
        <v>1.57</v>
      </c>
      <c r="S131" s="26">
        <f t="shared" si="70"/>
        <v>0.23200000000000001</v>
      </c>
      <c r="T131" s="69">
        <v>7.2350230414746546E-3</v>
      </c>
      <c r="U131" s="83">
        <f t="shared" si="71"/>
        <v>0.745</v>
      </c>
      <c r="V131" s="11">
        <v>14</v>
      </c>
      <c r="W131" s="26">
        <f t="shared" si="72"/>
        <v>0.22800000000000001</v>
      </c>
      <c r="X131" s="62">
        <v>2.5</v>
      </c>
      <c r="Y131" s="83">
        <f t="shared" si="73"/>
        <v>0.67900000000000005</v>
      </c>
      <c r="Z131" s="163">
        <f t="shared" si="74"/>
        <v>2.38</v>
      </c>
      <c r="AA131" s="276">
        <f t="shared" si="75"/>
        <v>0.66600000000000004</v>
      </c>
      <c r="AB131" s="283">
        <f t="shared" si="76"/>
        <v>0</v>
      </c>
      <c r="AC131" s="284">
        <f t="shared" si="77"/>
        <v>0</v>
      </c>
      <c r="AE131" s="256">
        <v>15</v>
      </c>
      <c r="AF131" s="26">
        <f t="shared" si="78"/>
        <v>0.24099999999999999</v>
      </c>
      <c r="AG131" s="79">
        <v>0</v>
      </c>
      <c r="AH131" s="26">
        <f t="shared" si="79"/>
        <v>0</v>
      </c>
      <c r="AI131" s="26">
        <f t="shared" si="134"/>
        <v>5.6603773584905662E-2</v>
      </c>
      <c r="AJ131" s="83">
        <f t="shared" si="81"/>
        <v>0.42499999999999999</v>
      </c>
      <c r="AK131" s="61">
        <f t="shared" si="82"/>
        <v>0.33333333333333331</v>
      </c>
      <c r="AL131" s="26">
        <f t="shared" si="83"/>
        <v>0.35</v>
      </c>
      <c r="AM131" s="11">
        <v>18</v>
      </c>
      <c r="AN131" s="83">
        <f t="shared" si="84"/>
        <v>6.7924528301886791E-2</v>
      </c>
      <c r="AO131" s="26">
        <f t="shared" si="135"/>
        <v>0</v>
      </c>
      <c r="AP131" s="26">
        <f t="shared" si="86"/>
        <v>0</v>
      </c>
      <c r="AQ131" s="198">
        <f t="shared" si="87"/>
        <v>1.016</v>
      </c>
      <c r="AR131" s="276">
        <f t="shared" si="88"/>
        <v>0.25</v>
      </c>
      <c r="AS131" s="283">
        <f t="shared" si="89"/>
        <v>0</v>
      </c>
      <c r="AT131" s="284">
        <f t="shared" si="90"/>
        <v>0</v>
      </c>
      <c r="AV131" s="208">
        <v>24850</v>
      </c>
      <c r="AW131" s="83">
        <f t="shared" si="91"/>
        <v>0.33300000000000002</v>
      </c>
      <c r="AX131" s="26">
        <v>0.29411764705882348</v>
      </c>
      <c r="AY131" s="178">
        <f t="shared" si="92"/>
        <v>0.80200000000000005</v>
      </c>
      <c r="AZ131" s="26">
        <v>0.16700000000000001</v>
      </c>
      <c r="BA131" s="83">
        <f t="shared" si="93"/>
        <v>0.42099999999999999</v>
      </c>
      <c r="BB131" s="26">
        <v>0.88900000000000001</v>
      </c>
      <c r="BC131" s="83">
        <f t="shared" si="94"/>
        <v>0.77100000000000002</v>
      </c>
      <c r="BD131" s="26">
        <v>0.88900000000000001</v>
      </c>
      <c r="BE131" s="83">
        <f t="shared" si="95"/>
        <v>0.69199999999999995</v>
      </c>
      <c r="BF131" s="26">
        <v>0</v>
      </c>
      <c r="BG131" s="83">
        <f t="shared" si="96"/>
        <v>0</v>
      </c>
      <c r="BH131" s="212">
        <f t="shared" si="97"/>
        <v>3.0190000000000001</v>
      </c>
      <c r="BI131" s="203">
        <f t="shared" si="98"/>
        <v>0.36799999999999999</v>
      </c>
      <c r="BJ131" s="283">
        <f t="shared" si="99"/>
        <v>0</v>
      </c>
      <c r="BK131" s="284">
        <f t="shared" si="100"/>
        <v>1</v>
      </c>
      <c r="BM131" s="160">
        <v>1</v>
      </c>
      <c r="BN131" s="26">
        <f t="shared" si="101"/>
        <v>0.438</v>
      </c>
      <c r="BO131" s="11">
        <v>0</v>
      </c>
      <c r="BP131" s="26">
        <f t="shared" si="102"/>
        <v>0</v>
      </c>
      <c r="BQ131" s="26">
        <v>0.155</v>
      </c>
      <c r="BR131" s="83">
        <f t="shared" si="103"/>
        <v>0.68400000000000005</v>
      </c>
      <c r="BS131" s="163">
        <f t="shared" si="104"/>
        <v>1.1220000000000001</v>
      </c>
      <c r="BT131" s="291">
        <f t="shared" si="105"/>
        <v>0.60499999999999998</v>
      </c>
      <c r="BU131" s="283">
        <f t="shared" si="106"/>
        <v>0</v>
      </c>
      <c r="BV131" s="284">
        <f t="shared" si="107"/>
        <v>0</v>
      </c>
      <c r="BX131" s="160">
        <v>0</v>
      </c>
      <c r="BY131" s="26">
        <f t="shared" si="108"/>
        <v>0</v>
      </c>
      <c r="BZ131" s="11">
        <v>0</v>
      </c>
      <c r="CA131" s="26">
        <f t="shared" si="109"/>
        <v>0</v>
      </c>
      <c r="CB131" s="11">
        <v>0</v>
      </c>
      <c r="CC131" s="26">
        <f t="shared" si="110"/>
        <v>0</v>
      </c>
      <c r="CD131" s="11">
        <v>0</v>
      </c>
      <c r="CE131" s="26">
        <f t="shared" si="111"/>
        <v>0</v>
      </c>
      <c r="CF131" s="163">
        <f t="shared" si="112"/>
        <v>0</v>
      </c>
      <c r="CG131" s="299">
        <f t="shared" si="113"/>
        <v>0</v>
      </c>
      <c r="CH131" s="283">
        <f t="shared" si="114"/>
        <v>0</v>
      </c>
      <c r="CI131" s="284">
        <f t="shared" si="115"/>
        <v>0</v>
      </c>
      <c r="CK131" s="160">
        <v>3</v>
      </c>
      <c r="CL131" s="26">
        <f t="shared" si="116"/>
        <v>0.70099999999999996</v>
      </c>
      <c r="CM131" s="26">
        <v>0.2</v>
      </c>
      <c r="CN131" s="147">
        <f t="shared" si="117"/>
        <v>0.92900000000000005</v>
      </c>
      <c r="CO131" s="11">
        <v>5</v>
      </c>
      <c r="CP131" s="26">
        <f t="shared" si="118"/>
        <v>0.32400000000000001</v>
      </c>
      <c r="CQ131" s="11">
        <v>0</v>
      </c>
      <c r="CR131" s="26">
        <f t="shared" si="119"/>
        <v>0</v>
      </c>
      <c r="CS131" s="163">
        <f t="shared" si="120"/>
        <v>1.9540000000000002</v>
      </c>
      <c r="CT131" s="299">
        <f t="shared" si="121"/>
        <v>0.627</v>
      </c>
      <c r="CU131" s="283">
        <f t="shared" si="122"/>
        <v>1</v>
      </c>
      <c r="CV131" s="284">
        <f t="shared" si="123"/>
        <v>1</v>
      </c>
      <c r="CX131" s="227">
        <v>0.11</v>
      </c>
      <c r="CY131" s="26">
        <f t="shared" si="124"/>
        <v>0.50800000000000001</v>
      </c>
      <c r="CZ131" s="26">
        <v>0.08</v>
      </c>
      <c r="DA131" s="26">
        <f t="shared" si="125"/>
        <v>0.59599999999999997</v>
      </c>
      <c r="DB131" s="144">
        <v>0.90300000000000002</v>
      </c>
      <c r="DC131" s="163">
        <f t="shared" si="126"/>
        <v>2.0070000000000001</v>
      </c>
      <c r="DD131" s="203">
        <f t="shared" si="127"/>
        <v>0.73199999999999998</v>
      </c>
      <c r="DE131" s="283">
        <f t="shared" si="128"/>
        <v>1</v>
      </c>
      <c r="DF131" s="284">
        <f t="shared" si="129"/>
        <v>1</v>
      </c>
      <c r="DI131" s="231"/>
      <c r="DJ131" s="163">
        <f t="shared" si="130"/>
        <v>11.497999999999999</v>
      </c>
      <c r="DK131" s="203">
        <f t="shared" si="131"/>
        <v>0.47299999999999998</v>
      </c>
      <c r="DM131" s="301">
        <f t="shared" si="132"/>
        <v>2</v>
      </c>
      <c r="DN131" s="302">
        <f t="shared" si="133"/>
        <v>3</v>
      </c>
    </row>
    <row r="132" spans="2:118" x14ac:dyDescent="0.3">
      <c r="B132" s="49" t="s">
        <v>66</v>
      </c>
      <c r="C132" s="161">
        <v>540029</v>
      </c>
      <c r="D132" s="6" t="s">
        <v>319</v>
      </c>
      <c r="E132" s="6" t="s">
        <v>369</v>
      </c>
      <c r="F132" s="13">
        <v>4</v>
      </c>
      <c r="G132" s="22">
        <v>1133</v>
      </c>
      <c r="H132" s="22">
        <v>678</v>
      </c>
      <c r="I132" s="22">
        <v>1647</v>
      </c>
      <c r="J132" s="23">
        <v>930.34421888790814</v>
      </c>
      <c r="K132" s="22">
        <v>633</v>
      </c>
      <c r="L132" s="164">
        <v>2.1990521327014219</v>
      </c>
      <c r="N132" s="445">
        <v>119</v>
      </c>
      <c r="O132" s="28">
        <f t="shared" si="68"/>
        <v>0.65700000000000003</v>
      </c>
      <c r="P132" s="28">
        <v>0.1050308914386584</v>
      </c>
      <c r="Q132" s="28">
        <f t="shared" si="69"/>
        <v>0.39400000000000002</v>
      </c>
      <c r="R132" s="13">
        <v>3.68</v>
      </c>
      <c r="S132" s="28">
        <f t="shared" si="70"/>
        <v>0.63500000000000001</v>
      </c>
      <c r="T132" s="70">
        <v>3.2480141218005289E-3</v>
      </c>
      <c r="U132" s="86">
        <f t="shared" si="71"/>
        <v>0.33700000000000002</v>
      </c>
      <c r="V132" s="13">
        <v>24</v>
      </c>
      <c r="W132" s="179">
        <f t="shared" si="72"/>
        <v>0.88100000000000001</v>
      </c>
      <c r="X132" s="67">
        <v>1.8</v>
      </c>
      <c r="Y132" s="86">
        <f t="shared" si="73"/>
        <v>0.55200000000000005</v>
      </c>
      <c r="Z132" s="164">
        <f t="shared" si="74"/>
        <v>2.1640000000000001</v>
      </c>
      <c r="AA132" s="274">
        <f t="shared" si="75"/>
        <v>0.54800000000000004</v>
      </c>
      <c r="AB132" s="360">
        <f t="shared" si="76"/>
        <v>0</v>
      </c>
      <c r="AC132" s="361">
        <f t="shared" si="77"/>
        <v>1</v>
      </c>
      <c r="AE132" s="445">
        <v>49</v>
      </c>
      <c r="AF132" s="28">
        <f t="shared" si="78"/>
        <v>0.53500000000000003</v>
      </c>
      <c r="AG132" s="81">
        <v>4</v>
      </c>
      <c r="AH132" s="28">
        <f t="shared" si="79"/>
        <v>0.67500000000000004</v>
      </c>
      <c r="AI132" s="28">
        <f t="shared" si="134"/>
        <v>7.2271386430678472E-2</v>
      </c>
      <c r="AJ132" s="86">
        <f t="shared" si="81"/>
        <v>0.45100000000000001</v>
      </c>
      <c r="AK132" s="73">
        <f t="shared" si="82"/>
        <v>0.41176470588235292</v>
      </c>
      <c r="AL132" s="28">
        <f t="shared" si="83"/>
        <v>0.40699999999999997</v>
      </c>
      <c r="AM132" s="13">
        <v>68</v>
      </c>
      <c r="AN132" s="86">
        <f t="shared" si="84"/>
        <v>0.10029498525073746</v>
      </c>
      <c r="AO132" s="28">
        <f t="shared" si="135"/>
        <v>8.1632653061224483E-2</v>
      </c>
      <c r="AP132" s="28">
        <f t="shared" si="86"/>
        <v>0.70099999999999996</v>
      </c>
      <c r="AQ132" s="197">
        <f t="shared" si="87"/>
        <v>2.0680000000000001</v>
      </c>
      <c r="AR132" s="274">
        <f t="shared" si="88"/>
        <v>0.56999999999999995</v>
      </c>
      <c r="AS132" s="360">
        <f t="shared" si="89"/>
        <v>0</v>
      </c>
      <c r="AT132" s="361">
        <f t="shared" si="90"/>
        <v>0</v>
      </c>
      <c r="AV132" s="210">
        <v>39800</v>
      </c>
      <c r="AW132" s="86">
        <f t="shared" si="91"/>
        <v>0.55700000000000005</v>
      </c>
      <c r="AX132" s="28">
        <v>7.6923076923076927E-2</v>
      </c>
      <c r="AY132" s="86">
        <f t="shared" si="92"/>
        <v>0.46</v>
      </c>
      <c r="AZ132" s="28">
        <v>0.23499999999999999</v>
      </c>
      <c r="BA132" s="86">
        <f t="shared" si="93"/>
        <v>0.56100000000000005</v>
      </c>
      <c r="BB132" s="28">
        <v>0.86799999999999999</v>
      </c>
      <c r="BC132" s="86">
        <f t="shared" si="94"/>
        <v>0.69699999999999995</v>
      </c>
      <c r="BD132" s="28">
        <v>0.92600000000000005</v>
      </c>
      <c r="BE132" s="179">
        <f t="shared" si="95"/>
        <v>0.81499999999999995</v>
      </c>
      <c r="BF132" s="28">
        <v>2.0408163265306121E-2</v>
      </c>
      <c r="BG132" s="86">
        <f t="shared" si="96"/>
        <v>0.55700000000000005</v>
      </c>
      <c r="BH132" s="214">
        <f t="shared" si="97"/>
        <v>3.6469999999999998</v>
      </c>
      <c r="BI132" s="195">
        <f t="shared" si="98"/>
        <v>0.67500000000000004</v>
      </c>
      <c r="BJ132" s="360">
        <f t="shared" si="99"/>
        <v>0</v>
      </c>
      <c r="BK132" s="361">
        <f t="shared" si="100"/>
        <v>1</v>
      </c>
      <c r="BM132" s="161">
        <v>4</v>
      </c>
      <c r="BN132" s="30">
        <f t="shared" si="101"/>
        <v>0.88500000000000001</v>
      </c>
      <c r="BO132" s="13">
        <v>2</v>
      </c>
      <c r="BP132" s="30">
        <f t="shared" si="102"/>
        <v>0.85</v>
      </c>
      <c r="BQ132" s="28">
        <v>4.7E-2</v>
      </c>
      <c r="BR132" s="86">
        <f t="shared" si="103"/>
        <v>0.311</v>
      </c>
      <c r="BS132" s="164">
        <f t="shared" si="104"/>
        <v>1.196</v>
      </c>
      <c r="BT132" s="293">
        <f t="shared" si="105"/>
        <v>0.66200000000000003</v>
      </c>
      <c r="BU132" s="360">
        <f t="shared" si="106"/>
        <v>0</v>
      </c>
      <c r="BV132" s="361">
        <f t="shared" si="107"/>
        <v>1</v>
      </c>
      <c r="BX132" s="161">
        <v>0</v>
      </c>
      <c r="BY132" s="28">
        <f t="shared" si="108"/>
        <v>0</v>
      </c>
      <c r="BZ132" s="13">
        <v>0</v>
      </c>
      <c r="CA132" s="28">
        <f t="shared" si="109"/>
        <v>0</v>
      </c>
      <c r="CB132" s="13">
        <v>2</v>
      </c>
      <c r="CC132" s="28">
        <f t="shared" si="110"/>
        <v>0.51700000000000002</v>
      </c>
      <c r="CD132" s="13">
        <v>0</v>
      </c>
      <c r="CE132" s="28">
        <f t="shared" si="111"/>
        <v>0</v>
      </c>
      <c r="CF132" s="164">
        <f t="shared" si="112"/>
        <v>0.51700000000000002</v>
      </c>
      <c r="CG132" s="274">
        <f t="shared" si="113"/>
        <v>0.48199999999999998</v>
      </c>
      <c r="CH132" s="360">
        <f t="shared" si="114"/>
        <v>0</v>
      </c>
      <c r="CI132" s="361">
        <f t="shared" si="115"/>
        <v>0</v>
      </c>
      <c r="CK132" s="161">
        <v>0</v>
      </c>
      <c r="CL132" s="28">
        <f t="shared" si="116"/>
        <v>0</v>
      </c>
      <c r="CM132" s="28">
        <v>0</v>
      </c>
      <c r="CN132" s="28">
        <f t="shared" si="117"/>
        <v>0</v>
      </c>
      <c r="CO132" s="13">
        <v>2</v>
      </c>
      <c r="CP132" s="28">
        <f t="shared" si="118"/>
        <v>0.20100000000000001</v>
      </c>
      <c r="CQ132" s="13">
        <v>0</v>
      </c>
      <c r="CR132" s="28">
        <f t="shared" si="119"/>
        <v>0</v>
      </c>
      <c r="CS132" s="164">
        <f t="shared" si="120"/>
        <v>0.20100000000000001</v>
      </c>
      <c r="CT132" s="274">
        <f t="shared" si="121"/>
        <v>0.16200000000000001</v>
      </c>
      <c r="CU132" s="360">
        <f t="shared" si="122"/>
        <v>0</v>
      </c>
      <c r="CV132" s="361">
        <f t="shared" si="123"/>
        <v>0</v>
      </c>
      <c r="CX132" s="229">
        <v>6.0999999999999999E-2</v>
      </c>
      <c r="CY132" s="28">
        <f t="shared" si="124"/>
        <v>0.39</v>
      </c>
      <c r="CZ132" s="28">
        <v>4.3999999999999997E-2</v>
      </c>
      <c r="DA132" s="28">
        <f t="shared" si="125"/>
        <v>0.46</v>
      </c>
      <c r="DB132" s="86">
        <v>0.76649999999999996</v>
      </c>
      <c r="DC132" s="164">
        <f t="shared" si="126"/>
        <v>1.6165</v>
      </c>
      <c r="DD132" s="195">
        <f t="shared" si="127"/>
        <v>0.54800000000000004</v>
      </c>
      <c r="DE132" s="360">
        <f t="shared" si="128"/>
        <v>0</v>
      </c>
      <c r="DF132" s="361">
        <f t="shared" si="129"/>
        <v>0</v>
      </c>
      <c r="DI132" s="231"/>
      <c r="DJ132" s="164">
        <f t="shared" si="130"/>
        <v>11.409500000000001</v>
      </c>
      <c r="DK132" s="195">
        <f t="shared" si="131"/>
        <v>0.46899999999999997</v>
      </c>
      <c r="DM132" s="363">
        <f t="shared" si="132"/>
        <v>0</v>
      </c>
      <c r="DN132" s="364">
        <f t="shared" si="133"/>
        <v>3</v>
      </c>
    </row>
    <row r="133" spans="2:118" x14ac:dyDescent="0.3">
      <c r="B133" s="47" t="s">
        <v>120</v>
      </c>
      <c r="C133" s="160">
        <v>540279</v>
      </c>
      <c r="D133" s="4" t="s">
        <v>330</v>
      </c>
      <c r="E133" s="4" t="s">
        <v>369</v>
      </c>
      <c r="F133" s="11">
        <v>3</v>
      </c>
      <c r="G133" s="18">
        <v>622</v>
      </c>
      <c r="H133" s="18">
        <v>155</v>
      </c>
      <c r="I133" s="18">
        <v>389</v>
      </c>
      <c r="J133" s="19">
        <v>400.25723472668807</v>
      </c>
      <c r="K133" s="18">
        <v>101</v>
      </c>
      <c r="L133" s="163">
        <v>3.85</v>
      </c>
      <c r="N133" s="256">
        <v>52</v>
      </c>
      <c r="O133" s="26">
        <f t="shared" si="68"/>
        <v>0.372</v>
      </c>
      <c r="P133" s="26">
        <v>8.3601286173633438E-2</v>
      </c>
      <c r="Q133" s="26">
        <f t="shared" si="69"/>
        <v>0.32400000000000001</v>
      </c>
      <c r="R133" s="11">
        <v>2.34</v>
      </c>
      <c r="S133" s="26">
        <f t="shared" si="70"/>
        <v>0.39</v>
      </c>
      <c r="T133" s="69">
        <v>3.7620578778135051E-3</v>
      </c>
      <c r="U133" s="83">
        <f t="shared" si="71"/>
        <v>0.39400000000000002</v>
      </c>
      <c r="V133" s="11">
        <v>24</v>
      </c>
      <c r="W133" s="178">
        <f t="shared" si="72"/>
        <v>0.88100000000000001</v>
      </c>
      <c r="X133" s="65">
        <v>1.4</v>
      </c>
      <c r="Y133" s="26">
        <f t="shared" si="73"/>
        <v>0.42499999999999999</v>
      </c>
      <c r="Z133" s="163">
        <f t="shared" si="74"/>
        <v>2.024</v>
      </c>
      <c r="AA133" s="276">
        <f t="shared" si="75"/>
        <v>0.48199999999999998</v>
      </c>
      <c r="AB133" s="283">
        <f t="shared" si="76"/>
        <v>0</v>
      </c>
      <c r="AC133" s="284">
        <f t="shared" si="77"/>
        <v>1</v>
      </c>
      <c r="AE133" s="256">
        <v>21</v>
      </c>
      <c r="AF133" s="26">
        <f t="shared" si="78"/>
        <v>0.315</v>
      </c>
      <c r="AG133" s="79">
        <v>2</v>
      </c>
      <c r="AH133" s="26">
        <f t="shared" si="79"/>
        <v>0.58299999999999996</v>
      </c>
      <c r="AI133" s="26">
        <f t="shared" si="134"/>
        <v>0.13548387096774195</v>
      </c>
      <c r="AJ133" s="83">
        <f t="shared" si="81"/>
        <v>0.63100000000000001</v>
      </c>
      <c r="AK133" s="61">
        <f t="shared" si="82"/>
        <v>0.40384615384615385</v>
      </c>
      <c r="AL133" s="26">
        <f t="shared" si="83"/>
        <v>0.40300000000000002</v>
      </c>
      <c r="AM133" s="11">
        <v>21</v>
      </c>
      <c r="AN133" s="83">
        <f t="shared" si="84"/>
        <v>0.13548387096774195</v>
      </c>
      <c r="AO133" s="26">
        <f t="shared" si="135"/>
        <v>9.5238095238095233E-2</v>
      </c>
      <c r="AP133" s="26">
        <f t="shared" si="86"/>
        <v>0.72799999999999998</v>
      </c>
      <c r="AQ133" s="198">
        <f t="shared" si="87"/>
        <v>1.9319999999999999</v>
      </c>
      <c r="AR133" s="276">
        <f t="shared" si="88"/>
        <v>0.51300000000000001</v>
      </c>
      <c r="AS133" s="283">
        <f t="shared" si="89"/>
        <v>0</v>
      </c>
      <c r="AT133" s="284">
        <f t="shared" si="90"/>
        <v>0</v>
      </c>
      <c r="AV133" s="208">
        <v>22100</v>
      </c>
      <c r="AW133" s="83">
        <f t="shared" si="91"/>
        <v>0.27100000000000002</v>
      </c>
      <c r="AX133" s="26">
        <v>0.36842105263157893</v>
      </c>
      <c r="AY133" s="178">
        <f t="shared" si="92"/>
        <v>0.88500000000000001</v>
      </c>
      <c r="AZ133" s="26">
        <v>9.5000000000000001E-2</v>
      </c>
      <c r="BA133" s="83">
        <f t="shared" si="93"/>
        <v>0.29799999999999999</v>
      </c>
      <c r="BB133" s="26">
        <v>0.95199999999999996</v>
      </c>
      <c r="BC133" s="144">
        <f t="shared" si="94"/>
        <v>0.96899999999999997</v>
      </c>
      <c r="BD133" s="26">
        <v>0.81</v>
      </c>
      <c r="BE133" s="83">
        <f t="shared" si="95"/>
        <v>0.46</v>
      </c>
      <c r="BF133" s="26">
        <v>0</v>
      </c>
      <c r="BG133" s="83">
        <f t="shared" si="96"/>
        <v>0</v>
      </c>
      <c r="BH133" s="212">
        <f t="shared" si="97"/>
        <v>2.883</v>
      </c>
      <c r="BI133" s="203">
        <f t="shared" si="98"/>
        <v>0.315</v>
      </c>
      <c r="BJ133" s="283">
        <f t="shared" si="99"/>
        <v>1</v>
      </c>
      <c r="BK133" s="284">
        <f t="shared" si="100"/>
        <v>2</v>
      </c>
      <c r="BM133" s="160">
        <v>0</v>
      </c>
      <c r="BN133" s="26">
        <f t="shared" si="101"/>
        <v>0</v>
      </c>
      <c r="BO133" s="11">
        <v>0</v>
      </c>
      <c r="BP133" s="26">
        <f t="shared" si="102"/>
        <v>0</v>
      </c>
      <c r="BQ133" s="26">
        <v>0.29399999999999998</v>
      </c>
      <c r="BR133" s="178">
        <f t="shared" si="103"/>
        <v>0.89</v>
      </c>
      <c r="BS133" s="163">
        <f t="shared" si="104"/>
        <v>0.89</v>
      </c>
      <c r="BT133" s="291">
        <f t="shared" si="105"/>
        <v>0.48199999999999998</v>
      </c>
      <c r="BU133" s="283">
        <f t="shared" si="106"/>
        <v>0</v>
      </c>
      <c r="BV133" s="284">
        <f t="shared" si="107"/>
        <v>1</v>
      </c>
      <c r="BX133" s="160">
        <v>0</v>
      </c>
      <c r="BY133" s="26">
        <f t="shared" si="108"/>
        <v>0</v>
      </c>
      <c r="BZ133" s="11">
        <v>0</v>
      </c>
      <c r="CA133" s="26">
        <f t="shared" si="109"/>
        <v>0</v>
      </c>
      <c r="CB133" s="11">
        <v>1</v>
      </c>
      <c r="CC133" s="26">
        <f t="shared" si="110"/>
        <v>0.26300000000000001</v>
      </c>
      <c r="CD133" s="11">
        <v>0</v>
      </c>
      <c r="CE133" s="26">
        <f t="shared" si="111"/>
        <v>0</v>
      </c>
      <c r="CF133" s="163">
        <f t="shared" si="112"/>
        <v>0.26300000000000001</v>
      </c>
      <c r="CG133" s="299">
        <f t="shared" si="113"/>
        <v>0.25800000000000001</v>
      </c>
      <c r="CH133" s="283">
        <f t="shared" si="114"/>
        <v>0</v>
      </c>
      <c r="CI133" s="284">
        <f t="shared" si="115"/>
        <v>0</v>
      </c>
      <c r="CK133" s="160">
        <v>2</v>
      </c>
      <c r="CL133" s="26">
        <f t="shared" si="116"/>
        <v>0.61799999999999999</v>
      </c>
      <c r="CM133" s="26">
        <v>9.5238095238095233E-2</v>
      </c>
      <c r="CN133" s="146">
        <f t="shared" si="117"/>
        <v>0.82799999999999996</v>
      </c>
      <c r="CO133" s="11">
        <v>0</v>
      </c>
      <c r="CP133" s="26">
        <f t="shared" si="118"/>
        <v>0</v>
      </c>
      <c r="CQ133" s="11">
        <v>0</v>
      </c>
      <c r="CR133" s="26">
        <f t="shared" si="119"/>
        <v>0</v>
      </c>
      <c r="CS133" s="163">
        <f t="shared" si="120"/>
        <v>1.446</v>
      </c>
      <c r="CT133" s="299">
        <f t="shared" si="121"/>
        <v>0.49099999999999999</v>
      </c>
      <c r="CU133" s="283">
        <f t="shared" si="122"/>
        <v>0</v>
      </c>
      <c r="CV133" s="284">
        <f t="shared" si="123"/>
        <v>1</v>
      </c>
      <c r="CX133" s="227">
        <v>0.188</v>
      </c>
      <c r="CY133" s="26">
        <f t="shared" si="124"/>
        <v>0.64900000000000002</v>
      </c>
      <c r="CZ133" s="26">
        <v>0.108</v>
      </c>
      <c r="DA133" s="26">
        <f t="shared" si="125"/>
        <v>0.65300000000000002</v>
      </c>
      <c r="DB133" s="83">
        <v>0.65190000000000003</v>
      </c>
      <c r="DC133" s="163">
        <f t="shared" si="126"/>
        <v>1.9539</v>
      </c>
      <c r="DD133" s="203">
        <f t="shared" si="127"/>
        <v>0.70599999999999996</v>
      </c>
      <c r="DE133" s="283">
        <f t="shared" si="128"/>
        <v>0</v>
      </c>
      <c r="DF133" s="284">
        <f t="shared" si="129"/>
        <v>0</v>
      </c>
      <c r="DI133" s="231"/>
      <c r="DJ133" s="163">
        <f t="shared" si="130"/>
        <v>11.3919</v>
      </c>
      <c r="DK133" s="203">
        <f t="shared" si="131"/>
        <v>0.46400000000000002</v>
      </c>
      <c r="DM133" s="301">
        <f t="shared" si="132"/>
        <v>1</v>
      </c>
      <c r="DN133" s="302">
        <f t="shared" si="133"/>
        <v>5</v>
      </c>
    </row>
    <row r="134" spans="2:118" x14ac:dyDescent="0.3">
      <c r="B134" s="47" t="s">
        <v>72</v>
      </c>
      <c r="C134" s="160">
        <v>540039</v>
      </c>
      <c r="D134" s="4" t="s">
        <v>321</v>
      </c>
      <c r="E134" s="4" t="s">
        <v>369</v>
      </c>
      <c r="F134" s="11">
        <v>8</v>
      </c>
      <c r="G134" s="18">
        <v>1035</v>
      </c>
      <c r="H134" s="18">
        <v>1366</v>
      </c>
      <c r="I134" s="18">
        <v>2518</v>
      </c>
      <c r="J134" s="19">
        <v>1557.0241545893721</v>
      </c>
      <c r="K134" s="18">
        <v>966</v>
      </c>
      <c r="L134" s="163">
        <v>2.4900000000000002</v>
      </c>
      <c r="N134" s="256">
        <v>189</v>
      </c>
      <c r="O134" s="26">
        <f t="shared" si="68"/>
        <v>0.76700000000000002</v>
      </c>
      <c r="P134" s="26">
        <v>0.18260869565217391</v>
      </c>
      <c r="Q134" s="26">
        <f t="shared" si="69"/>
        <v>0.64400000000000002</v>
      </c>
      <c r="R134" s="11">
        <v>6.11</v>
      </c>
      <c r="S134" s="31">
        <f t="shared" si="70"/>
        <v>0.82799999999999996</v>
      </c>
      <c r="T134" s="69">
        <v>5.9033816425120766E-3</v>
      </c>
      <c r="U134" s="83">
        <f t="shared" si="71"/>
        <v>0.64400000000000002</v>
      </c>
      <c r="V134" s="11">
        <v>12</v>
      </c>
      <c r="W134" s="26">
        <f t="shared" si="72"/>
        <v>0.109</v>
      </c>
      <c r="X134" s="62">
        <v>3.3</v>
      </c>
      <c r="Y134" s="83">
        <f t="shared" si="73"/>
        <v>0.76300000000000001</v>
      </c>
      <c r="Z134" s="163">
        <f t="shared" si="74"/>
        <v>2.16</v>
      </c>
      <c r="AA134" s="276">
        <f t="shared" si="75"/>
        <v>0.53500000000000003</v>
      </c>
      <c r="AB134" s="283">
        <f t="shared" si="76"/>
        <v>0</v>
      </c>
      <c r="AC134" s="284">
        <f t="shared" si="77"/>
        <v>0</v>
      </c>
      <c r="AE134" s="256">
        <v>20</v>
      </c>
      <c r="AF134" s="26">
        <f t="shared" si="78"/>
        <v>0.30199999999999999</v>
      </c>
      <c r="AG134" s="79">
        <v>0</v>
      </c>
      <c r="AH134" s="26">
        <f t="shared" si="79"/>
        <v>0</v>
      </c>
      <c r="AI134" s="26">
        <f t="shared" si="134"/>
        <v>1.4641288433382138E-2</v>
      </c>
      <c r="AJ134" s="83">
        <f t="shared" si="81"/>
        <v>0.25</v>
      </c>
      <c r="AK134" s="61">
        <f t="shared" si="82"/>
        <v>0.10582010582010581</v>
      </c>
      <c r="AL134" s="26">
        <f t="shared" si="83"/>
        <v>0.19700000000000001</v>
      </c>
      <c r="AM134" s="11">
        <v>23</v>
      </c>
      <c r="AN134" s="83">
        <f t="shared" si="84"/>
        <v>1.6837481698389459E-2</v>
      </c>
      <c r="AO134" s="26">
        <f t="shared" si="135"/>
        <v>0</v>
      </c>
      <c r="AP134" s="26">
        <f t="shared" si="86"/>
        <v>0</v>
      </c>
      <c r="AQ134" s="198">
        <f t="shared" si="87"/>
        <v>0.749</v>
      </c>
      <c r="AR134" s="276">
        <f t="shared" si="88"/>
        <v>0.184</v>
      </c>
      <c r="AS134" s="283">
        <f t="shared" si="89"/>
        <v>0</v>
      </c>
      <c r="AT134" s="284">
        <f t="shared" si="90"/>
        <v>0</v>
      </c>
      <c r="AV134" s="208">
        <v>44300</v>
      </c>
      <c r="AW134" s="83">
        <f t="shared" si="91"/>
        <v>0.64</v>
      </c>
      <c r="AX134" s="26">
        <v>0.16666666666666671</v>
      </c>
      <c r="AY134" s="83">
        <f t="shared" si="92"/>
        <v>0.64400000000000002</v>
      </c>
      <c r="AZ134" s="26">
        <v>8.6999999999999994E-2</v>
      </c>
      <c r="BA134" s="83">
        <f t="shared" si="93"/>
        <v>0.28499999999999998</v>
      </c>
      <c r="BB134" s="26">
        <v>0.78300000000000003</v>
      </c>
      <c r="BC134" s="83">
        <f t="shared" si="94"/>
        <v>0.54800000000000004</v>
      </c>
      <c r="BD134" s="26">
        <v>0.65200000000000002</v>
      </c>
      <c r="BE134" s="83">
        <f t="shared" si="95"/>
        <v>0.27100000000000002</v>
      </c>
      <c r="BF134" s="26">
        <v>0.15</v>
      </c>
      <c r="BG134" s="144">
        <f t="shared" si="96"/>
        <v>0.94699999999999995</v>
      </c>
      <c r="BH134" s="212">
        <f t="shared" si="97"/>
        <v>3.3350000000000004</v>
      </c>
      <c r="BI134" s="203">
        <f t="shared" si="98"/>
        <v>0.46400000000000002</v>
      </c>
      <c r="BJ134" s="283">
        <f t="shared" si="99"/>
        <v>1</v>
      </c>
      <c r="BK134" s="284">
        <f t="shared" si="100"/>
        <v>1</v>
      </c>
      <c r="BM134" s="160">
        <v>2</v>
      </c>
      <c r="BN134" s="26">
        <f t="shared" si="101"/>
        <v>0.66600000000000004</v>
      </c>
      <c r="BO134" s="11">
        <v>1</v>
      </c>
      <c r="BP134" s="26">
        <f t="shared" si="102"/>
        <v>0.63500000000000001</v>
      </c>
      <c r="BQ134" s="26">
        <v>2.4E-2</v>
      </c>
      <c r="BR134" s="83">
        <f t="shared" si="103"/>
        <v>0.214</v>
      </c>
      <c r="BS134" s="163">
        <f t="shared" si="104"/>
        <v>0.88</v>
      </c>
      <c r="BT134" s="291">
        <f t="shared" si="105"/>
        <v>0.47299999999999998</v>
      </c>
      <c r="BU134" s="283">
        <f t="shared" si="106"/>
        <v>0</v>
      </c>
      <c r="BV134" s="284">
        <f t="shared" si="107"/>
        <v>0</v>
      </c>
      <c r="BX134" s="160">
        <v>0</v>
      </c>
      <c r="BY134" s="26">
        <f t="shared" si="108"/>
        <v>0</v>
      </c>
      <c r="BZ134" s="11">
        <v>0</v>
      </c>
      <c r="CA134" s="26">
        <f t="shared" si="109"/>
        <v>0</v>
      </c>
      <c r="CB134" s="11">
        <v>2</v>
      </c>
      <c r="CC134" s="26">
        <f t="shared" si="110"/>
        <v>0.51700000000000002</v>
      </c>
      <c r="CD134" s="11">
        <v>1</v>
      </c>
      <c r="CE134" s="26">
        <f t="shared" si="111"/>
        <v>0.59199999999999997</v>
      </c>
      <c r="CF134" s="163">
        <f t="shared" si="112"/>
        <v>0.51700000000000002</v>
      </c>
      <c r="CG134" s="299">
        <f t="shared" si="113"/>
        <v>0.48199999999999998</v>
      </c>
      <c r="CH134" s="283">
        <f t="shared" si="114"/>
        <v>0</v>
      </c>
      <c r="CI134" s="284">
        <f t="shared" si="115"/>
        <v>0</v>
      </c>
      <c r="CK134" s="160">
        <v>1</v>
      </c>
      <c r="CL134" s="26">
        <f t="shared" si="116"/>
        <v>0.53900000000000003</v>
      </c>
      <c r="CM134" s="26">
        <v>0.05</v>
      </c>
      <c r="CN134" s="45">
        <f t="shared" si="117"/>
        <v>0.754</v>
      </c>
      <c r="CO134" s="11">
        <v>107</v>
      </c>
      <c r="CP134" s="31">
        <f t="shared" si="118"/>
        <v>0.872</v>
      </c>
      <c r="CQ134" s="11">
        <v>22</v>
      </c>
      <c r="CR134" s="31">
        <f t="shared" si="119"/>
        <v>0.82399999999999995</v>
      </c>
      <c r="CS134" s="163">
        <f t="shared" si="120"/>
        <v>2.9890000000000003</v>
      </c>
      <c r="CT134" s="298">
        <f t="shared" si="121"/>
        <v>0.82399999999999995</v>
      </c>
      <c r="CU134" s="283">
        <f t="shared" si="122"/>
        <v>0</v>
      </c>
      <c r="CV134" s="284">
        <f t="shared" si="123"/>
        <v>2</v>
      </c>
      <c r="CX134" s="227">
        <v>6.0000000000000001E-3</v>
      </c>
      <c r="CY134" s="26">
        <f t="shared" si="124"/>
        <v>0.188</v>
      </c>
      <c r="CZ134" s="26">
        <v>4.0000000000000001E-3</v>
      </c>
      <c r="DA134" s="26">
        <f t="shared" si="125"/>
        <v>0.22800000000000001</v>
      </c>
      <c r="DB134" s="26">
        <v>0.2863</v>
      </c>
      <c r="DC134" s="163">
        <f t="shared" si="126"/>
        <v>0.70230000000000004</v>
      </c>
      <c r="DD134" s="203">
        <f t="shared" si="127"/>
        <v>0.192</v>
      </c>
      <c r="DE134" s="283">
        <f t="shared" si="128"/>
        <v>0</v>
      </c>
      <c r="DF134" s="284">
        <f t="shared" si="129"/>
        <v>0</v>
      </c>
      <c r="DI134" s="231"/>
      <c r="DJ134" s="163">
        <f t="shared" si="130"/>
        <v>11.3323</v>
      </c>
      <c r="DK134" s="203">
        <f t="shared" si="131"/>
        <v>0.46</v>
      </c>
      <c r="DM134" s="301">
        <f t="shared" si="132"/>
        <v>1</v>
      </c>
      <c r="DN134" s="302">
        <f t="shared" si="133"/>
        <v>3</v>
      </c>
    </row>
    <row r="135" spans="2:118" x14ac:dyDescent="0.3">
      <c r="B135" s="47" t="s">
        <v>121</v>
      </c>
      <c r="C135" s="160">
        <v>540079</v>
      </c>
      <c r="D135" s="4" t="s">
        <v>330</v>
      </c>
      <c r="E135" s="4" t="s">
        <v>369</v>
      </c>
      <c r="F135" s="11">
        <v>3</v>
      </c>
      <c r="G135" s="18">
        <v>901</v>
      </c>
      <c r="H135" s="18">
        <v>860</v>
      </c>
      <c r="I135" s="18">
        <v>1557</v>
      </c>
      <c r="J135" s="19">
        <v>1105.9711431742508</v>
      </c>
      <c r="K135" s="18">
        <v>628</v>
      </c>
      <c r="L135" s="163">
        <v>2.36</v>
      </c>
      <c r="N135" s="256">
        <v>124</v>
      </c>
      <c r="O135" s="26">
        <f t="shared" si="68"/>
        <v>0.67100000000000004</v>
      </c>
      <c r="P135" s="26">
        <v>0.1376248612652608</v>
      </c>
      <c r="Q135" s="26">
        <f t="shared" si="69"/>
        <v>0.495</v>
      </c>
      <c r="R135" s="11">
        <v>3.67</v>
      </c>
      <c r="S135" s="26">
        <f t="shared" si="70"/>
        <v>0.63100000000000001</v>
      </c>
      <c r="T135" s="69">
        <v>4.0732519422863487E-3</v>
      </c>
      <c r="U135" s="83">
        <f t="shared" si="71"/>
        <v>0.442</v>
      </c>
      <c r="V135" s="11">
        <v>24</v>
      </c>
      <c r="W135" s="178">
        <f t="shared" si="72"/>
        <v>0.88100000000000001</v>
      </c>
      <c r="X135" s="65">
        <v>0.8</v>
      </c>
      <c r="Y135" s="26">
        <f t="shared" si="73"/>
        <v>0.25</v>
      </c>
      <c r="Z135" s="163">
        <f t="shared" si="74"/>
        <v>2.0680000000000001</v>
      </c>
      <c r="AA135" s="276">
        <f t="shared" si="75"/>
        <v>0.51300000000000001</v>
      </c>
      <c r="AB135" s="283">
        <f t="shared" si="76"/>
        <v>0</v>
      </c>
      <c r="AC135" s="284">
        <f t="shared" si="77"/>
        <v>1</v>
      </c>
      <c r="AE135" s="256">
        <v>90</v>
      </c>
      <c r="AF135" s="26">
        <f t="shared" si="78"/>
        <v>0.70099999999999996</v>
      </c>
      <c r="AG135" s="79">
        <v>0</v>
      </c>
      <c r="AH135" s="26">
        <f t="shared" si="79"/>
        <v>0</v>
      </c>
      <c r="AI135" s="26">
        <f t="shared" si="134"/>
        <v>0.10465116279069768</v>
      </c>
      <c r="AJ135" s="83">
        <f t="shared" si="81"/>
        <v>0.54800000000000004</v>
      </c>
      <c r="AK135" s="61">
        <f t="shared" si="82"/>
        <v>0.72580645161290325</v>
      </c>
      <c r="AL135" s="26">
        <f t="shared" si="83"/>
        <v>0.57799999999999996</v>
      </c>
      <c r="AM135" s="11">
        <v>95</v>
      </c>
      <c r="AN135" s="83">
        <f t="shared" si="84"/>
        <v>0.11046511627906977</v>
      </c>
      <c r="AO135" s="26">
        <f t="shared" si="135"/>
        <v>0</v>
      </c>
      <c r="AP135" s="26">
        <f t="shared" si="86"/>
        <v>0</v>
      </c>
      <c r="AQ135" s="198">
        <f t="shared" si="87"/>
        <v>1.827</v>
      </c>
      <c r="AR135" s="276">
        <f t="shared" si="88"/>
        <v>0.47799999999999998</v>
      </c>
      <c r="AS135" s="283">
        <f t="shared" si="89"/>
        <v>0</v>
      </c>
      <c r="AT135" s="284">
        <f t="shared" si="90"/>
        <v>0</v>
      </c>
      <c r="AV135" s="208">
        <v>61200</v>
      </c>
      <c r="AW135" s="178">
        <f t="shared" si="91"/>
        <v>0.82799999999999996</v>
      </c>
      <c r="AX135" s="26">
        <v>0.12195121951219511</v>
      </c>
      <c r="AY135" s="83">
        <f t="shared" si="92"/>
        <v>0.56999999999999995</v>
      </c>
      <c r="AZ135" s="26">
        <v>0.41099999999999998</v>
      </c>
      <c r="BA135" s="178">
        <f t="shared" si="93"/>
        <v>0.81499999999999995</v>
      </c>
      <c r="BB135" s="26">
        <v>0.91600000000000004</v>
      </c>
      <c r="BC135" s="178">
        <f t="shared" si="94"/>
        <v>0.877</v>
      </c>
      <c r="BD135" s="26">
        <v>0.92700000000000005</v>
      </c>
      <c r="BE135" s="178">
        <f t="shared" si="95"/>
        <v>0.82399999999999995</v>
      </c>
      <c r="BF135" s="26">
        <v>0</v>
      </c>
      <c r="BG135" s="83">
        <f t="shared" si="96"/>
        <v>0</v>
      </c>
      <c r="BH135" s="212">
        <f t="shared" si="97"/>
        <v>3.9139999999999997</v>
      </c>
      <c r="BI135" s="205">
        <f t="shared" si="98"/>
        <v>0.84599999999999997</v>
      </c>
      <c r="BJ135" s="283">
        <f t="shared" si="99"/>
        <v>0</v>
      </c>
      <c r="BK135" s="284">
        <f t="shared" si="100"/>
        <v>4</v>
      </c>
      <c r="BM135" s="160">
        <v>1</v>
      </c>
      <c r="BN135" s="26">
        <f t="shared" si="101"/>
        <v>0.438</v>
      </c>
      <c r="BO135" s="11">
        <v>1</v>
      </c>
      <c r="BP135" s="26">
        <f t="shared" si="102"/>
        <v>0.63500000000000001</v>
      </c>
      <c r="BQ135" s="26">
        <v>0.06</v>
      </c>
      <c r="BR135" s="83">
        <f t="shared" si="103"/>
        <v>0.34599999999999997</v>
      </c>
      <c r="BS135" s="163">
        <f t="shared" si="104"/>
        <v>0.78400000000000003</v>
      </c>
      <c r="BT135" s="291">
        <f t="shared" si="105"/>
        <v>0.41599999999999998</v>
      </c>
      <c r="BU135" s="283">
        <f t="shared" si="106"/>
        <v>0</v>
      </c>
      <c r="BV135" s="284">
        <f t="shared" si="107"/>
        <v>0</v>
      </c>
      <c r="BX135" s="160">
        <v>0</v>
      </c>
      <c r="BY135" s="26">
        <f t="shared" si="108"/>
        <v>0</v>
      </c>
      <c r="BZ135" s="11">
        <v>0</v>
      </c>
      <c r="CA135" s="26">
        <f t="shared" si="109"/>
        <v>0</v>
      </c>
      <c r="CB135" s="11">
        <v>0</v>
      </c>
      <c r="CC135" s="26">
        <f t="shared" si="110"/>
        <v>0</v>
      </c>
      <c r="CD135" s="11">
        <v>0</v>
      </c>
      <c r="CE135" s="26">
        <f t="shared" si="111"/>
        <v>0</v>
      </c>
      <c r="CF135" s="163">
        <f t="shared" si="112"/>
        <v>0</v>
      </c>
      <c r="CG135" s="299">
        <f t="shared" si="113"/>
        <v>0</v>
      </c>
      <c r="CH135" s="283">
        <f t="shared" si="114"/>
        <v>0</v>
      </c>
      <c r="CI135" s="284">
        <f t="shared" si="115"/>
        <v>0</v>
      </c>
      <c r="CK135" s="160">
        <v>0</v>
      </c>
      <c r="CL135" s="26">
        <f t="shared" si="116"/>
        <v>0</v>
      </c>
      <c r="CM135" s="26">
        <v>0</v>
      </c>
      <c r="CN135" s="45">
        <f t="shared" si="117"/>
        <v>0</v>
      </c>
      <c r="CO135" s="11">
        <v>8</v>
      </c>
      <c r="CP135" s="26">
        <f t="shared" si="118"/>
        <v>0.39900000000000002</v>
      </c>
      <c r="CQ135" s="11">
        <v>5</v>
      </c>
      <c r="CR135" s="26">
        <f t="shared" si="119"/>
        <v>0.58299999999999996</v>
      </c>
      <c r="CS135" s="163">
        <f t="shared" si="120"/>
        <v>0.98199999999999998</v>
      </c>
      <c r="CT135" s="299">
        <f t="shared" si="121"/>
        <v>0.35499999999999998</v>
      </c>
      <c r="CU135" s="283">
        <f t="shared" si="122"/>
        <v>0</v>
      </c>
      <c r="CV135" s="284">
        <f t="shared" si="123"/>
        <v>0</v>
      </c>
      <c r="CX135" s="227">
        <v>0.152</v>
      </c>
      <c r="CY135" s="26">
        <f t="shared" si="124"/>
        <v>0.59199999999999997</v>
      </c>
      <c r="CZ135" s="26">
        <v>7.0999999999999994E-2</v>
      </c>
      <c r="DA135" s="26">
        <f t="shared" si="125"/>
        <v>0.55200000000000005</v>
      </c>
      <c r="DB135" s="26">
        <v>0.56820000000000004</v>
      </c>
      <c r="DC135" s="163">
        <f t="shared" si="126"/>
        <v>1.7122000000000002</v>
      </c>
      <c r="DD135" s="203">
        <f t="shared" si="127"/>
        <v>0.6</v>
      </c>
      <c r="DE135" s="283">
        <f t="shared" si="128"/>
        <v>0</v>
      </c>
      <c r="DF135" s="284">
        <f t="shared" si="129"/>
        <v>0</v>
      </c>
      <c r="DI135" s="231"/>
      <c r="DJ135" s="163">
        <f t="shared" si="130"/>
        <v>11.287200000000002</v>
      </c>
      <c r="DK135" s="203">
        <f t="shared" si="131"/>
        <v>0.45600000000000002</v>
      </c>
      <c r="DM135" s="301">
        <f t="shared" si="132"/>
        <v>0</v>
      </c>
      <c r="DN135" s="302">
        <f t="shared" si="133"/>
        <v>5</v>
      </c>
    </row>
    <row r="136" spans="2:118" x14ac:dyDescent="0.3">
      <c r="B136" s="47" t="s">
        <v>110</v>
      </c>
      <c r="C136" s="160">
        <v>540069</v>
      </c>
      <c r="D136" s="4" t="s">
        <v>329</v>
      </c>
      <c r="E136" s="4" t="s">
        <v>369</v>
      </c>
      <c r="F136" s="11">
        <v>9</v>
      </c>
      <c r="G136" s="18">
        <v>258</v>
      </c>
      <c r="H136" s="18">
        <v>735</v>
      </c>
      <c r="I136" s="18">
        <v>1529</v>
      </c>
      <c r="J136" s="19">
        <v>3792.8682170542634</v>
      </c>
      <c r="K136" s="18">
        <v>310</v>
      </c>
      <c r="L136" s="163">
        <v>2.15</v>
      </c>
      <c r="N136" s="256">
        <v>22</v>
      </c>
      <c r="O136" s="26">
        <f t="shared" si="68"/>
        <v>0.153</v>
      </c>
      <c r="P136" s="26">
        <v>8.5271317829457363E-2</v>
      </c>
      <c r="Q136" s="26">
        <f t="shared" si="69"/>
        <v>0.32800000000000001</v>
      </c>
      <c r="R136" s="11">
        <v>0.75</v>
      </c>
      <c r="S136" s="26">
        <f t="shared" si="70"/>
        <v>0.11799999999999999</v>
      </c>
      <c r="T136" s="69">
        <v>2.906976744186046E-3</v>
      </c>
      <c r="U136" s="83">
        <f t="shared" si="71"/>
        <v>0.29299999999999998</v>
      </c>
      <c r="V136" s="11">
        <v>12</v>
      </c>
      <c r="W136" s="26">
        <f t="shared" si="72"/>
        <v>0.109</v>
      </c>
      <c r="X136" s="62">
        <v>2</v>
      </c>
      <c r="Y136" s="83">
        <f t="shared" si="73"/>
        <v>0.61399999999999999</v>
      </c>
      <c r="Z136" s="163">
        <f t="shared" si="74"/>
        <v>1.3440000000000001</v>
      </c>
      <c r="AA136" s="276">
        <f t="shared" si="75"/>
        <v>0.24099999999999999</v>
      </c>
      <c r="AB136" s="283">
        <f t="shared" si="76"/>
        <v>0</v>
      </c>
      <c r="AC136" s="284">
        <f t="shared" si="77"/>
        <v>0</v>
      </c>
      <c r="AE136" s="256">
        <v>76</v>
      </c>
      <c r="AF136" s="26">
        <f t="shared" si="78"/>
        <v>0.65300000000000002</v>
      </c>
      <c r="AG136" s="79">
        <v>0</v>
      </c>
      <c r="AH136" s="26">
        <f t="shared" si="79"/>
        <v>0</v>
      </c>
      <c r="AI136" s="26">
        <f t="shared" si="134"/>
        <v>0.10340136054421768</v>
      </c>
      <c r="AJ136" s="83">
        <f t="shared" si="81"/>
        <v>0.53900000000000003</v>
      </c>
      <c r="AK136" s="61">
        <f t="shared" si="82"/>
        <v>3.4545454545454546</v>
      </c>
      <c r="AL136" s="144">
        <f t="shared" si="83"/>
        <v>0.99099999999999999</v>
      </c>
      <c r="AM136" s="11">
        <v>96</v>
      </c>
      <c r="AN136" s="83">
        <f t="shared" si="84"/>
        <v>0.1306122448979592</v>
      </c>
      <c r="AO136" s="26">
        <f t="shared" si="135"/>
        <v>0</v>
      </c>
      <c r="AP136" s="26">
        <f t="shared" si="86"/>
        <v>0</v>
      </c>
      <c r="AQ136" s="198">
        <f t="shared" si="87"/>
        <v>2.1829999999999998</v>
      </c>
      <c r="AR136" s="276">
        <f t="shared" si="88"/>
        <v>0.60899999999999999</v>
      </c>
      <c r="AS136" s="283">
        <f t="shared" si="89"/>
        <v>1</v>
      </c>
      <c r="AT136" s="284">
        <f t="shared" si="90"/>
        <v>1</v>
      </c>
      <c r="AV136" s="208">
        <v>213800</v>
      </c>
      <c r="AW136" s="144">
        <f t="shared" si="91"/>
        <v>1</v>
      </c>
      <c r="AX136" s="26">
        <v>0</v>
      </c>
      <c r="AY136" s="83">
        <f t="shared" si="92"/>
        <v>0</v>
      </c>
      <c r="AZ136" s="26">
        <v>0.45500000000000002</v>
      </c>
      <c r="BA136" s="178">
        <f t="shared" si="93"/>
        <v>0.85899999999999999</v>
      </c>
      <c r="BB136" s="26">
        <v>0.16700000000000001</v>
      </c>
      <c r="BC136" s="83">
        <f t="shared" si="94"/>
        <v>0.20100000000000001</v>
      </c>
      <c r="BD136" s="26">
        <v>0.92399999999999993</v>
      </c>
      <c r="BE136" s="178">
        <f t="shared" si="95"/>
        <v>0.80700000000000005</v>
      </c>
      <c r="BF136" s="26">
        <v>1.3157894736842105E-2</v>
      </c>
      <c r="BG136" s="83">
        <f t="shared" si="96"/>
        <v>0.504</v>
      </c>
      <c r="BH136" s="212">
        <f t="shared" si="97"/>
        <v>3.371</v>
      </c>
      <c r="BI136" s="203">
        <f t="shared" si="98"/>
        <v>0.495</v>
      </c>
      <c r="BJ136" s="283">
        <f t="shared" si="99"/>
        <v>1</v>
      </c>
      <c r="BK136" s="284">
        <f t="shared" si="100"/>
        <v>3</v>
      </c>
      <c r="BM136" s="160">
        <v>0</v>
      </c>
      <c r="BN136" s="26">
        <f t="shared" si="101"/>
        <v>0</v>
      </c>
      <c r="BO136" s="11">
        <v>0</v>
      </c>
      <c r="BP136" s="26">
        <f t="shared" si="102"/>
        <v>0</v>
      </c>
      <c r="BQ136" s="26">
        <v>7.4999999999999997E-2</v>
      </c>
      <c r="BR136" s="83">
        <f t="shared" si="103"/>
        <v>0.39900000000000002</v>
      </c>
      <c r="BS136" s="163">
        <f t="shared" si="104"/>
        <v>0.39900000000000002</v>
      </c>
      <c r="BT136" s="291">
        <f t="shared" si="105"/>
        <v>0.29799999999999999</v>
      </c>
      <c r="BU136" s="283">
        <f t="shared" si="106"/>
        <v>0</v>
      </c>
      <c r="BV136" s="284">
        <f t="shared" si="107"/>
        <v>0</v>
      </c>
      <c r="BX136" s="160">
        <v>48</v>
      </c>
      <c r="BY136" s="144">
        <f t="shared" si="108"/>
        <v>0.96899999999999997</v>
      </c>
      <c r="BZ136" s="11">
        <v>2</v>
      </c>
      <c r="CA136" s="31">
        <f t="shared" si="109"/>
        <v>0.877</v>
      </c>
      <c r="CB136" s="11">
        <v>4</v>
      </c>
      <c r="CC136" s="26">
        <f t="shared" si="110"/>
        <v>0.71899999999999997</v>
      </c>
      <c r="CD136" s="11">
        <v>0</v>
      </c>
      <c r="CE136" s="26">
        <f t="shared" si="111"/>
        <v>0</v>
      </c>
      <c r="CF136" s="163">
        <f t="shared" si="112"/>
        <v>1.6879999999999999</v>
      </c>
      <c r="CG136" s="298">
        <f t="shared" si="113"/>
        <v>0.89400000000000002</v>
      </c>
      <c r="CH136" s="283">
        <f t="shared" si="114"/>
        <v>1</v>
      </c>
      <c r="CI136" s="284">
        <f t="shared" si="115"/>
        <v>1</v>
      </c>
      <c r="CK136" s="160">
        <v>1</v>
      </c>
      <c r="CL136" s="26">
        <f t="shared" si="116"/>
        <v>0.53900000000000003</v>
      </c>
      <c r="CM136" s="26">
        <v>1.3157894736842105E-2</v>
      </c>
      <c r="CN136" s="45">
        <f t="shared" si="117"/>
        <v>0.61799999999999999</v>
      </c>
      <c r="CO136" s="11">
        <v>2</v>
      </c>
      <c r="CP136" s="26">
        <f t="shared" si="118"/>
        <v>0.20100000000000001</v>
      </c>
      <c r="CQ136" s="11">
        <v>0</v>
      </c>
      <c r="CR136" s="26">
        <f t="shared" si="119"/>
        <v>0</v>
      </c>
      <c r="CS136" s="163">
        <f t="shared" si="120"/>
        <v>1.3580000000000001</v>
      </c>
      <c r="CT136" s="299">
        <f t="shared" si="121"/>
        <v>0.46400000000000002</v>
      </c>
      <c r="CU136" s="283">
        <f t="shared" si="122"/>
        <v>0</v>
      </c>
      <c r="CV136" s="284">
        <f t="shared" si="123"/>
        <v>0</v>
      </c>
      <c r="CX136" s="227">
        <v>0.112</v>
      </c>
      <c r="CY136" s="26">
        <f t="shared" si="124"/>
        <v>0.51300000000000001</v>
      </c>
      <c r="CZ136" s="26">
        <v>3.4000000000000002E-2</v>
      </c>
      <c r="DA136" s="26">
        <f t="shared" si="125"/>
        <v>0.40300000000000002</v>
      </c>
      <c r="DB136" s="26">
        <v>1.7600000000000001E-2</v>
      </c>
      <c r="DC136" s="163">
        <f t="shared" si="126"/>
        <v>0.93359999999999999</v>
      </c>
      <c r="DD136" s="203">
        <f t="shared" si="127"/>
        <v>0.26700000000000002</v>
      </c>
      <c r="DE136" s="283">
        <f t="shared" si="128"/>
        <v>0</v>
      </c>
      <c r="DF136" s="284">
        <f t="shared" si="129"/>
        <v>0</v>
      </c>
      <c r="DI136" s="231"/>
      <c r="DJ136" s="163">
        <f t="shared" si="130"/>
        <v>11.2766</v>
      </c>
      <c r="DK136" s="203">
        <f t="shared" si="131"/>
        <v>0.45100000000000001</v>
      </c>
      <c r="DM136" s="301">
        <f t="shared" si="132"/>
        <v>3</v>
      </c>
      <c r="DN136" s="302">
        <f t="shared" si="133"/>
        <v>5</v>
      </c>
    </row>
    <row r="137" spans="2:118" x14ac:dyDescent="0.3">
      <c r="B137" s="47" t="s">
        <v>255</v>
      </c>
      <c r="C137" s="160">
        <v>540179</v>
      </c>
      <c r="D137" s="4" t="s">
        <v>355</v>
      </c>
      <c r="E137" s="4" t="s">
        <v>369</v>
      </c>
      <c r="F137" s="11">
        <v>5</v>
      </c>
      <c r="G137" s="18">
        <v>312</v>
      </c>
      <c r="H137" s="18">
        <v>248</v>
      </c>
      <c r="I137" s="18">
        <v>242</v>
      </c>
      <c r="J137" s="19">
        <v>496.41025641025635</v>
      </c>
      <c r="K137" s="18">
        <v>97</v>
      </c>
      <c r="L137" s="163">
        <v>2.4900000000000002</v>
      </c>
      <c r="N137" s="256">
        <v>38</v>
      </c>
      <c r="O137" s="26">
        <f t="shared" si="68"/>
        <v>0.26700000000000002</v>
      </c>
      <c r="P137" s="26">
        <v>0.12179487179487181</v>
      </c>
      <c r="Q137" s="26">
        <f t="shared" si="69"/>
        <v>0.442</v>
      </c>
      <c r="R137" s="11">
        <v>1.52</v>
      </c>
      <c r="S137" s="26">
        <f t="shared" si="70"/>
        <v>0.223</v>
      </c>
      <c r="T137" s="69">
        <v>4.871794871794872E-3</v>
      </c>
      <c r="U137" s="83">
        <f t="shared" si="71"/>
        <v>0.54300000000000004</v>
      </c>
      <c r="V137" s="11">
        <v>12</v>
      </c>
      <c r="W137" s="26">
        <f t="shared" si="72"/>
        <v>0.109</v>
      </c>
      <c r="X137" s="62">
        <v>0.7</v>
      </c>
      <c r="Y137" s="26">
        <f t="shared" si="73"/>
        <v>0.219</v>
      </c>
      <c r="Z137" s="163">
        <f t="shared" si="74"/>
        <v>1.3129999999999999</v>
      </c>
      <c r="AA137" s="276">
        <f t="shared" si="75"/>
        <v>0.23200000000000001</v>
      </c>
      <c r="AB137" s="283">
        <f t="shared" si="76"/>
        <v>0</v>
      </c>
      <c r="AC137" s="284">
        <f t="shared" si="77"/>
        <v>0</v>
      </c>
      <c r="AE137" s="256">
        <v>40</v>
      </c>
      <c r="AF137" s="26">
        <f t="shared" si="78"/>
        <v>0.48599999999999999</v>
      </c>
      <c r="AG137" s="79">
        <v>0</v>
      </c>
      <c r="AH137" s="26">
        <f t="shared" si="79"/>
        <v>0</v>
      </c>
      <c r="AI137" s="26">
        <f t="shared" si="134"/>
        <v>0.16129032258064516</v>
      </c>
      <c r="AJ137" s="83">
        <f t="shared" si="81"/>
        <v>0.67900000000000005</v>
      </c>
      <c r="AK137" s="61">
        <f t="shared" si="82"/>
        <v>1.0526315789473684</v>
      </c>
      <c r="AL137" s="83">
        <f t="shared" si="83"/>
        <v>0.71399999999999997</v>
      </c>
      <c r="AM137" s="11">
        <v>43</v>
      </c>
      <c r="AN137" s="83">
        <f t="shared" si="84"/>
        <v>0.17338709677419356</v>
      </c>
      <c r="AO137" s="26">
        <f t="shared" si="135"/>
        <v>0</v>
      </c>
      <c r="AP137" s="26">
        <f t="shared" si="86"/>
        <v>0</v>
      </c>
      <c r="AQ137" s="198">
        <f t="shared" si="87"/>
        <v>1.879</v>
      </c>
      <c r="AR137" s="276">
        <f t="shared" si="88"/>
        <v>0.495</v>
      </c>
      <c r="AS137" s="283">
        <f t="shared" si="89"/>
        <v>0</v>
      </c>
      <c r="AT137" s="284">
        <f t="shared" si="90"/>
        <v>0</v>
      </c>
      <c r="AV137" s="208">
        <v>30200</v>
      </c>
      <c r="AW137" s="83">
        <f t="shared" si="91"/>
        <v>0.41599999999999998</v>
      </c>
      <c r="AX137" s="26">
        <v>0.2162162162162162</v>
      </c>
      <c r="AY137" s="83">
        <f t="shared" si="92"/>
        <v>0.71899999999999997</v>
      </c>
      <c r="AZ137" s="26">
        <v>0.14000000000000001</v>
      </c>
      <c r="BA137" s="83">
        <f t="shared" si="93"/>
        <v>0.38500000000000001</v>
      </c>
      <c r="BB137" s="26">
        <v>0.53500000000000003</v>
      </c>
      <c r="BC137" s="83">
        <f t="shared" si="94"/>
        <v>0.28899999999999998</v>
      </c>
      <c r="BD137" s="26">
        <v>0.92999999999999994</v>
      </c>
      <c r="BE137" s="178">
        <f t="shared" si="95"/>
        <v>0.82799999999999996</v>
      </c>
      <c r="BF137" s="26">
        <v>0</v>
      </c>
      <c r="BG137" s="83">
        <f t="shared" si="96"/>
        <v>0</v>
      </c>
      <c r="BH137" s="212">
        <f t="shared" si="97"/>
        <v>2.637</v>
      </c>
      <c r="BI137" s="203">
        <f t="shared" si="98"/>
        <v>0.26300000000000001</v>
      </c>
      <c r="BJ137" s="283">
        <f t="shared" si="99"/>
        <v>0</v>
      </c>
      <c r="BK137" s="284">
        <f t="shared" si="100"/>
        <v>1</v>
      </c>
      <c r="BM137" s="160">
        <v>0</v>
      </c>
      <c r="BN137" s="26">
        <f t="shared" si="101"/>
        <v>0</v>
      </c>
      <c r="BO137" s="11">
        <v>0</v>
      </c>
      <c r="BP137" s="26">
        <f t="shared" si="102"/>
        <v>0</v>
      </c>
      <c r="BQ137" s="26">
        <v>0.23699999999999999</v>
      </c>
      <c r="BR137" s="178">
        <f t="shared" si="103"/>
        <v>0.84599999999999997</v>
      </c>
      <c r="BS137" s="163">
        <f t="shared" si="104"/>
        <v>0.84599999999999997</v>
      </c>
      <c r="BT137" s="291">
        <f t="shared" si="105"/>
        <v>0.45100000000000001</v>
      </c>
      <c r="BU137" s="283">
        <f t="shared" si="106"/>
        <v>0</v>
      </c>
      <c r="BV137" s="284">
        <f t="shared" si="107"/>
        <v>1</v>
      </c>
      <c r="BX137" s="160">
        <v>1</v>
      </c>
      <c r="BY137" s="26">
        <f t="shared" si="108"/>
        <v>0.77600000000000002</v>
      </c>
      <c r="BZ137" s="11">
        <v>0</v>
      </c>
      <c r="CA137" s="26">
        <f t="shared" si="109"/>
        <v>0</v>
      </c>
      <c r="CB137" s="11">
        <v>1</v>
      </c>
      <c r="CC137" s="26">
        <f t="shared" si="110"/>
        <v>0.26300000000000001</v>
      </c>
      <c r="CD137" s="11">
        <v>0</v>
      </c>
      <c r="CE137" s="26">
        <f t="shared" si="111"/>
        <v>0</v>
      </c>
      <c r="CF137" s="163">
        <f t="shared" si="112"/>
        <v>1.0390000000000001</v>
      </c>
      <c r="CG137" s="299">
        <f t="shared" si="113"/>
        <v>0.78</v>
      </c>
      <c r="CH137" s="283">
        <f t="shared" si="114"/>
        <v>0</v>
      </c>
      <c r="CI137" s="284">
        <f t="shared" si="115"/>
        <v>0</v>
      </c>
      <c r="CK137" s="160">
        <v>0</v>
      </c>
      <c r="CL137" s="26">
        <f t="shared" si="116"/>
        <v>0</v>
      </c>
      <c r="CM137" s="26">
        <v>0</v>
      </c>
      <c r="CN137" s="45">
        <f t="shared" si="117"/>
        <v>0</v>
      </c>
      <c r="CO137" s="11">
        <v>15</v>
      </c>
      <c r="CP137" s="26">
        <f t="shared" si="118"/>
        <v>0.53500000000000003</v>
      </c>
      <c r="CQ137" s="11">
        <v>4</v>
      </c>
      <c r="CR137" s="26">
        <f t="shared" si="119"/>
        <v>0.53500000000000003</v>
      </c>
      <c r="CS137" s="163">
        <f t="shared" si="120"/>
        <v>1.07</v>
      </c>
      <c r="CT137" s="299">
        <f t="shared" si="121"/>
        <v>0.36799999999999999</v>
      </c>
      <c r="CU137" s="283">
        <f t="shared" si="122"/>
        <v>0</v>
      </c>
      <c r="CV137" s="284">
        <f t="shared" si="123"/>
        <v>0</v>
      </c>
      <c r="CX137" s="227">
        <v>0.40100000000000002</v>
      </c>
      <c r="CY137" s="31">
        <f t="shared" si="124"/>
        <v>0.85</v>
      </c>
      <c r="CZ137" s="26">
        <v>0.13200000000000001</v>
      </c>
      <c r="DA137" s="26">
        <f t="shared" si="125"/>
        <v>0.69199999999999995</v>
      </c>
      <c r="DB137" s="178">
        <v>0.83250000000000002</v>
      </c>
      <c r="DC137" s="163">
        <f t="shared" si="126"/>
        <v>2.3744999999999998</v>
      </c>
      <c r="DD137" s="205">
        <f t="shared" si="127"/>
        <v>0.84199999999999997</v>
      </c>
      <c r="DE137" s="283">
        <f t="shared" si="128"/>
        <v>0</v>
      </c>
      <c r="DF137" s="284">
        <f t="shared" si="129"/>
        <v>2</v>
      </c>
      <c r="DI137" s="231"/>
      <c r="DJ137" s="163">
        <f t="shared" si="130"/>
        <v>11.1585</v>
      </c>
      <c r="DK137" s="203">
        <f t="shared" si="131"/>
        <v>0.44700000000000001</v>
      </c>
      <c r="DM137" s="301">
        <f t="shared" si="132"/>
        <v>0</v>
      </c>
      <c r="DN137" s="302">
        <f t="shared" si="133"/>
        <v>4</v>
      </c>
    </row>
    <row r="138" spans="2:118" x14ac:dyDescent="0.3">
      <c r="B138" s="47" t="s">
        <v>92</v>
      </c>
      <c r="C138" s="160">
        <v>540054</v>
      </c>
      <c r="D138" s="4" t="s">
        <v>327</v>
      </c>
      <c r="E138" s="4" t="s">
        <v>369</v>
      </c>
      <c r="F138" s="11">
        <v>6</v>
      </c>
      <c r="G138" s="18">
        <v>676</v>
      </c>
      <c r="H138" s="18">
        <v>395</v>
      </c>
      <c r="I138" s="18">
        <v>565</v>
      </c>
      <c r="J138" s="19">
        <v>534.91124260355025</v>
      </c>
      <c r="K138" s="18">
        <v>315</v>
      </c>
      <c r="L138" s="163">
        <v>1.79</v>
      </c>
      <c r="N138" s="256">
        <v>30</v>
      </c>
      <c r="O138" s="26">
        <f t="shared" si="68"/>
        <v>0.20100000000000001</v>
      </c>
      <c r="P138" s="26">
        <v>4.4378698224852069E-2</v>
      </c>
      <c r="Q138" s="26">
        <f t="shared" si="69"/>
        <v>0.17499999999999999</v>
      </c>
      <c r="R138" s="11">
        <v>2.0299999999999998</v>
      </c>
      <c r="S138" s="26">
        <f t="shared" si="70"/>
        <v>0.34599999999999997</v>
      </c>
      <c r="T138" s="69">
        <v>3.002958579881657E-3</v>
      </c>
      <c r="U138" s="83">
        <f t="shared" si="71"/>
        <v>0.307</v>
      </c>
      <c r="V138" s="11">
        <v>18</v>
      </c>
      <c r="W138" s="83">
        <f t="shared" si="72"/>
        <v>0.57399999999999995</v>
      </c>
      <c r="X138" s="62">
        <v>0.9</v>
      </c>
      <c r="Y138" s="26">
        <f t="shared" si="73"/>
        <v>0.27100000000000002</v>
      </c>
      <c r="Z138" s="163">
        <f t="shared" si="74"/>
        <v>1.327</v>
      </c>
      <c r="AA138" s="276">
        <f t="shared" si="75"/>
        <v>0.23599999999999999</v>
      </c>
      <c r="AB138" s="283">
        <f t="shared" si="76"/>
        <v>0</v>
      </c>
      <c r="AC138" s="284">
        <f t="shared" si="77"/>
        <v>0</v>
      </c>
      <c r="AE138" s="256">
        <v>36</v>
      </c>
      <c r="AF138" s="26">
        <f t="shared" si="78"/>
        <v>0.46</v>
      </c>
      <c r="AG138" s="79">
        <v>8</v>
      </c>
      <c r="AH138" s="26">
        <f t="shared" si="79"/>
        <v>0.76300000000000001</v>
      </c>
      <c r="AI138" s="26">
        <f t="shared" si="134"/>
        <v>9.1139240506329114E-2</v>
      </c>
      <c r="AJ138" s="83">
        <f t="shared" si="81"/>
        <v>0.51300000000000001</v>
      </c>
      <c r="AK138" s="61">
        <f t="shared" si="82"/>
        <v>1.2</v>
      </c>
      <c r="AL138" s="83">
        <f t="shared" si="83"/>
        <v>0.77100000000000002</v>
      </c>
      <c r="AM138" s="11">
        <v>44</v>
      </c>
      <c r="AN138" s="83">
        <f t="shared" si="84"/>
        <v>0.11139240506329114</v>
      </c>
      <c r="AO138" s="26">
        <f t="shared" si="135"/>
        <v>0.22222222222222221</v>
      </c>
      <c r="AP138" s="144">
        <f t="shared" si="86"/>
        <v>0.90300000000000002</v>
      </c>
      <c r="AQ138" s="198">
        <f t="shared" si="87"/>
        <v>2.5070000000000001</v>
      </c>
      <c r="AR138" s="276">
        <f t="shared" si="88"/>
        <v>0.70099999999999996</v>
      </c>
      <c r="AS138" s="283">
        <f t="shared" si="89"/>
        <v>0</v>
      </c>
      <c r="AT138" s="284">
        <f t="shared" si="90"/>
        <v>0</v>
      </c>
      <c r="AV138" s="208">
        <v>36900</v>
      </c>
      <c r="AW138" s="83">
        <f t="shared" si="91"/>
        <v>0.51300000000000001</v>
      </c>
      <c r="AX138" s="26">
        <v>0.19354838709677419</v>
      </c>
      <c r="AY138" s="83">
        <f t="shared" si="92"/>
        <v>0.70099999999999996</v>
      </c>
      <c r="AZ138" s="26">
        <v>0.20499999999999999</v>
      </c>
      <c r="BA138" s="83">
        <f t="shared" si="93"/>
        <v>0.5</v>
      </c>
      <c r="BB138" s="26">
        <v>0.81799999999999995</v>
      </c>
      <c r="BC138" s="83">
        <f t="shared" si="94"/>
        <v>0.61799999999999999</v>
      </c>
      <c r="BD138" s="26">
        <v>0.90900000000000003</v>
      </c>
      <c r="BE138" s="83">
        <f t="shared" si="95"/>
        <v>0.75800000000000001</v>
      </c>
      <c r="BF138" s="26">
        <v>2.7777777777777776E-2</v>
      </c>
      <c r="BG138" s="83">
        <f t="shared" si="96"/>
        <v>0.627</v>
      </c>
      <c r="BH138" s="212">
        <f t="shared" si="97"/>
        <v>3.7170000000000001</v>
      </c>
      <c r="BI138" s="203">
        <f t="shared" si="98"/>
        <v>0.745</v>
      </c>
      <c r="BJ138" s="283">
        <f t="shared" si="99"/>
        <v>0</v>
      </c>
      <c r="BK138" s="284">
        <f t="shared" si="100"/>
        <v>0</v>
      </c>
      <c r="BM138" s="160">
        <v>1</v>
      </c>
      <c r="BN138" s="26">
        <f t="shared" si="101"/>
        <v>0.438</v>
      </c>
      <c r="BO138" s="11">
        <v>0</v>
      </c>
      <c r="BP138" s="26">
        <f t="shared" si="102"/>
        <v>0</v>
      </c>
      <c r="BQ138" s="26">
        <v>7.9000000000000001E-2</v>
      </c>
      <c r="BR138" s="83">
        <f t="shared" si="103"/>
        <v>0.42899999999999999</v>
      </c>
      <c r="BS138" s="163">
        <f t="shared" si="104"/>
        <v>0.86699999999999999</v>
      </c>
      <c r="BT138" s="291">
        <f t="shared" si="105"/>
        <v>0.45600000000000002</v>
      </c>
      <c r="BU138" s="283">
        <f t="shared" si="106"/>
        <v>0</v>
      </c>
      <c r="BV138" s="284">
        <f t="shared" si="107"/>
        <v>0</v>
      </c>
      <c r="BX138" s="160">
        <v>0</v>
      </c>
      <c r="BY138" s="26">
        <f t="shared" si="108"/>
        <v>0</v>
      </c>
      <c r="BZ138" s="11">
        <v>0</v>
      </c>
      <c r="CA138" s="26">
        <f t="shared" si="109"/>
        <v>0</v>
      </c>
      <c r="CB138" s="11">
        <v>1</v>
      </c>
      <c r="CC138" s="26">
        <f t="shared" si="110"/>
        <v>0.26300000000000001</v>
      </c>
      <c r="CD138" s="11">
        <v>0</v>
      </c>
      <c r="CE138" s="26">
        <f t="shared" si="111"/>
        <v>0</v>
      </c>
      <c r="CF138" s="163">
        <f t="shared" si="112"/>
        <v>0.26300000000000001</v>
      </c>
      <c r="CG138" s="299">
        <f t="shared" si="113"/>
        <v>0.25800000000000001</v>
      </c>
      <c r="CH138" s="283">
        <f t="shared" si="114"/>
        <v>0</v>
      </c>
      <c r="CI138" s="284">
        <f t="shared" si="115"/>
        <v>0</v>
      </c>
      <c r="CK138" s="160">
        <v>0</v>
      </c>
      <c r="CL138" s="26">
        <f t="shared" si="116"/>
        <v>0</v>
      </c>
      <c r="CM138" s="26">
        <v>0</v>
      </c>
      <c r="CN138" s="45">
        <f t="shared" si="117"/>
        <v>0</v>
      </c>
      <c r="CO138" s="11">
        <v>5</v>
      </c>
      <c r="CP138" s="26">
        <f t="shared" si="118"/>
        <v>0.32400000000000001</v>
      </c>
      <c r="CQ138" s="11">
        <v>1</v>
      </c>
      <c r="CR138" s="26">
        <f t="shared" si="119"/>
        <v>0.42499999999999999</v>
      </c>
      <c r="CS138" s="163">
        <f t="shared" si="120"/>
        <v>0.749</v>
      </c>
      <c r="CT138" s="299">
        <f t="shared" si="121"/>
        <v>0.32</v>
      </c>
      <c r="CU138" s="283">
        <f t="shared" si="122"/>
        <v>0</v>
      </c>
      <c r="CV138" s="284">
        <f t="shared" si="123"/>
        <v>0</v>
      </c>
      <c r="CX138" s="227">
        <v>8.7999999999999995E-2</v>
      </c>
      <c r="CY138" s="26">
        <f t="shared" si="124"/>
        <v>0.46</v>
      </c>
      <c r="CZ138" s="26">
        <v>2.3E-2</v>
      </c>
      <c r="DA138" s="26">
        <f t="shared" si="125"/>
        <v>0.35899999999999999</v>
      </c>
      <c r="DB138" s="178">
        <v>0.88539999999999996</v>
      </c>
      <c r="DC138" s="163">
        <f t="shared" si="126"/>
        <v>1.7043999999999999</v>
      </c>
      <c r="DD138" s="203">
        <f t="shared" si="127"/>
        <v>0.58699999999999997</v>
      </c>
      <c r="DE138" s="283">
        <f t="shared" si="128"/>
        <v>0</v>
      </c>
      <c r="DF138" s="284">
        <f t="shared" si="129"/>
        <v>1</v>
      </c>
      <c r="DI138" s="231"/>
      <c r="DJ138" s="163">
        <f t="shared" si="130"/>
        <v>11.134400000000003</v>
      </c>
      <c r="DK138" s="203">
        <f t="shared" si="131"/>
        <v>0.442</v>
      </c>
      <c r="DM138" s="301">
        <f t="shared" si="132"/>
        <v>0</v>
      </c>
      <c r="DN138" s="302">
        <f t="shared" si="133"/>
        <v>1</v>
      </c>
    </row>
    <row r="139" spans="2:118" x14ac:dyDescent="0.3">
      <c r="B139" s="47" t="s">
        <v>53</v>
      </c>
      <c r="C139" s="160">
        <v>540023</v>
      </c>
      <c r="D139" s="4" t="s">
        <v>316</v>
      </c>
      <c r="E139" s="4" t="s">
        <v>369</v>
      </c>
      <c r="F139" s="11">
        <v>3</v>
      </c>
      <c r="G139" s="18">
        <v>394</v>
      </c>
      <c r="H139" s="18">
        <v>316</v>
      </c>
      <c r="I139" s="18">
        <v>626</v>
      </c>
      <c r="J139" s="19">
        <v>1016.8527918781724</v>
      </c>
      <c r="K139" s="18">
        <v>200</v>
      </c>
      <c r="L139" s="163">
        <v>3.06</v>
      </c>
      <c r="N139" s="256">
        <v>114</v>
      </c>
      <c r="O139" s="26">
        <f t="shared" ref="O139:O193" si="136">IFERROR(_xlfn.PERCENTRANK.INC(N$11:N$239,N139),"-9999")</f>
        <v>0.63500000000000001</v>
      </c>
      <c r="P139" s="26">
        <v>0.28934010152284262</v>
      </c>
      <c r="Q139" s="178">
        <f t="shared" ref="Q139:Q193" si="137">IFERROR(_xlfn.PERCENTRANK.INC(P$11:P$239,P139),"-9999")</f>
        <v>0.85899999999999999</v>
      </c>
      <c r="R139" s="11">
        <v>5.16</v>
      </c>
      <c r="S139" s="26">
        <f t="shared" ref="S139:S193" si="138">IFERROR(_xlfn.PERCENTRANK.INC(R$11:R$239,R139),"-9999")</f>
        <v>0.77100000000000002</v>
      </c>
      <c r="T139" s="69">
        <v>1.309644670050761E-2</v>
      </c>
      <c r="U139" s="144">
        <f t="shared" ref="U139:U193" si="139">IFERROR(_xlfn.PERCENTRANK.INC(T$11:T$239,T139),"-9999")</f>
        <v>0.96</v>
      </c>
      <c r="V139" s="11">
        <v>17</v>
      </c>
      <c r="W139" s="26">
        <f t="shared" ref="W139:W193" si="140">IFERROR(_xlfn.PERCENTRANK.INC(V$11:V$239,V139),"-9999")</f>
        <v>0.495</v>
      </c>
      <c r="X139" s="62">
        <v>2</v>
      </c>
      <c r="Y139" s="83">
        <f t="shared" ref="Y139:Y193" si="141">IFERROR(_xlfn.PERCENTRANK.INC(X$11:X$239,X139),"-9999")</f>
        <v>0.61399999999999999</v>
      </c>
      <c r="Z139" s="163">
        <f t="shared" ref="Z139:Z193" si="142">SUM(Y139,W139,U139,Q139)</f>
        <v>2.9279999999999999</v>
      </c>
      <c r="AA139" s="275">
        <f t="shared" ref="AA139:AA193" si="143">IFERROR(_xlfn.PERCENTRANK.INC(Z$11:Z$239,Z139),"-9999")</f>
        <v>0.877</v>
      </c>
      <c r="AB139" s="283">
        <f t="shared" ref="AB139:AB193" si="144">COUNTIF(Q139,"&gt;=90%")+COUNTIF(U139,"&gt;=90%")+COUNTIF(W139,"&gt;=90%")+COUNTIF(Y139,"&gt;=90%")</f>
        <v>1</v>
      </c>
      <c r="AC139" s="284">
        <f t="shared" ref="AC139:AC193" si="145">COUNTIF(Q139,"&gt;=80%")+COUNTIF(U139,"&gt;=80%")+COUNTIF(W139,"&gt;=80%")+COUNTIF(Y139,"&gt;=80%")</f>
        <v>2</v>
      </c>
      <c r="AE139" s="256">
        <v>23</v>
      </c>
      <c r="AF139" s="26">
        <f t="shared" ref="AF139:AF193" si="146">IFERROR(_xlfn.PERCENTRANK.INC(AE$11:AE$239,AE139),"-9999")</f>
        <v>0.34599999999999997</v>
      </c>
      <c r="AG139" s="79">
        <v>0</v>
      </c>
      <c r="AH139" s="26">
        <f t="shared" ref="AH139:AH193" si="147">IFERROR(_xlfn.PERCENTRANK.INC(AG$11:AG$239,AG139),"-9999")</f>
        <v>0</v>
      </c>
      <c r="AI139" s="26">
        <f t="shared" ref="AI139:AI170" si="148">AE139/H139</f>
        <v>7.2784810126582278E-2</v>
      </c>
      <c r="AJ139" s="83">
        <f t="shared" ref="AJ139:AJ193" si="149">IFERROR(_xlfn.PERCENTRANK.INC(AI$11:AI$239,AI139),"-9999")</f>
        <v>0.46</v>
      </c>
      <c r="AK139" s="61">
        <f t="shared" ref="AK139:AK193" si="150">AE139/N139</f>
        <v>0.20175438596491227</v>
      </c>
      <c r="AL139" s="26">
        <f t="shared" ref="AL139:AL193" si="151">IFERROR(_xlfn.PERCENTRANK.INC(AK$11:AK$239,AK139),"-9999")</f>
        <v>0.254</v>
      </c>
      <c r="AM139" s="11">
        <v>57</v>
      </c>
      <c r="AN139" s="83">
        <f t="shared" ref="AN139:AN193" si="152">AM139/H139</f>
        <v>0.18037974683544303</v>
      </c>
      <c r="AO139" s="26">
        <f t="shared" ref="AO139:AO170" si="153">AG139/AE139</f>
        <v>0</v>
      </c>
      <c r="AP139" s="26">
        <f t="shared" ref="AP139:AP193" si="154">IFERROR(_xlfn.PERCENTRANK.INC(AO$11:AO$239,AO139),"-9999")</f>
        <v>0</v>
      </c>
      <c r="AQ139" s="198">
        <f t="shared" ref="AQ139:AQ193" si="155">SUM(AL139,AJ139,AH139,AF139)</f>
        <v>1.06</v>
      </c>
      <c r="AR139" s="276">
        <f t="shared" ref="AR139:AR193" si="156">IFERROR(_xlfn.PERCENTRANK.INC(AQ$11:AQ$239,AQ139),"-9999")</f>
        <v>0.254</v>
      </c>
      <c r="AS139" s="283">
        <f t="shared" ref="AS139:AS193" si="157">COUNTIF(AF139,"&gt;=90%")+COUNTIF(AH139,"&gt;=90%")+COUNTIF(AJ139,"&gt;=90%")+COUNTIF(AL139,"&gt;=90%")</f>
        <v>0</v>
      </c>
      <c r="AT139" s="284">
        <f t="shared" ref="AT139:AT193" si="158">COUNTIF(AF139,"&gt;=80%")+COUNTIF(AH139,"&gt;=80%")+COUNTIF(AJ139,"&gt;=80%")+COUNTIF(AL139,"&gt;=80%")</f>
        <v>0</v>
      </c>
      <c r="AV139" s="208">
        <v>36100</v>
      </c>
      <c r="AW139" s="83">
        <f t="shared" ref="AW139:AW193" si="159">IFERROR(_xlfn.PERCENTRANK.INC(AV$11:AV$239,AV139),"-9999")</f>
        <v>0.50800000000000001</v>
      </c>
      <c r="AX139" s="26">
        <v>0.36842105263157893</v>
      </c>
      <c r="AY139" s="178">
        <f t="shared" ref="AY139:AY193" si="160">IFERROR(_xlfn.PERCENTRANK.INC(AX$11:AX$239,AX139),"-9999")</f>
        <v>0.88500000000000001</v>
      </c>
      <c r="AZ139" s="26">
        <v>0.246</v>
      </c>
      <c r="BA139" s="83">
        <f t="shared" ref="BA139:BA193" si="161">IFERROR(_xlfn.PERCENTRANK.INC(AZ$11:AZ$239,AZ139),"-9999")</f>
        <v>0.56999999999999995</v>
      </c>
      <c r="BB139" s="26">
        <v>0.91200000000000003</v>
      </c>
      <c r="BC139" s="178">
        <f t="shared" ref="BC139:BC193" si="162">IFERROR(_xlfn.PERCENTRANK.INC(BB$11:BB$239,BB139),"-9999")</f>
        <v>0.85</v>
      </c>
      <c r="BD139" s="26">
        <v>0.79</v>
      </c>
      <c r="BE139" s="83">
        <f t="shared" ref="BE139:BE193" si="163">IFERROR(_xlfn.PERCENTRANK.INC(BD$11:BD$239,BD139),"-9999")</f>
        <v>0.434</v>
      </c>
      <c r="BF139" s="26">
        <v>0.13043478260869565</v>
      </c>
      <c r="BG139" s="144">
        <f t="shared" ref="BG139:BG193" si="164">IFERROR(_xlfn.PERCENTRANK.INC(BF$11:BF$239,BF139),"-9999")</f>
        <v>0.91200000000000003</v>
      </c>
      <c r="BH139" s="212">
        <f t="shared" ref="BH139:BH193" si="165">SUM(BG139,BE139,BC139,BA139,AY139,AW139)</f>
        <v>4.1589999999999998</v>
      </c>
      <c r="BI139" s="206">
        <f t="shared" ref="BI139:BI193" si="166">IFERROR(_xlfn.PERCENTRANK.INC(BH$11:BH$239,BH139),"-9999")</f>
        <v>0.97299999999999998</v>
      </c>
      <c r="BJ139" s="283">
        <f t="shared" ref="BJ139:BJ193" si="167">COUNTIF(AW139,"&gt;=90%")+COUNTIF(AY139,"&gt;=90%")+COUNTIF(BA139,"&gt;=90%")+COUNTIF(BC139,"&gt;=90%")+COUNTIF(BE139,"&gt;=90%")+COUNTIF(BG139,"&gt;=90%")</f>
        <v>1</v>
      </c>
      <c r="BK139" s="284">
        <f t="shared" ref="BK139:BK193" si="168">COUNTIF(AW139,"&gt;=80%")+COUNTIF(AY139,"&gt;=80%")+COUNTIF(BA139,"&gt;=80%")+COUNTIF(BC139,"&gt;=80%")+COUNTIF(BE139,"&gt;=80%")+COUNTIF(BG139,"&gt;=80%")</f>
        <v>3</v>
      </c>
      <c r="BM139" s="160">
        <v>2</v>
      </c>
      <c r="BN139" s="26">
        <f t="shared" ref="BN139:BN193" si="169">IFERROR(_xlfn.PERCENTRANK.INC(BM$11:BM$239,BM139),"-9999")</f>
        <v>0.66600000000000004</v>
      </c>
      <c r="BO139" s="11">
        <v>1</v>
      </c>
      <c r="BP139" s="26">
        <f t="shared" ref="BP139:BP193" si="170">IFERROR(_xlfn.PERCENTRANK.INC(BO$11:BO$239,BO139),"-9999")</f>
        <v>0.63500000000000001</v>
      </c>
      <c r="BQ139" s="26">
        <v>1.2999999999999999E-2</v>
      </c>
      <c r="BR139" s="83">
        <f t="shared" ref="BR139:BR193" si="171">IFERROR(_xlfn.PERCENTRANK.INC(BQ$11:BQ$239,BQ139),"-9999")</f>
        <v>0.17499999999999999</v>
      </c>
      <c r="BS139" s="163">
        <f t="shared" ref="BS139:BS193" si="172">SUM(BR139,BN139)</f>
        <v>0.84099999999999997</v>
      </c>
      <c r="BT139" s="291">
        <f t="shared" ref="BT139:BT193" si="173">IFERROR(_xlfn.PERCENTRANK.INC(BS$11:BS$239,BS139),"-9999")</f>
        <v>0.434</v>
      </c>
      <c r="BU139" s="283">
        <f t="shared" ref="BU139:BU193" si="174">COUNTIF(BN139,"&gt;=90%")+COUNTIF(BR139,"&gt;=90%")</f>
        <v>0</v>
      </c>
      <c r="BV139" s="284">
        <f t="shared" ref="BV139:BV193" si="175">COUNTIF(BN139,"&gt;=80%")+COUNTIF(BR139,"&gt;=80%")</f>
        <v>0</v>
      </c>
      <c r="BX139" s="160">
        <v>0</v>
      </c>
      <c r="BY139" s="26">
        <f t="shared" ref="BY139:BY193" si="176">IFERROR(_xlfn.PERCENTRANK.INC(BX$11:BX$239,BX139),"-9999")</f>
        <v>0</v>
      </c>
      <c r="BZ139" s="11">
        <v>0</v>
      </c>
      <c r="CA139" s="26">
        <f t="shared" ref="CA139:CA193" si="177">IFERROR(_xlfn.PERCENTRANK.INC(BZ$11:BZ$239,BZ139),"-9999")</f>
        <v>0</v>
      </c>
      <c r="CB139" s="11">
        <v>1</v>
      </c>
      <c r="CC139" s="26">
        <f t="shared" ref="CC139:CC193" si="178">IFERROR(_xlfn.PERCENTRANK.INC(CB$11:CB$239,CB139),"-9999")</f>
        <v>0.26300000000000001</v>
      </c>
      <c r="CD139" s="11">
        <v>0</v>
      </c>
      <c r="CE139" s="26">
        <f t="shared" ref="CE139:CE193" si="179">IFERROR(_xlfn.PERCENTRANK.INC(CD$11:CD$239,CD139),"-9999")</f>
        <v>0</v>
      </c>
      <c r="CF139" s="163">
        <f t="shared" ref="CF139:CF193" si="180">SUM(CC139,BY139)</f>
        <v>0.26300000000000001</v>
      </c>
      <c r="CG139" s="299">
        <f t="shared" ref="CG139:CG193" si="181">IFERROR(_xlfn.PERCENTRANK.INC(CF$11:CF$239,CF139),"-9999")</f>
        <v>0.25800000000000001</v>
      </c>
      <c r="CH139" s="283">
        <f t="shared" ref="CH139:CH193" si="182">COUNTIF(BY139,"&gt;=90%")+COUNTIF(CC139,"&gt;=90%")</f>
        <v>0</v>
      </c>
      <c r="CI139" s="284">
        <f t="shared" ref="CI139:CI193" si="183">COUNTIF(BY139,"&gt;=80%")+COUNTIF(CC139,"&gt;=80%")</f>
        <v>0</v>
      </c>
      <c r="CK139" s="160">
        <v>0</v>
      </c>
      <c r="CL139" s="26">
        <f t="shared" ref="CL139:CL193" si="184">IFERROR(_xlfn.PERCENTRANK.INC(CK$11:CK$239,CK139),"-9999")</f>
        <v>0</v>
      </c>
      <c r="CM139" s="26">
        <v>0</v>
      </c>
      <c r="CN139" s="45">
        <f t="shared" ref="CN139:CN193" si="185">IFERROR(_xlfn.PERCENTRANK.INC(CM$11:CM$239,CM139),"-9999")</f>
        <v>0</v>
      </c>
      <c r="CO139" s="11">
        <v>11</v>
      </c>
      <c r="CP139" s="26">
        <f t="shared" ref="CP139:CP193" si="186">IFERROR(_xlfn.PERCENTRANK.INC(CO$11:CO$239,CO139),"-9999")</f>
        <v>0.47299999999999998</v>
      </c>
      <c r="CQ139" s="11">
        <v>0</v>
      </c>
      <c r="CR139" s="26">
        <f t="shared" ref="CR139:CR193" si="187">IFERROR(_xlfn.PERCENTRANK.INC(CQ$11:CQ$239,CQ139),"-9999")</f>
        <v>0</v>
      </c>
      <c r="CS139" s="163">
        <f t="shared" ref="CS139:CS193" si="188">SUM(CR139,CP139,CN139,CL139)</f>
        <v>0.47299999999999998</v>
      </c>
      <c r="CT139" s="299">
        <f t="shared" ref="CT139:CT193" si="189">IFERROR(_xlfn.PERCENTRANK.INC(CS$11:CS$239,CS139),"-9999")</f>
        <v>0.28499999999999998</v>
      </c>
      <c r="CU139" s="283">
        <f t="shared" ref="CU139:CU193" si="190">COUNTIF(CL139,"&gt;=90%")+COUNTIF(CN139,"&gt;=90%")+COUNTIF(CP139,"&gt;=90%")+COUNTIF(CR139,"&gt;=90%")</f>
        <v>0</v>
      </c>
      <c r="CV139" s="284">
        <f t="shared" ref="CV139:CV193" si="191">COUNTIF(CL139,"&gt;=80%")+COUNTIF(CN139,"&gt;=80%")+COUNTIF(CP139,"&gt;=80%")+COUNTIF(CR139,"&gt;=80%")</f>
        <v>0</v>
      </c>
      <c r="CX139" s="227">
        <v>7.2999999999999995E-2</v>
      </c>
      <c r="CY139" s="26">
        <f t="shared" ref="CY139:CY193" si="192">IFERROR(_xlfn.PERCENTRANK.INC(CX$11:CX$239,CX139),"-9999")</f>
        <v>0.41199999999999998</v>
      </c>
      <c r="CZ139" s="26">
        <v>0</v>
      </c>
      <c r="DA139" s="26">
        <f t="shared" ref="DA139:DA193" si="193">IFERROR(_xlfn.PERCENTRANK.INC(CZ$11:CZ$239,CZ139),"-9999")</f>
        <v>0</v>
      </c>
      <c r="DB139" s="144">
        <v>0.96909999999999996</v>
      </c>
      <c r="DC139" s="163">
        <f t="shared" ref="DC139:DC193" si="194">SUM(DA139,CY139,DB139)</f>
        <v>1.3811</v>
      </c>
      <c r="DD139" s="203">
        <f t="shared" ref="DD139:DD193" si="195">IFERROR(_xlfn.PERCENTRANK.INC(DC$11:DC$239,DC139),"-9999")</f>
        <v>0.45100000000000001</v>
      </c>
      <c r="DE139" s="283">
        <f t="shared" ref="DE139:DE193" si="196">COUNTIF(CY139,"&gt;=90%")+COUNTIF(DA139,"&gt;=90%")+COUNTIF(DB139,"&gt;=90%")</f>
        <v>1</v>
      </c>
      <c r="DF139" s="284">
        <f t="shared" ref="DF139:DF193" si="197">COUNTIF(CY139,"&gt;=80%")+COUNTIF(DA139,"&gt;=80%")+COUNTIF(DB139,"&gt;=80%")</f>
        <v>1</v>
      </c>
      <c r="DI139" s="231"/>
      <c r="DJ139" s="163">
        <f t="shared" ref="DJ139:DJ193" si="198">SUM(DB139,DA139,CY139,CR139,CP139,CN139,CL139,CC139,BY139,BR139,BN139,BG139,BE139,BC139,BA139,AY139,AW139,AL139,AJ139,AH139,AF139,Y139,W139,U139,Q139)</f>
        <v>11.105099999999998</v>
      </c>
      <c r="DK139" s="203">
        <f t="shared" ref="DK139:DK193" si="199">IFERROR(_xlfn.PERCENTRANK.INC(DJ$11:DJ$239,DJ139),"-9999")</f>
        <v>0.438</v>
      </c>
      <c r="DM139" s="301">
        <f t="shared" ref="DM139:DM193" si="200">SUM(AB139,AS139,BJ139,BU139,CH139,CU139,DE139)</f>
        <v>3</v>
      </c>
      <c r="DN139" s="302">
        <f t="shared" ref="DN139:DN193" si="201">SUM(AC139,AT139,BK139,BV139,CI139,CV139,DF139)</f>
        <v>6</v>
      </c>
    </row>
    <row r="140" spans="2:118" x14ac:dyDescent="0.3">
      <c r="B140" s="47" t="s">
        <v>78</v>
      </c>
      <c r="C140" s="160">
        <v>540043</v>
      </c>
      <c r="D140" s="4" t="s">
        <v>322</v>
      </c>
      <c r="E140" s="4" t="s">
        <v>369</v>
      </c>
      <c r="F140" s="11">
        <v>4</v>
      </c>
      <c r="G140" s="18">
        <v>1106</v>
      </c>
      <c r="H140" s="18">
        <v>946</v>
      </c>
      <c r="I140" s="18">
        <v>1435</v>
      </c>
      <c r="J140" s="19">
        <v>830.37974683544303</v>
      </c>
      <c r="K140" s="18">
        <v>608</v>
      </c>
      <c r="L140" s="163">
        <v>2.36</v>
      </c>
      <c r="N140" s="256">
        <v>132</v>
      </c>
      <c r="O140" s="26">
        <f t="shared" si="136"/>
        <v>0.68400000000000005</v>
      </c>
      <c r="P140" s="26">
        <v>0.1193490054249548</v>
      </c>
      <c r="Q140" s="26">
        <f t="shared" si="137"/>
        <v>0.42499999999999999</v>
      </c>
      <c r="R140" s="11">
        <v>2.92</v>
      </c>
      <c r="S140" s="26">
        <f t="shared" si="138"/>
        <v>0.51300000000000001</v>
      </c>
      <c r="T140" s="69">
        <v>2.6401446654611212E-3</v>
      </c>
      <c r="U140" s="83">
        <f t="shared" si="139"/>
        <v>0.25</v>
      </c>
      <c r="V140" s="11">
        <v>18</v>
      </c>
      <c r="W140" s="83">
        <f t="shared" si="140"/>
        <v>0.57399999999999995</v>
      </c>
      <c r="X140" s="62">
        <v>1.5</v>
      </c>
      <c r="Y140" s="26">
        <f t="shared" si="141"/>
        <v>0.45100000000000001</v>
      </c>
      <c r="Z140" s="163">
        <f t="shared" si="142"/>
        <v>1.7</v>
      </c>
      <c r="AA140" s="276">
        <f t="shared" si="143"/>
        <v>0.33300000000000002</v>
      </c>
      <c r="AB140" s="283">
        <f t="shared" si="144"/>
        <v>0</v>
      </c>
      <c r="AC140" s="284">
        <f t="shared" si="145"/>
        <v>0</v>
      </c>
      <c r="AE140" s="256">
        <v>47</v>
      </c>
      <c r="AF140" s="26">
        <f t="shared" si="146"/>
        <v>0.51300000000000001</v>
      </c>
      <c r="AG140" s="79">
        <v>1</v>
      </c>
      <c r="AH140" s="26">
        <f t="shared" si="147"/>
        <v>0.53</v>
      </c>
      <c r="AI140" s="26">
        <f t="shared" si="148"/>
        <v>4.9682875264270614E-2</v>
      </c>
      <c r="AJ140" s="83">
        <f t="shared" si="149"/>
        <v>0.38100000000000001</v>
      </c>
      <c r="AK140" s="61">
        <f t="shared" si="150"/>
        <v>0.35606060606060608</v>
      </c>
      <c r="AL140" s="26">
        <f t="shared" si="151"/>
        <v>0.372</v>
      </c>
      <c r="AM140" s="11">
        <v>47</v>
      </c>
      <c r="AN140" s="83">
        <f t="shared" si="152"/>
        <v>4.9682875264270614E-2</v>
      </c>
      <c r="AO140" s="26">
        <f t="shared" si="153"/>
        <v>2.1276595744680851E-2</v>
      </c>
      <c r="AP140" s="26">
        <f t="shared" si="154"/>
        <v>0.60499999999999998</v>
      </c>
      <c r="AQ140" s="198">
        <f t="shared" si="155"/>
        <v>1.7959999999999998</v>
      </c>
      <c r="AR140" s="276">
        <f t="shared" si="156"/>
        <v>0.46400000000000002</v>
      </c>
      <c r="AS140" s="283">
        <f t="shared" si="157"/>
        <v>0</v>
      </c>
      <c r="AT140" s="284">
        <f t="shared" si="158"/>
        <v>0</v>
      </c>
      <c r="AV140" s="208">
        <v>45852</v>
      </c>
      <c r="AW140" s="83">
        <f t="shared" si="159"/>
        <v>0.65300000000000002</v>
      </c>
      <c r="AX140" s="26">
        <v>0</v>
      </c>
      <c r="AY140" s="83">
        <f t="shared" si="160"/>
        <v>0</v>
      </c>
      <c r="AZ140" s="26">
        <v>0.255</v>
      </c>
      <c r="BA140" s="83">
        <f t="shared" si="161"/>
        <v>0.59599999999999997</v>
      </c>
      <c r="BB140" s="26">
        <v>0.29799999999999999</v>
      </c>
      <c r="BC140" s="83">
        <f t="shared" si="162"/>
        <v>0.214</v>
      </c>
      <c r="BD140" s="26">
        <v>0.872</v>
      </c>
      <c r="BE140" s="83">
        <f t="shared" si="163"/>
        <v>0.60899999999999999</v>
      </c>
      <c r="BF140" s="26">
        <v>6.3829787234042548E-2</v>
      </c>
      <c r="BG140" s="83">
        <f t="shared" si="164"/>
        <v>0.78900000000000003</v>
      </c>
      <c r="BH140" s="212">
        <f t="shared" si="165"/>
        <v>2.8610000000000002</v>
      </c>
      <c r="BI140" s="203">
        <f t="shared" si="166"/>
        <v>0.311</v>
      </c>
      <c r="BJ140" s="283">
        <f t="shared" si="167"/>
        <v>0</v>
      </c>
      <c r="BK140" s="284">
        <f t="shared" si="168"/>
        <v>0</v>
      </c>
      <c r="BM140" s="160">
        <v>0</v>
      </c>
      <c r="BN140" s="26">
        <f t="shared" si="169"/>
        <v>0</v>
      </c>
      <c r="BO140" s="11">
        <v>0</v>
      </c>
      <c r="BP140" s="26">
        <f t="shared" si="170"/>
        <v>0</v>
      </c>
      <c r="BQ140" s="26">
        <v>0.14299999999999999</v>
      </c>
      <c r="BR140" s="83">
        <f t="shared" si="171"/>
        <v>0.63100000000000001</v>
      </c>
      <c r="BS140" s="163">
        <f t="shared" si="172"/>
        <v>0.63100000000000001</v>
      </c>
      <c r="BT140" s="291">
        <f t="shared" si="173"/>
        <v>0.372</v>
      </c>
      <c r="BU140" s="283">
        <f t="shared" si="174"/>
        <v>0</v>
      </c>
      <c r="BV140" s="284">
        <f t="shared" si="175"/>
        <v>0</v>
      </c>
      <c r="BX140" s="160">
        <v>27</v>
      </c>
      <c r="BY140" s="144">
        <f t="shared" si="176"/>
        <v>0.93799999999999994</v>
      </c>
      <c r="BZ140" s="11">
        <v>6</v>
      </c>
      <c r="CA140" s="144">
        <f t="shared" si="177"/>
        <v>0.94699999999999995</v>
      </c>
      <c r="CB140" s="11">
        <v>1</v>
      </c>
      <c r="CC140" s="26">
        <f t="shared" si="178"/>
        <v>0.26300000000000001</v>
      </c>
      <c r="CD140" s="11">
        <v>1</v>
      </c>
      <c r="CE140" s="26">
        <f t="shared" si="179"/>
        <v>0.59199999999999997</v>
      </c>
      <c r="CF140" s="163">
        <f t="shared" si="180"/>
        <v>1.2010000000000001</v>
      </c>
      <c r="CG140" s="298">
        <f t="shared" si="181"/>
        <v>0.80200000000000005</v>
      </c>
      <c r="CH140" s="283">
        <f t="shared" si="182"/>
        <v>1</v>
      </c>
      <c r="CI140" s="284">
        <f t="shared" si="183"/>
        <v>1</v>
      </c>
      <c r="CK140" s="160">
        <v>0</v>
      </c>
      <c r="CL140" s="26">
        <f t="shared" si="184"/>
        <v>0</v>
      </c>
      <c r="CM140" s="26">
        <v>0</v>
      </c>
      <c r="CN140" s="45">
        <f t="shared" si="185"/>
        <v>0</v>
      </c>
      <c r="CO140" s="11">
        <v>132</v>
      </c>
      <c r="CP140" s="31">
        <f t="shared" si="186"/>
        <v>0.88500000000000001</v>
      </c>
      <c r="CQ140" s="11">
        <v>50</v>
      </c>
      <c r="CR140" s="144">
        <f t="shared" si="187"/>
        <v>0.90700000000000003</v>
      </c>
      <c r="CS140" s="163">
        <f t="shared" si="188"/>
        <v>1.792</v>
      </c>
      <c r="CT140" s="299">
        <f t="shared" si="189"/>
        <v>0.57799999999999996</v>
      </c>
      <c r="CU140" s="283">
        <f t="shared" si="190"/>
        <v>1</v>
      </c>
      <c r="CV140" s="284">
        <f t="shared" si="191"/>
        <v>2</v>
      </c>
      <c r="CX140" s="227">
        <v>6.0999999999999999E-2</v>
      </c>
      <c r="CY140" s="26">
        <f t="shared" si="192"/>
        <v>0.39</v>
      </c>
      <c r="CZ140" s="26">
        <v>4.1000000000000002E-2</v>
      </c>
      <c r="DA140" s="26">
        <f t="shared" si="193"/>
        <v>0.438</v>
      </c>
      <c r="DB140" s="26">
        <v>0.22900000000000001</v>
      </c>
      <c r="DC140" s="163">
        <f t="shared" si="194"/>
        <v>1.0570000000000002</v>
      </c>
      <c r="DD140" s="203">
        <f t="shared" si="195"/>
        <v>0.34599999999999997</v>
      </c>
      <c r="DE140" s="283">
        <f t="shared" si="196"/>
        <v>0</v>
      </c>
      <c r="DF140" s="284">
        <f t="shared" si="197"/>
        <v>0</v>
      </c>
      <c r="DI140" s="231"/>
      <c r="DJ140" s="163">
        <f t="shared" si="198"/>
        <v>11.038</v>
      </c>
      <c r="DK140" s="203">
        <f t="shared" si="199"/>
        <v>0.434</v>
      </c>
      <c r="DM140" s="301">
        <f t="shared" si="200"/>
        <v>2</v>
      </c>
      <c r="DN140" s="302">
        <f t="shared" si="201"/>
        <v>3</v>
      </c>
    </row>
    <row r="141" spans="2:118" x14ac:dyDescent="0.3">
      <c r="B141" s="47" t="s">
        <v>142</v>
      </c>
      <c r="C141" s="160">
        <v>540101</v>
      </c>
      <c r="D141" s="4" t="s">
        <v>335</v>
      </c>
      <c r="E141" s="4" t="s">
        <v>369</v>
      </c>
      <c r="F141" s="11">
        <v>6</v>
      </c>
      <c r="G141" s="18">
        <v>272</v>
      </c>
      <c r="H141" s="18">
        <v>194</v>
      </c>
      <c r="I141" s="18">
        <v>446</v>
      </c>
      <c r="J141" s="19">
        <v>1049.4117647058822</v>
      </c>
      <c r="K141" s="18">
        <v>142</v>
      </c>
      <c r="L141" s="163">
        <v>3.14</v>
      </c>
      <c r="N141" s="256">
        <v>51</v>
      </c>
      <c r="O141" s="26">
        <f t="shared" si="136"/>
        <v>0.36799999999999999</v>
      </c>
      <c r="P141" s="26">
        <v>0.1875</v>
      </c>
      <c r="Q141" s="26">
        <f t="shared" si="137"/>
        <v>0.65700000000000003</v>
      </c>
      <c r="R141" s="11">
        <v>1.7</v>
      </c>
      <c r="S141" s="26">
        <f t="shared" si="138"/>
        <v>0.27100000000000002</v>
      </c>
      <c r="T141" s="69">
        <v>6.2499999999999986E-3</v>
      </c>
      <c r="U141" s="83">
        <f t="shared" si="139"/>
        <v>0.67900000000000005</v>
      </c>
      <c r="V141" s="11">
        <v>15</v>
      </c>
      <c r="W141" s="26">
        <f t="shared" si="140"/>
        <v>0.27100000000000002</v>
      </c>
      <c r="X141" s="62">
        <v>0.1</v>
      </c>
      <c r="Y141" s="26">
        <f t="shared" si="141"/>
        <v>0.13500000000000001</v>
      </c>
      <c r="Z141" s="163">
        <f t="shared" si="142"/>
        <v>1.742</v>
      </c>
      <c r="AA141" s="276">
        <f t="shared" si="143"/>
        <v>0.35</v>
      </c>
      <c r="AB141" s="283">
        <f t="shared" si="144"/>
        <v>0</v>
      </c>
      <c r="AC141" s="284">
        <f t="shared" si="145"/>
        <v>0</v>
      </c>
      <c r="AE141" s="256">
        <v>50</v>
      </c>
      <c r="AF141" s="26">
        <f t="shared" si="146"/>
        <v>0.53900000000000003</v>
      </c>
      <c r="AG141" s="79">
        <v>0</v>
      </c>
      <c r="AH141" s="26">
        <f t="shared" si="147"/>
        <v>0</v>
      </c>
      <c r="AI141" s="26">
        <f t="shared" si="148"/>
        <v>0.25773195876288657</v>
      </c>
      <c r="AJ141" s="178">
        <f t="shared" si="149"/>
        <v>0.83699999999999997</v>
      </c>
      <c r="AK141" s="61">
        <f t="shared" si="150"/>
        <v>0.98039215686274506</v>
      </c>
      <c r="AL141" s="83">
        <f t="shared" si="151"/>
        <v>0.68799999999999994</v>
      </c>
      <c r="AM141" s="11">
        <v>51</v>
      </c>
      <c r="AN141" s="83">
        <f t="shared" si="152"/>
        <v>0.26288659793814434</v>
      </c>
      <c r="AO141" s="26">
        <f t="shared" si="153"/>
        <v>0</v>
      </c>
      <c r="AP141" s="26">
        <f t="shared" si="154"/>
        <v>0</v>
      </c>
      <c r="AQ141" s="198">
        <f t="shared" si="155"/>
        <v>2.0640000000000001</v>
      </c>
      <c r="AR141" s="276">
        <f t="shared" si="156"/>
        <v>0.56100000000000005</v>
      </c>
      <c r="AS141" s="283">
        <f t="shared" si="157"/>
        <v>0</v>
      </c>
      <c r="AT141" s="284">
        <f t="shared" si="158"/>
        <v>1</v>
      </c>
      <c r="AV141" s="208">
        <v>50600</v>
      </c>
      <c r="AW141" s="83">
        <f t="shared" si="159"/>
        <v>0.71399999999999997</v>
      </c>
      <c r="AX141" s="26">
        <v>6.25E-2</v>
      </c>
      <c r="AY141" s="83">
        <f t="shared" si="160"/>
        <v>0.42899999999999999</v>
      </c>
      <c r="AZ141" s="26">
        <v>0.33300000000000002</v>
      </c>
      <c r="BA141" s="83">
        <f t="shared" si="161"/>
        <v>0.71899999999999997</v>
      </c>
      <c r="BB141" s="26">
        <v>0.80400000000000005</v>
      </c>
      <c r="BC141" s="83">
        <f t="shared" si="162"/>
        <v>0.59199999999999997</v>
      </c>
      <c r="BD141" s="26">
        <v>0.70599999999999996</v>
      </c>
      <c r="BE141" s="83">
        <f t="shared" si="163"/>
        <v>0.33700000000000002</v>
      </c>
      <c r="BF141" s="26">
        <v>0</v>
      </c>
      <c r="BG141" s="83">
        <f t="shared" si="164"/>
        <v>0</v>
      </c>
      <c r="BH141" s="212">
        <f t="shared" si="165"/>
        <v>2.7909999999999999</v>
      </c>
      <c r="BI141" s="203">
        <f t="shared" si="166"/>
        <v>0.29799999999999999</v>
      </c>
      <c r="BJ141" s="283">
        <f t="shared" si="167"/>
        <v>0</v>
      </c>
      <c r="BK141" s="284">
        <f t="shared" si="168"/>
        <v>0</v>
      </c>
      <c r="BM141" s="160">
        <v>1</v>
      </c>
      <c r="BN141" s="26">
        <f t="shared" si="169"/>
        <v>0.438</v>
      </c>
      <c r="BO141" s="11">
        <v>1</v>
      </c>
      <c r="BP141" s="26">
        <f t="shared" si="170"/>
        <v>0.63500000000000001</v>
      </c>
      <c r="BQ141" s="26">
        <v>0.27900000000000003</v>
      </c>
      <c r="BR141" s="178">
        <f t="shared" si="171"/>
        <v>0.86399999999999999</v>
      </c>
      <c r="BS141" s="163">
        <f t="shared" si="172"/>
        <v>1.302</v>
      </c>
      <c r="BT141" s="291">
        <f t="shared" si="173"/>
        <v>0.70599999999999996</v>
      </c>
      <c r="BU141" s="283">
        <f t="shared" si="174"/>
        <v>0</v>
      </c>
      <c r="BV141" s="284">
        <f t="shared" si="175"/>
        <v>1</v>
      </c>
      <c r="BX141" s="160">
        <v>0</v>
      </c>
      <c r="BY141" s="26">
        <f t="shared" si="176"/>
        <v>0</v>
      </c>
      <c r="BZ141" s="11">
        <v>0</v>
      </c>
      <c r="CA141" s="26">
        <f t="shared" si="177"/>
        <v>0</v>
      </c>
      <c r="CB141" s="11">
        <v>2</v>
      </c>
      <c r="CC141" s="26">
        <f t="shared" si="178"/>
        <v>0.51700000000000002</v>
      </c>
      <c r="CD141" s="11">
        <v>0</v>
      </c>
      <c r="CE141" s="26">
        <f t="shared" si="179"/>
        <v>0</v>
      </c>
      <c r="CF141" s="163">
        <f t="shared" si="180"/>
        <v>0.51700000000000002</v>
      </c>
      <c r="CG141" s="299">
        <f t="shared" si="181"/>
        <v>0.48199999999999998</v>
      </c>
      <c r="CH141" s="283">
        <f t="shared" si="182"/>
        <v>0</v>
      </c>
      <c r="CI141" s="284">
        <f t="shared" si="183"/>
        <v>0</v>
      </c>
      <c r="CK141" s="160">
        <v>0</v>
      </c>
      <c r="CL141" s="26">
        <f t="shared" si="184"/>
        <v>0</v>
      </c>
      <c r="CM141" s="26">
        <v>0</v>
      </c>
      <c r="CN141" s="45">
        <f t="shared" si="185"/>
        <v>0</v>
      </c>
      <c r="CO141" s="11">
        <v>17</v>
      </c>
      <c r="CP141" s="26">
        <f t="shared" si="186"/>
        <v>0.55700000000000005</v>
      </c>
      <c r="CQ141" s="11">
        <v>5</v>
      </c>
      <c r="CR141" s="26">
        <f t="shared" si="187"/>
        <v>0.58299999999999996</v>
      </c>
      <c r="CS141" s="163">
        <f t="shared" si="188"/>
        <v>1.1400000000000001</v>
      </c>
      <c r="CT141" s="299">
        <f t="shared" si="189"/>
        <v>0.40699999999999997</v>
      </c>
      <c r="CU141" s="283">
        <f t="shared" si="190"/>
        <v>0</v>
      </c>
      <c r="CV141" s="284">
        <f t="shared" si="191"/>
        <v>0</v>
      </c>
      <c r="CX141" s="227">
        <v>0.247</v>
      </c>
      <c r="CY141" s="26">
        <f t="shared" si="192"/>
        <v>0.72799999999999998</v>
      </c>
      <c r="CZ141" s="26">
        <v>6.3E-2</v>
      </c>
      <c r="DA141" s="26">
        <f t="shared" si="193"/>
        <v>0.52100000000000002</v>
      </c>
      <c r="DB141" s="26">
        <v>0.22459999999999999</v>
      </c>
      <c r="DC141" s="163">
        <f t="shared" si="194"/>
        <v>1.4736</v>
      </c>
      <c r="DD141" s="203">
        <f t="shared" si="195"/>
        <v>0.48199999999999998</v>
      </c>
      <c r="DE141" s="283">
        <f t="shared" si="196"/>
        <v>0</v>
      </c>
      <c r="DF141" s="284">
        <f t="shared" si="197"/>
        <v>0</v>
      </c>
      <c r="DI141" s="231"/>
      <c r="DJ141" s="163">
        <f t="shared" si="198"/>
        <v>11.0296</v>
      </c>
      <c r="DK141" s="203">
        <f t="shared" si="199"/>
        <v>0.42899999999999999</v>
      </c>
      <c r="DM141" s="301">
        <f t="shared" si="200"/>
        <v>0</v>
      </c>
      <c r="DN141" s="302">
        <f t="shared" si="201"/>
        <v>2</v>
      </c>
    </row>
    <row r="142" spans="2:118" x14ac:dyDescent="0.3">
      <c r="B142" s="47" t="s">
        <v>184</v>
      </c>
      <c r="C142" s="160">
        <v>540131</v>
      </c>
      <c r="D142" s="4" t="s">
        <v>341</v>
      </c>
      <c r="E142" s="4" t="s">
        <v>369</v>
      </c>
      <c r="F142" s="11">
        <v>8</v>
      </c>
      <c r="G142" s="18">
        <v>244</v>
      </c>
      <c r="H142" s="18">
        <v>515</v>
      </c>
      <c r="I142" s="18">
        <v>873</v>
      </c>
      <c r="J142" s="19">
        <v>2289.8360655737702</v>
      </c>
      <c r="K142" s="18">
        <v>296</v>
      </c>
      <c r="L142" s="163">
        <v>2.95</v>
      </c>
      <c r="N142" s="256">
        <v>23</v>
      </c>
      <c r="O142" s="26">
        <f t="shared" si="136"/>
        <v>0.16600000000000001</v>
      </c>
      <c r="P142" s="26">
        <v>9.4262295081967207E-2</v>
      </c>
      <c r="Q142" s="26">
        <f t="shared" si="137"/>
        <v>0.34599999999999997</v>
      </c>
      <c r="R142" s="11">
        <v>0.3</v>
      </c>
      <c r="S142" s="26">
        <f t="shared" si="138"/>
        <v>6.5000000000000002E-2</v>
      </c>
      <c r="T142" s="69">
        <v>1.2295081967213109E-3</v>
      </c>
      <c r="U142" s="26">
        <f t="shared" si="139"/>
        <v>7.3999999999999996E-2</v>
      </c>
      <c r="V142" s="11">
        <v>11</v>
      </c>
      <c r="W142" s="26">
        <f t="shared" si="140"/>
        <v>4.2999999999999997E-2</v>
      </c>
      <c r="X142" s="62">
        <v>0.9</v>
      </c>
      <c r="Y142" s="26">
        <f t="shared" si="141"/>
        <v>0.27100000000000002</v>
      </c>
      <c r="Z142" s="163">
        <f t="shared" si="142"/>
        <v>0.73399999999999999</v>
      </c>
      <c r="AA142" s="276">
        <f t="shared" si="143"/>
        <v>0.11799999999999999</v>
      </c>
      <c r="AB142" s="283">
        <f t="shared" si="144"/>
        <v>0</v>
      </c>
      <c r="AC142" s="284">
        <f t="shared" si="145"/>
        <v>0</v>
      </c>
      <c r="AE142" s="256">
        <v>58</v>
      </c>
      <c r="AF142" s="26">
        <f t="shared" si="146"/>
        <v>0.59599999999999997</v>
      </c>
      <c r="AG142" s="79">
        <v>1</v>
      </c>
      <c r="AH142" s="26">
        <f t="shared" si="147"/>
        <v>0.53</v>
      </c>
      <c r="AI142" s="26">
        <f t="shared" si="148"/>
        <v>0.11262135922330097</v>
      </c>
      <c r="AJ142" s="83">
        <f t="shared" si="149"/>
        <v>0.59199999999999997</v>
      </c>
      <c r="AK142" s="61">
        <f t="shared" si="150"/>
        <v>2.5217391304347827</v>
      </c>
      <c r="AL142" s="144">
        <f t="shared" si="151"/>
        <v>0.96</v>
      </c>
      <c r="AM142" s="11">
        <v>67</v>
      </c>
      <c r="AN142" s="83">
        <f t="shared" si="152"/>
        <v>0.13009708737864079</v>
      </c>
      <c r="AO142" s="26">
        <f t="shared" si="153"/>
        <v>1.7241379310344827E-2</v>
      </c>
      <c r="AP142" s="26">
        <f t="shared" si="154"/>
        <v>0.58699999999999997</v>
      </c>
      <c r="AQ142" s="198">
        <f t="shared" si="155"/>
        <v>2.6779999999999999</v>
      </c>
      <c r="AR142" s="276">
        <f t="shared" si="156"/>
        <v>0.72799999999999998</v>
      </c>
      <c r="AS142" s="283">
        <f t="shared" si="157"/>
        <v>1</v>
      </c>
      <c r="AT142" s="284">
        <f t="shared" si="158"/>
        <v>1</v>
      </c>
      <c r="AV142" s="208">
        <v>32900</v>
      </c>
      <c r="AW142" s="83">
        <f t="shared" si="159"/>
        <v>0.45600000000000002</v>
      </c>
      <c r="AX142" s="26">
        <v>0.19047619047619049</v>
      </c>
      <c r="AY142" s="83">
        <f t="shared" si="160"/>
        <v>0.68799999999999994</v>
      </c>
      <c r="AZ142" s="26">
        <v>0.14899999999999999</v>
      </c>
      <c r="BA142" s="83">
        <f t="shared" si="161"/>
        <v>0.39900000000000002</v>
      </c>
      <c r="BB142" s="26">
        <v>0.313</v>
      </c>
      <c r="BC142" s="83">
        <f t="shared" si="162"/>
        <v>0.223</v>
      </c>
      <c r="BD142" s="26">
        <v>0.95599999999999996</v>
      </c>
      <c r="BE142" s="178">
        <f t="shared" si="163"/>
        <v>0.89900000000000002</v>
      </c>
      <c r="BF142" s="26">
        <v>1.7241379310344827E-2</v>
      </c>
      <c r="BG142" s="83">
        <f t="shared" si="164"/>
        <v>0.53</v>
      </c>
      <c r="BH142" s="212">
        <f t="shared" si="165"/>
        <v>3.1949999999999998</v>
      </c>
      <c r="BI142" s="203">
        <f t="shared" si="166"/>
        <v>0.41599999999999998</v>
      </c>
      <c r="BJ142" s="283">
        <f t="shared" si="167"/>
        <v>0</v>
      </c>
      <c r="BK142" s="284">
        <f t="shared" si="168"/>
        <v>1</v>
      </c>
      <c r="BM142" s="160">
        <v>0</v>
      </c>
      <c r="BN142" s="26">
        <f t="shared" si="169"/>
        <v>0</v>
      </c>
      <c r="BO142" s="11">
        <v>0</v>
      </c>
      <c r="BP142" s="26">
        <f t="shared" si="170"/>
        <v>0</v>
      </c>
      <c r="BQ142" s="26">
        <v>0.14699999999999999</v>
      </c>
      <c r="BR142" s="83">
        <f t="shared" si="171"/>
        <v>0.65700000000000003</v>
      </c>
      <c r="BS142" s="163">
        <f t="shared" si="172"/>
        <v>0.65700000000000003</v>
      </c>
      <c r="BT142" s="291">
        <f t="shared" si="173"/>
        <v>0.38100000000000001</v>
      </c>
      <c r="BU142" s="283">
        <f t="shared" si="174"/>
        <v>0</v>
      </c>
      <c r="BV142" s="284">
        <f t="shared" si="175"/>
        <v>0</v>
      </c>
      <c r="BX142" s="160">
        <v>0</v>
      </c>
      <c r="BY142" s="26">
        <f t="shared" si="176"/>
        <v>0</v>
      </c>
      <c r="BZ142" s="11">
        <v>0</v>
      </c>
      <c r="CA142" s="26">
        <f t="shared" si="177"/>
        <v>0</v>
      </c>
      <c r="CB142" s="11">
        <v>3</v>
      </c>
      <c r="CC142" s="26">
        <f t="shared" si="178"/>
        <v>0.63100000000000001</v>
      </c>
      <c r="CD142" s="11">
        <v>0</v>
      </c>
      <c r="CE142" s="26">
        <f t="shared" si="179"/>
        <v>0</v>
      </c>
      <c r="CF142" s="163">
        <f t="shared" si="180"/>
        <v>0.63100000000000001</v>
      </c>
      <c r="CG142" s="299">
        <f t="shared" si="181"/>
        <v>0.57399999999999995</v>
      </c>
      <c r="CH142" s="283">
        <f t="shared" si="182"/>
        <v>0</v>
      </c>
      <c r="CI142" s="284">
        <f t="shared" si="183"/>
        <v>0</v>
      </c>
      <c r="CK142" s="160">
        <v>2</v>
      </c>
      <c r="CL142" s="26">
        <f t="shared" si="184"/>
        <v>0.61799999999999999</v>
      </c>
      <c r="CM142" s="26">
        <v>3.4482758620689655E-2</v>
      </c>
      <c r="CN142" s="45">
        <f t="shared" si="185"/>
        <v>0.69199999999999995</v>
      </c>
      <c r="CO142" s="11">
        <v>2</v>
      </c>
      <c r="CP142" s="26">
        <f t="shared" si="186"/>
        <v>0.20100000000000001</v>
      </c>
      <c r="CQ142" s="11">
        <v>0</v>
      </c>
      <c r="CR142" s="26">
        <f t="shared" si="187"/>
        <v>0</v>
      </c>
      <c r="CS142" s="163">
        <f t="shared" si="188"/>
        <v>1.5110000000000001</v>
      </c>
      <c r="CT142" s="299">
        <f t="shared" si="189"/>
        <v>0.52100000000000002</v>
      </c>
      <c r="CU142" s="283">
        <f t="shared" si="190"/>
        <v>0</v>
      </c>
      <c r="CV142" s="284">
        <f t="shared" si="191"/>
        <v>0</v>
      </c>
      <c r="CX142" s="227">
        <v>0.17499999999999999</v>
      </c>
      <c r="CY142" s="26">
        <f t="shared" si="192"/>
        <v>0.622</v>
      </c>
      <c r="CZ142" s="26">
        <v>1.4E-2</v>
      </c>
      <c r="DA142" s="26">
        <f t="shared" si="193"/>
        <v>0.32400000000000001</v>
      </c>
      <c r="DB142" s="83">
        <v>0.65629999999999999</v>
      </c>
      <c r="DC142" s="163">
        <f t="shared" si="194"/>
        <v>1.6023000000000001</v>
      </c>
      <c r="DD142" s="203">
        <f t="shared" si="195"/>
        <v>0.53900000000000003</v>
      </c>
      <c r="DE142" s="283">
        <f t="shared" si="196"/>
        <v>0</v>
      </c>
      <c r="DF142" s="284">
        <f t="shared" si="197"/>
        <v>0</v>
      </c>
      <c r="DI142" s="231"/>
      <c r="DJ142" s="163">
        <f t="shared" si="198"/>
        <v>11.0083</v>
      </c>
      <c r="DK142" s="203">
        <f t="shared" si="199"/>
        <v>0.42499999999999999</v>
      </c>
      <c r="DM142" s="301">
        <f t="shared" si="200"/>
        <v>1</v>
      </c>
      <c r="DN142" s="302">
        <f t="shared" si="201"/>
        <v>2</v>
      </c>
    </row>
    <row r="143" spans="2:118" x14ac:dyDescent="0.3">
      <c r="B143" s="47" t="s">
        <v>146</v>
      </c>
      <c r="C143" s="160">
        <v>540292</v>
      </c>
      <c r="D143" s="4" t="s">
        <v>335</v>
      </c>
      <c r="E143" s="4" t="s">
        <v>369</v>
      </c>
      <c r="F143" s="11">
        <v>6</v>
      </c>
      <c r="G143" s="18">
        <v>2270</v>
      </c>
      <c r="H143" s="18">
        <v>1593</v>
      </c>
      <c r="I143" s="18">
        <v>3460</v>
      </c>
      <c r="J143" s="19">
        <v>975.50660792951544</v>
      </c>
      <c r="K143" s="18">
        <v>1490</v>
      </c>
      <c r="L143" s="163">
        <v>2.29</v>
      </c>
      <c r="N143" s="256">
        <v>134</v>
      </c>
      <c r="O143" s="26">
        <f t="shared" si="136"/>
        <v>0.69199999999999995</v>
      </c>
      <c r="P143" s="26">
        <v>5.9030837004405277E-2</v>
      </c>
      <c r="Q143" s="26">
        <f t="shared" si="137"/>
        <v>0.25</v>
      </c>
      <c r="R143" s="11">
        <v>5.66</v>
      </c>
      <c r="S143" s="26">
        <f t="shared" si="138"/>
        <v>0.79800000000000004</v>
      </c>
      <c r="T143" s="69">
        <v>2.4933920704845809E-3</v>
      </c>
      <c r="U143" s="83">
        <f t="shared" si="139"/>
        <v>0.223</v>
      </c>
      <c r="V143" s="11">
        <v>15</v>
      </c>
      <c r="W143" s="26">
        <f t="shared" si="140"/>
        <v>0.27100000000000002</v>
      </c>
      <c r="X143" s="62">
        <v>4.8</v>
      </c>
      <c r="Y143" s="144">
        <f t="shared" si="141"/>
        <v>0.92100000000000004</v>
      </c>
      <c r="Z143" s="163">
        <f t="shared" si="142"/>
        <v>1.6650000000000003</v>
      </c>
      <c r="AA143" s="276">
        <f t="shared" si="143"/>
        <v>0.32400000000000001</v>
      </c>
      <c r="AB143" s="283">
        <f t="shared" si="144"/>
        <v>1</v>
      </c>
      <c r="AC143" s="284">
        <f t="shared" si="145"/>
        <v>1</v>
      </c>
      <c r="AE143" s="256">
        <v>51</v>
      </c>
      <c r="AF143" s="26">
        <f t="shared" si="146"/>
        <v>0.55700000000000005</v>
      </c>
      <c r="AG143" s="79">
        <v>7</v>
      </c>
      <c r="AH143" s="26">
        <f t="shared" si="147"/>
        <v>0.745</v>
      </c>
      <c r="AI143" s="26">
        <f t="shared" si="148"/>
        <v>3.2015065913370999E-2</v>
      </c>
      <c r="AJ143" s="83">
        <f t="shared" si="149"/>
        <v>0.32</v>
      </c>
      <c r="AK143" s="61">
        <f t="shared" si="150"/>
        <v>0.38059701492537312</v>
      </c>
      <c r="AL143" s="26">
        <f t="shared" si="151"/>
        <v>0.38100000000000001</v>
      </c>
      <c r="AM143" s="11">
        <v>56</v>
      </c>
      <c r="AN143" s="83">
        <f t="shared" si="152"/>
        <v>3.5153797865662272E-2</v>
      </c>
      <c r="AO143" s="26">
        <f t="shared" si="153"/>
        <v>0.13725490196078433</v>
      </c>
      <c r="AP143" s="31">
        <f t="shared" si="154"/>
        <v>0.81499999999999995</v>
      </c>
      <c r="AQ143" s="198">
        <f t="shared" si="155"/>
        <v>2.0030000000000001</v>
      </c>
      <c r="AR143" s="276">
        <f t="shared" si="156"/>
        <v>0.53900000000000003</v>
      </c>
      <c r="AS143" s="283">
        <f t="shared" si="157"/>
        <v>0</v>
      </c>
      <c r="AT143" s="284">
        <f t="shared" si="158"/>
        <v>0</v>
      </c>
      <c r="AV143" s="208">
        <v>74250</v>
      </c>
      <c r="AW143" s="144">
        <f t="shared" si="159"/>
        <v>0.92500000000000004</v>
      </c>
      <c r="AX143" s="26">
        <v>7.407407407407407E-2</v>
      </c>
      <c r="AY143" s="83">
        <f t="shared" si="160"/>
        <v>0.45600000000000002</v>
      </c>
      <c r="AZ143" s="26">
        <v>0.375</v>
      </c>
      <c r="BA143" s="83">
        <f t="shared" si="161"/>
        <v>0.78500000000000003</v>
      </c>
      <c r="BB143" s="26">
        <v>0.82099999999999995</v>
      </c>
      <c r="BC143" s="83">
        <f t="shared" si="162"/>
        <v>0.622</v>
      </c>
      <c r="BD143" s="26">
        <v>0.9830000000000001</v>
      </c>
      <c r="BE143" s="144">
        <f t="shared" si="163"/>
        <v>0.95599999999999996</v>
      </c>
      <c r="BF143" s="26">
        <v>1.9607843137254902E-2</v>
      </c>
      <c r="BG143" s="83">
        <f t="shared" si="164"/>
        <v>0.54800000000000004</v>
      </c>
      <c r="BH143" s="212">
        <f t="shared" si="165"/>
        <v>4.2919999999999998</v>
      </c>
      <c r="BI143" s="206">
        <f t="shared" si="166"/>
        <v>0.98199999999999998</v>
      </c>
      <c r="BJ143" s="283">
        <f t="shared" si="167"/>
        <v>2</v>
      </c>
      <c r="BK143" s="284">
        <f t="shared" si="168"/>
        <v>2</v>
      </c>
      <c r="BM143" s="160">
        <v>0</v>
      </c>
      <c r="BN143" s="26">
        <f t="shared" si="169"/>
        <v>0</v>
      </c>
      <c r="BO143" s="11">
        <v>0</v>
      </c>
      <c r="BP143" s="26">
        <f t="shared" si="170"/>
        <v>0</v>
      </c>
      <c r="BQ143" s="26">
        <v>8.0000000000000002E-3</v>
      </c>
      <c r="BR143" s="83">
        <f t="shared" si="171"/>
        <v>0.14000000000000001</v>
      </c>
      <c r="BS143" s="163">
        <f t="shared" si="172"/>
        <v>0.14000000000000001</v>
      </c>
      <c r="BT143" s="291">
        <f t="shared" si="173"/>
        <v>0.13500000000000001</v>
      </c>
      <c r="BU143" s="283">
        <f t="shared" si="174"/>
        <v>0</v>
      </c>
      <c r="BV143" s="284">
        <f t="shared" si="175"/>
        <v>0</v>
      </c>
      <c r="BX143" s="160">
        <v>0</v>
      </c>
      <c r="BY143" s="26">
        <f t="shared" si="176"/>
        <v>0</v>
      </c>
      <c r="BZ143" s="11">
        <v>0</v>
      </c>
      <c r="CA143" s="26">
        <f t="shared" si="177"/>
        <v>0</v>
      </c>
      <c r="CB143" s="11">
        <v>0</v>
      </c>
      <c r="CC143" s="26">
        <f t="shared" si="178"/>
        <v>0</v>
      </c>
      <c r="CD143" s="11">
        <v>0</v>
      </c>
      <c r="CE143" s="26">
        <f t="shared" si="179"/>
        <v>0</v>
      </c>
      <c r="CF143" s="163">
        <f t="shared" si="180"/>
        <v>0</v>
      </c>
      <c r="CG143" s="299">
        <f t="shared" si="181"/>
        <v>0</v>
      </c>
      <c r="CH143" s="283">
        <f t="shared" si="182"/>
        <v>0</v>
      </c>
      <c r="CI143" s="284">
        <f t="shared" si="183"/>
        <v>0</v>
      </c>
      <c r="CK143" s="160">
        <v>12</v>
      </c>
      <c r="CL143" s="31">
        <f t="shared" si="184"/>
        <v>0.85499999999999998</v>
      </c>
      <c r="CM143" s="26">
        <v>0.23529411764705882</v>
      </c>
      <c r="CN143" s="147">
        <f t="shared" si="185"/>
        <v>0.96</v>
      </c>
      <c r="CO143" s="11">
        <v>4</v>
      </c>
      <c r="CP143" s="26">
        <f t="shared" si="186"/>
        <v>0.29299999999999998</v>
      </c>
      <c r="CQ143" s="11">
        <v>0</v>
      </c>
      <c r="CR143" s="26">
        <f t="shared" si="187"/>
        <v>0</v>
      </c>
      <c r="CS143" s="163">
        <f t="shared" si="188"/>
        <v>2.1079999999999997</v>
      </c>
      <c r="CT143" s="299">
        <f t="shared" si="189"/>
        <v>0.65300000000000002</v>
      </c>
      <c r="CU143" s="283">
        <f t="shared" si="190"/>
        <v>1</v>
      </c>
      <c r="CV143" s="284">
        <f t="shared" si="191"/>
        <v>2</v>
      </c>
      <c r="CX143" s="227">
        <v>3.5999999999999997E-2</v>
      </c>
      <c r="CY143" s="26">
        <f t="shared" si="192"/>
        <v>0.29799999999999999</v>
      </c>
      <c r="CZ143" s="26">
        <v>2.5999999999999999E-2</v>
      </c>
      <c r="DA143" s="26">
        <f t="shared" si="193"/>
        <v>0.36799999999999999</v>
      </c>
      <c r="DB143" s="26">
        <v>0.12770000000000001</v>
      </c>
      <c r="DC143" s="163">
        <f t="shared" si="194"/>
        <v>0.79369999999999996</v>
      </c>
      <c r="DD143" s="203">
        <f t="shared" si="195"/>
        <v>0.223</v>
      </c>
      <c r="DE143" s="283">
        <f t="shared" si="196"/>
        <v>0</v>
      </c>
      <c r="DF143" s="284">
        <f t="shared" si="197"/>
        <v>0</v>
      </c>
      <c r="DI143" s="231"/>
      <c r="DJ143" s="163">
        <f t="shared" si="198"/>
        <v>11.001700000000001</v>
      </c>
      <c r="DK143" s="203">
        <f t="shared" si="199"/>
        <v>0.42099999999999999</v>
      </c>
      <c r="DM143" s="301">
        <f t="shared" si="200"/>
        <v>4</v>
      </c>
      <c r="DN143" s="302">
        <f t="shared" si="201"/>
        <v>5</v>
      </c>
    </row>
    <row r="144" spans="2:118" x14ac:dyDescent="0.3">
      <c r="B144" s="47" t="s">
        <v>141</v>
      </c>
      <c r="C144" s="160">
        <v>540100</v>
      </c>
      <c r="D144" s="4" t="s">
        <v>335</v>
      </c>
      <c r="E144" s="4" t="s">
        <v>369</v>
      </c>
      <c r="F144" s="11">
        <v>6</v>
      </c>
      <c r="G144" s="18">
        <v>184</v>
      </c>
      <c r="H144" s="18">
        <v>205</v>
      </c>
      <c r="I144" s="18">
        <v>295</v>
      </c>
      <c r="J144" s="19">
        <v>1026.086956521739</v>
      </c>
      <c r="K144" s="18">
        <v>108</v>
      </c>
      <c r="L144" s="163">
        <v>2.73</v>
      </c>
      <c r="N144" s="256">
        <v>20</v>
      </c>
      <c r="O144" s="26">
        <f t="shared" si="136"/>
        <v>0.13500000000000001</v>
      </c>
      <c r="P144" s="26">
        <v>0.108695652173913</v>
      </c>
      <c r="Q144" s="26">
        <f t="shared" si="137"/>
        <v>0.40699999999999997</v>
      </c>
      <c r="R144" s="11">
        <v>1.5</v>
      </c>
      <c r="S144" s="26">
        <f t="shared" si="138"/>
        <v>0.219</v>
      </c>
      <c r="T144" s="69">
        <v>8.152173913043478E-3</v>
      </c>
      <c r="U144" s="178">
        <f t="shared" si="139"/>
        <v>0.82</v>
      </c>
      <c r="V144" s="11">
        <v>15</v>
      </c>
      <c r="W144" s="26">
        <f t="shared" si="140"/>
        <v>0.27100000000000002</v>
      </c>
      <c r="X144" s="62">
        <v>0.5</v>
      </c>
      <c r="Y144" s="26">
        <f t="shared" si="141"/>
        <v>0.17899999999999999</v>
      </c>
      <c r="Z144" s="163">
        <f t="shared" si="142"/>
        <v>1.677</v>
      </c>
      <c r="AA144" s="276">
        <f t="shared" si="143"/>
        <v>0.32800000000000001</v>
      </c>
      <c r="AB144" s="283">
        <f t="shared" si="144"/>
        <v>0</v>
      </c>
      <c r="AC144" s="284">
        <f t="shared" si="145"/>
        <v>1</v>
      </c>
      <c r="AE144" s="256">
        <v>33</v>
      </c>
      <c r="AF144" s="26">
        <f t="shared" si="146"/>
        <v>0.434</v>
      </c>
      <c r="AG144" s="79">
        <v>0</v>
      </c>
      <c r="AH144" s="26">
        <f t="shared" si="147"/>
        <v>0</v>
      </c>
      <c r="AI144" s="26">
        <f t="shared" si="148"/>
        <v>0.16097560975609757</v>
      </c>
      <c r="AJ144" s="83">
        <f t="shared" si="149"/>
        <v>0.67500000000000004</v>
      </c>
      <c r="AK144" s="61">
        <f t="shared" si="150"/>
        <v>1.65</v>
      </c>
      <c r="AL144" s="178">
        <f t="shared" si="151"/>
        <v>0.89400000000000002</v>
      </c>
      <c r="AM144" s="11">
        <v>33</v>
      </c>
      <c r="AN144" s="83">
        <f t="shared" si="152"/>
        <v>0.16097560975609757</v>
      </c>
      <c r="AO144" s="26">
        <f t="shared" si="153"/>
        <v>0</v>
      </c>
      <c r="AP144" s="26">
        <f t="shared" si="154"/>
        <v>0</v>
      </c>
      <c r="AQ144" s="198">
        <f t="shared" si="155"/>
        <v>2.0030000000000001</v>
      </c>
      <c r="AR144" s="276">
        <f t="shared" si="156"/>
        <v>0.53900000000000003</v>
      </c>
      <c r="AS144" s="283">
        <f t="shared" si="157"/>
        <v>0</v>
      </c>
      <c r="AT144" s="284">
        <f t="shared" si="158"/>
        <v>1</v>
      </c>
      <c r="AV144" s="208">
        <v>33900</v>
      </c>
      <c r="AW144" s="83">
        <f t="shared" si="159"/>
        <v>0.47299999999999998</v>
      </c>
      <c r="AX144" s="26">
        <v>0.19047619047619049</v>
      </c>
      <c r="AY144" s="83">
        <f t="shared" si="160"/>
        <v>0.68799999999999994</v>
      </c>
      <c r="AZ144" s="26">
        <v>0.33300000000000002</v>
      </c>
      <c r="BA144" s="83">
        <f t="shared" si="161"/>
        <v>0.71899999999999997</v>
      </c>
      <c r="BB144" s="26">
        <v>0.75800000000000001</v>
      </c>
      <c r="BC144" s="83">
        <f t="shared" si="162"/>
        <v>0.51300000000000001</v>
      </c>
      <c r="BD144" s="26">
        <v>0.878</v>
      </c>
      <c r="BE144" s="83">
        <f t="shared" si="163"/>
        <v>0.63100000000000001</v>
      </c>
      <c r="BF144" s="26">
        <v>3.0303030303030304E-2</v>
      </c>
      <c r="BG144" s="83">
        <f t="shared" si="164"/>
        <v>0.64</v>
      </c>
      <c r="BH144" s="212">
        <f t="shared" si="165"/>
        <v>3.6639999999999997</v>
      </c>
      <c r="BI144" s="203">
        <f t="shared" si="166"/>
        <v>0.68799999999999994</v>
      </c>
      <c r="BJ144" s="283">
        <f t="shared" si="167"/>
        <v>0</v>
      </c>
      <c r="BK144" s="284">
        <f t="shared" si="168"/>
        <v>0</v>
      </c>
      <c r="BM144" s="160">
        <v>1</v>
      </c>
      <c r="BN144" s="26">
        <f t="shared" si="169"/>
        <v>0.438</v>
      </c>
      <c r="BO144" s="11">
        <v>1</v>
      </c>
      <c r="BP144" s="26">
        <f t="shared" si="170"/>
        <v>0.63500000000000001</v>
      </c>
      <c r="BQ144" s="26">
        <v>0.156</v>
      </c>
      <c r="BR144" s="83">
        <f t="shared" si="171"/>
        <v>0.68799999999999994</v>
      </c>
      <c r="BS144" s="163">
        <f t="shared" si="172"/>
        <v>1.1259999999999999</v>
      </c>
      <c r="BT144" s="291">
        <f t="shared" si="173"/>
        <v>0.60899999999999999</v>
      </c>
      <c r="BU144" s="283">
        <f t="shared" si="174"/>
        <v>0</v>
      </c>
      <c r="BV144" s="284">
        <f t="shared" si="175"/>
        <v>0</v>
      </c>
      <c r="BX144" s="160">
        <v>0</v>
      </c>
      <c r="BY144" s="26">
        <f t="shared" si="176"/>
        <v>0</v>
      </c>
      <c r="BZ144" s="11">
        <v>0</v>
      </c>
      <c r="CA144" s="26">
        <f t="shared" si="177"/>
        <v>0</v>
      </c>
      <c r="CB144" s="11">
        <v>1</v>
      </c>
      <c r="CC144" s="26">
        <f t="shared" si="178"/>
        <v>0.26300000000000001</v>
      </c>
      <c r="CD144" s="11">
        <v>0</v>
      </c>
      <c r="CE144" s="26">
        <f t="shared" si="179"/>
        <v>0</v>
      </c>
      <c r="CF144" s="163">
        <f t="shared" si="180"/>
        <v>0.26300000000000001</v>
      </c>
      <c r="CG144" s="299">
        <f t="shared" si="181"/>
        <v>0.25800000000000001</v>
      </c>
      <c r="CH144" s="283">
        <f t="shared" si="182"/>
        <v>0</v>
      </c>
      <c r="CI144" s="284">
        <f t="shared" si="183"/>
        <v>0</v>
      </c>
      <c r="CK144" s="160">
        <v>0</v>
      </c>
      <c r="CL144" s="26">
        <f t="shared" si="184"/>
        <v>0</v>
      </c>
      <c r="CM144" s="26">
        <v>0</v>
      </c>
      <c r="CN144" s="45">
        <f t="shared" si="185"/>
        <v>0</v>
      </c>
      <c r="CO144" s="11">
        <v>9</v>
      </c>
      <c r="CP144" s="26">
        <f t="shared" si="186"/>
        <v>0.42499999999999999</v>
      </c>
      <c r="CQ144" s="11">
        <v>0</v>
      </c>
      <c r="CR144" s="26">
        <f t="shared" si="187"/>
        <v>0</v>
      </c>
      <c r="CS144" s="163">
        <f t="shared" si="188"/>
        <v>0.42499999999999999</v>
      </c>
      <c r="CT144" s="299">
        <f t="shared" si="189"/>
        <v>0.27600000000000002</v>
      </c>
      <c r="CU144" s="283">
        <f t="shared" si="190"/>
        <v>0</v>
      </c>
      <c r="CV144" s="284">
        <f t="shared" si="191"/>
        <v>0</v>
      </c>
      <c r="CX144" s="227">
        <v>0.251</v>
      </c>
      <c r="CY144" s="26">
        <f t="shared" si="192"/>
        <v>0.73599999999999999</v>
      </c>
      <c r="CZ144" s="26">
        <v>7.4999999999999997E-2</v>
      </c>
      <c r="DA144" s="26">
        <f t="shared" si="193"/>
        <v>0.58299999999999996</v>
      </c>
      <c r="DB144" s="26">
        <v>0.51100000000000001</v>
      </c>
      <c r="DC144" s="163">
        <f t="shared" si="194"/>
        <v>1.83</v>
      </c>
      <c r="DD144" s="203">
        <f t="shared" si="195"/>
        <v>0.65300000000000002</v>
      </c>
      <c r="DE144" s="283">
        <f t="shared" si="196"/>
        <v>0</v>
      </c>
      <c r="DF144" s="284">
        <f t="shared" si="197"/>
        <v>0</v>
      </c>
      <c r="DI144" s="231"/>
      <c r="DJ144" s="163">
        <f t="shared" si="198"/>
        <v>10.988000000000001</v>
      </c>
      <c r="DK144" s="203">
        <f t="shared" si="199"/>
        <v>0.41599999999999998</v>
      </c>
      <c r="DM144" s="301">
        <f t="shared" si="200"/>
        <v>0</v>
      </c>
      <c r="DN144" s="302">
        <f t="shared" si="201"/>
        <v>2</v>
      </c>
    </row>
    <row r="145" spans="2:118" x14ac:dyDescent="0.3">
      <c r="B145" s="47" t="s">
        <v>270</v>
      </c>
      <c r="C145" s="160">
        <v>540192</v>
      </c>
      <c r="D145" s="4" t="s">
        <v>359</v>
      </c>
      <c r="E145" s="4" t="s">
        <v>369</v>
      </c>
      <c r="F145" s="11">
        <v>7</v>
      </c>
      <c r="G145" s="18">
        <v>166</v>
      </c>
      <c r="H145" s="18">
        <v>208</v>
      </c>
      <c r="I145" s="18">
        <v>202</v>
      </c>
      <c r="J145" s="19">
        <v>778.79518072289147</v>
      </c>
      <c r="K145" s="18">
        <v>90</v>
      </c>
      <c r="L145" s="163">
        <v>2.2400000000000002</v>
      </c>
      <c r="N145" s="256">
        <v>83</v>
      </c>
      <c r="O145" s="26">
        <f t="shared" si="136"/>
        <v>0.53500000000000003</v>
      </c>
      <c r="P145" s="26">
        <v>0.5</v>
      </c>
      <c r="Q145" s="144">
        <f t="shared" si="137"/>
        <v>0.98599999999999999</v>
      </c>
      <c r="R145" s="11">
        <v>2.4</v>
      </c>
      <c r="S145" s="26">
        <f t="shared" si="138"/>
        <v>0.41199999999999998</v>
      </c>
      <c r="T145" s="69">
        <v>1.44578313253012E-2</v>
      </c>
      <c r="U145" s="144">
        <f t="shared" si="139"/>
        <v>0.96899999999999997</v>
      </c>
      <c r="V145" s="11">
        <v>18</v>
      </c>
      <c r="W145" s="83">
        <f t="shared" si="140"/>
        <v>0.57399999999999995</v>
      </c>
      <c r="X145" s="62">
        <v>2.2000000000000002</v>
      </c>
      <c r="Y145" s="83">
        <f t="shared" si="141"/>
        <v>0.64400000000000002</v>
      </c>
      <c r="Z145" s="163">
        <f t="shared" si="142"/>
        <v>3.173</v>
      </c>
      <c r="AA145" s="277">
        <f t="shared" si="143"/>
        <v>0.96</v>
      </c>
      <c r="AB145" s="283">
        <f t="shared" si="144"/>
        <v>2</v>
      </c>
      <c r="AC145" s="284">
        <f t="shared" si="145"/>
        <v>2</v>
      </c>
      <c r="AE145" s="256">
        <v>11</v>
      </c>
      <c r="AF145" s="26">
        <f t="shared" si="146"/>
        <v>0.192</v>
      </c>
      <c r="AG145" s="79">
        <v>0</v>
      </c>
      <c r="AH145" s="26">
        <f t="shared" si="147"/>
        <v>0</v>
      </c>
      <c r="AI145" s="26">
        <f t="shared" si="148"/>
        <v>5.2884615384615384E-2</v>
      </c>
      <c r="AJ145" s="83">
        <f t="shared" si="149"/>
        <v>0.40300000000000002</v>
      </c>
      <c r="AK145" s="61">
        <f t="shared" si="150"/>
        <v>0.13253012048192772</v>
      </c>
      <c r="AL145" s="26">
        <f t="shared" si="151"/>
        <v>0.223</v>
      </c>
      <c r="AM145" s="11">
        <v>12</v>
      </c>
      <c r="AN145" s="83">
        <f t="shared" si="152"/>
        <v>5.7692307692307696E-2</v>
      </c>
      <c r="AO145" s="26">
        <f t="shared" si="153"/>
        <v>0</v>
      </c>
      <c r="AP145" s="26">
        <f t="shared" si="154"/>
        <v>0</v>
      </c>
      <c r="AQ145" s="198">
        <f t="shared" si="155"/>
        <v>0.81800000000000006</v>
      </c>
      <c r="AR145" s="276">
        <f t="shared" si="156"/>
        <v>0.192</v>
      </c>
      <c r="AS145" s="283">
        <f t="shared" si="157"/>
        <v>0</v>
      </c>
      <c r="AT145" s="284">
        <f t="shared" si="158"/>
        <v>0</v>
      </c>
      <c r="AV145" s="208">
        <v>47550</v>
      </c>
      <c r="AW145" s="83">
        <f t="shared" si="159"/>
        <v>0.67500000000000004</v>
      </c>
      <c r="AX145" s="26">
        <v>0.27272727272727271</v>
      </c>
      <c r="AY145" s="83">
        <f t="shared" si="160"/>
        <v>0.78900000000000003</v>
      </c>
      <c r="AZ145" s="26">
        <v>0.25</v>
      </c>
      <c r="BA145" s="83">
        <f t="shared" si="161"/>
        <v>0.57399999999999995</v>
      </c>
      <c r="BB145" s="26">
        <v>0.91700000000000004</v>
      </c>
      <c r="BC145" s="178">
        <f t="shared" si="162"/>
        <v>0.89</v>
      </c>
      <c r="BD145" s="26">
        <v>0.33300000000000002</v>
      </c>
      <c r="BE145" s="83">
        <f t="shared" si="163"/>
        <v>0.20599999999999999</v>
      </c>
      <c r="BF145" s="26">
        <v>0.18181818181818182</v>
      </c>
      <c r="BG145" s="144">
        <f t="shared" si="164"/>
        <v>0.96899999999999997</v>
      </c>
      <c r="BH145" s="212">
        <f t="shared" si="165"/>
        <v>4.1029999999999998</v>
      </c>
      <c r="BI145" s="206">
        <f t="shared" si="166"/>
        <v>0.96</v>
      </c>
      <c r="BJ145" s="283">
        <f t="shared" si="167"/>
        <v>1</v>
      </c>
      <c r="BK145" s="284">
        <f t="shared" si="168"/>
        <v>2</v>
      </c>
      <c r="BM145" s="160">
        <v>0</v>
      </c>
      <c r="BN145" s="26">
        <f t="shared" si="169"/>
        <v>0</v>
      </c>
      <c r="BO145" s="11">
        <v>0</v>
      </c>
      <c r="BP145" s="26">
        <f t="shared" si="170"/>
        <v>0</v>
      </c>
      <c r="BQ145" s="26">
        <v>0.185</v>
      </c>
      <c r="BR145" s="83">
        <f t="shared" si="171"/>
        <v>0.76300000000000001</v>
      </c>
      <c r="BS145" s="163">
        <f t="shared" si="172"/>
        <v>0.76300000000000001</v>
      </c>
      <c r="BT145" s="291">
        <f t="shared" si="173"/>
        <v>0.40300000000000002</v>
      </c>
      <c r="BU145" s="283">
        <f t="shared" si="174"/>
        <v>0</v>
      </c>
      <c r="BV145" s="284">
        <f t="shared" si="175"/>
        <v>0</v>
      </c>
      <c r="BX145" s="160">
        <v>0</v>
      </c>
      <c r="BY145" s="26">
        <f t="shared" si="176"/>
        <v>0</v>
      </c>
      <c r="BZ145" s="11">
        <v>0</v>
      </c>
      <c r="CA145" s="26">
        <f t="shared" si="177"/>
        <v>0</v>
      </c>
      <c r="CB145" s="11">
        <v>1</v>
      </c>
      <c r="CC145" s="26">
        <f t="shared" si="178"/>
        <v>0.26300000000000001</v>
      </c>
      <c r="CD145" s="11">
        <v>0</v>
      </c>
      <c r="CE145" s="26">
        <f t="shared" si="179"/>
        <v>0</v>
      </c>
      <c r="CF145" s="163">
        <f t="shared" si="180"/>
        <v>0.26300000000000001</v>
      </c>
      <c r="CG145" s="299">
        <f t="shared" si="181"/>
        <v>0.25800000000000001</v>
      </c>
      <c r="CH145" s="283">
        <f t="shared" si="182"/>
        <v>0</v>
      </c>
      <c r="CI145" s="284">
        <f t="shared" si="183"/>
        <v>0</v>
      </c>
      <c r="CK145" s="160">
        <v>0</v>
      </c>
      <c r="CL145" s="26">
        <f t="shared" si="184"/>
        <v>0</v>
      </c>
      <c r="CM145" s="26">
        <v>0</v>
      </c>
      <c r="CN145" s="45">
        <f t="shared" si="185"/>
        <v>0</v>
      </c>
      <c r="CO145" s="11">
        <v>0</v>
      </c>
      <c r="CP145" s="26">
        <f t="shared" si="186"/>
        <v>0</v>
      </c>
      <c r="CQ145" s="11">
        <v>0</v>
      </c>
      <c r="CR145" s="26">
        <f t="shared" si="187"/>
        <v>0</v>
      </c>
      <c r="CS145" s="163">
        <f t="shared" si="188"/>
        <v>0</v>
      </c>
      <c r="CT145" s="299">
        <f t="shared" si="189"/>
        <v>0</v>
      </c>
      <c r="CU145" s="283">
        <f t="shared" si="190"/>
        <v>0</v>
      </c>
      <c r="CV145" s="284">
        <f t="shared" si="191"/>
        <v>0</v>
      </c>
      <c r="CX145" s="227">
        <v>0.109</v>
      </c>
      <c r="CY145" s="26">
        <f t="shared" si="192"/>
        <v>0.504</v>
      </c>
      <c r="CZ145" s="26">
        <v>7.9000000000000001E-2</v>
      </c>
      <c r="DA145" s="26">
        <f t="shared" si="193"/>
        <v>0.59199999999999997</v>
      </c>
      <c r="DB145" s="83">
        <v>0.69599999999999995</v>
      </c>
      <c r="DC145" s="163">
        <f t="shared" si="194"/>
        <v>1.792</v>
      </c>
      <c r="DD145" s="203">
        <f t="shared" si="195"/>
        <v>0.63500000000000001</v>
      </c>
      <c r="DE145" s="283">
        <f t="shared" si="196"/>
        <v>0</v>
      </c>
      <c r="DF145" s="284">
        <f t="shared" si="197"/>
        <v>0</v>
      </c>
      <c r="DI145" s="231"/>
      <c r="DJ145" s="163">
        <f t="shared" si="198"/>
        <v>10.911999999999999</v>
      </c>
      <c r="DK145" s="203">
        <f t="shared" si="199"/>
        <v>0.41199999999999998</v>
      </c>
      <c r="DM145" s="301">
        <f t="shared" si="200"/>
        <v>3</v>
      </c>
      <c r="DN145" s="302">
        <f t="shared" si="201"/>
        <v>4</v>
      </c>
    </row>
    <row r="146" spans="2:118" x14ac:dyDescent="0.3">
      <c r="B146" s="47" t="s">
        <v>264</v>
      </c>
      <c r="C146" s="160">
        <v>540187</v>
      </c>
      <c r="D146" s="4" t="s">
        <v>357</v>
      </c>
      <c r="E146" s="4" t="s">
        <v>369</v>
      </c>
      <c r="F146" s="11">
        <v>1</v>
      </c>
      <c r="G146" s="18">
        <v>1940</v>
      </c>
      <c r="H146" s="18">
        <v>1656</v>
      </c>
      <c r="I146" s="18">
        <v>2351</v>
      </c>
      <c r="J146" s="19">
        <v>775.58762886597935</v>
      </c>
      <c r="K146" s="18">
        <v>988</v>
      </c>
      <c r="L146" s="163">
        <v>2.35</v>
      </c>
      <c r="N146" s="256">
        <v>261</v>
      </c>
      <c r="O146" s="31">
        <f t="shared" si="136"/>
        <v>0.85899999999999999</v>
      </c>
      <c r="P146" s="26">
        <v>0.1345360824742268</v>
      </c>
      <c r="Q146" s="26">
        <f t="shared" si="137"/>
        <v>0.48599999999999999</v>
      </c>
      <c r="R146" s="11">
        <v>10.28</v>
      </c>
      <c r="S146" s="144">
        <f t="shared" si="138"/>
        <v>0.92500000000000004</v>
      </c>
      <c r="T146" s="69">
        <v>5.2989690721649482E-3</v>
      </c>
      <c r="U146" s="83">
        <f t="shared" si="139"/>
        <v>0.59599999999999997</v>
      </c>
      <c r="V146" s="11">
        <v>16</v>
      </c>
      <c r="W146" s="26">
        <f t="shared" si="140"/>
        <v>0.377</v>
      </c>
      <c r="X146" s="62">
        <v>1.2</v>
      </c>
      <c r="Y146" s="26">
        <f t="shared" si="141"/>
        <v>0.36399999999999999</v>
      </c>
      <c r="Z146" s="163">
        <f t="shared" si="142"/>
        <v>1.823</v>
      </c>
      <c r="AA146" s="276">
        <f t="shared" si="143"/>
        <v>0.40300000000000002</v>
      </c>
      <c r="AB146" s="283">
        <f t="shared" si="144"/>
        <v>0</v>
      </c>
      <c r="AC146" s="284">
        <f t="shared" si="145"/>
        <v>0</v>
      </c>
      <c r="AE146" s="256">
        <v>30</v>
      </c>
      <c r="AF146" s="26">
        <f t="shared" si="146"/>
        <v>0.40699999999999997</v>
      </c>
      <c r="AG146" s="79">
        <v>3</v>
      </c>
      <c r="AH146" s="26">
        <f t="shared" si="147"/>
        <v>0.63500000000000001</v>
      </c>
      <c r="AI146" s="26">
        <f t="shared" si="148"/>
        <v>1.8115942028985508E-2</v>
      </c>
      <c r="AJ146" s="83">
        <f t="shared" si="149"/>
        <v>0.27100000000000002</v>
      </c>
      <c r="AK146" s="61">
        <f t="shared" si="150"/>
        <v>0.11494252873563218</v>
      </c>
      <c r="AL146" s="26">
        <f t="shared" si="151"/>
        <v>0.21</v>
      </c>
      <c r="AM146" s="11">
        <v>39</v>
      </c>
      <c r="AN146" s="83">
        <f t="shared" si="152"/>
        <v>2.355072463768116E-2</v>
      </c>
      <c r="AO146" s="26">
        <f t="shared" si="153"/>
        <v>0.1</v>
      </c>
      <c r="AP146" s="26">
        <f t="shared" si="154"/>
        <v>0.73599999999999999</v>
      </c>
      <c r="AQ146" s="198">
        <f t="shared" si="155"/>
        <v>1.5230000000000001</v>
      </c>
      <c r="AR146" s="276">
        <f t="shared" si="156"/>
        <v>0.39</v>
      </c>
      <c r="AS146" s="283">
        <f t="shared" si="157"/>
        <v>0</v>
      </c>
      <c r="AT146" s="284">
        <f t="shared" si="158"/>
        <v>0</v>
      </c>
      <c r="AV146" s="208">
        <v>33400</v>
      </c>
      <c r="AW146" s="83">
        <f t="shared" si="159"/>
        <v>0.46400000000000002</v>
      </c>
      <c r="AX146" s="26">
        <v>0.5</v>
      </c>
      <c r="AY146" s="144">
        <f t="shared" si="160"/>
        <v>0.96</v>
      </c>
      <c r="AZ146" s="26">
        <v>5.0999999999999997E-2</v>
      </c>
      <c r="BA146" s="83">
        <f t="shared" si="161"/>
        <v>0.245</v>
      </c>
      <c r="BB146" s="26">
        <v>0.89700000000000002</v>
      </c>
      <c r="BC146" s="83">
        <f t="shared" si="162"/>
        <v>0.79800000000000004</v>
      </c>
      <c r="BD146" s="26">
        <v>0.66600000000000004</v>
      </c>
      <c r="BE146" s="83">
        <f t="shared" si="163"/>
        <v>0.29799999999999999</v>
      </c>
      <c r="BF146" s="26">
        <v>6.6666666666666666E-2</v>
      </c>
      <c r="BG146" s="178">
        <f t="shared" si="164"/>
        <v>0.81100000000000005</v>
      </c>
      <c r="BH146" s="212">
        <f t="shared" si="165"/>
        <v>3.5760000000000001</v>
      </c>
      <c r="BI146" s="203">
        <f t="shared" si="166"/>
        <v>0.627</v>
      </c>
      <c r="BJ146" s="283">
        <f t="shared" si="167"/>
        <v>1</v>
      </c>
      <c r="BK146" s="284">
        <f t="shared" si="168"/>
        <v>2</v>
      </c>
      <c r="BM146" s="160">
        <v>2</v>
      </c>
      <c r="BN146" s="26">
        <f t="shared" si="169"/>
        <v>0.66600000000000004</v>
      </c>
      <c r="BO146" s="11">
        <v>1</v>
      </c>
      <c r="BP146" s="26">
        <f t="shared" si="170"/>
        <v>0.63500000000000001</v>
      </c>
      <c r="BQ146" s="26">
        <v>7.5999999999999998E-2</v>
      </c>
      <c r="BR146" s="83">
        <f t="shared" si="171"/>
        <v>0.40699999999999997</v>
      </c>
      <c r="BS146" s="163">
        <f t="shared" si="172"/>
        <v>1.073</v>
      </c>
      <c r="BT146" s="291">
        <f t="shared" si="173"/>
        <v>0.59599999999999997</v>
      </c>
      <c r="BU146" s="283">
        <f t="shared" si="174"/>
        <v>0</v>
      </c>
      <c r="BV146" s="284">
        <f t="shared" si="175"/>
        <v>0</v>
      </c>
      <c r="BX146" s="160">
        <v>0</v>
      </c>
      <c r="BY146" s="26">
        <f t="shared" si="176"/>
        <v>0</v>
      </c>
      <c r="BZ146" s="11">
        <v>0</v>
      </c>
      <c r="CA146" s="26">
        <f t="shared" si="177"/>
        <v>0</v>
      </c>
      <c r="CB146" s="11">
        <v>1</v>
      </c>
      <c r="CC146" s="26">
        <f t="shared" si="178"/>
        <v>0.26300000000000001</v>
      </c>
      <c r="CD146" s="11">
        <v>0</v>
      </c>
      <c r="CE146" s="26">
        <f t="shared" si="179"/>
        <v>0</v>
      </c>
      <c r="CF146" s="163">
        <f t="shared" si="180"/>
        <v>0.26300000000000001</v>
      </c>
      <c r="CG146" s="299">
        <f t="shared" si="181"/>
        <v>0.25800000000000001</v>
      </c>
      <c r="CH146" s="283">
        <f t="shared" si="182"/>
        <v>0</v>
      </c>
      <c r="CI146" s="284">
        <f t="shared" si="183"/>
        <v>0</v>
      </c>
      <c r="CK146" s="160">
        <v>0</v>
      </c>
      <c r="CL146" s="26">
        <f t="shared" si="184"/>
        <v>0</v>
      </c>
      <c r="CM146" s="26">
        <v>0</v>
      </c>
      <c r="CN146" s="45">
        <f t="shared" si="185"/>
        <v>0</v>
      </c>
      <c r="CO146" s="11">
        <v>22</v>
      </c>
      <c r="CP146" s="26">
        <f t="shared" si="186"/>
        <v>0.61799999999999999</v>
      </c>
      <c r="CQ146" s="11">
        <v>9</v>
      </c>
      <c r="CR146" s="26">
        <f t="shared" si="187"/>
        <v>0.68799999999999994</v>
      </c>
      <c r="CS146" s="163">
        <f t="shared" si="188"/>
        <v>1.306</v>
      </c>
      <c r="CT146" s="299">
        <f t="shared" si="189"/>
        <v>0.45100000000000001</v>
      </c>
      <c r="CU146" s="283">
        <f t="shared" si="190"/>
        <v>0</v>
      </c>
      <c r="CV146" s="284">
        <f t="shared" si="191"/>
        <v>0</v>
      </c>
      <c r="CX146" s="227">
        <v>2.1000000000000001E-2</v>
      </c>
      <c r="CY146" s="26">
        <f t="shared" si="192"/>
        <v>0.25</v>
      </c>
      <c r="CZ146" s="26">
        <v>6.0000000000000001E-3</v>
      </c>
      <c r="DA146" s="26">
        <f t="shared" si="193"/>
        <v>0.25800000000000001</v>
      </c>
      <c r="DB146" s="178">
        <v>0.81489999999999996</v>
      </c>
      <c r="DC146" s="163">
        <f t="shared" si="194"/>
        <v>1.3229</v>
      </c>
      <c r="DD146" s="203">
        <f t="shared" si="195"/>
        <v>0.42099999999999999</v>
      </c>
      <c r="DE146" s="283">
        <f t="shared" si="196"/>
        <v>0</v>
      </c>
      <c r="DF146" s="284">
        <f t="shared" si="197"/>
        <v>1</v>
      </c>
      <c r="DI146" s="231"/>
      <c r="DJ146" s="163">
        <f t="shared" si="198"/>
        <v>10.886900000000002</v>
      </c>
      <c r="DK146" s="203">
        <f t="shared" si="199"/>
        <v>0.40699999999999997</v>
      </c>
      <c r="DM146" s="301">
        <f t="shared" si="200"/>
        <v>1</v>
      </c>
      <c r="DN146" s="302">
        <f t="shared" si="201"/>
        <v>3</v>
      </c>
    </row>
    <row r="147" spans="2:118" x14ac:dyDescent="0.3">
      <c r="B147" s="47" t="s">
        <v>284</v>
      </c>
      <c r="C147" s="160">
        <v>540221</v>
      </c>
      <c r="D147" s="4" t="s">
        <v>363</v>
      </c>
      <c r="E147" s="4" t="s">
        <v>369</v>
      </c>
      <c r="F147" s="11">
        <v>2</v>
      </c>
      <c r="G147" s="18">
        <v>1063</v>
      </c>
      <c r="H147" s="18">
        <v>2119</v>
      </c>
      <c r="I147" s="18">
        <v>3052</v>
      </c>
      <c r="J147" s="19">
        <v>1837.5164628410157</v>
      </c>
      <c r="K147" s="18">
        <v>1524</v>
      </c>
      <c r="L147" s="163">
        <v>2</v>
      </c>
      <c r="N147" s="256">
        <v>221</v>
      </c>
      <c r="O147" s="31">
        <f t="shared" si="136"/>
        <v>0.80700000000000005</v>
      </c>
      <c r="P147" s="26">
        <v>0.20790216368767639</v>
      </c>
      <c r="Q147" s="26">
        <f t="shared" si="137"/>
        <v>0.73199999999999998</v>
      </c>
      <c r="R147" s="11">
        <v>3.55</v>
      </c>
      <c r="S147" s="26">
        <f t="shared" si="138"/>
        <v>0.61399999999999999</v>
      </c>
      <c r="T147" s="69">
        <v>3.3396048918156161E-3</v>
      </c>
      <c r="U147" s="83">
        <f t="shared" si="139"/>
        <v>0.35499999999999998</v>
      </c>
      <c r="V147" s="11">
        <v>23</v>
      </c>
      <c r="W147" s="178">
        <f t="shared" si="140"/>
        <v>0.85899999999999999</v>
      </c>
      <c r="X147" s="65">
        <v>2.2999999999999998</v>
      </c>
      <c r="Y147" s="83">
        <f t="shared" si="141"/>
        <v>0.64900000000000002</v>
      </c>
      <c r="Z147" s="163">
        <f t="shared" si="142"/>
        <v>2.5949999999999998</v>
      </c>
      <c r="AA147" s="276">
        <f t="shared" si="143"/>
        <v>0.78500000000000003</v>
      </c>
      <c r="AB147" s="283">
        <f t="shared" si="144"/>
        <v>0</v>
      </c>
      <c r="AC147" s="284">
        <f t="shared" si="145"/>
        <v>1</v>
      </c>
      <c r="AE147" s="256">
        <v>57</v>
      </c>
      <c r="AF147" s="26">
        <f t="shared" si="146"/>
        <v>0.59199999999999997</v>
      </c>
      <c r="AG147" s="79">
        <v>0</v>
      </c>
      <c r="AH147" s="26">
        <f t="shared" si="147"/>
        <v>0</v>
      </c>
      <c r="AI147" s="26">
        <f t="shared" si="148"/>
        <v>2.6899480887210947E-2</v>
      </c>
      <c r="AJ147" s="83">
        <f t="shared" si="149"/>
        <v>0.30199999999999999</v>
      </c>
      <c r="AK147" s="61">
        <f t="shared" si="150"/>
        <v>0.25791855203619912</v>
      </c>
      <c r="AL147" s="26">
        <f t="shared" si="151"/>
        <v>0.28499999999999998</v>
      </c>
      <c r="AM147" s="11">
        <v>87</v>
      </c>
      <c r="AN147" s="83">
        <f t="shared" si="152"/>
        <v>4.1057102406795658E-2</v>
      </c>
      <c r="AO147" s="26">
        <f t="shared" si="153"/>
        <v>0</v>
      </c>
      <c r="AP147" s="26">
        <f t="shared" si="154"/>
        <v>0</v>
      </c>
      <c r="AQ147" s="198">
        <f t="shared" si="155"/>
        <v>1.1789999999999998</v>
      </c>
      <c r="AR147" s="276">
        <f t="shared" si="156"/>
        <v>0.28000000000000003</v>
      </c>
      <c r="AS147" s="283">
        <f t="shared" si="157"/>
        <v>0</v>
      </c>
      <c r="AT147" s="284">
        <f t="shared" si="158"/>
        <v>0</v>
      </c>
      <c r="AV147" s="208">
        <v>25700</v>
      </c>
      <c r="AW147" s="83">
        <f t="shared" si="159"/>
        <v>0.34200000000000003</v>
      </c>
      <c r="AX147" s="26">
        <v>0.21951219512195119</v>
      </c>
      <c r="AY147" s="83">
        <f t="shared" si="160"/>
        <v>0.73599999999999999</v>
      </c>
      <c r="AZ147" s="26">
        <v>4.5999999999999999E-2</v>
      </c>
      <c r="BA147" s="83">
        <f t="shared" si="161"/>
        <v>0.24099999999999999</v>
      </c>
      <c r="BB147" s="26">
        <v>0.95399999999999996</v>
      </c>
      <c r="BC147" s="144">
        <f t="shared" si="162"/>
        <v>0.97299999999999998</v>
      </c>
      <c r="BD147" s="26">
        <v>0.874</v>
      </c>
      <c r="BE147" s="83">
        <f t="shared" si="163"/>
        <v>0.61399999999999999</v>
      </c>
      <c r="BF147" s="26">
        <v>1.7543859649122806E-2</v>
      </c>
      <c r="BG147" s="83">
        <f t="shared" si="164"/>
        <v>0.53500000000000003</v>
      </c>
      <c r="BH147" s="212">
        <f t="shared" si="165"/>
        <v>3.4410000000000003</v>
      </c>
      <c r="BI147" s="203">
        <f t="shared" si="166"/>
        <v>0.54300000000000004</v>
      </c>
      <c r="BJ147" s="283">
        <f t="shared" si="167"/>
        <v>1</v>
      </c>
      <c r="BK147" s="284">
        <f t="shared" si="168"/>
        <v>1</v>
      </c>
      <c r="BM147" s="160">
        <v>1</v>
      </c>
      <c r="BN147" s="26">
        <f t="shared" si="169"/>
        <v>0.438</v>
      </c>
      <c r="BO147" s="11">
        <v>1</v>
      </c>
      <c r="BP147" s="26">
        <f t="shared" si="170"/>
        <v>0.63500000000000001</v>
      </c>
      <c r="BQ147" s="26">
        <v>0.04</v>
      </c>
      <c r="BR147" s="83">
        <f t="shared" si="171"/>
        <v>0.28000000000000003</v>
      </c>
      <c r="BS147" s="163">
        <f t="shared" si="172"/>
        <v>0.71799999999999997</v>
      </c>
      <c r="BT147" s="291">
        <f t="shared" si="173"/>
        <v>0.39</v>
      </c>
      <c r="BU147" s="283">
        <f t="shared" si="174"/>
        <v>0</v>
      </c>
      <c r="BV147" s="284">
        <f t="shared" si="175"/>
        <v>0</v>
      </c>
      <c r="BX147" s="160">
        <v>0</v>
      </c>
      <c r="BY147" s="26">
        <f t="shared" si="176"/>
        <v>0</v>
      </c>
      <c r="BZ147" s="11">
        <v>0</v>
      </c>
      <c r="CA147" s="26">
        <f t="shared" si="177"/>
        <v>0</v>
      </c>
      <c r="CB147" s="11">
        <v>1</v>
      </c>
      <c r="CC147" s="26">
        <f t="shared" si="178"/>
        <v>0.26300000000000001</v>
      </c>
      <c r="CD147" s="11">
        <v>0</v>
      </c>
      <c r="CE147" s="26">
        <f t="shared" si="179"/>
        <v>0</v>
      </c>
      <c r="CF147" s="163">
        <f t="shared" si="180"/>
        <v>0.26300000000000001</v>
      </c>
      <c r="CG147" s="299">
        <f t="shared" si="181"/>
        <v>0.25800000000000001</v>
      </c>
      <c r="CH147" s="283">
        <f t="shared" si="182"/>
        <v>0</v>
      </c>
      <c r="CI147" s="284">
        <f t="shared" si="183"/>
        <v>0</v>
      </c>
      <c r="CK147" s="160">
        <v>1</v>
      </c>
      <c r="CL147" s="26">
        <f t="shared" si="184"/>
        <v>0.53900000000000003</v>
      </c>
      <c r="CM147" s="26">
        <v>1.7543859649122806E-2</v>
      </c>
      <c r="CN147" s="45">
        <f t="shared" si="185"/>
        <v>0.63500000000000001</v>
      </c>
      <c r="CO147" s="11">
        <v>1</v>
      </c>
      <c r="CP147" s="26">
        <f t="shared" si="186"/>
        <v>0.13500000000000001</v>
      </c>
      <c r="CQ147" s="11">
        <v>0</v>
      </c>
      <c r="CR147" s="26">
        <f t="shared" si="187"/>
        <v>0</v>
      </c>
      <c r="CS147" s="163">
        <f t="shared" si="188"/>
        <v>1.3090000000000002</v>
      </c>
      <c r="CT147" s="299">
        <f t="shared" si="189"/>
        <v>0.45600000000000002</v>
      </c>
      <c r="CU147" s="283">
        <f t="shared" si="190"/>
        <v>0</v>
      </c>
      <c r="CV147" s="284">
        <f t="shared" si="191"/>
        <v>0</v>
      </c>
      <c r="CX147" s="227">
        <v>3.9E-2</v>
      </c>
      <c r="CY147" s="26">
        <f t="shared" si="192"/>
        <v>0.30199999999999999</v>
      </c>
      <c r="CZ147" s="26">
        <v>2.4E-2</v>
      </c>
      <c r="DA147" s="26">
        <f t="shared" si="193"/>
        <v>0.36399999999999999</v>
      </c>
      <c r="DB147" s="83">
        <v>0.67400000000000004</v>
      </c>
      <c r="DC147" s="163">
        <f t="shared" si="194"/>
        <v>1.3399999999999999</v>
      </c>
      <c r="DD147" s="203">
        <f t="shared" si="195"/>
        <v>0.42899999999999999</v>
      </c>
      <c r="DE147" s="283">
        <f t="shared" si="196"/>
        <v>0</v>
      </c>
      <c r="DF147" s="284">
        <f t="shared" si="197"/>
        <v>0</v>
      </c>
      <c r="DI147" s="231"/>
      <c r="DJ147" s="163">
        <f t="shared" si="198"/>
        <v>10.844999999999997</v>
      </c>
      <c r="DK147" s="203">
        <f t="shared" si="199"/>
        <v>0.40300000000000002</v>
      </c>
      <c r="DM147" s="301">
        <f t="shared" si="200"/>
        <v>1</v>
      </c>
      <c r="DN147" s="302">
        <f t="shared" si="201"/>
        <v>2</v>
      </c>
    </row>
    <row r="148" spans="2:118" x14ac:dyDescent="0.3">
      <c r="B148" s="47" t="s">
        <v>246</v>
      </c>
      <c r="C148" s="160">
        <v>540267</v>
      </c>
      <c r="D148" s="4" t="s">
        <v>354</v>
      </c>
      <c r="E148" s="4" t="s">
        <v>369</v>
      </c>
      <c r="F148" s="11">
        <v>7</v>
      </c>
      <c r="G148" s="18">
        <v>281</v>
      </c>
      <c r="H148" s="18">
        <v>330</v>
      </c>
      <c r="I148" s="18">
        <v>726</v>
      </c>
      <c r="J148" s="19">
        <v>1653.5231316725979</v>
      </c>
      <c r="K148" s="18">
        <v>303</v>
      </c>
      <c r="L148" s="163">
        <v>2.27</v>
      </c>
      <c r="N148" s="256">
        <v>72</v>
      </c>
      <c r="O148" s="26">
        <f t="shared" si="136"/>
        <v>0.48199999999999998</v>
      </c>
      <c r="P148" s="26">
        <v>0.25622775800711739</v>
      </c>
      <c r="Q148" s="178">
        <f t="shared" si="137"/>
        <v>0.81100000000000005</v>
      </c>
      <c r="R148" s="11">
        <v>3.23</v>
      </c>
      <c r="S148" s="26">
        <f t="shared" si="138"/>
        <v>0.54800000000000004</v>
      </c>
      <c r="T148" s="69">
        <v>1.149466192170818E-2</v>
      </c>
      <c r="U148" s="144">
        <f t="shared" si="139"/>
        <v>0.94699999999999995</v>
      </c>
      <c r="V148" s="11">
        <v>15</v>
      </c>
      <c r="W148" s="26">
        <f t="shared" si="140"/>
        <v>0.27100000000000002</v>
      </c>
      <c r="X148" s="62">
        <v>1.3</v>
      </c>
      <c r="Y148" s="26">
        <f t="shared" si="141"/>
        <v>0.39900000000000002</v>
      </c>
      <c r="Z148" s="163">
        <f t="shared" si="142"/>
        <v>2.4279999999999999</v>
      </c>
      <c r="AA148" s="276">
        <f t="shared" si="143"/>
        <v>0.70099999999999996</v>
      </c>
      <c r="AB148" s="283">
        <f t="shared" si="144"/>
        <v>1</v>
      </c>
      <c r="AC148" s="284">
        <f t="shared" si="145"/>
        <v>2</v>
      </c>
      <c r="AE148" s="256">
        <v>19</v>
      </c>
      <c r="AF148" s="26">
        <f t="shared" si="146"/>
        <v>0.28899999999999998</v>
      </c>
      <c r="AG148" s="79">
        <v>0</v>
      </c>
      <c r="AH148" s="26">
        <f t="shared" si="147"/>
        <v>0</v>
      </c>
      <c r="AI148" s="26">
        <f t="shared" si="148"/>
        <v>5.7575757575757579E-2</v>
      </c>
      <c r="AJ148" s="83">
        <f t="shared" si="149"/>
        <v>0.42899999999999999</v>
      </c>
      <c r="AK148" s="61">
        <f t="shared" si="150"/>
        <v>0.2638888888888889</v>
      </c>
      <c r="AL148" s="26">
        <f t="shared" si="151"/>
        <v>0.28899999999999998</v>
      </c>
      <c r="AM148" s="11">
        <v>30</v>
      </c>
      <c r="AN148" s="83">
        <f t="shared" si="152"/>
        <v>9.0909090909090912E-2</v>
      </c>
      <c r="AO148" s="26">
        <f t="shared" si="153"/>
        <v>0</v>
      </c>
      <c r="AP148" s="26">
        <f t="shared" si="154"/>
        <v>0</v>
      </c>
      <c r="AQ148" s="198">
        <f t="shared" si="155"/>
        <v>1.0069999999999999</v>
      </c>
      <c r="AR148" s="276">
        <f t="shared" si="156"/>
        <v>0.24099999999999999</v>
      </c>
      <c r="AS148" s="283">
        <f t="shared" si="157"/>
        <v>0</v>
      </c>
      <c r="AT148" s="284">
        <f t="shared" si="158"/>
        <v>0</v>
      </c>
      <c r="AV148" s="208">
        <v>56850</v>
      </c>
      <c r="AW148" s="178">
        <f t="shared" si="159"/>
        <v>0.80200000000000005</v>
      </c>
      <c r="AX148" s="26">
        <v>0.3125</v>
      </c>
      <c r="AY148" s="178">
        <f t="shared" si="160"/>
        <v>0.84199999999999997</v>
      </c>
      <c r="AZ148" s="26">
        <v>0.2</v>
      </c>
      <c r="BA148" s="83">
        <f t="shared" si="161"/>
        <v>0.48599999999999999</v>
      </c>
      <c r="BB148" s="26">
        <v>0.73299999999999998</v>
      </c>
      <c r="BC148" s="83">
        <f t="shared" si="162"/>
        <v>0.48599999999999999</v>
      </c>
      <c r="BD148" s="26">
        <v>0.90100000000000002</v>
      </c>
      <c r="BE148" s="83">
        <f t="shared" si="163"/>
        <v>0.73199999999999998</v>
      </c>
      <c r="BF148" s="26">
        <v>0</v>
      </c>
      <c r="BG148" s="83">
        <f t="shared" si="164"/>
        <v>0</v>
      </c>
      <c r="BH148" s="212">
        <f t="shared" si="165"/>
        <v>3.3479999999999999</v>
      </c>
      <c r="BI148" s="203">
        <f t="shared" si="166"/>
        <v>0.46899999999999997</v>
      </c>
      <c r="BJ148" s="283">
        <f t="shared" si="167"/>
        <v>0</v>
      </c>
      <c r="BK148" s="284">
        <f t="shared" si="168"/>
        <v>2</v>
      </c>
      <c r="BM148" s="160">
        <v>0</v>
      </c>
      <c r="BN148" s="26">
        <f t="shared" si="169"/>
        <v>0</v>
      </c>
      <c r="BO148" s="11">
        <v>0</v>
      </c>
      <c r="BP148" s="26">
        <f t="shared" si="170"/>
        <v>0</v>
      </c>
      <c r="BQ148" s="26">
        <v>3.5999999999999997E-2</v>
      </c>
      <c r="BR148" s="83">
        <f t="shared" si="171"/>
        <v>0.26700000000000002</v>
      </c>
      <c r="BS148" s="163">
        <f t="shared" si="172"/>
        <v>0.26700000000000002</v>
      </c>
      <c r="BT148" s="291">
        <f t="shared" si="173"/>
        <v>0.23200000000000001</v>
      </c>
      <c r="BU148" s="283">
        <f t="shared" si="174"/>
        <v>0</v>
      </c>
      <c r="BV148" s="284">
        <f t="shared" si="175"/>
        <v>0</v>
      </c>
      <c r="BX148" s="160">
        <v>1</v>
      </c>
      <c r="BY148" s="26">
        <f t="shared" si="176"/>
        <v>0.77600000000000002</v>
      </c>
      <c r="BZ148" s="11">
        <v>0</v>
      </c>
      <c r="CA148" s="26">
        <f t="shared" si="177"/>
        <v>0</v>
      </c>
      <c r="CB148" s="11">
        <v>1</v>
      </c>
      <c r="CC148" s="26">
        <f t="shared" si="178"/>
        <v>0.26300000000000001</v>
      </c>
      <c r="CD148" s="11">
        <v>0</v>
      </c>
      <c r="CE148" s="26">
        <f t="shared" si="179"/>
        <v>0</v>
      </c>
      <c r="CF148" s="163">
        <f t="shared" si="180"/>
        <v>1.0390000000000001</v>
      </c>
      <c r="CG148" s="299">
        <f t="shared" si="181"/>
        <v>0.78</v>
      </c>
      <c r="CH148" s="283">
        <f t="shared" si="182"/>
        <v>0</v>
      </c>
      <c r="CI148" s="284">
        <f t="shared" si="183"/>
        <v>0</v>
      </c>
      <c r="CK148" s="160">
        <v>0</v>
      </c>
      <c r="CL148" s="26">
        <f t="shared" si="184"/>
        <v>0</v>
      </c>
      <c r="CM148" s="26">
        <v>0</v>
      </c>
      <c r="CN148" s="45">
        <f t="shared" si="185"/>
        <v>0</v>
      </c>
      <c r="CO148" s="11">
        <v>14</v>
      </c>
      <c r="CP148" s="26">
        <f t="shared" si="186"/>
        <v>0.52600000000000002</v>
      </c>
      <c r="CQ148" s="11">
        <v>6</v>
      </c>
      <c r="CR148" s="26">
        <f t="shared" si="187"/>
        <v>0.627</v>
      </c>
      <c r="CS148" s="163">
        <f t="shared" si="188"/>
        <v>1.153</v>
      </c>
      <c r="CT148" s="299">
        <f t="shared" si="189"/>
        <v>0.41199999999999998</v>
      </c>
      <c r="CU148" s="283">
        <f t="shared" si="190"/>
        <v>0</v>
      </c>
      <c r="CV148" s="284">
        <f t="shared" si="191"/>
        <v>0</v>
      </c>
      <c r="CX148" s="227">
        <v>4.3999999999999997E-2</v>
      </c>
      <c r="CY148" s="26">
        <f t="shared" si="192"/>
        <v>0.34200000000000003</v>
      </c>
      <c r="CZ148" s="26">
        <v>2.8000000000000001E-2</v>
      </c>
      <c r="DA148" s="26">
        <f t="shared" si="193"/>
        <v>0.38100000000000001</v>
      </c>
      <c r="DB148" s="83">
        <v>0.79730000000000001</v>
      </c>
      <c r="DC148" s="163">
        <f t="shared" si="194"/>
        <v>1.5203000000000002</v>
      </c>
      <c r="DD148" s="203">
        <f t="shared" si="195"/>
        <v>0.5</v>
      </c>
      <c r="DE148" s="283">
        <f t="shared" si="196"/>
        <v>0</v>
      </c>
      <c r="DF148" s="284">
        <f t="shared" si="197"/>
        <v>0</v>
      </c>
      <c r="DI148" s="231"/>
      <c r="DJ148" s="163">
        <f t="shared" si="198"/>
        <v>10.7623</v>
      </c>
      <c r="DK148" s="203">
        <f t="shared" si="199"/>
        <v>0.39900000000000002</v>
      </c>
      <c r="DM148" s="301">
        <f t="shared" si="200"/>
        <v>1</v>
      </c>
      <c r="DN148" s="302">
        <f t="shared" si="201"/>
        <v>4</v>
      </c>
    </row>
    <row r="149" spans="2:118" x14ac:dyDescent="0.3">
      <c r="B149" s="47" t="s">
        <v>252</v>
      </c>
      <c r="C149" s="160">
        <v>540176</v>
      </c>
      <c r="D149" s="4" t="s">
        <v>354</v>
      </c>
      <c r="E149" s="4" t="s">
        <v>369</v>
      </c>
      <c r="F149" s="11">
        <v>7</v>
      </c>
      <c r="G149" s="18">
        <v>265</v>
      </c>
      <c r="H149" s="18">
        <v>147</v>
      </c>
      <c r="I149" s="18">
        <v>192</v>
      </c>
      <c r="J149" s="19">
        <v>463.69811320754718</v>
      </c>
      <c r="K149" s="18">
        <v>77</v>
      </c>
      <c r="L149" s="163">
        <v>2.4900000000000002</v>
      </c>
      <c r="N149" s="256">
        <v>73</v>
      </c>
      <c r="O149" s="26">
        <f t="shared" si="136"/>
        <v>0.48599999999999999</v>
      </c>
      <c r="P149" s="26">
        <v>0.27547169811320749</v>
      </c>
      <c r="Q149" s="178">
        <f t="shared" si="137"/>
        <v>0.85</v>
      </c>
      <c r="R149" s="11">
        <v>2.35</v>
      </c>
      <c r="S149" s="26">
        <f t="shared" si="138"/>
        <v>0.39400000000000002</v>
      </c>
      <c r="T149" s="69">
        <v>8.8679245283018876E-3</v>
      </c>
      <c r="U149" s="178">
        <f t="shared" si="139"/>
        <v>0.86399999999999999</v>
      </c>
      <c r="V149" s="11">
        <v>15</v>
      </c>
      <c r="W149" s="26">
        <f t="shared" si="140"/>
        <v>0.27100000000000002</v>
      </c>
      <c r="X149" s="62">
        <v>1.6</v>
      </c>
      <c r="Y149" s="26">
        <f t="shared" si="141"/>
        <v>0.49099999999999999</v>
      </c>
      <c r="Z149" s="163">
        <f t="shared" si="142"/>
        <v>2.476</v>
      </c>
      <c r="AA149" s="276">
        <f t="shared" si="143"/>
        <v>0.71899999999999997</v>
      </c>
      <c r="AB149" s="283">
        <f t="shared" si="144"/>
        <v>0</v>
      </c>
      <c r="AC149" s="284">
        <f t="shared" si="145"/>
        <v>2</v>
      </c>
      <c r="AE149" s="256">
        <v>28</v>
      </c>
      <c r="AF149" s="26">
        <f t="shared" si="146"/>
        <v>0.38500000000000001</v>
      </c>
      <c r="AG149" s="79">
        <v>0</v>
      </c>
      <c r="AH149" s="26">
        <f t="shared" si="147"/>
        <v>0</v>
      </c>
      <c r="AI149" s="26">
        <f t="shared" si="148"/>
        <v>0.19047619047619047</v>
      </c>
      <c r="AJ149" s="83">
        <f t="shared" si="149"/>
        <v>0.72299999999999998</v>
      </c>
      <c r="AK149" s="61">
        <f t="shared" si="150"/>
        <v>0.38356164383561642</v>
      </c>
      <c r="AL149" s="26">
        <f t="shared" si="151"/>
        <v>0.38500000000000001</v>
      </c>
      <c r="AM149" s="11">
        <v>40</v>
      </c>
      <c r="AN149" s="83">
        <f t="shared" si="152"/>
        <v>0.27210884353741499</v>
      </c>
      <c r="AO149" s="26">
        <f t="shared" si="153"/>
        <v>0</v>
      </c>
      <c r="AP149" s="26">
        <f t="shared" si="154"/>
        <v>0</v>
      </c>
      <c r="AQ149" s="198">
        <f t="shared" si="155"/>
        <v>1.4930000000000001</v>
      </c>
      <c r="AR149" s="276">
        <f t="shared" si="156"/>
        <v>0.372</v>
      </c>
      <c r="AS149" s="283">
        <f t="shared" si="157"/>
        <v>0</v>
      </c>
      <c r="AT149" s="284">
        <f t="shared" si="158"/>
        <v>0</v>
      </c>
      <c r="AV149" s="208">
        <v>40250</v>
      </c>
      <c r="AW149" s="83">
        <f t="shared" si="159"/>
        <v>0.56100000000000005</v>
      </c>
      <c r="AX149" s="26">
        <v>0.27027027027027029</v>
      </c>
      <c r="AY149" s="83">
        <f t="shared" si="160"/>
        <v>0.78500000000000003</v>
      </c>
      <c r="AZ149" s="26">
        <v>0.15</v>
      </c>
      <c r="BA149" s="83">
        <f t="shared" si="161"/>
        <v>0.40300000000000002</v>
      </c>
      <c r="BB149" s="26">
        <v>0.55000000000000004</v>
      </c>
      <c r="BC149" s="83">
        <f t="shared" si="162"/>
        <v>0.30199999999999999</v>
      </c>
      <c r="BD149" s="26">
        <v>0.75</v>
      </c>
      <c r="BE149" s="83">
        <f t="shared" si="163"/>
        <v>0.35899999999999999</v>
      </c>
      <c r="BF149" s="26">
        <v>0</v>
      </c>
      <c r="BG149" s="83">
        <f t="shared" si="164"/>
        <v>0</v>
      </c>
      <c r="BH149" s="212">
        <f t="shared" si="165"/>
        <v>2.41</v>
      </c>
      <c r="BI149" s="203">
        <f t="shared" si="166"/>
        <v>0.24099999999999999</v>
      </c>
      <c r="BJ149" s="283">
        <f t="shared" si="167"/>
        <v>0</v>
      </c>
      <c r="BK149" s="284">
        <f t="shared" si="168"/>
        <v>0</v>
      </c>
      <c r="BM149" s="160">
        <v>1</v>
      </c>
      <c r="BN149" s="26">
        <f t="shared" si="169"/>
        <v>0.438</v>
      </c>
      <c r="BO149" s="11">
        <v>1</v>
      </c>
      <c r="BP149" s="26">
        <f t="shared" si="170"/>
        <v>0.63500000000000001</v>
      </c>
      <c r="BQ149" s="26">
        <v>0.28000000000000003</v>
      </c>
      <c r="BR149" s="178">
        <f t="shared" si="171"/>
        <v>0.86799999999999999</v>
      </c>
      <c r="BS149" s="163">
        <f t="shared" si="172"/>
        <v>1.306</v>
      </c>
      <c r="BT149" s="291">
        <f t="shared" si="173"/>
        <v>0.71</v>
      </c>
      <c r="BU149" s="283">
        <f t="shared" si="174"/>
        <v>0</v>
      </c>
      <c r="BV149" s="284">
        <f t="shared" si="175"/>
        <v>1</v>
      </c>
      <c r="BX149" s="160">
        <v>0</v>
      </c>
      <c r="BY149" s="26">
        <f t="shared" si="176"/>
        <v>0</v>
      </c>
      <c r="BZ149" s="11">
        <v>0</v>
      </c>
      <c r="CA149" s="26">
        <f t="shared" si="177"/>
        <v>0</v>
      </c>
      <c r="CB149" s="11">
        <v>1</v>
      </c>
      <c r="CC149" s="26">
        <f t="shared" si="178"/>
        <v>0.26300000000000001</v>
      </c>
      <c r="CD149" s="11">
        <v>1</v>
      </c>
      <c r="CE149" s="26">
        <f t="shared" si="179"/>
        <v>0.59199999999999997</v>
      </c>
      <c r="CF149" s="163">
        <f t="shared" si="180"/>
        <v>0.26300000000000001</v>
      </c>
      <c r="CG149" s="299">
        <f t="shared" si="181"/>
        <v>0.25800000000000001</v>
      </c>
      <c r="CH149" s="283">
        <f t="shared" si="182"/>
        <v>0</v>
      </c>
      <c r="CI149" s="284">
        <f t="shared" si="183"/>
        <v>0</v>
      </c>
      <c r="CK149" s="160">
        <v>0</v>
      </c>
      <c r="CL149" s="26">
        <f t="shared" si="184"/>
        <v>0</v>
      </c>
      <c r="CM149" s="26">
        <v>0</v>
      </c>
      <c r="CN149" s="45">
        <f t="shared" si="185"/>
        <v>0</v>
      </c>
      <c r="CO149" s="11">
        <v>6</v>
      </c>
      <c r="CP149" s="26">
        <f t="shared" si="186"/>
        <v>0.35899999999999999</v>
      </c>
      <c r="CQ149" s="11">
        <v>0</v>
      </c>
      <c r="CR149" s="26">
        <f t="shared" si="187"/>
        <v>0</v>
      </c>
      <c r="CS149" s="163">
        <f t="shared" si="188"/>
        <v>0.35899999999999999</v>
      </c>
      <c r="CT149" s="299">
        <f t="shared" si="189"/>
        <v>0.245</v>
      </c>
      <c r="CU149" s="283">
        <f t="shared" si="190"/>
        <v>0</v>
      </c>
      <c r="CV149" s="284">
        <f t="shared" si="191"/>
        <v>0</v>
      </c>
      <c r="CX149" s="227">
        <v>0.34899999999999998</v>
      </c>
      <c r="CY149" s="31">
        <f t="shared" si="192"/>
        <v>0.82399999999999995</v>
      </c>
      <c r="CZ149" s="26">
        <v>0.23400000000000001</v>
      </c>
      <c r="DA149" s="31">
        <f t="shared" si="193"/>
        <v>0.80200000000000005</v>
      </c>
      <c r="DB149" s="178">
        <v>0.82809999999999995</v>
      </c>
      <c r="DC149" s="163">
        <f t="shared" si="194"/>
        <v>2.4540999999999999</v>
      </c>
      <c r="DD149" s="205">
        <f t="shared" si="195"/>
        <v>0.877</v>
      </c>
      <c r="DE149" s="283">
        <f t="shared" si="196"/>
        <v>0</v>
      </c>
      <c r="DF149" s="284">
        <f t="shared" si="197"/>
        <v>3</v>
      </c>
      <c r="DI149" s="231"/>
      <c r="DJ149" s="163">
        <f t="shared" si="198"/>
        <v>10.761100000000001</v>
      </c>
      <c r="DK149" s="203">
        <f t="shared" si="199"/>
        <v>0.39400000000000002</v>
      </c>
      <c r="DM149" s="301">
        <f t="shared" si="200"/>
        <v>0</v>
      </c>
      <c r="DN149" s="302">
        <f t="shared" si="201"/>
        <v>6</v>
      </c>
    </row>
    <row r="150" spans="2:118" x14ac:dyDescent="0.3">
      <c r="B150" s="47" t="s">
        <v>197</v>
      </c>
      <c r="C150" s="160">
        <v>540274</v>
      </c>
      <c r="D150" s="4" t="s">
        <v>343</v>
      </c>
      <c r="E150" s="4" t="s">
        <v>369</v>
      </c>
      <c r="F150" s="11">
        <v>6</v>
      </c>
      <c r="G150" s="18">
        <v>1949</v>
      </c>
      <c r="H150" s="18">
        <v>2623</v>
      </c>
      <c r="I150" s="18">
        <v>4085</v>
      </c>
      <c r="J150" s="19">
        <v>1341.405849153412</v>
      </c>
      <c r="K150" s="18">
        <v>2112</v>
      </c>
      <c r="L150" s="163">
        <v>1.93</v>
      </c>
      <c r="N150" s="256">
        <v>71</v>
      </c>
      <c r="O150" s="26">
        <f t="shared" si="136"/>
        <v>0.47299999999999998</v>
      </c>
      <c r="P150" s="26">
        <v>3.6428937916880448E-2</v>
      </c>
      <c r="Q150" s="26">
        <f t="shared" si="137"/>
        <v>0.127</v>
      </c>
      <c r="R150" s="11">
        <v>4.5199999999999996</v>
      </c>
      <c r="S150" s="26">
        <f t="shared" si="138"/>
        <v>0.71399999999999997</v>
      </c>
      <c r="T150" s="69">
        <v>2.3191380194971778E-3</v>
      </c>
      <c r="U150" s="83">
        <f t="shared" si="139"/>
        <v>0.20599999999999999</v>
      </c>
      <c r="V150" s="11">
        <v>13</v>
      </c>
      <c r="W150" s="26">
        <f t="shared" si="140"/>
        <v>0.17499999999999999</v>
      </c>
      <c r="X150" s="62">
        <v>3.6</v>
      </c>
      <c r="Y150" s="178">
        <f t="shared" si="141"/>
        <v>0.80200000000000005</v>
      </c>
      <c r="Z150" s="163">
        <f t="shared" si="142"/>
        <v>1.31</v>
      </c>
      <c r="AA150" s="276">
        <f t="shared" si="143"/>
        <v>0.22800000000000001</v>
      </c>
      <c r="AB150" s="283">
        <f t="shared" si="144"/>
        <v>0</v>
      </c>
      <c r="AC150" s="284">
        <f t="shared" si="145"/>
        <v>1</v>
      </c>
      <c r="AE150" s="256">
        <v>28</v>
      </c>
      <c r="AF150" s="26">
        <f t="shared" si="146"/>
        <v>0.38500000000000001</v>
      </c>
      <c r="AG150" s="79">
        <v>5</v>
      </c>
      <c r="AH150" s="26">
        <f t="shared" si="147"/>
        <v>0.69699999999999995</v>
      </c>
      <c r="AI150" s="26">
        <f t="shared" si="148"/>
        <v>1.067479984750286E-2</v>
      </c>
      <c r="AJ150" s="83">
        <f t="shared" si="149"/>
        <v>0.223</v>
      </c>
      <c r="AK150" s="61">
        <f t="shared" si="150"/>
        <v>0.39436619718309857</v>
      </c>
      <c r="AL150" s="26">
        <f t="shared" si="151"/>
        <v>0.39</v>
      </c>
      <c r="AM150" s="11">
        <v>30</v>
      </c>
      <c r="AN150" s="83">
        <f t="shared" si="152"/>
        <v>1.1437285550895921E-2</v>
      </c>
      <c r="AO150" s="26">
        <f t="shared" si="153"/>
        <v>0.17857142857142858</v>
      </c>
      <c r="AP150" s="31">
        <f t="shared" si="154"/>
        <v>0.86399999999999999</v>
      </c>
      <c r="AQ150" s="198">
        <f t="shared" si="155"/>
        <v>1.6950000000000001</v>
      </c>
      <c r="AR150" s="276">
        <f t="shared" si="156"/>
        <v>0.438</v>
      </c>
      <c r="AS150" s="283">
        <f t="shared" si="157"/>
        <v>0</v>
      </c>
      <c r="AT150" s="284">
        <f t="shared" si="158"/>
        <v>0</v>
      </c>
      <c r="AV150" s="208">
        <v>62000</v>
      </c>
      <c r="AW150" s="178">
        <f t="shared" si="159"/>
        <v>0.84199999999999997</v>
      </c>
      <c r="AX150" s="26">
        <v>0.44444444444444442</v>
      </c>
      <c r="AY150" s="144">
        <f t="shared" si="160"/>
        <v>0.92500000000000004</v>
      </c>
      <c r="AZ150" s="26">
        <v>0.13300000000000001</v>
      </c>
      <c r="BA150" s="83">
        <f t="shared" si="161"/>
        <v>0.36799999999999999</v>
      </c>
      <c r="BB150" s="26">
        <v>0.8</v>
      </c>
      <c r="BC150" s="83">
        <f t="shared" si="162"/>
        <v>0.57799999999999996</v>
      </c>
      <c r="BD150" s="26">
        <v>0.5</v>
      </c>
      <c r="BE150" s="83">
        <f t="shared" si="163"/>
        <v>0.23200000000000001</v>
      </c>
      <c r="BF150" s="26">
        <v>0.17857142857142858</v>
      </c>
      <c r="BG150" s="144">
        <f t="shared" si="164"/>
        <v>0.96399999999999997</v>
      </c>
      <c r="BH150" s="212">
        <f t="shared" si="165"/>
        <v>3.9090000000000003</v>
      </c>
      <c r="BI150" s="205">
        <f t="shared" si="166"/>
        <v>0.84199999999999997</v>
      </c>
      <c r="BJ150" s="283">
        <f t="shared" si="167"/>
        <v>2</v>
      </c>
      <c r="BK150" s="284">
        <f t="shared" si="168"/>
        <v>3</v>
      </c>
      <c r="BM150" s="160">
        <v>0</v>
      </c>
      <c r="BN150" s="26">
        <f t="shared" si="169"/>
        <v>0</v>
      </c>
      <c r="BO150" s="11">
        <v>0</v>
      </c>
      <c r="BP150" s="26">
        <f t="shared" si="170"/>
        <v>0</v>
      </c>
      <c r="BQ150" s="26">
        <v>2.1999999999999999E-2</v>
      </c>
      <c r="BR150" s="83">
        <f t="shared" si="171"/>
        <v>0.20100000000000001</v>
      </c>
      <c r="BS150" s="163">
        <f t="shared" si="172"/>
        <v>0.20100000000000001</v>
      </c>
      <c r="BT150" s="291">
        <f t="shared" si="173"/>
        <v>0.188</v>
      </c>
      <c r="BU150" s="283">
        <f t="shared" si="174"/>
        <v>0</v>
      </c>
      <c r="BV150" s="284">
        <f t="shared" si="175"/>
        <v>0</v>
      </c>
      <c r="BX150" s="160">
        <v>0</v>
      </c>
      <c r="BY150" s="26">
        <f t="shared" si="176"/>
        <v>0</v>
      </c>
      <c r="BZ150" s="11">
        <v>0</v>
      </c>
      <c r="CA150" s="26">
        <f t="shared" si="177"/>
        <v>0</v>
      </c>
      <c r="CB150" s="11">
        <v>0</v>
      </c>
      <c r="CC150" s="26">
        <f t="shared" si="178"/>
        <v>0</v>
      </c>
      <c r="CD150" s="11">
        <v>0</v>
      </c>
      <c r="CE150" s="26">
        <f t="shared" si="179"/>
        <v>0</v>
      </c>
      <c r="CF150" s="163">
        <f t="shared" si="180"/>
        <v>0</v>
      </c>
      <c r="CG150" s="299">
        <f t="shared" si="181"/>
        <v>0</v>
      </c>
      <c r="CH150" s="283">
        <f t="shared" si="182"/>
        <v>0</v>
      </c>
      <c r="CI150" s="284">
        <f t="shared" si="183"/>
        <v>0</v>
      </c>
      <c r="CK150" s="160">
        <v>6</v>
      </c>
      <c r="CL150" s="26">
        <f t="shared" si="184"/>
        <v>0.79300000000000004</v>
      </c>
      <c r="CM150" s="26">
        <v>0.21428571428571427</v>
      </c>
      <c r="CN150" s="147">
        <f t="shared" si="185"/>
        <v>0.93799999999999994</v>
      </c>
      <c r="CO150" s="11">
        <v>24</v>
      </c>
      <c r="CP150" s="26">
        <f t="shared" si="186"/>
        <v>0.63100000000000001</v>
      </c>
      <c r="CQ150" s="11">
        <v>7</v>
      </c>
      <c r="CR150" s="26">
        <f t="shared" si="187"/>
        <v>0.65300000000000002</v>
      </c>
      <c r="CS150" s="163">
        <f t="shared" si="188"/>
        <v>3.0150000000000001</v>
      </c>
      <c r="CT150" s="298">
        <f t="shared" si="189"/>
        <v>0.83299999999999996</v>
      </c>
      <c r="CU150" s="283">
        <f t="shared" si="190"/>
        <v>1</v>
      </c>
      <c r="CV150" s="284">
        <f t="shared" si="191"/>
        <v>1</v>
      </c>
      <c r="CX150" s="227">
        <v>1.7999999999999999E-2</v>
      </c>
      <c r="CY150" s="26">
        <f t="shared" si="192"/>
        <v>0.245</v>
      </c>
      <c r="CZ150" s="26">
        <v>1.6E-2</v>
      </c>
      <c r="DA150" s="26">
        <f t="shared" si="193"/>
        <v>0.33300000000000002</v>
      </c>
      <c r="DB150" s="26">
        <v>3.9600000000000003E-2</v>
      </c>
      <c r="DC150" s="163">
        <f t="shared" si="194"/>
        <v>0.61760000000000004</v>
      </c>
      <c r="DD150" s="203">
        <f t="shared" si="195"/>
        <v>0.16600000000000001</v>
      </c>
      <c r="DE150" s="283">
        <f t="shared" si="196"/>
        <v>0</v>
      </c>
      <c r="DF150" s="284">
        <f t="shared" si="197"/>
        <v>0</v>
      </c>
      <c r="DI150" s="231"/>
      <c r="DJ150" s="163">
        <f t="shared" si="198"/>
        <v>10.7476</v>
      </c>
      <c r="DK150" s="203">
        <f t="shared" si="199"/>
        <v>0.39</v>
      </c>
      <c r="DM150" s="301">
        <f t="shared" si="200"/>
        <v>3</v>
      </c>
      <c r="DN150" s="302">
        <f t="shared" si="201"/>
        <v>5</v>
      </c>
    </row>
    <row r="151" spans="2:118" x14ac:dyDescent="0.3">
      <c r="B151" s="47" t="s">
        <v>95</v>
      </c>
      <c r="C151" s="160">
        <v>540057</v>
      </c>
      <c r="D151" s="4" t="s">
        <v>327</v>
      </c>
      <c r="E151" s="4" t="s">
        <v>369</v>
      </c>
      <c r="F151" s="11">
        <v>6</v>
      </c>
      <c r="G151" s="18">
        <v>621</v>
      </c>
      <c r="H151" s="18">
        <v>253</v>
      </c>
      <c r="I151" s="18">
        <v>373</v>
      </c>
      <c r="J151" s="19">
        <v>384.41223832528181</v>
      </c>
      <c r="K151" s="18">
        <v>144</v>
      </c>
      <c r="L151" s="163">
        <v>2.59</v>
      </c>
      <c r="N151" s="256">
        <v>115</v>
      </c>
      <c r="O151" s="26">
        <f t="shared" si="136"/>
        <v>0.64</v>
      </c>
      <c r="P151" s="26">
        <v>0.1851851851851852</v>
      </c>
      <c r="Q151" s="26">
        <f t="shared" si="137"/>
        <v>0.65300000000000002</v>
      </c>
      <c r="R151" s="11">
        <v>4.08</v>
      </c>
      <c r="S151" s="26">
        <f t="shared" si="138"/>
        <v>0.67100000000000004</v>
      </c>
      <c r="T151" s="69">
        <v>6.5700483091787436E-3</v>
      </c>
      <c r="U151" s="83">
        <f t="shared" si="139"/>
        <v>0.69699999999999995</v>
      </c>
      <c r="V151" s="11">
        <v>18</v>
      </c>
      <c r="W151" s="83">
        <f t="shared" si="140"/>
        <v>0.57399999999999995</v>
      </c>
      <c r="X151" s="62">
        <v>1.1000000000000001</v>
      </c>
      <c r="Y151" s="26">
        <f t="shared" si="141"/>
        <v>0.34599999999999997</v>
      </c>
      <c r="Z151" s="163">
        <f t="shared" si="142"/>
        <v>2.27</v>
      </c>
      <c r="AA151" s="276">
        <f t="shared" si="143"/>
        <v>0.6</v>
      </c>
      <c r="AB151" s="283">
        <f t="shared" si="144"/>
        <v>0</v>
      </c>
      <c r="AC151" s="284">
        <f t="shared" si="145"/>
        <v>0</v>
      </c>
      <c r="AE151" s="256">
        <v>14</v>
      </c>
      <c r="AF151" s="26">
        <f t="shared" si="146"/>
        <v>0.219</v>
      </c>
      <c r="AG151" s="79">
        <v>0</v>
      </c>
      <c r="AH151" s="26">
        <f t="shared" si="147"/>
        <v>0</v>
      </c>
      <c r="AI151" s="26">
        <f t="shared" si="148"/>
        <v>5.533596837944664E-2</v>
      </c>
      <c r="AJ151" s="83">
        <f t="shared" si="149"/>
        <v>0.41599999999999998</v>
      </c>
      <c r="AK151" s="61">
        <f t="shared" si="150"/>
        <v>0.12173913043478261</v>
      </c>
      <c r="AL151" s="26">
        <f t="shared" si="151"/>
        <v>0.214</v>
      </c>
      <c r="AM151" s="11">
        <v>71</v>
      </c>
      <c r="AN151" s="83">
        <f t="shared" si="152"/>
        <v>0.28063241106719367</v>
      </c>
      <c r="AO151" s="26">
        <f t="shared" si="153"/>
        <v>0</v>
      </c>
      <c r="AP151" s="26">
        <f t="shared" si="154"/>
        <v>0</v>
      </c>
      <c r="AQ151" s="198">
        <f t="shared" si="155"/>
        <v>0.84899999999999998</v>
      </c>
      <c r="AR151" s="276">
        <f t="shared" si="156"/>
        <v>0.21</v>
      </c>
      <c r="AS151" s="283">
        <f t="shared" si="157"/>
        <v>0</v>
      </c>
      <c r="AT151" s="284">
        <f t="shared" si="158"/>
        <v>0</v>
      </c>
      <c r="AV151" s="208">
        <v>34900</v>
      </c>
      <c r="AW151" s="83">
        <f t="shared" si="159"/>
        <v>0.48199999999999998</v>
      </c>
      <c r="AX151" s="26">
        <v>0.2181818181818182</v>
      </c>
      <c r="AY151" s="83">
        <f t="shared" si="160"/>
        <v>0.73199999999999998</v>
      </c>
      <c r="AZ151" s="26">
        <v>7.0000000000000007E-2</v>
      </c>
      <c r="BA151" s="83">
        <f t="shared" si="161"/>
        <v>0.27100000000000002</v>
      </c>
      <c r="BB151" s="26">
        <v>0.873</v>
      </c>
      <c r="BC151" s="83">
        <f t="shared" si="162"/>
        <v>0.70599999999999996</v>
      </c>
      <c r="BD151" s="26">
        <v>0.83100000000000007</v>
      </c>
      <c r="BE151" s="83">
        <f t="shared" si="163"/>
        <v>0.504</v>
      </c>
      <c r="BF151" s="26">
        <v>0</v>
      </c>
      <c r="BG151" s="83">
        <f t="shared" si="164"/>
        <v>0</v>
      </c>
      <c r="BH151" s="212">
        <f t="shared" si="165"/>
        <v>2.6950000000000003</v>
      </c>
      <c r="BI151" s="203">
        <f t="shared" si="166"/>
        <v>0.27100000000000002</v>
      </c>
      <c r="BJ151" s="283">
        <f t="shared" si="167"/>
        <v>0</v>
      </c>
      <c r="BK151" s="284">
        <f t="shared" si="168"/>
        <v>0</v>
      </c>
      <c r="BM151" s="160">
        <v>1</v>
      </c>
      <c r="BN151" s="26">
        <f t="shared" si="169"/>
        <v>0.438</v>
      </c>
      <c r="BO151" s="11">
        <v>0</v>
      </c>
      <c r="BP151" s="26">
        <f t="shared" si="170"/>
        <v>0</v>
      </c>
      <c r="BQ151" s="26">
        <v>6.3E-2</v>
      </c>
      <c r="BR151" s="83">
        <f t="shared" si="171"/>
        <v>0.35899999999999999</v>
      </c>
      <c r="BS151" s="163">
        <f t="shared" si="172"/>
        <v>0.79699999999999993</v>
      </c>
      <c r="BT151" s="291">
        <f t="shared" si="173"/>
        <v>0.42099999999999999</v>
      </c>
      <c r="BU151" s="283">
        <f t="shared" si="174"/>
        <v>0</v>
      </c>
      <c r="BV151" s="284">
        <f t="shared" si="175"/>
        <v>0</v>
      </c>
      <c r="BX151" s="160">
        <v>1</v>
      </c>
      <c r="BY151" s="26">
        <f t="shared" si="176"/>
        <v>0.77600000000000002</v>
      </c>
      <c r="BZ151" s="11">
        <v>0</v>
      </c>
      <c r="CA151" s="26">
        <f t="shared" si="177"/>
        <v>0</v>
      </c>
      <c r="CB151" s="11">
        <v>2</v>
      </c>
      <c r="CC151" s="26">
        <f t="shared" si="178"/>
        <v>0.51700000000000002</v>
      </c>
      <c r="CD151" s="11">
        <v>0</v>
      </c>
      <c r="CE151" s="26">
        <f t="shared" si="179"/>
        <v>0</v>
      </c>
      <c r="CF151" s="163">
        <f t="shared" si="180"/>
        <v>1.2930000000000001</v>
      </c>
      <c r="CG151" s="298">
        <f t="shared" si="181"/>
        <v>0.81100000000000005</v>
      </c>
      <c r="CH151" s="283">
        <f t="shared" si="182"/>
        <v>0</v>
      </c>
      <c r="CI151" s="284">
        <f t="shared" si="183"/>
        <v>0</v>
      </c>
      <c r="CK151" s="160">
        <v>0</v>
      </c>
      <c r="CL151" s="26">
        <f t="shared" si="184"/>
        <v>0</v>
      </c>
      <c r="CM151" s="26">
        <v>0</v>
      </c>
      <c r="CN151" s="45">
        <f t="shared" si="185"/>
        <v>0</v>
      </c>
      <c r="CO151" s="11">
        <v>92</v>
      </c>
      <c r="CP151" s="31">
        <f t="shared" si="186"/>
        <v>0.86799999999999999</v>
      </c>
      <c r="CQ151" s="11">
        <v>5</v>
      </c>
      <c r="CR151" s="26">
        <f t="shared" si="187"/>
        <v>0.58299999999999996</v>
      </c>
      <c r="CS151" s="163">
        <f t="shared" si="188"/>
        <v>1.4510000000000001</v>
      </c>
      <c r="CT151" s="299">
        <f t="shared" si="189"/>
        <v>0.495</v>
      </c>
      <c r="CU151" s="283">
        <f t="shared" si="190"/>
        <v>0</v>
      </c>
      <c r="CV151" s="284">
        <f t="shared" si="191"/>
        <v>1</v>
      </c>
      <c r="CX151" s="227">
        <v>7.4999999999999997E-2</v>
      </c>
      <c r="CY151" s="26">
        <f t="shared" si="192"/>
        <v>0.41599999999999998</v>
      </c>
      <c r="CZ151" s="26">
        <v>2.7E-2</v>
      </c>
      <c r="DA151" s="26">
        <f t="shared" si="193"/>
        <v>0.377</v>
      </c>
      <c r="DB151" s="26">
        <v>0.59470000000000001</v>
      </c>
      <c r="DC151" s="163">
        <f t="shared" si="194"/>
        <v>1.3876999999999999</v>
      </c>
      <c r="DD151" s="203">
        <f t="shared" si="195"/>
        <v>0.45600000000000002</v>
      </c>
      <c r="DE151" s="283">
        <f t="shared" si="196"/>
        <v>0</v>
      </c>
      <c r="DF151" s="284">
        <f t="shared" si="197"/>
        <v>0</v>
      </c>
      <c r="DI151" s="231"/>
      <c r="DJ151" s="163">
        <f t="shared" si="198"/>
        <v>10.742699999999997</v>
      </c>
      <c r="DK151" s="203">
        <f t="shared" si="199"/>
        <v>0.38500000000000001</v>
      </c>
      <c r="DM151" s="301">
        <f t="shared" si="200"/>
        <v>0</v>
      </c>
      <c r="DN151" s="302">
        <f t="shared" si="201"/>
        <v>1</v>
      </c>
    </row>
    <row r="152" spans="2:118" x14ac:dyDescent="0.3">
      <c r="B152" s="47" t="s">
        <v>147</v>
      </c>
      <c r="C152" s="160">
        <v>540105</v>
      </c>
      <c r="D152" s="4" t="s">
        <v>335</v>
      </c>
      <c r="E152" s="4" t="s">
        <v>369</v>
      </c>
      <c r="F152" s="11">
        <v>6</v>
      </c>
      <c r="G152" s="18">
        <v>341</v>
      </c>
      <c r="H152" s="18">
        <v>472</v>
      </c>
      <c r="I152" s="18">
        <v>762</v>
      </c>
      <c r="J152" s="19">
        <v>1430.1466275659823</v>
      </c>
      <c r="K152" s="18">
        <v>336</v>
      </c>
      <c r="L152" s="163">
        <v>2.27</v>
      </c>
      <c r="N152" s="256">
        <v>41</v>
      </c>
      <c r="O152" s="26">
        <f t="shared" si="136"/>
        <v>0.29299999999999998</v>
      </c>
      <c r="P152" s="26">
        <v>0.12023460410557189</v>
      </c>
      <c r="Q152" s="26">
        <f t="shared" si="137"/>
        <v>0.42899999999999999</v>
      </c>
      <c r="R152" s="11">
        <v>2.83</v>
      </c>
      <c r="S152" s="26">
        <f t="shared" si="138"/>
        <v>0.5</v>
      </c>
      <c r="T152" s="69">
        <v>8.2991202346041053E-3</v>
      </c>
      <c r="U152" s="178">
        <f t="shared" si="139"/>
        <v>0.82799999999999996</v>
      </c>
      <c r="V152" s="11">
        <v>15</v>
      </c>
      <c r="W152" s="26">
        <f t="shared" si="140"/>
        <v>0.27100000000000002</v>
      </c>
      <c r="X152" s="62">
        <v>2.2999999999999998</v>
      </c>
      <c r="Y152" s="83">
        <f t="shared" si="141"/>
        <v>0.64900000000000002</v>
      </c>
      <c r="Z152" s="163">
        <f t="shared" si="142"/>
        <v>2.177</v>
      </c>
      <c r="AA152" s="276">
        <f t="shared" si="143"/>
        <v>0.56100000000000005</v>
      </c>
      <c r="AB152" s="283">
        <f t="shared" si="144"/>
        <v>0</v>
      </c>
      <c r="AC152" s="284">
        <f t="shared" si="145"/>
        <v>1</v>
      </c>
      <c r="AE152" s="256">
        <v>23</v>
      </c>
      <c r="AF152" s="26">
        <f t="shared" si="146"/>
        <v>0.34599999999999997</v>
      </c>
      <c r="AG152" s="79">
        <v>2</v>
      </c>
      <c r="AH152" s="26">
        <f t="shared" si="147"/>
        <v>0.58299999999999996</v>
      </c>
      <c r="AI152" s="26">
        <f t="shared" si="148"/>
        <v>4.8728813559322036E-2</v>
      </c>
      <c r="AJ152" s="83">
        <f t="shared" si="149"/>
        <v>0.377</v>
      </c>
      <c r="AK152" s="61">
        <f t="shared" si="150"/>
        <v>0.56097560975609762</v>
      </c>
      <c r="AL152" s="26">
        <f t="shared" si="151"/>
        <v>0.48199999999999998</v>
      </c>
      <c r="AM152" s="11">
        <v>23</v>
      </c>
      <c r="AN152" s="83">
        <f t="shared" si="152"/>
        <v>4.8728813559322036E-2</v>
      </c>
      <c r="AO152" s="26">
        <f t="shared" si="153"/>
        <v>8.6956521739130432E-2</v>
      </c>
      <c r="AP152" s="26">
        <f t="shared" si="154"/>
        <v>0.70599999999999996</v>
      </c>
      <c r="AQ152" s="198">
        <f t="shared" si="155"/>
        <v>1.7879999999999998</v>
      </c>
      <c r="AR152" s="276">
        <f t="shared" si="156"/>
        <v>0.46</v>
      </c>
      <c r="AS152" s="283">
        <f t="shared" si="157"/>
        <v>0</v>
      </c>
      <c r="AT152" s="284">
        <f t="shared" si="158"/>
        <v>0</v>
      </c>
      <c r="AV152" s="208">
        <v>23100</v>
      </c>
      <c r="AW152" s="83">
        <f t="shared" si="159"/>
        <v>0.29299999999999998</v>
      </c>
      <c r="AX152" s="26">
        <v>0.1</v>
      </c>
      <c r="AY152" s="83">
        <f t="shared" si="160"/>
        <v>0.52100000000000002</v>
      </c>
      <c r="AZ152" s="26">
        <v>0.30399999999999999</v>
      </c>
      <c r="BA152" s="83">
        <f t="shared" si="161"/>
        <v>0.67500000000000004</v>
      </c>
      <c r="BB152" s="26">
        <v>0.91300000000000003</v>
      </c>
      <c r="BC152" s="178">
        <f t="shared" si="162"/>
        <v>0.85499999999999998</v>
      </c>
      <c r="BD152" s="26">
        <v>0.87</v>
      </c>
      <c r="BE152" s="83">
        <f t="shared" si="163"/>
        <v>0.6</v>
      </c>
      <c r="BF152" s="26">
        <v>0</v>
      </c>
      <c r="BG152" s="83">
        <f t="shared" si="164"/>
        <v>0</v>
      </c>
      <c r="BH152" s="212">
        <f t="shared" si="165"/>
        <v>2.944</v>
      </c>
      <c r="BI152" s="203">
        <f t="shared" si="166"/>
        <v>0.33300000000000002</v>
      </c>
      <c r="BJ152" s="283">
        <f t="shared" si="167"/>
        <v>0</v>
      </c>
      <c r="BK152" s="284">
        <f t="shared" si="168"/>
        <v>1</v>
      </c>
      <c r="BM152" s="160">
        <v>1</v>
      </c>
      <c r="BN152" s="26">
        <f t="shared" si="169"/>
        <v>0.438</v>
      </c>
      <c r="BO152" s="11">
        <v>0</v>
      </c>
      <c r="BP152" s="26">
        <f t="shared" si="170"/>
        <v>0</v>
      </c>
      <c r="BQ152" s="26">
        <v>7.5999999999999998E-2</v>
      </c>
      <c r="BR152" s="83">
        <f t="shared" si="171"/>
        <v>0.40699999999999997</v>
      </c>
      <c r="BS152" s="163">
        <f t="shared" si="172"/>
        <v>0.84499999999999997</v>
      </c>
      <c r="BT152" s="291">
        <f t="shared" si="173"/>
        <v>0.442</v>
      </c>
      <c r="BU152" s="283">
        <f t="shared" si="174"/>
        <v>0</v>
      </c>
      <c r="BV152" s="284">
        <f t="shared" si="175"/>
        <v>0</v>
      </c>
      <c r="BX152" s="160">
        <v>0</v>
      </c>
      <c r="BY152" s="26">
        <f t="shared" si="176"/>
        <v>0</v>
      </c>
      <c r="BZ152" s="11">
        <v>0</v>
      </c>
      <c r="CA152" s="26">
        <f t="shared" si="177"/>
        <v>0</v>
      </c>
      <c r="CB152" s="11">
        <v>3</v>
      </c>
      <c r="CC152" s="26">
        <f t="shared" si="178"/>
        <v>0.63100000000000001</v>
      </c>
      <c r="CD152" s="11">
        <v>0</v>
      </c>
      <c r="CE152" s="26">
        <f t="shared" si="179"/>
        <v>0</v>
      </c>
      <c r="CF152" s="163">
        <f t="shared" si="180"/>
        <v>0.63100000000000001</v>
      </c>
      <c r="CG152" s="299">
        <f t="shared" si="181"/>
        <v>0.57399999999999995</v>
      </c>
      <c r="CH152" s="283">
        <f t="shared" si="182"/>
        <v>0</v>
      </c>
      <c r="CI152" s="284">
        <f t="shared" si="183"/>
        <v>0</v>
      </c>
      <c r="CK152" s="160">
        <v>1</v>
      </c>
      <c r="CL152" s="26">
        <f t="shared" si="184"/>
        <v>0.53900000000000003</v>
      </c>
      <c r="CM152" s="26">
        <v>4.3478260869565216E-2</v>
      </c>
      <c r="CN152" s="45">
        <f t="shared" si="185"/>
        <v>0.74099999999999999</v>
      </c>
      <c r="CO152" s="11">
        <v>1</v>
      </c>
      <c r="CP152" s="26">
        <f t="shared" si="186"/>
        <v>0.13500000000000001</v>
      </c>
      <c r="CQ152" s="11">
        <v>0</v>
      </c>
      <c r="CR152" s="26">
        <f t="shared" si="187"/>
        <v>0</v>
      </c>
      <c r="CS152" s="163">
        <f t="shared" si="188"/>
        <v>1.415</v>
      </c>
      <c r="CT152" s="299">
        <f t="shared" si="189"/>
        <v>0.48199999999999998</v>
      </c>
      <c r="CU152" s="283">
        <f t="shared" si="190"/>
        <v>0</v>
      </c>
      <c r="CV152" s="284">
        <f t="shared" si="191"/>
        <v>0</v>
      </c>
      <c r="CX152" s="227">
        <v>4.2000000000000003E-2</v>
      </c>
      <c r="CY152" s="26">
        <f t="shared" si="192"/>
        <v>0.33300000000000002</v>
      </c>
      <c r="CZ152" s="26">
        <v>2.1000000000000001E-2</v>
      </c>
      <c r="DA152" s="26">
        <f t="shared" si="193"/>
        <v>0.35499999999999998</v>
      </c>
      <c r="DB152" s="26">
        <v>0.2026</v>
      </c>
      <c r="DC152" s="163">
        <f t="shared" si="194"/>
        <v>0.89059999999999995</v>
      </c>
      <c r="DD152" s="203">
        <f t="shared" si="195"/>
        <v>0.254</v>
      </c>
      <c r="DE152" s="283">
        <f t="shared" si="196"/>
        <v>0</v>
      </c>
      <c r="DF152" s="284">
        <f t="shared" si="197"/>
        <v>0</v>
      </c>
      <c r="DI152" s="231"/>
      <c r="DJ152" s="163">
        <f t="shared" si="198"/>
        <v>10.690600000000002</v>
      </c>
      <c r="DK152" s="203">
        <f t="shared" si="199"/>
        <v>0.38100000000000001</v>
      </c>
      <c r="DM152" s="301">
        <f t="shared" si="200"/>
        <v>0</v>
      </c>
      <c r="DN152" s="302">
        <f t="shared" si="201"/>
        <v>2</v>
      </c>
    </row>
    <row r="153" spans="2:118" x14ac:dyDescent="0.3">
      <c r="B153" s="47" t="s">
        <v>178</v>
      </c>
      <c r="C153" s="160">
        <v>540127</v>
      </c>
      <c r="D153" s="4" t="s">
        <v>340</v>
      </c>
      <c r="E153" s="4" t="s">
        <v>369</v>
      </c>
      <c r="F153" s="11">
        <v>1</v>
      </c>
      <c r="G153" s="18">
        <v>269</v>
      </c>
      <c r="H153" s="18">
        <v>74</v>
      </c>
      <c r="I153" s="18">
        <v>238</v>
      </c>
      <c r="J153" s="19">
        <v>566.24535315985122</v>
      </c>
      <c r="K153" s="18">
        <v>57</v>
      </c>
      <c r="L153" s="163">
        <v>4.18</v>
      </c>
      <c r="N153" s="256">
        <v>35</v>
      </c>
      <c r="O153" s="26">
        <f t="shared" si="136"/>
        <v>0.22800000000000001</v>
      </c>
      <c r="P153" s="26">
        <v>0.1301115241635688</v>
      </c>
      <c r="Q153" s="26">
        <f t="shared" si="137"/>
        <v>0.46899999999999997</v>
      </c>
      <c r="R153" s="11">
        <v>1.62</v>
      </c>
      <c r="S153" s="26">
        <f t="shared" si="138"/>
        <v>0.254</v>
      </c>
      <c r="T153" s="69">
        <v>6.0223048327137539E-3</v>
      </c>
      <c r="U153" s="83">
        <f t="shared" si="139"/>
        <v>0.65700000000000003</v>
      </c>
      <c r="V153" s="11">
        <v>17</v>
      </c>
      <c r="W153" s="26">
        <f t="shared" si="140"/>
        <v>0.495</v>
      </c>
      <c r="X153" s="62">
        <v>1</v>
      </c>
      <c r="Y153" s="26">
        <f t="shared" si="141"/>
        <v>0.29799999999999999</v>
      </c>
      <c r="Z153" s="163">
        <f t="shared" si="142"/>
        <v>1.919</v>
      </c>
      <c r="AA153" s="276">
        <f t="shared" si="143"/>
        <v>0.434</v>
      </c>
      <c r="AB153" s="283">
        <f t="shared" si="144"/>
        <v>0</v>
      </c>
      <c r="AC153" s="284">
        <f t="shared" si="145"/>
        <v>0</v>
      </c>
      <c r="AE153" s="256">
        <v>26</v>
      </c>
      <c r="AF153" s="26">
        <f t="shared" si="146"/>
        <v>0.36799999999999999</v>
      </c>
      <c r="AG153" s="79">
        <v>0</v>
      </c>
      <c r="AH153" s="26">
        <f t="shared" si="147"/>
        <v>0</v>
      </c>
      <c r="AI153" s="26">
        <f t="shared" si="148"/>
        <v>0.35135135135135137</v>
      </c>
      <c r="AJ153" s="144">
        <f t="shared" si="149"/>
        <v>0.93400000000000005</v>
      </c>
      <c r="AK153" s="61">
        <f t="shared" si="150"/>
        <v>0.74285714285714288</v>
      </c>
      <c r="AL153" s="26">
        <f t="shared" si="151"/>
        <v>0.58699999999999997</v>
      </c>
      <c r="AM153" s="11">
        <v>27</v>
      </c>
      <c r="AN153" s="83">
        <f t="shared" si="152"/>
        <v>0.36486486486486486</v>
      </c>
      <c r="AO153" s="26">
        <f t="shared" si="153"/>
        <v>0</v>
      </c>
      <c r="AP153" s="26">
        <f t="shared" si="154"/>
        <v>0</v>
      </c>
      <c r="AQ153" s="198">
        <f t="shared" si="155"/>
        <v>1.8889999999999998</v>
      </c>
      <c r="AR153" s="276">
        <f t="shared" si="156"/>
        <v>0.5</v>
      </c>
      <c r="AS153" s="283">
        <f t="shared" si="157"/>
        <v>1</v>
      </c>
      <c r="AT153" s="284">
        <f t="shared" si="158"/>
        <v>1</v>
      </c>
      <c r="AV153" s="208">
        <v>15300</v>
      </c>
      <c r="AW153" s="83">
        <f t="shared" si="159"/>
        <v>0.21</v>
      </c>
      <c r="AX153" s="26">
        <v>0.40740740740740738</v>
      </c>
      <c r="AY153" s="144">
        <f t="shared" si="160"/>
        <v>0.90700000000000003</v>
      </c>
      <c r="AZ153" s="26">
        <v>0.185</v>
      </c>
      <c r="BA153" s="83">
        <f t="shared" si="161"/>
        <v>0.46</v>
      </c>
      <c r="BB153" s="26">
        <v>0.96299999999999997</v>
      </c>
      <c r="BC153" s="144">
        <f t="shared" si="162"/>
        <v>0.97799999999999998</v>
      </c>
      <c r="BD153" s="26">
        <v>0.77800000000000002</v>
      </c>
      <c r="BE153" s="83">
        <f t="shared" si="163"/>
        <v>0.40300000000000002</v>
      </c>
      <c r="BF153" s="26">
        <v>0</v>
      </c>
      <c r="BG153" s="83">
        <f t="shared" si="164"/>
        <v>0</v>
      </c>
      <c r="BH153" s="212">
        <f t="shared" si="165"/>
        <v>2.9580000000000002</v>
      </c>
      <c r="BI153" s="203">
        <f t="shared" si="166"/>
        <v>0.33700000000000002</v>
      </c>
      <c r="BJ153" s="283">
        <f t="shared" si="167"/>
        <v>2</v>
      </c>
      <c r="BK153" s="284">
        <f t="shared" si="168"/>
        <v>2</v>
      </c>
      <c r="BM153" s="160">
        <v>0</v>
      </c>
      <c r="BN153" s="26">
        <f t="shared" si="169"/>
        <v>0</v>
      </c>
      <c r="BO153" s="11">
        <v>0</v>
      </c>
      <c r="BP153" s="26">
        <f t="shared" si="170"/>
        <v>0</v>
      </c>
      <c r="BQ153" s="26">
        <v>0.106</v>
      </c>
      <c r="BR153" s="83">
        <f t="shared" si="171"/>
        <v>0.53</v>
      </c>
      <c r="BS153" s="163">
        <f t="shared" si="172"/>
        <v>0.53</v>
      </c>
      <c r="BT153" s="291">
        <f t="shared" si="173"/>
        <v>0.34200000000000003</v>
      </c>
      <c r="BU153" s="283">
        <f t="shared" si="174"/>
        <v>0</v>
      </c>
      <c r="BV153" s="284">
        <f t="shared" si="175"/>
        <v>0</v>
      </c>
      <c r="BX153" s="160">
        <v>0</v>
      </c>
      <c r="BY153" s="26">
        <f t="shared" si="176"/>
        <v>0</v>
      </c>
      <c r="BZ153" s="11">
        <v>0</v>
      </c>
      <c r="CA153" s="26">
        <f t="shared" si="177"/>
        <v>0</v>
      </c>
      <c r="CB153" s="11">
        <v>0</v>
      </c>
      <c r="CC153" s="26">
        <f t="shared" si="178"/>
        <v>0</v>
      </c>
      <c r="CD153" s="11">
        <v>0</v>
      </c>
      <c r="CE153" s="26">
        <f t="shared" si="179"/>
        <v>0</v>
      </c>
      <c r="CF153" s="163">
        <f t="shared" si="180"/>
        <v>0</v>
      </c>
      <c r="CG153" s="299">
        <f t="shared" si="181"/>
        <v>0</v>
      </c>
      <c r="CH153" s="283">
        <f t="shared" si="182"/>
        <v>0</v>
      </c>
      <c r="CI153" s="284">
        <f t="shared" si="183"/>
        <v>0</v>
      </c>
      <c r="CK153" s="160">
        <v>0</v>
      </c>
      <c r="CL153" s="26">
        <f t="shared" si="184"/>
        <v>0</v>
      </c>
      <c r="CM153" s="26">
        <v>0</v>
      </c>
      <c r="CN153" s="45">
        <f t="shared" si="185"/>
        <v>0</v>
      </c>
      <c r="CO153" s="11">
        <v>12</v>
      </c>
      <c r="CP153" s="26">
        <f t="shared" si="186"/>
        <v>0.5</v>
      </c>
      <c r="CQ153" s="11">
        <v>5</v>
      </c>
      <c r="CR153" s="26">
        <f t="shared" si="187"/>
        <v>0.58299999999999996</v>
      </c>
      <c r="CS153" s="163">
        <f t="shared" si="188"/>
        <v>1.083</v>
      </c>
      <c r="CT153" s="299">
        <f t="shared" si="189"/>
        <v>0.377</v>
      </c>
      <c r="CU153" s="283">
        <f t="shared" si="190"/>
        <v>0</v>
      </c>
      <c r="CV153" s="284">
        <f t="shared" si="191"/>
        <v>0</v>
      </c>
      <c r="CX153" s="227">
        <v>0.45800000000000002</v>
      </c>
      <c r="CY153" s="31">
        <f t="shared" si="192"/>
        <v>0.872</v>
      </c>
      <c r="CZ153" s="26">
        <v>0.315</v>
      </c>
      <c r="DA153" s="31">
        <f t="shared" si="193"/>
        <v>0.872</v>
      </c>
      <c r="DB153" s="26">
        <v>0.51539999999999997</v>
      </c>
      <c r="DC153" s="163">
        <f t="shared" si="194"/>
        <v>2.2593999999999999</v>
      </c>
      <c r="DD153" s="203">
        <f t="shared" si="195"/>
        <v>0.79800000000000004</v>
      </c>
      <c r="DE153" s="283">
        <f t="shared" si="196"/>
        <v>0</v>
      </c>
      <c r="DF153" s="284">
        <f t="shared" si="197"/>
        <v>2</v>
      </c>
      <c r="DI153" s="231"/>
      <c r="DJ153" s="163">
        <f t="shared" si="198"/>
        <v>10.638399999999997</v>
      </c>
      <c r="DK153" s="203">
        <f t="shared" si="199"/>
        <v>0.377</v>
      </c>
      <c r="DM153" s="301">
        <f t="shared" si="200"/>
        <v>3</v>
      </c>
      <c r="DN153" s="302">
        <f t="shared" si="201"/>
        <v>5</v>
      </c>
    </row>
    <row r="154" spans="2:118" x14ac:dyDescent="0.3">
      <c r="B154" s="47" t="s">
        <v>199</v>
      </c>
      <c r="C154" s="160">
        <v>540143</v>
      </c>
      <c r="D154" s="4" t="s">
        <v>344</v>
      </c>
      <c r="E154" s="4" t="s">
        <v>369</v>
      </c>
      <c r="F154" s="11">
        <v>1</v>
      </c>
      <c r="G154" s="18">
        <v>202</v>
      </c>
      <c r="H154" s="18">
        <v>356</v>
      </c>
      <c r="I154" s="18">
        <v>639</v>
      </c>
      <c r="J154" s="19">
        <v>2024.5544554455444</v>
      </c>
      <c r="K154" s="18">
        <v>205</v>
      </c>
      <c r="L154" s="163">
        <v>3.12</v>
      </c>
      <c r="N154" s="256">
        <v>34</v>
      </c>
      <c r="O154" s="26">
        <f t="shared" si="136"/>
        <v>0.223</v>
      </c>
      <c r="P154" s="26">
        <v>0.1683168316831683</v>
      </c>
      <c r="Q154" s="26">
        <f t="shared" si="137"/>
        <v>0.60499999999999998</v>
      </c>
      <c r="R154" s="11">
        <v>1.97</v>
      </c>
      <c r="S154" s="26">
        <f t="shared" si="138"/>
        <v>0.33300000000000002</v>
      </c>
      <c r="T154" s="69">
        <v>9.7524752475247525E-3</v>
      </c>
      <c r="U154" s="144">
        <f t="shared" si="139"/>
        <v>0.90700000000000003</v>
      </c>
      <c r="V154" s="11">
        <v>11</v>
      </c>
      <c r="W154" s="26">
        <f t="shared" si="140"/>
        <v>4.2999999999999997E-2</v>
      </c>
      <c r="X154" s="62">
        <v>1.3</v>
      </c>
      <c r="Y154" s="26">
        <f t="shared" si="141"/>
        <v>0.39900000000000002</v>
      </c>
      <c r="Z154" s="163">
        <f t="shared" si="142"/>
        <v>1.954</v>
      </c>
      <c r="AA154" s="276">
        <f t="shared" si="143"/>
        <v>0.44700000000000001</v>
      </c>
      <c r="AB154" s="283">
        <f t="shared" si="144"/>
        <v>1</v>
      </c>
      <c r="AC154" s="284">
        <f t="shared" si="145"/>
        <v>1</v>
      </c>
      <c r="AE154" s="256">
        <v>26</v>
      </c>
      <c r="AF154" s="26">
        <f t="shared" si="146"/>
        <v>0.36799999999999999</v>
      </c>
      <c r="AG154" s="79">
        <v>3</v>
      </c>
      <c r="AH154" s="26">
        <f t="shared" si="147"/>
        <v>0.63500000000000001</v>
      </c>
      <c r="AI154" s="26">
        <f t="shared" si="148"/>
        <v>7.3033707865168537E-2</v>
      </c>
      <c r="AJ154" s="83">
        <f t="shared" si="149"/>
        <v>0.46400000000000002</v>
      </c>
      <c r="AK154" s="61">
        <f t="shared" si="150"/>
        <v>0.76470588235294112</v>
      </c>
      <c r="AL154" s="26">
        <f t="shared" si="151"/>
        <v>0.60899999999999999</v>
      </c>
      <c r="AM154" s="11">
        <v>31</v>
      </c>
      <c r="AN154" s="83">
        <f t="shared" si="152"/>
        <v>8.7078651685393263E-2</v>
      </c>
      <c r="AO154" s="26">
        <f t="shared" si="153"/>
        <v>0.11538461538461539</v>
      </c>
      <c r="AP154" s="26">
        <f t="shared" si="154"/>
        <v>0.77600000000000002</v>
      </c>
      <c r="AQ154" s="198">
        <f t="shared" si="155"/>
        <v>2.0760000000000001</v>
      </c>
      <c r="AR154" s="276">
        <f t="shared" si="156"/>
        <v>0.57799999999999996</v>
      </c>
      <c r="AS154" s="283">
        <f t="shared" si="157"/>
        <v>0</v>
      </c>
      <c r="AT154" s="284">
        <f t="shared" si="158"/>
        <v>0</v>
      </c>
      <c r="AV154" s="208">
        <v>41500</v>
      </c>
      <c r="AW154" s="83">
        <f t="shared" si="159"/>
        <v>0.59599999999999997</v>
      </c>
      <c r="AX154" s="26">
        <v>0.1111111111111111</v>
      </c>
      <c r="AY154" s="83">
        <f t="shared" si="160"/>
        <v>0.54800000000000004</v>
      </c>
      <c r="AZ154" s="26">
        <v>6.5000000000000002E-2</v>
      </c>
      <c r="BA154" s="83">
        <f t="shared" si="161"/>
        <v>0.26300000000000001</v>
      </c>
      <c r="BB154" s="26">
        <v>0.90300000000000002</v>
      </c>
      <c r="BC154" s="178">
        <f t="shared" si="162"/>
        <v>0.81499999999999995</v>
      </c>
      <c r="BD154" s="26">
        <v>0.77400000000000002</v>
      </c>
      <c r="BE154" s="83">
        <f t="shared" si="163"/>
        <v>0.39400000000000002</v>
      </c>
      <c r="BF154" s="26">
        <v>3.8461538461538464E-2</v>
      </c>
      <c r="BG154" s="83">
        <f t="shared" si="164"/>
        <v>0.68799999999999994</v>
      </c>
      <c r="BH154" s="212">
        <f t="shared" si="165"/>
        <v>3.3039999999999998</v>
      </c>
      <c r="BI154" s="203">
        <f t="shared" si="166"/>
        <v>0.442</v>
      </c>
      <c r="BJ154" s="283">
        <f t="shared" si="167"/>
        <v>0</v>
      </c>
      <c r="BK154" s="284">
        <f t="shared" si="168"/>
        <v>1</v>
      </c>
      <c r="BM154" s="160">
        <v>1</v>
      </c>
      <c r="BN154" s="26">
        <f t="shared" si="169"/>
        <v>0.438</v>
      </c>
      <c r="BO154" s="11">
        <v>0</v>
      </c>
      <c r="BP154" s="26">
        <f t="shared" si="170"/>
        <v>0</v>
      </c>
      <c r="BQ154" s="26">
        <v>8.6999999999999994E-2</v>
      </c>
      <c r="BR154" s="83">
        <f t="shared" si="171"/>
        <v>0.46400000000000002</v>
      </c>
      <c r="BS154" s="163">
        <f t="shared" si="172"/>
        <v>0.90200000000000002</v>
      </c>
      <c r="BT154" s="291">
        <f t="shared" si="173"/>
        <v>0.504</v>
      </c>
      <c r="BU154" s="283">
        <f t="shared" si="174"/>
        <v>0</v>
      </c>
      <c r="BV154" s="284">
        <f t="shared" si="175"/>
        <v>0</v>
      </c>
      <c r="BX154" s="160">
        <v>0</v>
      </c>
      <c r="BY154" s="26">
        <f t="shared" si="176"/>
        <v>0</v>
      </c>
      <c r="BZ154" s="11">
        <v>0</v>
      </c>
      <c r="CA154" s="26">
        <f t="shared" si="177"/>
        <v>0</v>
      </c>
      <c r="CB154" s="11">
        <v>2</v>
      </c>
      <c r="CC154" s="26">
        <f t="shared" si="178"/>
        <v>0.51700000000000002</v>
      </c>
      <c r="CD154" s="11">
        <v>0</v>
      </c>
      <c r="CE154" s="26">
        <f t="shared" si="179"/>
        <v>0</v>
      </c>
      <c r="CF154" s="163">
        <f t="shared" si="180"/>
        <v>0.51700000000000002</v>
      </c>
      <c r="CG154" s="299">
        <f t="shared" si="181"/>
        <v>0.48199999999999998</v>
      </c>
      <c r="CH154" s="283">
        <f t="shared" si="182"/>
        <v>0</v>
      </c>
      <c r="CI154" s="284">
        <f t="shared" si="183"/>
        <v>0</v>
      </c>
      <c r="CK154" s="160">
        <v>0</v>
      </c>
      <c r="CL154" s="26">
        <f t="shared" si="184"/>
        <v>0</v>
      </c>
      <c r="CM154" s="26">
        <v>0</v>
      </c>
      <c r="CN154" s="45">
        <f t="shared" si="185"/>
        <v>0</v>
      </c>
      <c r="CO154" s="11">
        <v>2</v>
      </c>
      <c r="CP154" s="26">
        <f t="shared" si="186"/>
        <v>0.20100000000000001</v>
      </c>
      <c r="CQ154" s="11">
        <v>0</v>
      </c>
      <c r="CR154" s="26">
        <f t="shared" si="187"/>
        <v>0</v>
      </c>
      <c r="CS154" s="163">
        <f t="shared" si="188"/>
        <v>0.20100000000000001</v>
      </c>
      <c r="CT154" s="299">
        <f t="shared" si="189"/>
        <v>0.16200000000000001</v>
      </c>
      <c r="CU154" s="283">
        <f t="shared" si="190"/>
        <v>0</v>
      </c>
      <c r="CV154" s="284">
        <f t="shared" si="191"/>
        <v>0</v>
      </c>
      <c r="CX154" s="227">
        <v>7.8E-2</v>
      </c>
      <c r="CY154" s="26">
        <f t="shared" si="192"/>
        <v>0.438</v>
      </c>
      <c r="CZ154" s="26">
        <v>5.2999999999999999E-2</v>
      </c>
      <c r="DA154" s="26">
        <f t="shared" si="193"/>
        <v>0.49099999999999999</v>
      </c>
      <c r="DB154" s="83">
        <v>0.72240000000000004</v>
      </c>
      <c r="DC154" s="163">
        <f t="shared" si="194"/>
        <v>1.6514000000000002</v>
      </c>
      <c r="DD154" s="203">
        <f t="shared" si="195"/>
        <v>0.56999999999999995</v>
      </c>
      <c r="DE154" s="283">
        <f t="shared" si="196"/>
        <v>0</v>
      </c>
      <c r="DF154" s="284">
        <f t="shared" si="197"/>
        <v>0</v>
      </c>
      <c r="DI154" s="231"/>
      <c r="DJ154" s="163">
        <f t="shared" si="198"/>
        <v>10.605399999999999</v>
      </c>
      <c r="DK154" s="203">
        <f t="shared" si="199"/>
        <v>0.372</v>
      </c>
      <c r="DM154" s="301">
        <f t="shared" si="200"/>
        <v>1</v>
      </c>
      <c r="DN154" s="302">
        <f t="shared" si="201"/>
        <v>2</v>
      </c>
    </row>
    <row r="155" spans="2:118" x14ac:dyDescent="0.3">
      <c r="B155" s="47" t="s">
        <v>61</v>
      </c>
      <c r="C155" s="160">
        <v>540280</v>
      </c>
      <c r="D155" s="4" t="s">
        <v>318</v>
      </c>
      <c r="E155" s="4" t="s">
        <v>369</v>
      </c>
      <c r="F155" s="11">
        <v>4</v>
      </c>
      <c r="G155" s="18">
        <v>1192</v>
      </c>
      <c r="H155" s="18">
        <v>718</v>
      </c>
      <c r="I155" s="18">
        <v>1009</v>
      </c>
      <c r="J155" s="19">
        <v>541.744966442953</v>
      </c>
      <c r="K155" s="18">
        <v>476</v>
      </c>
      <c r="L155" s="163">
        <v>2.08</v>
      </c>
      <c r="N155" s="256">
        <v>48</v>
      </c>
      <c r="O155" s="26">
        <f t="shared" si="136"/>
        <v>0.33700000000000002</v>
      </c>
      <c r="P155" s="26">
        <v>4.0268456375838917E-2</v>
      </c>
      <c r="Q155" s="26">
        <f t="shared" si="137"/>
        <v>0.14399999999999999</v>
      </c>
      <c r="R155" s="11">
        <v>2.68</v>
      </c>
      <c r="S155" s="26">
        <f t="shared" si="138"/>
        <v>0.46400000000000002</v>
      </c>
      <c r="T155" s="69">
        <v>2.248322147651007E-3</v>
      </c>
      <c r="U155" s="83">
        <f t="shared" si="139"/>
        <v>0.20100000000000001</v>
      </c>
      <c r="V155" s="11">
        <v>17</v>
      </c>
      <c r="W155" s="26">
        <f t="shared" si="140"/>
        <v>0.495</v>
      </c>
      <c r="X155" s="62">
        <v>2.1</v>
      </c>
      <c r="Y155" s="83">
        <f t="shared" si="141"/>
        <v>0.622</v>
      </c>
      <c r="Z155" s="163">
        <f t="shared" si="142"/>
        <v>1.462</v>
      </c>
      <c r="AA155" s="276">
        <f t="shared" si="143"/>
        <v>0.28000000000000003</v>
      </c>
      <c r="AB155" s="283">
        <f t="shared" si="144"/>
        <v>0</v>
      </c>
      <c r="AC155" s="284">
        <f t="shared" si="145"/>
        <v>0</v>
      </c>
      <c r="AE155" s="256">
        <v>33</v>
      </c>
      <c r="AF155" s="26">
        <f t="shared" si="146"/>
        <v>0.434</v>
      </c>
      <c r="AG155" s="79">
        <v>0</v>
      </c>
      <c r="AH155" s="26">
        <f t="shared" si="147"/>
        <v>0</v>
      </c>
      <c r="AI155" s="26">
        <f t="shared" si="148"/>
        <v>4.596100278551532E-2</v>
      </c>
      <c r="AJ155" s="83">
        <f t="shared" si="149"/>
        <v>0.35899999999999999</v>
      </c>
      <c r="AK155" s="61">
        <f t="shared" si="150"/>
        <v>0.6875</v>
      </c>
      <c r="AL155" s="26">
        <f t="shared" si="151"/>
        <v>0.55200000000000005</v>
      </c>
      <c r="AM155" s="11">
        <v>44</v>
      </c>
      <c r="AN155" s="83">
        <f t="shared" si="152"/>
        <v>6.1281337047353758E-2</v>
      </c>
      <c r="AO155" s="26">
        <f t="shared" si="153"/>
        <v>0</v>
      </c>
      <c r="AP155" s="26">
        <f t="shared" si="154"/>
        <v>0</v>
      </c>
      <c r="AQ155" s="198">
        <f t="shared" si="155"/>
        <v>1.345</v>
      </c>
      <c r="AR155" s="276">
        <f t="shared" si="156"/>
        <v>0.32800000000000001</v>
      </c>
      <c r="AS155" s="283">
        <f t="shared" si="157"/>
        <v>0</v>
      </c>
      <c r="AT155" s="284">
        <f t="shared" si="158"/>
        <v>0</v>
      </c>
      <c r="AV155" s="208">
        <v>26350</v>
      </c>
      <c r="AW155" s="83">
        <f t="shared" si="159"/>
        <v>0.34599999999999997</v>
      </c>
      <c r="AX155" s="26">
        <v>2.7027027027027029E-2</v>
      </c>
      <c r="AY155" s="83">
        <f t="shared" si="160"/>
        <v>0.35899999999999999</v>
      </c>
      <c r="AZ155" s="26">
        <v>0.22700000000000001</v>
      </c>
      <c r="BA155" s="83">
        <f t="shared" si="161"/>
        <v>0.53900000000000003</v>
      </c>
      <c r="BB155" s="26">
        <v>0.90900000000000003</v>
      </c>
      <c r="BC155" s="178">
        <f t="shared" si="162"/>
        <v>0.82799999999999996</v>
      </c>
      <c r="BD155" s="26">
        <v>0.93200000000000005</v>
      </c>
      <c r="BE155" s="178">
        <f t="shared" si="163"/>
        <v>0.83299999999999996</v>
      </c>
      <c r="BF155" s="26">
        <v>0</v>
      </c>
      <c r="BG155" s="83">
        <f t="shared" si="164"/>
        <v>0</v>
      </c>
      <c r="BH155" s="212">
        <f t="shared" si="165"/>
        <v>2.9050000000000002</v>
      </c>
      <c r="BI155" s="203">
        <f t="shared" si="166"/>
        <v>0.32400000000000001</v>
      </c>
      <c r="BJ155" s="283">
        <f t="shared" si="167"/>
        <v>0</v>
      </c>
      <c r="BK155" s="284">
        <f t="shared" si="168"/>
        <v>2</v>
      </c>
      <c r="BM155" s="160">
        <v>0</v>
      </c>
      <c r="BN155" s="26">
        <f t="shared" si="169"/>
        <v>0</v>
      </c>
      <c r="BO155" s="11">
        <v>0</v>
      </c>
      <c r="BP155" s="26">
        <f t="shared" si="170"/>
        <v>0</v>
      </c>
      <c r="BQ155" s="26">
        <v>3.7999999999999999E-2</v>
      </c>
      <c r="BR155" s="83">
        <f t="shared" si="171"/>
        <v>0.27600000000000002</v>
      </c>
      <c r="BS155" s="163">
        <f t="shared" si="172"/>
        <v>0.27600000000000002</v>
      </c>
      <c r="BT155" s="291">
        <f t="shared" si="173"/>
        <v>0.24099999999999999</v>
      </c>
      <c r="BU155" s="283">
        <f t="shared" si="174"/>
        <v>0</v>
      </c>
      <c r="BV155" s="284">
        <f t="shared" si="175"/>
        <v>0</v>
      </c>
      <c r="BX155" s="160">
        <v>13</v>
      </c>
      <c r="BY155" s="144">
        <f t="shared" si="176"/>
        <v>0.90700000000000003</v>
      </c>
      <c r="BZ155" s="11">
        <v>4</v>
      </c>
      <c r="CA155" s="144">
        <f t="shared" si="177"/>
        <v>0.92500000000000004</v>
      </c>
      <c r="CB155" s="11">
        <v>3</v>
      </c>
      <c r="CC155" s="26">
        <f t="shared" si="178"/>
        <v>0.63100000000000001</v>
      </c>
      <c r="CD155" s="11">
        <v>1</v>
      </c>
      <c r="CE155" s="26">
        <f t="shared" si="179"/>
        <v>0.59199999999999997</v>
      </c>
      <c r="CF155" s="163">
        <f t="shared" si="180"/>
        <v>1.538</v>
      </c>
      <c r="CG155" s="298">
        <f t="shared" si="181"/>
        <v>0.85899999999999999</v>
      </c>
      <c r="CH155" s="283">
        <f t="shared" si="182"/>
        <v>1</v>
      </c>
      <c r="CI155" s="284">
        <f t="shared" si="183"/>
        <v>1</v>
      </c>
      <c r="CK155" s="160">
        <v>0</v>
      </c>
      <c r="CL155" s="26">
        <f t="shared" si="184"/>
        <v>0</v>
      </c>
      <c r="CM155" s="26">
        <v>0</v>
      </c>
      <c r="CN155" s="45">
        <f t="shared" si="185"/>
        <v>0</v>
      </c>
      <c r="CO155" s="11">
        <v>42</v>
      </c>
      <c r="CP155" s="26">
        <f t="shared" si="186"/>
        <v>0.72799999999999998</v>
      </c>
      <c r="CQ155" s="11">
        <v>21</v>
      </c>
      <c r="CR155" s="31">
        <f t="shared" si="187"/>
        <v>0.81499999999999995</v>
      </c>
      <c r="CS155" s="163">
        <f t="shared" si="188"/>
        <v>1.5429999999999999</v>
      </c>
      <c r="CT155" s="299">
        <f t="shared" si="189"/>
        <v>0.53500000000000003</v>
      </c>
      <c r="CU155" s="283">
        <f t="shared" si="190"/>
        <v>0</v>
      </c>
      <c r="CV155" s="284">
        <f t="shared" si="191"/>
        <v>1</v>
      </c>
      <c r="CX155" s="227">
        <v>5.6000000000000001E-2</v>
      </c>
      <c r="CY155" s="26">
        <f t="shared" si="192"/>
        <v>0.36799999999999999</v>
      </c>
      <c r="CZ155" s="26">
        <v>3.3000000000000002E-2</v>
      </c>
      <c r="DA155" s="26">
        <f t="shared" si="193"/>
        <v>0.39900000000000002</v>
      </c>
      <c r="DB155" s="83">
        <v>0.70920000000000005</v>
      </c>
      <c r="DC155" s="163">
        <f t="shared" si="194"/>
        <v>1.4762</v>
      </c>
      <c r="DD155" s="203">
        <f t="shared" si="195"/>
        <v>0.49099999999999999</v>
      </c>
      <c r="DE155" s="283">
        <f t="shared" si="196"/>
        <v>0</v>
      </c>
      <c r="DF155" s="284">
        <f t="shared" si="197"/>
        <v>0</v>
      </c>
      <c r="DI155" s="231"/>
      <c r="DJ155" s="163">
        <f t="shared" si="198"/>
        <v>10.545199999999999</v>
      </c>
      <c r="DK155" s="203">
        <f t="shared" si="199"/>
        <v>0.36799999999999999</v>
      </c>
      <c r="DM155" s="301">
        <f t="shared" si="200"/>
        <v>1</v>
      </c>
      <c r="DN155" s="302">
        <f t="shared" si="201"/>
        <v>4</v>
      </c>
    </row>
    <row r="156" spans="2:118" x14ac:dyDescent="0.3">
      <c r="B156" s="47" t="s">
        <v>59</v>
      </c>
      <c r="C156" s="160">
        <v>540294</v>
      </c>
      <c r="D156" s="4" t="s">
        <v>318</v>
      </c>
      <c r="E156" s="4" t="s">
        <v>369</v>
      </c>
      <c r="F156" s="11">
        <v>4</v>
      </c>
      <c r="G156" s="18">
        <v>1032</v>
      </c>
      <c r="H156" s="18">
        <v>372</v>
      </c>
      <c r="I156" s="18">
        <v>623</v>
      </c>
      <c r="J156" s="19">
        <v>386.3565891472868</v>
      </c>
      <c r="K156" s="18">
        <v>236</v>
      </c>
      <c r="L156" s="163">
        <v>2.64</v>
      </c>
      <c r="N156" s="256">
        <v>60</v>
      </c>
      <c r="O156" s="26">
        <f t="shared" si="136"/>
        <v>0.42499999999999999</v>
      </c>
      <c r="P156" s="26">
        <v>5.8139534883720929E-2</v>
      </c>
      <c r="Q156" s="26">
        <f t="shared" si="137"/>
        <v>0.24099999999999999</v>
      </c>
      <c r="R156" s="11">
        <v>2.21</v>
      </c>
      <c r="S156" s="26">
        <f t="shared" si="138"/>
        <v>0.36399999999999999</v>
      </c>
      <c r="T156" s="69">
        <v>2.141472868217054E-3</v>
      </c>
      <c r="U156" s="83">
        <f t="shared" si="139"/>
        <v>0.184</v>
      </c>
      <c r="V156" s="11">
        <v>17</v>
      </c>
      <c r="W156" s="26">
        <f t="shared" si="140"/>
        <v>0.495</v>
      </c>
      <c r="X156" s="62">
        <v>1.4</v>
      </c>
      <c r="Y156" s="26">
        <f t="shared" si="141"/>
        <v>0.42499999999999999</v>
      </c>
      <c r="Z156" s="163">
        <f t="shared" si="142"/>
        <v>1.3449999999999998</v>
      </c>
      <c r="AA156" s="276">
        <f t="shared" si="143"/>
        <v>0.245</v>
      </c>
      <c r="AB156" s="283">
        <f t="shared" si="144"/>
        <v>0</v>
      </c>
      <c r="AC156" s="284">
        <f t="shared" si="145"/>
        <v>0</v>
      </c>
      <c r="AE156" s="256">
        <v>41</v>
      </c>
      <c r="AF156" s="26">
        <f t="shared" si="146"/>
        <v>0.495</v>
      </c>
      <c r="AG156" s="79">
        <v>2</v>
      </c>
      <c r="AH156" s="26">
        <f t="shared" si="147"/>
        <v>0.58299999999999996</v>
      </c>
      <c r="AI156" s="26">
        <f t="shared" si="148"/>
        <v>0.11021505376344086</v>
      </c>
      <c r="AJ156" s="83">
        <f t="shared" si="149"/>
        <v>0.56999999999999995</v>
      </c>
      <c r="AK156" s="61">
        <f t="shared" si="150"/>
        <v>0.68333333333333335</v>
      </c>
      <c r="AL156" s="26">
        <f t="shared" si="151"/>
        <v>0.54300000000000004</v>
      </c>
      <c r="AM156" s="11">
        <v>41</v>
      </c>
      <c r="AN156" s="83">
        <f t="shared" si="152"/>
        <v>0.11021505376344086</v>
      </c>
      <c r="AO156" s="26">
        <f t="shared" si="153"/>
        <v>4.878048780487805E-2</v>
      </c>
      <c r="AP156" s="26">
        <f t="shared" si="154"/>
        <v>0.63500000000000001</v>
      </c>
      <c r="AQ156" s="198">
        <f t="shared" si="155"/>
        <v>2.1909999999999998</v>
      </c>
      <c r="AR156" s="276">
        <f t="shared" si="156"/>
        <v>0.61399999999999999</v>
      </c>
      <c r="AS156" s="283">
        <f t="shared" si="157"/>
        <v>0</v>
      </c>
      <c r="AT156" s="284">
        <f t="shared" si="158"/>
        <v>0</v>
      </c>
      <c r="AV156" s="208">
        <v>31400</v>
      </c>
      <c r="AW156" s="83">
        <f t="shared" si="159"/>
        <v>0.42899999999999999</v>
      </c>
      <c r="AX156" s="26">
        <v>5.8823529411764712E-2</v>
      </c>
      <c r="AY156" s="83">
        <f t="shared" si="160"/>
        <v>0.42099999999999999</v>
      </c>
      <c r="AZ156" s="26">
        <v>0.29299999999999998</v>
      </c>
      <c r="BA156" s="83">
        <f t="shared" si="161"/>
        <v>0.67100000000000004</v>
      </c>
      <c r="BB156" s="26">
        <v>0.75600000000000001</v>
      </c>
      <c r="BC156" s="83">
        <f t="shared" si="162"/>
        <v>0.50800000000000001</v>
      </c>
      <c r="BD156" s="26">
        <v>0.95099999999999996</v>
      </c>
      <c r="BE156" s="178">
        <f t="shared" si="163"/>
        <v>0.88500000000000001</v>
      </c>
      <c r="BF156" s="26">
        <v>0</v>
      </c>
      <c r="BG156" s="83">
        <f t="shared" si="164"/>
        <v>0</v>
      </c>
      <c r="BH156" s="212">
        <f t="shared" si="165"/>
        <v>2.9139999999999997</v>
      </c>
      <c r="BI156" s="203">
        <f t="shared" si="166"/>
        <v>0.32800000000000001</v>
      </c>
      <c r="BJ156" s="283">
        <f t="shared" si="167"/>
        <v>0</v>
      </c>
      <c r="BK156" s="284">
        <f t="shared" si="168"/>
        <v>1</v>
      </c>
      <c r="BM156" s="160">
        <v>2</v>
      </c>
      <c r="BN156" s="26">
        <f t="shared" si="169"/>
        <v>0.66600000000000004</v>
      </c>
      <c r="BO156" s="11">
        <v>0</v>
      </c>
      <c r="BP156" s="26">
        <f t="shared" si="170"/>
        <v>0</v>
      </c>
      <c r="BQ156" s="26">
        <v>8.7999999999999995E-2</v>
      </c>
      <c r="BR156" s="83">
        <f t="shared" si="171"/>
        <v>0.46899999999999997</v>
      </c>
      <c r="BS156" s="163">
        <f t="shared" si="172"/>
        <v>1.135</v>
      </c>
      <c r="BT156" s="291">
        <f t="shared" si="173"/>
        <v>0.622</v>
      </c>
      <c r="BU156" s="283">
        <f t="shared" si="174"/>
        <v>0</v>
      </c>
      <c r="BV156" s="284">
        <f t="shared" si="175"/>
        <v>0</v>
      </c>
      <c r="BX156" s="160">
        <v>0</v>
      </c>
      <c r="BY156" s="26">
        <f t="shared" si="176"/>
        <v>0</v>
      </c>
      <c r="BZ156" s="11">
        <v>0</v>
      </c>
      <c r="CA156" s="26">
        <f t="shared" si="177"/>
        <v>0</v>
      </c>
      <c r="CB156" s="11">
        <v>0</v>
      </c>
      <c r="CC156" s="26">
        <f t="shared" si="178"/>
        <v>0</v>
      </c>
      <c r="CD156" s="11">
        <v>0</v>
      </c>
      <c r="CE156" s="26">
        <f t="shared" si="179"/>
        <v>0</v>
      </c>
      <c r="CF156" s="163">
        <f t="shared" si="180"/>
        <v>0</v>
      </c>
      <c r="CG156" s="299">
        <f t="shared" si="181"/>
        <v>0</v>
      </c>
      <c r="CH156" s="283">
        <f t="shared" si="182"/>
        <v>0</v>
      </c>
      <c r="CI156" s="284">
        <f t="shared" si="183"/>
        <v>0</v>
      </c>
      <c r="CK156" s="160">
        <v>0</v>
      </c>
      <c r="CL156" s="26">
        <f t="shared" si="184"/>
        <v>0</v>
      </c>
      <c r="CM156" s="26">
        <v>0</v>
      </c>
      <c r="CN156" s="45">
        <f t="shared" si="185"/>
        <v>0</v>
      </c>
      <c r="CO156" s="11">
        <v>10</v>
      </c>
      <c r="CP156" s="26">
        <f t="shared" si="186"/>
        <v>0.45100000000000001</v>
      </c>
      <c r="CQ156" s="11">
        <v>6</v>
      </c>
      <c r="CR156" s="26">
        <f t="shared" si="187"/>
        <v>0.627</v>
      </c>
      <c r="CS156" s="163">
        <f t="shared" si="188"/>
        <v>1.0780000000000001</v>
      </c>
      <c r="CT156" s="299">
        <f t="shared" si="189"/>
        <v>0.372</v>
      </c>
      <c r="CU156" s="283">
        <f t="shared" si="190"/>
        <v>0</v>
      </c>
      <c r="CV156" s="284">
        <f t="shared" si="191"/>
        <v>0</v>
      </c>
      <c r="CX156" s="227">
        <v>0.124</v>
      </c>
      <c r="CY156" s="26">
        <f t="shared" si="192"/>
        <v>0.54800000000000004</v>
      </c>
      <c r="CZ156" s="26">
        <v>0.111</v>
      </c>
      <c r="DA156" s="26">
        <f t="shared" si="193"/>
        <v>0.66200000000000003</v>
      </c>
      <c r="DB156" s="26">
        <v>0.62109999999999999</v>
      </c>
      <c r="DC156" s="163">
        <f t="shared" si="194"/>
        <v>1.8310999999999999</v>
      </c>
      <c r="DD156" s="203">
        <f t="shared" si="195"/>
        <v>0.65700000000000003</v>
      </c>
      <c r="DE156" s="283">
        <f t="shared" si="196"/>
        <v>0</v>
      </c>
      <c r="DF156" s="284">
        <f t="shared" si="197"/>
        <v>0</v>
      </c>
      <c r="DI156" s="231"/>
      <c r="DJ156" s="163">
        <f t="shared" si="198"/>
        <v>10.4941</v>
      </c>
      <c r="DK156" s="203">
        <f t="shared" si="199"/>
        <v>0.36399999999999999</v>
      </c>
      <c r="DM156" s="301">
        <f t="shared" si="200"/>
        <v>0</v>
      </c>
      <c r="DN156" s="302">
        <f t="shared" si="201"/>
        <v>1</v>
      </c>
    </row>
    <row r="157" spans="2:118" x14ac:dyDescent="0.3">
      <c r="B157" s="47" t="s">
        <v>219</v>
      </c>
      <c r="C157" s="160">
        <v>540158</v>
      </c>
      <c r="D157" s="4" t="s">
        <v>350</v>
      </c>
      <c r="E157" s="4" t="s">
        <v>369</v>
      </c>
      <c r="F157" s="11">
        <v>4</v>
      </c>
      <c r="G157" s="18">
        <v>366</v>
      </c>
      <c r="H157" s="18">
        <v>187</v>
      </c>
      <c r="I157" s="18">
        <v>293</v>
      </c>
      <c r="J157" s="19">
        <v>512.34972677595624</v>
      </c>
      <c r="K157" s="18">
        <v>99</v>
      </c>
      <c r="L157" s="163">
        <v>2.96</v>
      </c>
      <c r="N157" s="256">
        <v>58</v>
      </c>
      <c r="O157" s="26">
        <f t="shared" si="136"/>
        <v>0.42099999999999999</v>
      </c>
      <c r="P157" s="26">
        <v>0.15846994535519129</v>
      </c>
      <c r="Q157" s="26">
        <f t="shared" si="137"/>
        <v>0.57399999999999995</v>
      </c>
      <c r="R157" s="11">
        <v>1.76</v>
      </c>
      <c r="S157" s="26">
        <f t="shared" si="138"/>
        <v>0.28499999999999998</v>
      </c>
      <c r="T157" s="69">
        <v>4.8087431693989071E-3</v>
      </c>
      <c r="U157" s="83">
        <f t="shared" si="139"/>
        <v>0.53500000000000003</v>
      </c>
      <c r="V157" s="11">
        <v>15</v>
      </c>
      <c r="W157" s="26">
        <f t="shared" si="140"/>
        <v>0.27100000000000002</v>
      </c>
      <c r="X157" s="62">
        <v>1.4</v>
      </c>
      <c r="Y157" s="26">
        <f t="shared" si="141"/>
        <v>0.42499999999999999</v>
      </c>
      <c r="Z157" s="163">
        <f t="shared" si="142"/>
        <v>1.8049999999999997</v>
      </c>
      <c r="AA157" s="276">
        <f t="shared" si="143"/>
        <v>0.39</v>
      </c>
      <c r="AB157" s="283">
        <f t="shared" si="144"/>
        <v>0</v>
      </c>
      <c r="AC157" s="284">
        <f t="shared" si="145"/>
        <v>0</v>
      </c>
      <c r="AE157" s="256">
        <v>14</v>
      </c>
      <c r="AF157" s="26">
        <f t="shared" si="146"/>
        <v>0.219</v>
      </c>
      <c r="AG157" s="79">
        <v>1</v>
      </c>
      <c r="AH157" s="26">
        <f t="shared" si="147"/>
        <v>0.53</v>
      </c>
      <c r="AI157" s="26">
        <f t="shared" si="148"/>
        <v>7.4866310160427801E-2</v>
      </c>
      <c r="AJ157" s="83">
        <f t="shared" si="149"/>
        <v>0.47799999999999998</v>
      </c>
      <c r="AK157" s="61">
        <f t="shared" si="150"/>
        <v>0.2413793103448276</v>
      </c>
      <c r="AL157" s="26">
        <f t="shared" si="151"/>
        <v>0.27100000000000002</v>
      </c>
      <c r="AM157" s="11">
        <v>16</v>
      </c>
      <c r="AN157" s="83">
        <f t="shared" si="152"/>
        <v>8.5561497326203204E-2</v>
      </c>
      <c r="AO157" s="26">
        <f t="shared" si="153"/>
        <v>7.1428571428571425E-2</v>
      </c>
      <c r="AP157" s="26">
        <f t="shared" si="154"/>
        <v>0.67900000000000005</v>
      </c>
      <c r="AQ157" s="198">
        <f t="shared" si="155"/>
        <v>1.498</v>
      </c>
      <c r="AR157" s="276">
        <f t="shared" si="156"/>
        <v>0.377</v>
      </c>
      <c r="AS157" s="283">
        <f t="shared" si="157"/>
        <v>0</v>
      </c>
      <c r="AT157" s="284">
        <f t="shared" si="158"/>
        <v>0</v>
      </c>
      <c r="AV157" s="208">
        <v>21600</v>
      </c>
      <c r="AW157" s="83">
        <f t="shared" si="159"/>
        <v>0.26700000000000002</v>
      </c>
      <c r="AX157" s="26">
        <v>0.25</v>
      </c>
      <c r="AY157" s="83">
        <f t="shared" si="160"/>
        <v>0.745</v>
      </c>
      <c r="AZ157" s="26">
        <v>6.2E-2</v>
      </c>
      <c r="BA157" s="83">
        <f t="shared" si="161"/>
        <v>0.254</v>
      </c>
      <c r="BB157" s="26">
        <v>0.68799999999999994</v>
      </c>
      <c r="BC157" s="83">
        <f t="shared" si="162"/>
        <v>0.438</v>
      </c>
      <c r="BD157" s="26">
        <v>0.81200000000000006</v>
      </c>
      <c r="BE157" s="83">
        <f t="shared" si="163"/>
        <v>0.46899999999999997</v>
      </c>
      <c r="BF157" s="26">
        <v>0</v>
      </c>
      <c r="BG157" s="83">
        <f t="shared" si="164"/>
        <v>0</v>
      </c>
      <c r="BH157" s="212">
        <f t="shared" si="165"/>
        <v>2.173</v>
      </c>
      <c r="BI157" s="203">
        <f t="shared" si="166"/>
        <v>0.21</v>
      </c>
      <c r="BJ157" s="283">
        <f t="shared" si="167"/>
        <v>0</v>
      </c>
      <c r="BK157" s="284">
        <f t="shared" si="168"/>
        <v>0</v>
      </c>
      <c r="BM157" s="160">
        <v>1</v>
      </c>
      <c r="BN157" s="26">
        <f t="shared" si="169"/>
        <v>0.438</v>
      </c>
      <c r="BO157" s="11">
        <v>0</v>
      </c>
      <c r="BP157" s="26">
        <f t="shared" si="170"/>
        <v>0</v>
      </c>
      <c r="BQ157" s="26">
        <v>0.13100000000000001</v>
      </c>
      <c r="BR157" s="83">
        <f t="shared" si="171"/>
        <v>0.58699999999999997</v>
      </c>
      <c r="BS157" s="163">
        <f t="shared" si="172"/>
        <v>1.0249999999999999</v>
      </c>
      <c r="BT157" s="291">
        <f t="shared" si="173"/>
        <v>0.57399999999999995</v>
      </c>
      <c r="BU157" s="283">
        <f t="shared" si="174"/>
        <v>0</v>
      </c>
      <c r="BV157" s="284">
        <f t="shared" si="175"/>
        <v>0</v>
      </c>
      <c r="BX157" s="160">
        <v>0</v>
      </c>
      <c r="BY157" s="26">
        <f t="shared" si="176"/>
        <v>0</v>
      </c>
      <c r="BZ157" s="11">
        <v>0</v>
      </c>
      <c r="CA157" s="26">
        <f t="shared" si="177"/>
        <v>0</v>
      </c>
      <c r="CB157" s="11">
        <v>2</v>
      </c>
      <c r="CC157" s="26">
        <f t="shared" si="178"/>
        <v>0.51700000000000002</v>
      </c>
      <c r="CD157" s="11">
        <v>1</v>
      </c>
      <c r="CE157" s="26">
        <f t="shared" si="179"/>
        <v>0.59199999999999997</v>
      </c>
      <c r="CF157" s="163">
        <f t="shared" si="180"/>
        <v>0.51700000000000002</v>
      </c>
      <c r="CG157" s="299">
        <f t="shared" si="181"/>
        <v>0.48199999999999998</v>
      </c>
      <c r="CH157" s="283">
        <f t="shared" si="182"/>
        <v>0</v>
      </c>
      <c r="CI157" s="284">
        <f t="shared" si="183"/>
        <v>0</v>
      </c>
      <c r="CK157" s="160">
        <v>3</v>
      </c>
      <c r="CL157" s="26">
        <f t="shared" si="184"/>
        <v>0.70099999999999996</v>
      </c>
      <c r="CM157" s="26">
        <v>0.21428571428571427</v>
      </c>
      <c r="CN157" s="147">
        <f t="shared" si="185"/>
        <v>0.93799999999999994</v>
      </c>
      <c r="CO157" s="11">
        <v>5</v>
      </c>
      <c r="CP157" s="26">
        <f t="shared" si="186"/>
        <v>0.32400000000000001</v>
      </c>
      <c r="CQ157" s="11">
        <v>0</v>
      </c>
      <c r="CR157" s="26">
        <f t="shared" si="187"/>
        <v>0</v>
      </c>
      <c r="CS157" s="163">
        <f t="shared" si="188"/>
        <v>1.9630000000000001</v>
      </c>
      <c r="CT157" s="299">
        <f t="shared" si="189"/>
        <v>0.63100000000000001</v>
      </c>
      <c r="CU157" s="283">
        <f t="shared" si="190"/>
        <v>1</v>
      </c>
      <c r="CV157" s="284">
        <f t="shared" si="191"/>
        <v>1</v>
      </c>
      <c r="CX157" s="227">
        <v>0.113</v>
      </c>
      <c r="CY157" s="26">
        <f t="shared" si="192"/>
        <v>0.51700000000000002</v>
      </c>
      <c r="CZ157" s="26">
        <v>4.1000000000000002E-2</v>
      </c>
      <c r="DA157" s="26">
        <f t="shared" si="193"/>
        <v>0.438</v>
      </c>
      <c r="DB157" s="26">
        <v>0.4052</v>
      </c>
      <c r="DC157" s="163">
        <f t="shared" si="194"/>
        <v>1.3602000000000001</v>
      </c>
      <c r="DD157" s="203">
        <f t="shared" si="195"/>
        <v>0.442</v>
      </c>
      <c r="DE157" s="283">
        <f t="shared" si="196"/>
        <v>0</v>
      </c>
      <c r="DF157" s="284">
        <f t="shared" si="197"/>
        <v>0</v>
      </c>
      <c r="DI157" s="231"/>
      <c r="DJ157" s="163">
        <f t="shared" si="198"/>
        <v>10.341200000000001</v>
      </c>
      <c r="DK157" s="203">
        <f t="shared" si="199"/>
        <v>0.35899999999999999</v>
      </c>
      <c r="DM157" s="301">
        <f t="shared" si="200"/>
        <v>1</v>
      </c>
      <c r="DN157" s="302">
        <f t="shared" si="201"/>
        <v>1</v>
      </c>
    </row>
    <row r="158" spans="2:118" x14ac:dyDescent="0.3">
      <c r="B158" s="47" t="s">
        <v>296</v>
      </c>
      <c r="C158" s="160">
        <v>540212</v>
      </c>
      <c r="D158" s="4" t="s">
        <v>366</v>
      </c>
      <c r="E158" s="4" t="s">
        <v>369</v>
      </c>
      <c r="F158" s="11">
        <v>5</v>
      </c>
      <c r="G158" s="18">
        <v>323</v>
      </c>
      <c r="H158" s="18">
        <v>635</v>
      </c>
      <c r="I158" s="18">
        <v>787</v>
      </c>
      <c r="J158" s="19">
        <v>1559.3808049535601</v>
      </c>
      <c r="K158" s="18">
        <v>295</v>
      </c>
      <c r="L158" s="163">
        <v>2.67</v>
      </c>
      <c r="N158" s="256">
        <v>128</v>
      </c>
      <c r="O158" s="26">
        <f t="shared" si="136"/>
        <v>0.67900000000000005</v>
      </c>
      <c r="P158" s="26">
        <v>0.39628482972136231</v>
      </c>
      <c r="Q158" s="144">
        <f t="shared" si="137"/>
        <v>0.95599999999999996</v>
      </c>
      <c r="R158" s="11">
        <v>2.5099999999999998</v>
      </c>
      <c r="S158" s="26">
        <f t="shared" si="138"/>
        <v>0.438</v>
      </c>
      <c r="T158" s="69">
        <v>7.7708978328173356E-3</v>
      </c>
      <c r="U158" s="178">
        <f t="shared" si="139"/>
        <v>0.80200000000000005</v>
      </c>
      <c r="V158" s="11">
        <v>15</v>
      </c>
      <c r="W158" s="26">
        <f t="shared" si="140"/>
        <v>0.27100000000000002</v>
      </c>
      <c r="X158" s="62">
        <v>1.2</v>
      </c>
      <c r="Y158" s="26">
        <f t="shared" si="141"/>
        <v>0.36399999999999999</v>
      </c>
      <c r="Z158" s="163">
        <f t="shared" si="142"/>
        <v>2.3929999999999998</v>
      </c>
      <c r="AA158" s="276">
        <f t="shared" si="143"/>
        <v>0.68400000000000005</v>
      </c>
      <c r="AB158" s="283">
        <f t="shared" si="144"/>
        <v>1</v>
      </c>
      <c r="AC158" s="284">
        <f t="shared" si="145"/>
        <v>2</v>
      </c>
      <c r="AE158" s="256">
        <v>38</v>
      </c>
      <c r="AF158" s="26">
        <f t="shared" si="146"/>
        <v>0.48199999999999998</v>
      </c>
      <c r="AG158" s="79">
        <v>0</v>
      </c>
      <c r="AH158" s="26">
        <f t="shared" si="147"/>
        <v>0</v>
      </c>
      <c r="AI158" s="26">
        <f t="shared" si="148"/>
        <v>5.9842519685039369E-2</v>
      </c>
      <c r="AJ158" s="83">
        <f t="shared" si="149"/>
        <v>0.434</v>
      </c>
      <c r="AK158" s="61">
        <f t="shared" si="150"/>
        <v>0.296875</v>
      </c>
      <c r="AL158" s="26">
        <f t="shared" si="151"/>
        <v>0.32400000000000001</v>
      </c>
      <c r="AM158" s="11">
        <v>66</v>
      </c>
      <c r="AN158" s="83">
        <f t="shared" si="152"/>
        <v>0.10393700787401575</v>
      </c>
      <c r="AO158" s="26">
        <f t="shared" si="153"/>
        <v>0</v>
      </c>
      <c r="AP158" s="26">
        <f t="shared" si="154"/>
        <v>0</v>
      </c>
      <c r="AQ158" s="198">
        <f t="shared" si="155"/>
        <v>1.24</v>
      </c>
      <c r="AR158" s="276">
        <f t="shared" si="156"/>
        <v>0.30199999999999999</v>
      </c>
      <c r="AS158" s="283">
        <f t="shared" si="157"/>
        <v>0</v>
      </c>
      <c r="AT158" s="284">
        <f t="shared" si="158"/>
        <v>0</v>
      </c>
      <c r="AV158" s="208">
        <v>37750</v>
      </c>
      <c r="AW158" s="83">
        <f t="shared" si="159"/>
        <v>0.52600000000000002</v>
      </c>
      <c r="AX158" s="26">
        <v>0.2040816326530612</v>
      </c>
      <c r="AY158" s="83">
        <f t="shared" si="160"/>
        <v>0.71</v>
      </c>
      <c r="AZ158" s="26">
        <v>0.25800000000000001</v>
      </c>
      <c r="BA158" s="83">
        <f t="shared" si="161"/>
        <v>0.60899999999999999</v>
      </c>
      <c r="BB158" s="26">
        <v>0.879</v>
      </c>
      <c r="BC158" s="83">
        <f t="shared" si="162"/>
        <v>0.74099999999999999</v>
      </c>
      <c r="BD158" s="26">
        <v>0.84800000000000009</v>
      </c>
      <c r="BE158" s="83">
        <f t="shared" si="163"/>
        <v>0.54800000000000004</v>
      </c>
      <c r="BF158" s="26">
        <v>0</v>
      </c>
      <c r="BG158" s="83">
        <f t="shared" si="164"/>
        <v>0</v>
      </c>
      <c r="BH158" s="212">
        <f t="shared" si="165"/>
        <v>3.1340000000000003</v>
      </c>
      <c r="BI158" s="203">
        <f t="shared" si="166"/>
        <v>0.39900000000000002</v>
      </c>
      <c r="BJ158" s="283">
        <f t="shared" si="167"/>
        <v>0</v>
      </c>
      <c r="BK158" s="284">
        <f t="shared" si="168"/>
        <v>0</v>
      </c>
      <c r="BM158" s="160">
        <v>2</v>
      </c>
      <c r="BN158" s="26">
        <f t="shared" si="169"/>
        <v>0.66600000000000004</v>
      </c>
      <c r="BO158" s="11">
        <v>2</v>
      </c>
      <c r="BP158" s="31">
        <f t="shared" si="170"/>
        <v>0.85</v>
      </c>
      <c r="BQ158" s="26">
        <v>8.8999999999999996E-2</v>
      </c>
      <c r="BR158" s="83">
        <f t="shared" si="171"/>
        <v>0.47799999999999998</v>
      </c>
      <c r="BS158" s="163">
        <f t="shared" si="172"/>
        <v>1.1440000000000001</v>
      </c>
      <c r="BT158" s="291">
        <f t="shared" si="173"/>
        <v>0.64</v>
      </c>
      <c r="BU158" s="283">
        <f t="shared" si="174"/>
        <v>0</v>
      </c>
      <c r="BV158" s="284">
        <f t="shared" si="175"/>
        <v>0</v>
      </c>
      <c r="BX158" s="160">
        <v>0</v>
      </c>
      <c r="BY158" s="26">
        <f t="shared" si="176"/>
        <v>0</v>
      </c>
      <c r="BZ158" s="11">
        <v>0</v>
      </c>
      <c r="CA158" s="26">
        <f t="shared" si="177"/>
        <v>0</v>
      </c>
      <c r="CB158" s="11">
        <v>0</v>
      </c>
      <c r="CC158" s="26">
        <f t="shared" si="178"/>
        <v>0</v>
      </c>
      <c r="CD158" s="11">
        <v>0</v>
      </c>
      <c r="CE158" s="26">
        <f t="shared" si="179"/>
        <v>0</v>
      </c>
      <c r="CF158" s="163">
        <f t="shared" si="180"/>
        <v>0</v>
      </c>
      <c r="CG158" s="299">
        <f t="shared" si="181"/>
        <v>0</v>
      </c>
      <c r="CH158" s="283">
        <f t="shared" si="182"/>
        <v>0</v>
      </c>
      <c r="CI158" s="284">
        <f t="shared" si="183"/>
        <v>0</v>
      </c>
      <c r="CK158" s="160">
        <v>0</v>
      </c>
      <c r="CL158" s="26">
        <f t="shared" si="184"/>
        <v>0</v>
      </c>
      <c r="CM158" s="26">
        <v>0</v>
      </c>
      <c r="CN158" s="45">
        <f t="shared" si="185"/>
        <v>0</v>
      </c>
      <c r="CO158" s="11">
        <v>12</v>
      </c>
      <c r="CP158" s="26">
        <f t="shared" si="186"/>
        <v>0.5</v>
      </c>
      <c r="CQ158" s="11">
        <v>0</v>
      </c>
      <c r="CR158" s="26">
        <f t="shared" si="187"/>
        <v>0</v>
      </c>
      <c r="CS158" s="163">
        <f t="shared" si="188"/>
        <v>0.5</v>
      </c>
      <c r="CT158" s="299">
        <f t="shared" si="189"/>
        <v>0.28899999999999998</v>
      </c>
      <c r="CU158" s="283">
        <f t="shared" si="190"/>
        <v>0</v>
      </c>
      <c r="CV158" s="284">
        <f t="shared" si="191"/>
        <v>0</v>
      </c>
      <c r="CX158" s="227">
        <v>9.8000000000000004E-2</v>
      </c>
      <c r="CY158" s="26">
        <f t="shared" si="192"/>
        <v>0.49099999999999999</v>
      </c>
      <c r="CZ158" s="26">
        <v>5.7000000000000002E-2</v>
      </c>
      <c r="DA158" s="26">
        <f t="shared" si="193"/>
        <v>0.51300000000000001</v>
      </c>
      <c r="DB158" s="144">
        <v>0.92069999999999996</v>
      </c>
      <c r="DC158" s="163">
        <f t="shared" si="194"/>
        <v>1.9247000000000001</v>
      </c>
      <c r="DD158" s="203">
        <f t="shared" si="195"/>
        <v>0.68799999999999994</v>
      </c>
      <c r="DE158" s="283">
        <f t="shared" si="196"/>
        <v>1</v>
      </c>
      <c r="DF158" s="284">
        <f t="shared" si="197"/>
        <v>1</v>
      </c>
      <c r="DI158" s="231"/>
      <c r="DJ158" s="163">
        <f t="shared" si="198"/>
        <v>10.335699999999999</v>
      </c>
      <c r="DK158" s="203">
        <f t="shared" si="199"/>
        <v>0.35499999999999998</v>
      </c>
      <c r="DM158" s="301">
        <f t="shared" si="200"/>
        <v>2</v>
      </c>
      <c r="DN158" s="302">
        <f t="shared" si="201"/>
        <v>3</v>
      </c>
    </row>
    <row r="159" spans="2:118" x14ac:dyDescent="0.3">
      <c r="B159" s="47" t="s">
        <v>42</v>
      </c>
      <c r="C159" s="160">
        <v>540013</v>
      </c>
      <c r="D159" s="4" t="s">
        <v>311</v>
      </c>
      <c r="E159" s="4" t="s">
        <v>369</v>
      </c>
      <c r="F159" s="11">
        <v>11</v>
      </c>
      <c r="G159" s="18">
        <v>1337</v>
      </c>
      <c r="H159" s="18">
        <v>2372</v>
      </c>
      <c r="I159" s="18">
        <v>2842</v>
      </c>
      <c r="J159" s="19">
        <v>1360.4188481675392</v>
      </c>
      <c r="K159" s="18">
        <v>1394</v>
      </c>
      <c r="L159" s="163">
        <v>2.04</v>
      </c>
      <c r="N159" s="256">
        <v>35</v>
      </c>
      <c r="O159" s="26">
        <f t="shared" si="136"/>
        <v>0.22800000000000001</v>
      </c>
      <c r="P159" s="26">
        <v>2.6178010471204188E-2</v>
      </c>
      <c r="Q159" s="26">
        <f t="shared" si="137"/>
        <v>0.105</v>
      </c>
      <c r="R159" s="11">
        <v>2.12</v>
      </c>
      <c r="S159" s="26">
        <f t="shared" si="138"/>
        <v>0.35</v>
      </c>
      <c r="T159" s="69">
        <v>1.585639491398654E-3</v>
      </c>
      <c r="U159" s="83">
        <f t="shared" si="139"/>
        <v>0.122</v>
      </c>
      <c r="V159" s="11">
        <v>9</v>
      </c>
      <c r="W159" s="26">
        <f t="shared" si="140"/>
        <v>0</v>
      </c>
      <c r="X159" s="62">
        <v>1.6</v>
      </c>
      <c r="Y159" s="26">
        <f t="shared" si="141"/>
        <v>0.49099999999999999</v>
      </c>
      <c r="Z159" s="163">
        <f t="shared" si="142"/>
        <v>0.71799999999999997</v>
      </c>
      <c r="AA159" s="276">
        <f t="shared" si="143"/>
        <v>0.114</v>
      </c>
      <c r="AB159" s="283">
        <f t="shared" si="144"/>
        <v>0</v>
      </c>
      <c r="AC159" s="284">
        <f t="shared" si="145"/>
        <v>0</v>
      </c>
      <c r="AE159" s="256">
        <v>64</v>
      </c>
      <c r="AF159" s="26">
        <f t="shared" si="146"/>
        <v>0.61399999999999999</v>
      </c>
      <c r="AG159" s="79">
        <v>0</v>
      </c>
      <c r="AH159" s="26">
        <f t="shared" si="147"/>
        <v>0</v>
      </c>
      <c r="AI159" s="26">
        <f t="shared" si="148"/>
        <v>2.6981450252951095E-2</v>
      </c>
      <c r="AJ159" s="83">
        <f t="shared" si="149"/>
        <v>0.307</v>
      </c>
      <c r="AK159" s="61">
        <f t="shared" si="150"/>
        <v>1.8285714285714285</v>
      </c>
      <c r="AL159" s="144">
        <f t="shared" si="151"/>
        <v>0.91600000000000004</v>
      </c>
      <c r="AM159" s="11">
        <v>82</v>
      </c>
      <c r="AN159" s="83">
        <f t="shared" si="152"/>
        <v>3.4569983136593589E-2</v>
      </c>
      <c r="AO159" s="26">
        <f t="shared" si="153"/>
        <v>0</v>
      </c>
      <c r="AP159" s="26">
        <f t="shared" si="154"/>
        <v>0</v>
      </c>
      <c r="AQ159" s="198">
        <f t="shared" si="155"/>
        <v>1.8370000000000002</v>
      </c>
      <c r="AR159" s="276">
        <f t="shared" si="156"/>
        <v>0.48199999999999998</v>
      </c>
      <c r="AS159" s="283">
        <f t="shared" si="157"/>
        <v>1</v>
      </c>
      <c r="AT159" s="284">
        <f t="shared" si="158"/>
        <v>1</v>
      </c>
      <c r="AV159" s="208">
        <v>56100</v>
      </c>
      <c r="AW159" s="83">
        <f t="shared" si="159"/>
        <v>0.79300000000000004</v>
      </c>
      <c r="AX159" s="26">
        <v>8.6956521739130432E-2</v>
      </c>
      <c r="AY159" s="83">
        <f t="shared" si="160"/>
        <v>0.495</v>
      </c>
      <c r="AZ159" s="26">
        <v>0.52400000000000002</v>
      </c>
      <c r="BA159" s="178">
        <f t="shared" si="161"/>
        <v>0.89400000000000002</v>
      </c>
      <c r="BB159" s="26">
        <v>0.40200000000000002</v>
      </c>
      <c r="BC159" s="83">
        <f t="shared" si="162"/>
        <v>0.24099999999999999</v>
      </c>
      <c r="BD159" s="26">
        <v>0.85399999999999998</v>
      </c>
      <c r="BE159" s="83">
        <f t="shared" si="163"/>
        <v>0.56100000000000005</v>
      </c>
      <c r="BF159" s="26">
        <v>4.6875E-2</v>
      </c>
      <c r="BG159" s="83">
        <f t="shared" si="164"/>
        <v>0.71</v>
      </c>
      <c r="BH159" s="212">
        <f t="shared" si="165"/>
        <v>3.6940000000000004</v>
      </c>
      <c r="BI159" s="203">
        <f t="shared" si="166"/>
        <v>0.71399999999999997</v>
      </c>
      <c r="BJ159" s="283">
        <f t="shared" si="167"/>
        <v>0</v>
      </c>
      <c r="BK159" s="284">
        <f t="shared" si="168"/>
        <v>1</v>
      </c>
      <c r="BM159" s="160">
        <v>2</v>
      </c>
      <c r="BN159" s="26">
        <f t="shared" si="169"/>
        <v>0.66600000000000004</v>
      </c>
      <c r="BO159" s="11">
        <v>1</v>
      </c>
      <c r="BP159" s="26">
        <f t="shared" si="170"/>
        <v>0.63500000000000001</v>
      </c>
      <c r="BQ159" s="26">
        <v>4.2999999999999997E-2</v>
      </c>
      <c r="BR159" s="83">
        <f t="shared" si="171"/>
        <v>0.28899999999999998</v>
      </c>
      <c r="BS159" s="163">
        <f t="shared" si="172"/>
        <v>0.95500000000000007</v>
      </c>
      <c r="BT159" s="291">
        <f t="shared" si="173"/>
        <v>0.52100000000000002</v>
      </c>
      <c r="BU159" s="283">
        <f t="shared" si="174"/>
        <v>0</v>
      </c>
      <c r="BV159" s="284">
        <f t="shared" si="175"/>
        <v>0</v>
      </c>
      <c r="BX159" s="160">
        <v>0</v>
      </c>
      <c r="BY159" s="26">
        <f t="shared" si="176"/>
        <v>0</v>
      </c>
      <c r="BZ159" s="11">
        <v>0</v>
      </c>
      <c r="CA159" s="26">
        <f t="shared" si="177"/>
        <v>0</v>
      </c>
      <c r="CB159" s="11">
        <v>3</v>
      </c>
      <c r="CC159" s="26">
        <f t="shared" si="178"/>
        <v>0.63100000000000001</v>
      </c>
      <c r="CD159" s="11">
        <v>0</v>
      </c>
      <c r="CE159" s="26">
        <f t="shared" si="179"/>
        <v>0</v>
      </c>
      <c r="CF159" s="163">
        <f t="shared" si="180"/>
        <v>0.63100000000000001</v>
      </c>
      <c r="CG159" s="299">
        <f t="shared" si="181"/>
        <v>0.57399999999999995</v>
      </c>
      <c r="CH159" s="283">
        <f t="shared" si="182"/>
        <v>0</v>
      </c>
      <c r="CI159" s="284">
        <f t="shared" si="183"/>
        <v>0</v>
      </c>
      <c r="CK159" s="160">
        <v>0</v>
      </c>
      <c r="CL159" s="26">
        <f t="shared" si="184"/>
        <v>0</v>
      </c>
      <c r="CM159" s="26">
        <v>0</v>
      </c>
      <c r="CN159" s="45">
        <f t="shared" si="185"/>
        <v>0</v>
      </c>
      <c r="CO159" s="11">
        <v>23</v>
      </c>
      <c r="CP159" s="26">
        <f t="shared" si="186"/>
        <v>0.627</v>
      </c>
      <c r="CQ159" s="11">
        <v>6</v>
      </c>
      <c r="CR159" s="26">
        <f t="shared" si="187"/>
        <v>0.627</v>
      </c>
      <c r="CS159" s="163">
        <f t="shared" si="188"/>
        <v>1.254</v>
      </c>
      <c r="CT159" s="299">
        <f t="shared" si="189"/>
        <v>0.434</v>
      </c>
      <c r="CU159" s="283">
        <f t="shared" si="190"/>
        <v>0</v>
      </c>
      <c r="CV159" s="284">
        <f t="shared" si="191"/>
        <v>0</v>
      </c>
      <c r="CX159" s="227">
        <v>8.2000000000000003E-2</v>
      </c>
      <c r="CY159" s="26">
        <f t="shared" si="192"/>
        <v>0.44700000000000001</v>
      </c>
      <c r="CZ159" s="26">
        <v>6.9000000000000006E-2</v>
      </c>
      <c r="DA159" s="26">
        <f t="shared" si="193"/>
        <v>0.53900000000000003</v>
      </c>
      <c r="DB159" s="26">
        <v>4.3999999999999997E-2</v>
      </c>
      <c r="DC159" s="163">
        <f t="shared" si="194"/>
        <v>1.03</v>
      </c>
      <c r="DD159" s="203">
        <f t="shared" si="195"/>
        <v>0.32400000000000001</v>
      </c>
      <c r="DE159" s="283">
        <f t="shared" si="196"/>
        <v>0</v>
      </c>
      <c r="DF159" s="284">
        <f t="shared" si="197"/>
        <v>0</v>
      </c>
      <c r="DI159" s="231"/>
      <c r="DJ159" s="163">
        <f t="shared" si="198"/>
        <v>10.119000000000002</v>
      </c>
      <c r="DK159" s="203">
        <f t="shared" si="199"/>
        <v>0.35</v>
      </c>
      <c r="DM159" s="301">
        <f t="shared" si="200"/>
        <v>1</v>
      </c>
      <c r="DN159" s="302">
        <f t="shared" si="201"/>
        <v>2</v>
      </c>
    </row>
    <row r="160" spans="2:118" x14ac:dyDescent="0.3">
      <c r="B160" s="47" t="s">
        <v>300</v>
      </c>
      <c r="C160" s="160">
        <v>540215</v>
      </c>
      <c r="D160" s="4" t="s">
        <v>367</v>
      </c>
      <c r="E160" s="4" t="s">
        <v>369</v>
      </c>
      <c r="F160" s="11">
        <v>5</v>
      </c>
      <c r="G160" s="18">
        <v>2586</v>
      </c>
      <c r="H160" s="18">
        <v>5105</v>
      </c>
      <c r="I160" s="18">
        <v>10676</v>
      </c>
      <c r="J160" s="19">
        <v>2642.1655065738591</v>
      </c>
      <c r="K160" s="18">
        <v>4523</v>
      </c>
      <c r="L160" s="163">
        <v>2.33</v>
      </c>
      <c r="N160" s="256">
        <v>258</v>
      </c>
      <c r="O160" s="31">
        <f t="shared" si="136"/>
        <v>0.85</v>
      </c>
      <c r="P160" s="26">
        <v>9.9767981438515077E-2</v>
      </c>
      <c r="Q160" s="26">
        <f t="shared" si="137"/>
        <v>0.372</v>
      </c>
      <c r="R160" s="11">
        <v>5.4700000000000006</v>
      </c>
      <c r="S160" s="26">
        <f t="shared" si="138"/>
        <v>0.78900000000000003</v>
      </c>
      <c r="T160" s="69">
        <v>2.1152358855375101E-3</v>
      </c>
      <c r="U160" s="83">
        <f t="shared" si="139"/>
        <v>0.17899999999999999</v>
      </c>
      <c r="V160" s="11">
        <v>11</v>
      </c>
      <c r="W160" s="26">
        <f t="shared" si="140"/>
        <v>4.2999999999999997E-2</v>
      </c>
      <c r="X160" s="62">
        <v>1</v>
      </c>
      <c r="Y160" s="26">
        <f t="shared" si="141"/>
        <v>0.29799999999999999</v>
      </c>
      <c r="Z160" s="163">
        <f t="shared" si="142"/>
        <v>0.89200000000000002</v>
      </c>
      <c r="AA160" s="276">
        <f t="shared" si="143"/>
        <v>0.14399999999999999</v>
      </c>
      <c r="AB160" s="283">
        <f t="shared" si="144"/>
        <v>0</v>
      </c>
      <c r="AC160" s="284">
        <f t="shared" si="145"/>
        <v>0</v>
      </c>
      <c r="AE160" s="256">
        <v>72</v>
      </c>
      <c r="AF160" s="26">
        <f t="shared" si="146"/>
        <v>0.63500000000000001</v>
      </c>
      <c r="AG160" s="79">
        <v>29</v>
      </c>
      <c r="AH160" s="178">
        <f t="shared" si="147"/>
        <v>0.89400000000000002</v>
      </c>
      <c r="AI160" s="26">
        <f t="shared" si="148"/>
        <v>1.4103819784524976E-2</v>
      </c>
      <c r="AJ160" s="83">
        <f t="shared" si="149"/>
        <v>0.245</v>
      </c>
      <c r="AK160" s="61">
        <f t="shared" si="150"/>
        <v>0.27906976744186046</v>
      </c>
      <c r="AL160" s="26">
        <f t="shared" si="151"/>
        <v>0.30199999999999999</v>
      </c>
      <c r="AM160" s="11">
        <v>319</v>
      </c>
      <c r="AN160" s="83">
        <f t="shared" si="152"/>
        <v>6.2487757100881489E-2</v>
      </c>
      <c r="AO160" s="26">
        <f t="shared" si="153"/>
        <v>0.40277777777777779</v>
      </c>
      <c r="AP160" s="144">
        <f t="shared" si="154"/>
        <v>0.96399999999999997</v>
      </c>
      <c r="AQ160" s="198">
        <f t="shared" si="155"/>
        <v>2.0759999999999996</v>
      </c>
      <c r="AR160" s="276">
        <f t="shared" si="156"/>
        <v>0.57399999999999995</v>
      </c>
      <c r="AS160" s="283">
        <f t="shared" si="157"/>
        <v>0</v>
      </c>
      <c r="AT160" s="284">
        <f t="shared" si="158"/>
        <v>1</v>
      </c>
      <c r="AV160" s="208">
        <v>76200</v>
      </c>
      <c r="AW160" s="144">
        <f t="shared" si="159"/>
        <v>0.92900000000000005</v>
      </c>
      <c r="AX160" s="26">
        <v>2.0408163265306121E-2</v>
      </c>
      <c r="AY160" s="83">
        <f t="shared" si="160"/>
        <v>0.34599999999999997</v>
      </c>
      <c r="AZ160" s="26">
        <v>0.373</v>
      </c>
      <c r="BA160" s="83">
        <f t="shared" si="161"/>
        <v>0.77600000000000002</v>
      </c>
      <c r="BB160" s="26">
        <v>0.83399999999999996</v>
      </c>
      <c r="BC160" s="83">
        <f t="shared" si="162"/>
        <v>0.64900000000000002</v>
      </c>
      <c r="BD160" s="26">
        <v>0.78300000000000003</v>
      </c>
      <c r="BE160" s="83">
        <f t="shared" si="163"/>
        <v>0.42099999999999999</v>
      </c>
      <c r="BF160" s="26">
        <v>4.1666666666666664E-2</v>
      </c>
      <c r="BG160" s="83">
        <f t="shared" si="164"/>
        <v>0.69199999999999995</v>
      </c>
      <c r="BH160" s="212">
        <f t="shared" si="165"/>
        <v>3.8130000000000006</v>
      </c>
      <c r="BI160" s="203">
        <f t="shared" si="166"/>
        <v>0.79300000000000004</v>
      </c>
      <c r="BJ160" s="283">
        <f t="shared" si="167"/>
        <v>1</v>
      </c>
      <c r="BK160" s="284">
        <f t="shared" si="168"/>
        <v>1</v>
      </c>
      <c r="BM160" s="160">
        <v>0</v>
      </c>
      <c r="BN160" s="26">
        <f t="shared" si="169"/>
        <v>0</v>
      </c>
      <c r="BO160" s="11">
        <v>0</v>
      </c>
      <c r="BP160" s="26">
        <f t="shared" si="170"/>
        <v>0</v>
      </c>
      <c r="BQ160" s="26">
        <v>5.3999999999999999E-2</v>
      </c>
      <c r="BR160" s="83">
        <f t="shared" si="171"/>
        <v>0.32800000000000001</v>
      </c>
      <c r="BS160" s="163">
        <f t="shared" si="172"/>
        <v>0.32800000000000001</v>
      </c>
      <c r="BT160" s="291">
        <f t="shared" si="173"/>
        <v>0.26300000000000001</v>
      </c>
      <c r="BU160" s="283">
        <f t="shared" si="174"/>
        <v>0</v>
      </c>
      <c r="BV160" s="284">
        <f t="shared" si="175"/>
        <v>0</v>
      </c>
      <c r="BX160" s="160">
        <v>0</v>
      </c>
      <c r="BY160" s="26">
        <f t="shared" si="176"/>
        <v>0</v>
      </c>
      <c r="BZ160" s="11">
        <v>0</v>
      </c>
      <c r="CA160" s="26">
        <f t="shared" si="177"/>
        <v>0</v>
      </c>
      <c r="CB160" s="11">
        <v>2</v>
      </c>
      <c r="CC160" s="26">
        <f t="shared" si="178"/>
        <v>0.51700000000000002</v>
      </c>
      <c r="CD160" s="11">
        <v>1</v>
      </c>
      <c r="CE160" s="26">
        <f t="shared" si="179"/>
        <v>0.59199999999999997</v>
      </c>
      <c r="CF160" s="163">
        <f t="shared" si="180"/>
        <v>0.51700000000000002</v>
      </c>
      <c r="CG160" s="299">
        <f t="shared" si="181"/>
        <v>0.48199999999999998</v>
      </c>
      <c r="CH160" s="283">
        <f t="shared" si="182"/>
        <v>0</v>
      </c>
      <c r="CI160" s="284">
        <f t="shared" si="183"/>
        <v>0</v>
      </c>
      <c r="CK160" s="160">
        <v>0</v>
      </c>
      <c r="CL160" s="26">
        <f t="shared" si="184"/>
        <v>0</v>
      </c>
      <c r="CM160" s="26">
        <v>0</v>
      </c>
      <c r="CN160" s="45">
        <f t="shared" si="185"/>
        <v>0</v>
      </c>
      <c r="CO160" s="11">
        <v>65</v>
      </c>
      <c r="CP160" s="31">
        <f t="shared" si="186"/>
        <v>0.82399999999999995</v>
      </c>
      <c r="CQ160" s="11">
        <v>20</v>
      </c>
      <c r="CR160" s="31">
        <f t="shared" si="187"/>
        <v>0.80700000000000005</v>
      </c>
      <c r="CS160" s="163">
        <f t="shared" si="188"/>
        <v>1.631</v>
      </c>
      <c r="CT160" s="299">
        <f t="shared" si="189"/>
        <v>0.54300000000000004</v>
      </c>
      <c r="CU160" s="283">
        <f t="shared" si="190"/>
        <v>0</v>
      </c>
      <c r="CV160" s="284">
        <f t="shared" si="191"/>
        <v>2</v>
      </c>
      <c r="CX160" s="227">
        <v>1.2999999999999999E-2</v>
      </c>
      <c r="CY160" s="26">
        <f t="shared" si="192"/>
        <v>0.22800000000000001</v>
      </c>
      <c r="CZ160" s="26">
        <v>7.0000000000000001E-3</v>
      </c>
      <c r="DA160" s="26">
        <f t="shared" si="193"/>
        <v>0.26700000000000002</v>
      </c>
      <c r="DB160" s="26">
        <v>0.13650000000000001</v>
      </c>
      <c r="DC160" s="163">
        <f t="shared" si="194"/>
        <v>0.63149999999999995</v>
      </c>
      <c r="DD160" s="203">
        <f t="shared" si="195"/>
        <v>0.17100000000000001</v>
      </c>
      <c r="DE160" s="283">
        <f t="shared" si="196"/>
        <v>0</v>
      </c>
      <c r="DF160" s="284">
        <f t="shared" si="197"/>
        <v>0</v>
      </c>
      <c r="DI160" s="231"/>
      <c r="DJ160" s="163">
        <f t="shared" si="198"/>
        <v>9.8884999999999987</v>
      </c>
      <c r="DK160" s="203">
        <f t="shared" si="199"/>
        <v>0.34599999999999997</v>
      </c>
      <c r="DM160" s="301">
        <f t="shared" si="200"/>
        <v>1</v>
      </c>
      <c r="DN160" s="302">
        <f t="shared" si="201"/>
        <v>4</v>
      </c>
    </row>
    <row r="161" spans="2:118" x14ac:dyDescent="0.3">
      <c r="B161" s="47" t="s">
        <v>216</v>
      </c>
      <c r="C161" s="160">
        <v>540253</v>
      </c>
      <c r="D161" s="4" t="s">
        <v>349</v>
      </c>
      <c r="E161" s="4" t="s">
        <v>369</v>
      </c>
      <c r="F161" s="11">
        <v>5</v>
      </c>
      <c r="G161" s="18">
        <v>275</v>
      </c>
      <c r="H161" s="18">
        <v>501</v>
      </c>
      <c r="I161" s="18">
        <v>918</v>
      </c>
      <c r="J161" s="19">
        <v>2136.4363636363637</v>
      </c>
      <c r="K161" s="18">
        <v>349</v>
      </c>
      <c r="L161" s="163">
        <v>2.48</v>
      </c>
      <c r="N161" s="256">
        <v>54</v>
      </c>
      <c r="O161" s="26">
        <f t="shared" si="136"/>
        <v>0.39</v>
      </c>
      <c r="P161" s="26">
        <v>0.19636363636363641</v>
      </c>
      <c r="Q161" s="26">
        <f t="shared" si="137"/>
        <v>0.70599999999999996</v>
      </c>
      <c r="R161" s="11">
        <v>0.45</v>
      </c>
      <c r="S161" s="26">
        <f t="shared" si="138"/>
        <v>8.3000000000000004E-2</v>
      </c>
      <c r="T161" s="69">
        <v>1.6363636363636361E-3</v>
      </c>
      <c r="U161" s="83">
        <f t="shared" si="139"/>
        <v>0.13500000000000001</v>
      </c>
      <c r="V161" s="11">
        <v>9</v>
      </c>
      <c r="W161" s="26">
        <f t="shared" si="140"/>
        <v>0</v>
      </c>
      <c r="X161" s="62">
        <v>2.2999999999999998</v>
      </c>
      <c r="Y161" s="83">
        <f t="shared" si="141"/>
        <v>0.64900000000000002</v>
      </c>
      <c r="Z161" s="163">
        <f t="shared" si="142"/>
        <v>1.49</v>
      </c>
      <c r="AA161" s="276">
        <f t="shared" si="143"/>
        <v>0.29299999999999998</v>
      </c>
      <c r="AB161" s="283">
        <f t="shared" si="144"/>
        <v>0</v>
      </c>
      <c r="AC161" s="284">
        <f t="shared" si="145"/>
        <v>0</v>
      </c>
      <c r="AE161" s="256">
        <v>17</v>
      </c>
      <c r="AF161" s="26">
        <f t="shared" si="146"/>
        <v>0.27100000000000002</v>
      </c>
      <c r="AG161" s="79">
        <v>1</v>
      </c>
      <c r="AH161" s="26">
        <f t="shared" si="147"/>
        <v>0.53</v>
      </c>
      <c r="AI161" s="26">
        <f t="shared" si="148"/>
        <v>3.3932135728542916E-2</v>
      </c>
      <c r="AJ161" s="83">
        <f t="shared" si="149"/>
        <v>0.32800000000000001</v>
      </c>
      <c r="AK161" s="61">
        <f t="shared" si="150"/>
        <v>0.31481481481481483</v>
      </c>
      <c r="AL161" s="26">
        <f t="shared" si="151"/>
        <v>0.33700000000000002</v>
      </c>
      <c r="AM161" s="11">
        <v>17</v>
      </c>
      <c r="AN161" s="83">
        <f t="shared" si="152"/>
        <v>3.3932135728542916E-2</v>
      </c>
      <c r="AO161" s="26">
        <f t="shared" si="153"/>
        <v>5.8823529411764705E-2</v>
      </c>
      <c r="AP161" s="26">
        <f t="shared" si="154"/>
        <v>0.64400000000000002</v>
      </c>
      <c r="AQ161" s="198">
        <f t="shared" si="155"/>
        <v>1.4660000000000002</v>
      </c>
      <c r="AR161" s="276">
        <f t="shared" si="156"/>
        <v>0.36799999999999999</v>
      </c>
      <c r="AS161" s="283">
        <f t="shared" si="157"/>
        <v>0</v>
      </c>
      <c r="AT161" s="284">
        <f t="shared" si="158"/>
        <v>0</v>
      </c>
      <c r="AV161" s="208">
        <v>65700</v>
      </c>
      <c r="AW161" s="178">
        <f t="shared" si="159"/>
        <v>0.86399999999999999</v>
      </c>
      <c r="AX161" s="26">
        <v>0</v>
      </c>
      <c r="AY161" s="83">
        <f t="shared" si="160"/>
        <v>0</v>
      </c>
      <c r="AZ161" s="26">
        <v>0.58799999999999997</v>
      </c>
      <c r="BA161" s="144">
        <f t="shared" si="161"/>
        <v>0.95099999999999996</v>
      </c>
      <c r="BB161" s="26">
        <v>0.88200000000000001</v>
      </c>
      <c r="BC161" s="83">
        <f t="shared" si="162"/>
        <v>0.745</v>
      </c>
      <c r="BD161" s="26">
        <v>0.88300000000000001</v>
      </c>
      <c r="BE161" s="83">
        <f t="shared" si="163"/>
        <v>0.65700000000000003</v>
      </c>
      <c r="BF161" s="26">
        <v>0.11764705882352941</v>
      </c>
      <c r="BG161" s="178">
        <f t="shared" si="164"/>
        <v>0.89400000000000002</v>
      </c>
      <c r="BH161" s="212">
        <f t="shared" si="165"/>
        <v>4.1110000000000007</v>
      </c>
      <c r="BI161" s="206">
        <f t="shared" si="166"/>
        <v>0.96399999999999997</v>
      </c>
      <c r="BJ161" s="283">
        <f t="shared" si="167"/>
        <v>1</v>
      </c>
      <c r="BK161" s="284">
        <f t="shared" si="168"/>
        <v>3</v>
      </c>
      <c r="BM161" s="160">
        <v>0</v>
      </c>
      <c r="BN161" s="26">
        <f t="shared" si="169"/>
        <v>0</v>
      </c>
      <c r="BO161" s="11">
        <v>0</v>
      </c>
      <c r="BP161" s="26">
        <f t="shared" si="170"/>
        <v>0</v>
      </c>
      <c r="BQ161" s="26">
        <v>0.123</v>
      </c>
      <c r="BR161" s="83">
        <f t="shared" si="171"/>
        <v>0.56999999999999995</v>
      </c>
      <c r="BS161" s="163">
        <f t="shared" si="172"/>
        <v>0.56999999999999995</v>
      </c>
      <c r="BT161" s="291">
        <f t="shared" si="173"/>
        <v>0.35499999999999998</v>
      </c>
      <c r="BU161" s="283">
        <f t="shared" si="174"/>
        <v>0</v>
      </c>
      <c r="BV161" s="284">
        <f t="shared" si="175"/>
        <v>0</v>
      </c>
      <c r="BX161" s="160">
        <v>0</v>
      </c>
      <c r="BY161" s="26">
        <f t="shared" si="176"/>
        <v>0</v>
      </c>
      <c r="BZ161" s="11">
        <v>0</v>
      </c>
      <c r="CA161" s="26">
        <f t="shared" si="177"/>
        <v>0</v>
      </c>
      <c r="CB161" s="11">
        <v>1</v>
      </c>
      <c r="CC161" s="26">
        <f t="shared" si="178"/>
        <v>0.26300000000000001</v>
      </c>
      <c r="CD161" s="11">
        <v>0</v>
      </c>
      <c r="CE161" s="26">
        <f t="shared" si="179"/>
        <v>0</v>
      </c>
      <c r="CF161" s="163">
        <f t="shared" si="180"/>
        <v>0.26300000000000001</v>
      </c>
      <c r="CG161" s="299">
        <f t="shared" si="181"/>
        <v>0.25800000000000001</v>
      </c>
      <c r="CH161" s="283">
        <f t="shared" si="182"/>
        <v>0</v>
      </c>
      <c r="CI161" s="284">
        <f t="shared" si="183"/>
        <v>0</v>
      </c>
      <c r="CK161" s="160">
        <v>0</v>
      </c>
      <c r="CL161" s="26">
        <f t="shared" si="184"/>
        <v>0</v>
      </c>
      <c r="CM161" s="26">
        <v>0</v>
      </c>
      <c r="CN161" s="45">
        <f t="shared" si="185"/>
        <v>0</v>
      </c>
      <c r="CO161" s="11">
        <v>11</v>
      </c>
      <c r="CP161" s="26">
        <f t="shared" si="186"/>
        <v>0.47299999999999998</v>
      </c>
      <c r="CQ161" s="11">
        <v>3</v>
      </c>
      <c r="CR161" s="26">
        <f t="shared" si="187"/>
        <v>0.49099999999999999</v>
      </c>
      <c r="CS161" s="163">
        <f t="shared" si="188"/>
        <v>0.96399999999999997</v>
      </c>
      <c r="CT161" s="299">
        <f t="shared" si="189"/>
        <v>0.35</v>
      </c>
      <c r="CU161" s="283">
        <f t="shared" si="190"/>
        <v>0</v>
      </c>
      <c r="CV161" s="284">
        <f t="shared" si="191"/>
        <v>0</v>
      </c>
      <c r="CX161" s="227">
        <v>2.9000000000000001E-2</v>
      </c>
      <c r="CY161" s="26">
        <f t="shared" si="192"/>
        <v>0.28000000000000003</v>
      </c>
      <c r="CZ161" s="26">
        <v>1.9E-2</v>
      </c>
      <c r="DA161" s="26">
        <f t="shared" si="193"/>
        <v>0.34599999999999997</v>
      </c>
      <c r="DB161" s="26">
        <v>0.37</v>
      </c>
      <c r="DC161" s="163">
        <f t="shared" si="194"/>
        <v>0.996</v>
      </c>
      <c r="DD161" s="203">
        <f t="shared" si="195"/>
        <v>0.311</v>
      </c>
      <c r="DE161" s="283">
        <f t="shared" si="196"/>
        <v>0</v>
      </c>
      <c r="DF161" s="284">
        <f t="shared" si="197"/>
        <v>0</v>
      </c>
      <c r="DI161" s="231"/>
      <c r="DJ161" s="163">
        <f t="shared" si="198"/>
        <v>9.8599999999999977</v>
      </c>
      <c r="DK161" s="203">
        <f t="shared" si="199"/>
        <v>0.34200000000000003</v>
      </c>
      <c r="DM161" s="301">
        <f t="shared" si="200"/>
        <v>1</v>
      </c>
      <c r="DN161" s="302">
        <f t="shared" si="201"/>
        <v>3</v>
      </c>
    </row>
    <row r="162" spans="2:118" x14ac:dyDescent="0.3">
      <c r="B162" s="47" t="s">
        <v>206</v>
      </c>
      <c r="C162" s="160">
        <v>540148</v>
      </c>
      <c r="D162" s="4" t="s">
        <v>346</v>
      </c>
      <c r="E162" s="4" t="s">
        <v>369</v>
      </c>
      <c r="F162" s="11">
        <v>4</v>
      </c>
      <c r="G162" s="18">
        <v>2897</v>
      </c>
      <c r="H162" s="18">
        <v>1940</v>
      </c>
      <c r="I162" s="18">
        <v>3467</v>
      </c>
      <c r="J162" s="19">
        <v>765.92336900241628</v>
      </c>
      <c r="K162" s="18">
        <v>1565</v>
      </c>
      <c r="L162" s="163">
        <v>2.1800000000000002</v>
      </c>
      <c r="N162" s="256">
        <v>106</v>
      </c>
      <c r="O162" s="26">
        <f t="shared" si="136"/>
        <v>0.61399999999999999</v>
      </c>
      <c r="P162" s="26">
        <v>3.6589575422851232E-2</v>
      </c>
      <c r="Q162" s="26">
        <f t="shared" si="137"/>
        <v>0.13100000000000001</v>
      </c>
      <c r="R162" s="11">
        <v>9.19</v>
      </c>
      <c r="S162" s="144">
        <f t="shared" si="138"/>
        <v>0.90300000000000002</v>
      </c>
      <c r="T162" s="69">
        <v>3.1722471522264411E-3</v>
      </c>
      <c r="U162" s="83">
        <f t="shared" si="139"/>
        <v>0.32800000000000001</v>
      </c>
      <c r="V162" s="11">
        <v>18</v>
      </c>
      <c r="W162" s="83">
        <f t="shared" si="140"/>
        <v>0.57399999999999995</v>
      </c>
      <c r="X162" s="62">
        <v>7</v>
      </c>
      <c r="Y162" s="144">
        <f t="shared" si="141"/>
        <v>0.96899999999999997</v>
      </c>
      <c r="Z162" s="163">
        <f t="shared" si="142"/>
        <v>2.0019999999999998</v>
      </c>
      <c r="AA162" s="276">
        <f t="shared" si="143"/>
        <v>0.46899999999999997</v>
      </c>
      <c r="AB162" s="283">
        <f t="shared" si="144"/>
        <v>1</v>
      </c>
      <c r="AC162" s="284">
        <f t="shared" si="145"/>
        <v>1</v>
      </c>
      <c r="AE162" s="256">
        <v>35</v>
      </c>
      <c r="AF162" s="26">
        <f t="shared" si="146"/>
        <v>0.45100000000000001</v>
      </c>
      <c r="AG162" s="79">
        <v>0</v>
      </c>
      <c r="AH162" s="26">
        <f t="shared" si="147"/>
        <v>0</v>
      </c>
      <c r="AI162" s="26">
        <f t="shared" si="148"/>
        <v>1.804123711340206E-2</v>
      </c>
      <c r="AJ162" s="83">
        <f t="shared" si="149"/>
        <v>0.26700000000000002</v>
      </c>
      <c r="AK162" s="61">
        <f t="shared" si="150"/>
        <v>0.330188679245283</v>
      </c>
      <c r="AL162" s="26">
        <f t="shared" si="151"/>
        <v>0.34599999999999997</v>
      </c>
      <c r="AM162" s="11">
        <v>36</v>
      </c>
      <c r="AN162" s="83">
        <f t="shared" si="152"/>
        <v>1.8556701030927835E-2</v>
      </c>
      <c r="AO162" s="26">
        <f t="shared" si="153"/>
        <v>0</v>
      </c>
      <c r="AP162" s="26">
        <f t="shared" si="154"/>
        <v>0</v>
      </c>
      <c r="AQ162" s="198">
        <f t="shared" si="155"/>
        <v>1.0640000000000001</v>
      </c>
      <c r="AR162" s="276">
        <f t="shared" si="156"/>
        <v>0.25800000000000001</v>
      </c>
      <c r="AS162" s="283">
        <f t="shared" si="157"/>
        <v>0</v>
      </c>
      <c r="AT162" s="284">
        <f t="shared" si="158"/>
        <v>0</v>
      </c>
      <c r="AV162" s="208">
        <v>73350</v>
      </c>
      <c r="AW162" s="144">
        <f t="shared" si="159"/>
        <v>0.92100000000000004</v>
      </c>
      <c r="AX162" s="26">
        <v>0.13636363636363641</v>
      </c>
      <c r="AY162" s="83">
        <f t="shared" si="160"/>
        <v>0.59599999999999997</v>
      </c>
      <c r="AZ162" s="26">
        <v>0.16700000000000001</v>
      </c>
      <c r="BA162" s="83">
        <f t="shared" si="161"/>
        <v>0.42099999999999999</v>
      </c>
      <c r="BB162" s="26">
        <v>0.97199999999999998</v>
      </c>
      <c r="BC162" s="144">
        <f t="shared" si="162"/>
        <v>0.99099999999999999</v>
      </c>
      <c r="BD162" s="26">
        <v>0.6120000000000001</v>
      </c>
      <c r="BE162" s="83">
        <f t="shared" si="163"/>
        <v>0.26300000000000001</v>
      </c>
      <c r="BF162" s="26">
        <v>8.5714285714285715E-2</v>
      </c>
      <c r="BG162" s="178">
        <f t="shared" si="164"/>
        <v>0.85899999999999999</v>
      </c>
      <c r="BH162" s="212">
        <f t="shared" si="165"/>
        <v>4.0510000000000002</v>
      </c>
      <c r="BI162" s="206">
        <f t="shared" si="166"/>
        <v>0.92900000000000005</v>
      </c>
      <c r="BJ162" s="283">
        <f t="shared" si="167"/>
        <v>2</v>
      </c>
      <c r="BK162" s="284">
        <f t="shared" si="168"/>
        <v>3</v>
      </c>
      <c r="BM162" s="160">
        <v>0</v>
      </c>
      <c r="BN162" s="26">
        <f t="shared" si="169"/>
        <v>0</v>
      </c>
      <c r="BO162" s="11">
        <v>0</v>
      </c>
      <c r="BP162" s="26">
        <f t="shared" si="170"/>
        <v>0</v>
      </c>
      <c r="BQ162" s="26">
        <v>3.2000000000000001E-2</v>
      </c>
      <c r="BR162" s="83">
        <f t="shared" si="171"/>
        <v>0.25</v>
      </c>
      <c r="BS162" s="163">
        <f t="shared" si="172"/>
        <v>0.25</v>
      </c>
      <c r="BT162" s="291">
        <f t="shared" si="173"/>
        <v>0.223</v>
      </c>
      <c r="BU162" s="283">
        <f t="shared" si="174"/>
        <v>0</v>
      </c>
      <c r="BV162" s="284">
        <f t="shared" si="175"/>
        <v>0</v>
      </c>
      <c r="BX162" s="160">
        <v>0</v>
      </c>
      <c r="BY162" s="26">
        <f t="shared" si="176"/>
        <v>0</v>
      </c>
      <c r="BZ162" s="11">
        <v>0</v>
      </c>
      <c r="CA162" s="26">
        <f t="shared" si="177"/>
        <v>0</v>
      </c>
      <c r="CB162" s="11">
        <v>2</v>
      </c>
      <c r="CC162" s="26">
        <f t="shared" si="178"/>
        <v>0.51700000000000002</v>
      </c>
      <c r="CD162" s="11">
        <v>0</v>
      </c>
      <c r="CE162" s="26">
        <f t="shared" si="179"/>
        <v>0</v>
      </c>
      <c r="CF162" s="163">
        <f t="shared" si="180"/>
        <v>0.51700000000000002</v>
      </c>
      <c r="CG162" s="299">
        <f t="shared" si="181"/>
        <v>0.48199999999999998</v>
      </c>
      <c r="CH162" s="283">
        <f t="shared" si="182"/>
        <v>0</v>
      </c>
      <c r="CI162" s="284">
        <f t="shared" si="183"/>
        <v>0</v>
      </c>
      <c r="CK162" s="160">
        <v>0</v>
      </c>
      <c r="CL162" s="26">
        <f t="shared" si="184"/>
        <v>0</v>
      </c>
      <c r="CM162" s="26">
        <v>0</v>
      </c>
      <c r="CN162" s="45">
        <f t="shared" si="185"/>
        <v>0</v>
      </c>
      <c r="CO162" s="11">
        <v>5</v>
      </c>
      <c r="CP162" s="26">
        <f t="shared" si="186"/>
        <v>0.32400000000000001</v>
      </c>
      <c r="CQ162" s="11">
        <v>2</v>
      </c>
      <c r="CR162" s="26">
        <f t="shared" si="187"/>
        <v>0.438</v>
      </c>
      <c r="CS162" s="163">
        <f t="shared" si="188"/>
        <v>0.76200000000000001</v>
      </c>
      <c r="CT162" s="299">
        <f t="shared" si="189"/>
        <v>0.32400000000000001</v>
      </c>
      <c r="CU162" s="283">
        <f t="shared" si="190"/>
        <v>0</v>
      </c>
      <c r="CV162" s="284">
        <f t="shared" si="191"/>
        <v>0</v>
      </c>
      <c r="CX162" s="227">
        <v>1.4E-2</v>
      </c>
      <c r="CY162" s="26">
        <f t="shared" si="192"/>
        <v>0.23599999999999999</v>
      </c>
      <c r="CZ162" s="26">
        <v>1E-3</v>
      </c>
      <c r="DA162" s="26">
        <f t="shared" si="193"/>
        <v>0.192</v>
      </c>
      <c r="DB162" s="26">
        <v>0.5242</v>
      </c>
      <c r="DC162" s="163">
        <f t="shared" si="194"/>
        <v>0.95219999999999994</v>
      </c>
      <c r="DD162" s="203">
        <f t="shared" si="195"/>
        <v>0.28499999999999998</v>
      </c>
      <c r="DE162" s="283">
        <f t="shared" si="196"/>
        <v>0</v>
      </c>
      <c r="DF162" s="284">
        <f t="shared" si="197"/>
        <v>0</v>
      </c>
      <c r="DI162" s="231"/>
      <c r="DJ162" s="163">
        <f t="shared" si="198"/>
        <v>9.5982000000000003</v>
      </c>
      <c r="DK162" s="203">
        <f t="shared" si="199"/>
        <v>0.33700000000000002</v>
      </c>
      <c r="DM162" s="301">
        <f t="shared" si="200"/>
        <v>3</v>
      </c>
      <c r="DN162" s="302">
        <f t="shared" si="201"/>
        <v>4</v>
      </c>
    </row>
    <row r="163" spans="2:118" x14ac:dyDescent="0.3">
      <c r="B163" s="47" t="s">
        <v>250</v>
      </c>
      <c r="C163" s="160">
        <v>540266</v>
      </c>
      <c r="D163" s="4" t="s">
        <v>354</v>
      </c>
      <c r="E163" s="4" t="s">
        <v>369</v>
      </c>
      <c r="F163" s="11">
        <v>7</v>
      </c>
      <c r="G163" s="18">
        <v>293</v>
      </c>
      <c r="H163" s="18">
        <v>378</v>
      </c>
      <c r="I163" s="18">
        <v>792</v>
      </c>
      <c r="J163" s="19">
        <v>1729.9658703071673</v>
      </c>
      <c r="K163" s="18">
        <v>289</v>
      </c>
      <c r="L163" s="163">
        <v>2.74</v>
      </c>
      <c r="N163" s="256">
        <v>22</v>
      </c>
      <c r="O163" s="26">
        <f t="shared" si="136"/>
        <v>0.153</v>
      </c>
      <c r="P163" s="26">
        <v>7.5085324232081918E-2</v>
      </c>
      <c r="Q163" s="26">
        <f t="shared" si="137"/>
        <v>0.29299999999999998</v>
      </c>
      <c r="R163" s="11">
        <v>1.82</v>
      </c>
      <c r="S163" s="26">
        <f t="shared" si="138"/>
        <v>0.29799999999999999</v>
      </c>
      <c r="T163" s="69">
        <v>6.2116040955631406E-3</v>
      </c>
      <c r="U163" s="83">
        <f t="shared" si="139"/>
        <v>0.67500000000000004</v>
      </c>
      <c r="V163" s="11">
        <v>15</v>
      </c>
      <c r="W163" s="26">
        <f t="shared" si="140"/>
        <v>0.27100000000000002</v>
      </c>
      <c r="X163" s="62">
        <v>0.6</v>
      </c>
      <c r="Y163" s="26">
        <f t="shared" si="141"/>
        <v>0.192</v>
      </c>
      <c r="Z163" s="163">
        <f t="shared" si="142"/>
        <v>1.431</v>
      </c>
      <c r="AA163" s="276">
        <f t="shared" si="143"/>
        <v>0.27600000000000002</v>
      </c>
      <c r="AB163" s="283">
        <f t="shared" si="144"/>
        <v>0</v>
      </c>
      <c r="AC163" s="284">
        <f t="shared" si="145"/>
        <v>0</v>
      </c>
      <c r="AE163" s="256">
        <v>33</v>
      </c>
      <c r="AF163" s="26">
        <f t="shared" si="146"/>
        <v>0.434</v>
      </c>
      <c r="AG163" s="79">
        <v>0</v>
      </c>
      <c r="AH163" s="26">
        <f t="shared" si="147"/>
        <v>0</v>
      </c>
      <c r="AI163" s="26">
        <f t="shared" si="148"/>
        <v>8.7301587301587297E-2</v>
      </c>
      <c r="AJ163" s="83">
        <f t="shared" si="149"/>
        <v>0.504</v>
      </c>
      <c r="AK163" s="61">
        <f t="shared" si="150"/>
        <v>1.5</v>
      </c>
      <c r="AL163" s="178">
        <f t="shared" si="151"/>
        <v>0.85899999999999999</v>
      </c>
      <c r="AM163" s="11">
        <v>41</v>
      </c>
      <c r="AN163" s="83">
        <f t="shared" si="152"/>
        <v>0.10846560846560846</v>
      </c>
      <c r="AO163" s="26">
        <f t="shared" si="153"/>
        <v>0</v>
      </c>
      <c r="AP163" s="26">
        <f t="shared" si="154"/>
        <v>0</v>
      </c>
      <c r="AQ163" s="198">
        <f t="shared" si="155"/>
        <v>1.7969999999999999</v>
      </c>
      <c r="AR163" s="276">
        <f t="shared" si="156"/>
        <v>0.46899999999999997</v>
      </c>
      <c r="AS163" s="283">
        <f t="shared" si="157"/>
        <v>0</v>
      </c>
      <c r="AT163" s="284">
        <f t="shared" si="158"/>
        <v>1</v>
      </c>
      <c r="AV163" s="208">
        <v>27330</v>
      </c>
      <c r="AW163" s="83">
        <f t="shared" si="159"/>
        <v>0.36399999999999999</v>
      </c>
      <c r="AX163" s="26">
        <v>0.57499999999999996</v>
      </c>
      <c r="AY163" s="144">
        <f t="shared" si="160"/>
        <v>0.97799999999999998</v>
      </c>
      <c r="AZ163" s="26">
        <v>9.8000000000000004E-2</v>
      </c>
      <c r="BA163" s="83">
        <f t="shared" si="161"/>
        <v>0.307</v>
      </c>
      <c r="BB163" s="26">
        <v>0.878</v>
      </c>
      <c r="BC163" s="83">
        <f t="shared" si="162"/>
        <v>0.73199999999999998</v>
      </c>
      <c r="BD163" s="26">
        <v>1</v>
      </c>
      <c r="BE163" s="144">
        <f t="shared" si="163"/>
        <v>0.98599999999999999</v>
      </c>
      <c r="BF163" s="26">
        <v>0</v>
      </c>
      <c r="BG163" s="83">
        <f t="shared" si="164"/>
        <v>0</v>
      </c>
      <c r="BH163" s="212">
        <f t="shared" si="165"/>
        <v>3.367</v>
      </c>
      <c r="BI163" s="203">
        <f t="shared" si="166"/>
        <v>0.49099999999999999</v>
      </c>
      <c r="BJ163" s="283">
        <f t="shared" si="167"/>
        <v>2</v>
      </c>
      <c r="BK163" s="284">
        <f t="shared" si="168"/>
        <v>2</v>
      </c>
      <c r="BM163" s="160">
        <v>0</v>
      </c>
      <c r="BN163" s="26">
        <f t="shared" si="169"/>
        <v>0</v>
      </c>
      <c r="BO163" s="11">
        <v>0</v>
      </c>
      <c r="BP163" s="26">
        <f t="shared" si="170"/>
        <v>0</v>
      </c>
      <c r="BQ163" s="26">
        <v>7.3999999999999996E-2</v>
      </c>
      <c r="BR163" s="83">
        <f t="shared" si="171"/>
        <v>0.39</v>
      </c>
      <c r="BS163" s="163">
        <f t="shared" si="172"/>
        <v>0.39</v>
      </c>
      <c r="BT163" s="291">
        <f t="shared" si="173"/>
        <v>0.28899999999999998</v>
      </c>
      <c r="BU163" s="283">
        <f t="shared" si="174"/>
        <v>0</v>
      </c>
      <c r="BV163" s="284">
        <f t="shared" si="175"/>
        <v>0</v>
      </c>
      <c r="BX163" s="160">
        <v>0</v>
      </c>
      <c r="BY163" s="26">
        <f t="shared" si="176"/>
        <v>0</v>
      </c>
      <c r="BZ163" s="11">
        <v>0</v>
      </c>
      <c r="CA163" s="26">
        <f t="shared" si="177"/>
        <v>0</v>
      </c>
      <c r="CB163" s="11">
        <v>1</v>
      </c>
      <c r="CC163" s="26">
        <f t="shared" si="178"/>
        <v>0.26300000000000001</v>
      </c>
      <c r="CD163" s="11">
        <v>0</v>
      </c>
      <c r="CE163" s="26">
        <f t="shared" si="179"/>
        <v>0</v>
      </c>
      <c r="CF163" s="163">
        <f t="shared" si="180"/>
        <v>0.26300000000000001</v>
      </c>
      <c r="CG163" s="299">
        <f t="shared" si="181"/>
        <v>0.25800000000000001</v>
      </c>
      <c r="CH163" s="283">
        <f t="shared" si="182"/>
        <v>0</v>
      </c>
      <c r="CI163" s="284">
        <f t="shared" si="183"/>
        <v>0</v>
      </c>
      <c r="CK163" s="160">
        <v>0</v>
      </c>
      <c r="CL163" s="26">
        <f t="shared" si="184"/>
        <v>0</v>
      </c>
      <c r="CM163" s="26">
        <v>0</v>
      </c>
      <c r="CN163" s="45">
        <f t="shared" si="185"/>
        <v>0</v>
      </c>
      <c r="CO163" s="11">
        <v>2</v>
      </c>
      <c r="CP163" s="26">
        <f t="shared" si="186"/>
        <v>0.20100000000000001</v>
      </c>
      <c r="CQ163" s="11">
        <v>2</v>
      </c>
      <c r="CR163" s="26">
        <f t="shared" si="187"/>
        <v>0.438</v>
      </c>
      <c r="CS163" s="163">
        <f t="shared" si="188"/>
        <v>0.63900000000000001</v>
      </c>
      <c r="CT163" s="299">
        <f t="shared" si="189"/>
        <v>0.30199999999999999</v>
      </c>
      <c r="CU163" s="283">
        <f t="shared" si="190"/>
        <v>0</v>
      </c>
      <c r="CV163" s="284">
        <f t="shared" si="191"/>
        <v>0</v>
      </c>
      <c r="CX163" s="227">
        <v>0.114</v>
      </c>
      <c r="CY163" s="26">
        <f t="shared" si="192"/>
        <v>0.52600000000000002</v>
      </c>
      <c r="CZ163" s="26">
        <v>3.2000000000000001E-2</v>
      </c>
      <c r="DA163" s="26">
        <f t="shared" si="193"/>
        <v>0.39</v>
      </c>
      <c r="DB163" s="83">
        <v>0.73560000000000003</v>
      </c>
      <c r="DC163" s="163">
        <f t="shared" si="194"/>
        <v>1.6516000000000002</v>
      </c>
      <c r="DD163" s="203">
        <f t="shared" si="195"/>
        <v>0.57399999999999995</v>
      </c>
      <c r="DE163" s="283">
        <f t="shared" si="196"/>
        <v>0</v>
      </c>
      <c r="DF163" s="284">
        <f t="shared" si="197"/>
        <v>0</v>
      </c>
      <c r="DI163" s="231"/>
      <c r="DJ163" s="163">
        <f t="shared" si="198"/>
        <v>9.5386000000000006</v>
      </c>
      <c r="DK163" s="203">
        <f t="shared" si="199"/>
        <v>0.33300000000000002</v>
      </c>
      <c r="DM163" s="301">
        <f t="shared" si="200"/>
        <v>2</v>
      </c>
      <c r="DN163" s="302">
        <f t="shared" si="201"/>
        <v>3</v>
      </c>
    </row>
    <row r="164" spans="2:118" x14ac:dyDescent="0.3">
      <c r="B164" s="47" t="s">
        <v>228</v>
      </c>
      <c r="C164" s="160">
        <v>540268</v>
      </c>
      <c r="D164" s="4" t="s">
        <v>351</v>
      </c>
      <c r="E164" s="4" t="s">
        <v>369</v>
      </c>
      <c r="F164" s="11">
        <v>6</v>
      </c>
      <c r="G164" s="18">
        <v>503</v>
      </c>
      <c r="H164" s="18">
        <v>186</v>
      </c>
      <c r="I164" s="18">
        <v>302</v>
      </c>
      <c r="J164" s="19">
        <v>384.25447316103379</v>
      </c>
      <c r="K164" s="18">
        <v>129</v>
      </c>
      <c r="L164" s="163">
        <v>2.34</v>
      </c>
      <c r="N164" s="256">
        <v>25</v>
      </c>
      <c r="O164" s="26">
        <f t="shared" si="136"/>
        <v>0.17499999999999999</v>
      </c>
      <c r="P164" s="26">
        <v>4.9701789264413522E-2</v>
      </c>
      <c r="Q164" s="26">
        <f t="shared" si="137"/>
        <v>0.21</v>
      </c>
      <c r="R164" s="11">
        <v>1.75</v>
      </c>
      <c r="S164" s="26">
        <f t="shared" si="138"/>
        <v>0.27600000000000002</v>
      </c>
      <c r="T164" s="69">
        <v>3.4791252485089469E-3</v>
      </c>
      <c r="U164" s="83">
        <f t="shared" si="139"/>
        <v>0.372</v>
      </c>
      <c r="V164" s="11">
        <v>16</v>
      </c>
      <c r="W164" s="26">
        <f t="shared" si="140"/>
        <v>0.377</v>
      </c>
      <c r="X164" s="62">
        <v>3.6</v>
      </c>
      <c r="Y164" s="178">
        <f t="shared" si="141"/>
        <v>0.80200000000000005</v>
      </c>
      <c r="Z164" s="163">
        <f t="shared" si="142"/>
        <v>1.7610000000000001</v>
      </c>
      <c r="AA164" s="276">
        <f t="shared" si="143"/>
        <v>0.36399999999999999</v>
      </c>
      <c r="AB164" s="283">
        <f t="shared" si="144"/>
        <v>0</v>
      </c>
      <c r="AC164" s="284">
        <f t="shared" si="145"/>
        <v>1</v>
      </c>
      <c r="AE164" s="256">
        <v>21</v>
      </c>
      <c r="AF164" s="26">
        <f t="shared" si="146"/>
        <v>0.315</v>
      </c>
      <c r="AG164" s="79">
        <v>0</v>
      </c>
      <c r="AH164" s="26">
        <f t="shared" si="147"/>
        <v>0</v>
      </c>
      <c r="AI164" s="26">
        <f t="shared" si="148"/>
        <v>0.11290322580645161</v>
      </c>
      <c r="AJ164" s="83">
        <f t="shared" si="149"/>
        <v>0.59599999999999997</v>
      </c>
      <c r="AK164" s="61">
        <f t="shared" si="150"/>
        <v>0.84</v>
      </c>
      <c r="AL164" s="26">
        <f t="shared" si="151"/>
        <v>0.63500000000000001</v>
      </c>
      <c r="AM164" s="11">
        <v>21</v>
      </c>
      <c r="AN164" s="83">
        <f t="shared" si="152"/>
        <v>0.11290322580645161</v>
      </c>
      <c r="AO164" s="26">
        <f t="shared" si="153"/>
        <v>0</v>
      </c>
      <c r="AP164" s="26">
        <f t="shared" si="154"/>
        <v>0</v>
      </c>
      <c r="AQ164" s="198">
        <f t="shared" si="155"/>
        <v>1.5459999999999998</v>
      </c>
      <c r="AR164" s="276">
        <f t="shared" si="156"/>
        <v>0.39900000000000002</v>
      </c>
      <c r="AS164" s="283">
        <f t="shared" si="157"/>
        <v>0</v>
      </c>
      <c r="AT164" s="284">
        <f t="shared" si="158"/>
        <v>0</v>
      </c>
      <c r="AV164" s="208">
        <v>28700</v>
      </c>
      <c r="AW164" s="83">
        <f t="shared" si="159"/>
        <v>0.38500000000000001</v>
      </c>
      <c r="AX164" s="26">
        <v>0.16666666666666671</v>
      </c>
      <c r="AY164" s="83">
        <f t="shared" si="160"/>
        <v>0.64400000000000002</v>
      </c>
      <c r="AZ164" s="26">
        <v>0.52400000000000002</v>
      </c>
      <c r="BA164" s="178">
        <f t="shared" si="161"/>
        <v>0.89400000000000002</v>
      </c>
      <c r="BB164" s="26">
        <v>0.47599999999999998</v>
      </c>
      <c r="BC164" s="83">
        <f t="shared" si="162"/>
        <v>0.27100000000000002</v>
      </c>
      <c r="BD164" s="26">
        <v>0.85699999999999998</v>
      </c>
      <c r="BE164" s="83">
        <f t="shared" si="163"/>
        <v>0.57799999999999996</v>
      </c>
      <c r="BF164" s="26">
        <v>9.5238095238095233E-2</v>
      </c>
      <c r="BG164" s="178">
        <f t="shared" si="164"/>
        <v>0.872</v>
      </c>
      <c r="BH164" s="212">
        <f t="shared" si="165"/>
        <v>3.6440000000000001</v>
      </c>
      <c r="BI164" s="203">
        <f t="shared" si="166"/>
        <v>0.67100000000000004</v>
      </c>
      <c r="BJ164" s="283">
        <f t="shared" si="167"/>
        <v>0</v>
      </c>
      <c r="BK164" s="284">
        <f t="shared" si="168"/>
        <v>2</v>
      </c>
      <c r="BM164" s="160">
        <v>0</v>
      </c>
      <c r="BN164" s="26">
        <f t="shared" si="169"/>
        <v>0</v>
      </c>
      <c r="BO164" s="11">
        <v>0</v>
      </c>
      <c r="BP164" s="26">
        <f t="shared" si="170"/>
        <v>0</v>
      </c>
      <c r="BQ164" s="26">
        <v>4.5999999999999999E-2</v>
      </c>
      <c r="BR164" s="83">
        <f t="shared" si="171"/>
        <v>0.307</v>
      </c>
      <c r="BS164" s="163">
        <f t="shared" si="172"/>
        <v>0.307</v>
      </c>
      <c r="BT164" s="291">
        <f t="shared" si="173"/>
        <v>0.25800000000000001</v>
      </c>
      <c r="BU164" s="283">
        <f t="shared" si="174"/>
        <v>0</v>
      </c>
      <c r="BV164" s="284">
        <f t="shared" si="175"/>
        <v>0</v>
      </c>
      <c r="BX164" s="160">
        <v>0</v>
      </c>
      <c r="BY164" s="26">
        <f t="shared" si="176"/>
        <v>0</v>
      </c>
      <c r="BZ164" s="11">
        <v>0</v>
      </c>
      <c r="CA164" s="26">
        <f t="shared" si="177"/>
        <v>0</v>
      </c>
      <c r="CB164" s="11">
        <v>1</v>
      </c>
      <c r="CC164" s="26">
        <f t="shared" si="178"/>
        <v>0.26300000000000001</v>
      </c>
      <c r="CD164" s="11">
        <v>0</v>
      </c>
      <c r="CE164" s="26">
        <f t="shared" si="179"/>
        <v>0</v>
      </c>
      <c r="CF164" s="163">
        <f t="shared" si="180"/>
        <v>0.26300000000000001</v>
      </c>
      <c r="CG164" s="299">
        <f t="shared" si="181"/>
        <v>0.25800000000000001</v>
      </c>
      <c r="CH164" s="283">
        <f t="shared" si="182"/>
        <v>0</v>
      </c>
      <c r="CI164" s="284">
        <f t="shared" si="183"/>
        <v>0</v>
      </c>
      <c r="CK164" s="160">
        <v>0</v>
      </c>
      <c r="CL164" s="26">
        <f t="shared" si="184"/>
        <v>0</v>
      </c>
      <c r="CM164" s="26">
        <v>0</v>
      </c>
      <c r="CN164" s="45">
        <f t="shared" si="185"/>
        <v>0</v>
      </c>
      <c r="CO164" s="11">
        <v>2</v>
      </c>
      <c r="CP164" s="26">
        <f t="shared" si="186"/>
        <v>0.20100000000000001</v>
      </c>
      <c r="CQ164" s="11">
        <v>0</v>
      </c>
      <c r="CR164" s="26">
        <f t="shared" si="187"/>
        <v>0</v>
      </c>
      <c r="CS164" s="163">
        <f t="shared" si="188"/>
        <v>0.20100000000000001</v>
      </c>
      <c r="CT164" s="299">
        <f t="shared" si="189"/>
        <v>0.16200000000000001</v>
      </c>
      <c r="CU164" s="283">
        <f t="shared" si="190"/>
        <v>0</v>
      </c>
      <c r="CV164" s="284">
        <f t="shared" si="191"/>
        <v>0</v>
      </c>
      <c r="CX164" s="227">
        <v>0.13900000000000001</v>
      </c>
      <c r="CY164" s="26">
        <f t="shared" si="192"/>
        <v>0.57399999999999995</v>
      </c>
      <c r="CZ164" s="26">
        <v>9.9000000000000005E-2</v>
      </c>
      <c r="DA164" s="26">
        <f t="shared" si="193"/>
        <v>0.622</v>
      </c>
      <c r="DB164" s="26">
        <v>0.55059999999999998</v>
      </c>
      <c r="DC164" s="163">
        <f t="shared" si="194"/>
        <v>1.7465999999999999</v>
      </c>
      <c r="DD164" s="203">
        <f t="shared" si="195"/>
        <v>0.61399999999999999</v>
      </c>
      <c r="DE164" s="283">
        <f t="shared" si="196"/>
        <v>0</v>
      </c>
      <c r="DF164" s="284">
        <f t="shared" si="197"/>
        <v>0</v>
      </c>
      <c r="DI164" s="231"/>
      <c r="DJ164" s="163">
        <f t="shared" si="198"/>
        <v>9.4686000000000021</v>
      </c>
      <c r="DK164" s="203">
        <f t="shared" si="199"/>
        <v>0.32800000000000001</v>
      </c>
      <c r="DM164" s="301">
        <f t="shared" si="200"/>
        <v>0</v>
      </c>
      <c r="DN164" s="302">
        <f t="shared" si="201"/>
        <v>3</v>
      </c>
    </row>
    <row r="165" spans="2:118" x14ac:dyDescent="0.3">
      <c r="B165" s="47" t="s">
        <v>254</v>
      </c>
      <c r="C165" s="160">
        <v>540262</v>
      </c>
      <c r="D165" s="4" t="s">
        <v>355</v>
      </c>
      <c r="E165" s="4" t="s">
        <v>369</v>
      </c>
      <c r="F165" s="11">
        <v>5</v>
      </c>
      <c r="G165" s="18">
        <v>215</v>
      </c>
      <c r="H165" s="18">
        <v>109</v>
      </c>
      <c r="I165" s="18">
        <v>62</v>
      </c>
      <c r="J165" s="19">
        <v>184.55813953488371</v>
      </c>
      <c r="K165" s="18">
        <v>25</v>
      </c>
      <c r="L165" s="163">
        <v>2.48</v>
      </c>
      <c r="N165" s="256">
        <v>22</v>
      </c>
      <c r="O165" s="26">
        <f t="shared" si="136"/>
        <v>0.153</v>
      </c>
      <c r="P165" s="26">
        <v>0.10232558139534879</v>
      </c>
      <c r="Q165" s="26">
        <f t="shared" si="137"/>
        <v>0.38100000000000001</v>
      </c>
      <c r="R165" s="11">
        <v>1.44</v>
      </c>
      <c r="S165" s="26">
        <f t="shared" si="138"/>
        <v>0.20599999999999999</v>
      </c>
      <c r="T165" s="69">
        <v>6.6976744186046516E-3</v>
      </c>
      <c r="U165" s="83">
        <f t="shared" si="139"/>
        <v>0.70099999999999996</v>
      </c>
      <c r="V165" s="11">
        <v>12</v>
      </c>
      <c r="W165" s="26">
        <f t="shared" si="140"/>
        <v>0.109</v>
      </c>
      <c r="X165" s="62">
        <v>2.7</v>
      </c>
      <c r="Y165" s="83">
        <f t="shared" si="141"/>
        <v>0.71399999999999997</v>
      </c>
      <c r="Z165" s="163">
        <f t="shared" si="142"/>
        <v>1.905</v>
      </c>
      <c r="AA165" s="276">
        <f t="shared" si="143"/>
        <v>0.42499999999999999</v>
      </c>
      <c r="AB165" s="283">
        <f t="shared" si="144"/>
        <v>0</v>
      </c>
      <c r="AC165" s="284">
        <f t="shared" si="145"/>
        <v>0</v>
      </c>
      <c r="AE165" s="256">
        <v>14</v>
      </c>
      <c r="AF165" s="26">
        <f t="shared" si="146"/>
        <v>0.219</v>
      </c>
      <c r="AG165" s="79">
        <v>0</v>
      </c>
      <c r="AH165" s="26">
        <f t="shared" si="147"/>
        <v>0</v>
      </c>
      <c r="AI165" s="26">
        <f t="shared" si="148"/>
        <v>0.12844036697247707</v>
      </c>
      <c r="AJ165" s="83">
        <f t="shared" si="149"/>
        <v>0.622</v>
      </c>
      <c r="AK165" s="61">
        <f t="shared" si="150"/>
        <v>0.63636363636363635</v>
      </c>
      <c r="AL165" s="26">
        <f t="shared" si="151"/>
        <v>0.53</v>
      </c>
      <c r="AM165" s="11">
        <v>17</v>
      </c>
      <c r="AN165" s="83">
        <f t="shared" si="152"/>
        <v>0.15596330275229359</v>
      </c>
      <c r="AO165" s="26">
        <f t="shared" si="153"/>
        <v>0</v>
      </c>
      <c r="AP165" s="26">
        <f t="shared" si="154"/>
        <v>0</v>
      </c>
      <c r="AQ165" s="198">
        <f t="shared" si="155"/>
        <v>1.3710000000000002</v>
      </c>
      <c r="AR165" s="276">
        <f t="shared" si="156"/>
        <v>0.34200000000000003</v>
      </c>
      <c r="AS165" s="283">
        <f t="shared" si="157"/>
        <v>0</v>
      </c>
      <c r="AT165" s="284">
        <f t="shared" si="158"/>
        <v>0</v>
      </c>
      <c r="AV165" s="208">
        <v>16200</v>
      </c>
      <c r="AW165" s="83">
        <f t="shared" si="159"/>
        <v>0.214</v>
      </c>
      <c r="AX165" s="26">
        <v>0.25</v>
      </c>
      <c r="AY165" s="83">
        <f t="shared" si="160"/>
        <v>0.745</v>
      </c>
      <c r="AZ165" s="26">
        <v>0</v>
      </c>
      <c r="BA165" s="83">
        <f t="shared" si="161"/>
        <v>0</v>
      </c>
      <c r="BB165" s="26">
        <v>0.88200000000000001</v>
      </c>
      <c r="BC165" s="83">
        <f t="shared" si="162"/>
        <v>0.745</v>
      </c>
      <c r="BD165" s="26">
        <v>0.88200000000000001</v>
      </c>
      <c r="BE165" s="83">
        <f t="shared" si="163"/>
        <v>0.65300000000000002</v>
      </c>
      <c r="BF165" s="26">
        <v>0</v>
      </c>
      <c r="BG165" s="83">
        <f t="shared" si="164"/>
        <v>0</v>
      </c>
      <c r="BH165" s="212">
        <f t="shared" si="165"/>
        <v>2.3570000000000002</v>
      </c>
      <c r="BI165" s="203">
        <f t="shared" si="166"/>
        <v>0.223</v>
      </c>
      <c r="BJ165" s="283">
        <f t="shared" si="167"/>
        <v>0</v>
      </c>
      <c r="BK165" s="284">
        <f t="shared" si="168"/>
        <v>0</v>
      </c>
      <c r="BM165" s="160">
        <v>0</v>
      </c>
      <c r="BN165" s="26">
        <f t="shared" si="169"/>
        <v>0</v>
      </c>
      <c r="BO165" s="11">
        <v>0</v>
      </c>
      <c r="BP165" s="26">
        <f t="shared" si="170"/>
        <v>0</v>
      </c>
      <c r="BQ165" s="26">
        <v>0.186</v>
      </c>
      <c r="BR165" s="83">
        <f t="shared" si="171"/>
        <v>0.77100000000000002</v>
      </c>
      <c r="BS165" s="163">
        <f t="shared" si="172"/>
        <v>0.77100000000000002</v>
      </c>
      <c r="BT165" s="291">
        <f t="shared" si="173"/>
        <v>0.40699999999999997</v>
      </c>
      <c r="BU165" s="283">
        <f t="shared" si="174"/>
        <v>0</v>
      </c>
      <c r="BV165" s="284">
        <f t="shared" si="175"/>
        <v>0</v>
      </c>
      <c r="BX165" s="160">
        <v>0</v>
      </c>
      <c r="BY165" s="26">
        <f t="shared" si="176"/>
        <v>0</v>
      </c>
      <c r="BZ165" s="11">
        <v>0</v>
      </c>
      <c r="CA165" s="26">
        <f t="shared" si="177"/>
        <v>0</v>
      </c>
      <c r="CB165" s="11">
        <v>1</v>
      </c>
      <c r="CC165" s="26">
        <f t="shared" si="178"/>
        <v>0.26300000000000001</v>
      </c>
      <c r="CD165" s="11">
        <v>0</v>
      </c>
      <c r="CE165" s="26">
        <f t="shared" si="179"/>
        <v>0</v>
      </c>
      <c r="CF165" s="163">
        <f t="shared" si="180"/>
        <v>0.26300000000000001</v>
      </c>
      <c r="CG165" s="299">
        <f t="shared" si="181"/>
        <v>0.25800000000000001</v>
      </c>
      <c r="CH165" s="283">
        <f t="shared" si="182"/>
        <v>0</v>
      </c>
      <c r="CI165" s="284">
        <f t="shared" si="183"/>
        <v>0</v>
      </c>
      <c r="CK165" s="160">
        <v>0</v>
      </c>
      <c r="CL165" s="26">
        <f t="shared" si="184"/>
        <v>0</v>
      </c>
      <c r="CM165" s="26">
        <v>0</v>
      </c>
      <c r="CN165" s="45">
        <f t="shared" si="185"/>
        <v>0</v>
      </c>
      <c r="CO165" s="11">
        <v>0</v>
      </c>
      <c r="CP165" s="26">
        <f t="shared" si="186"/>
        <v>0</v>
      </c>
      <c r="CQ165" s="11">
        <v>0</v>
      </c>
      <c r="CR165" s="26">
        <f t="shared" si="187"/>
        <v>0</v>
      </c>
      <c r="CS165" s="163">
        <f t="shared" si="188"/>
        <v>0</v>
      </c>
      <c r="CT165" s="299">
        <f t="shared" si="189"/>
        <v>0</v>
      </c>
      <c r="CU165" s="283">
        <f t="shared" si="190"/>
        <v>0</v>
      </c>
      <c r="CV165" s="284">
        <f t="shared" si="191"/>
        <v>0</v>
      </c>
      <c r="CX165" s="227">
        <v>0.51600000000000001</v>
      </c>
      <c r="CY165" s="178">
        <f t="shared" si="192"/>
        <v>0.89400000000000002</v>
      </c>
      <c r="CZ165" s="26">
        <v>0.35499999999999998</v>
      </c>
      <c r="DA165" s="178">
        <f t="shared" si="193"/>
        <v>0.88500000000000001</v>
      </c>
      <c r="DB165" s="144">
        <v>0.98670000000000002</v>
      </c>
      <c r="DC165" s="163">
        <f t="shared" si="194"/>
        <v>2.7656999999999998</v>
      </c>
      <c r="DD165" s="206">
        <f t="shared" si="195"/>
        <v>0.95599999999999996</v>
      </c>
      <c r="DE165" s="283">
        <f t="shared" si="196"/>
        <v>1</v>
      </c>
      <c r="DF165" s="284">
        <f t="shared" si="197"/>
        <v>3</v>
      </c>
      <c r="DI165" s="231"/>
      <c r="DJ165" s="163">
        <f t="shared" si="198"/>
        <v>9.4327000000000023</v>
      </c>
      <c r="DK165" s="203">
        <f t="shared" si="199"/>
        <v>0.32400000000000001</v>
      </c>
      <c r="DM165" s="301">
        <f t="shared" si="200"/>
        <v>1</v>
      </c>
      <c r="DN165" s="302">
        <f t="shared" si="201"/>
        <v>3</v>
      </c>
    </row>
    <row r="166" spans="2:118" x14ac:dyDescent="0.3">
      <c r="B166" s="47" t="s">
        <v>194</v>
      </c>
      <c r="C166" s="160">
        <v>540272</v>
      </c>
      <c r="D166" s="4" t="s">
        <v>343</v>
      </c>
      <c r="E166" s="4" t="s">
        <v>369</v>
      </c>
      <c r="F166" s="11">
        <v>6</v>
      </c>
      <c r="G166" s="18">
        <v>831</v>
      </c>
      <c r="H166" s="18">
        <v>1228</v>
      </c>
      <c r="I166" s="18">
        <v>1566</v>
      </c>
      <c r="J166" s="19">
        <v>1206.0649819494583</v>
      </c>
      <c r="K166" s="18">
        <v>637</v>
      </c>
      <c r="L166" s="163">
        <v>2.46</v>
      </c>
      <c r="N166" s="256">
        <v>40</v>
      </c>
      <c r="O166" s="26">
        <f t="shared" si="136"/>
        <v>0.28499999999999998</v>
      </c>
      <c r="P166" s="26">
        <v>4.8134777376654628E-2</v>
      </c>
      <c r="Q166" s="26">
        <f t="shared" si="137"/>
        <v>0.20599999999999999</v>
      </c>
      <c r="R166" s="11">
        <v>2.4500000000000002</v>
      </c>
      <c r="S166" s="26">
        <f t="shared" si="138"/>
        <v>0.42499999999999999</v>
      </c>
      <c r="T166" s="69">
        <v>2.9482551143200971E-3</v>
      </c>
      <c r="U166" s="83">
        <f t="shared" si="139"/>
        <v>0.29799999999999999</v>
      </c>
      <c r="V166" s="11">
        <v>13</v>
      </c>
      <c r="W166" s="26">
        <f t="shared" si="140"/>
        <v>0.17499999999999999</v>
      </c>
      <c r="X166" s="62">
        <v>0.1</v>
      </c>
      <c r="Y166" s="26">
        <f t="shared" si="141"/>
        <v>0.13500000000000001</v>
      </c>
      <c r="Z166" s="163">
        <f t="shared" si="142"/>
        <v>0.81399999999999995</v>
      </c>
      <c r="AA166" s="276">
        <f t="shared" si="143"/>
        <v>0.13100000000000001</v>
      </c>
      <c r="AB166" s="283">
        <f t="shared" si="144"/>
        <v>0</v>
      </c>
      <c r="AC166" s="284">
        <f t="shared" si="145"/>
        <v>0</v>
      </c>
      <c r="AE166" s="256">
        <v>29</v>
      </c>
      <c r="AF166" s="26">
        <f t="shared" si="146"/>
        <v>0.39900000000000002</v>
      </c>
      <c r="AG166" s="79">
        <v>3</v>
      </c>
      <c r="AH166" s="26">
        <f t="shared" si="147"/>
        <v>0.63500000000000001</v>
      </c>
      <c r="AI166" s="26">
        <f t="shared" si="148"/>
        <v>2.3615635179153095E-2</v>
      </c>
      <c r="AJ166" s="83">
        <f t="shared" si="149"/>
        <v>0.28499999999999998</v>
      </c>
      <c r="AK166" s="61">
        <f t="shared" si="150"/>
        <v>0.72499999999999998</v>
      </c>
      <c r="AL166" s="26">
        <f t="shared" si="151"/>
        <v>0.57399999999999995</v>
      </c>
      <c r="AM166" s="11">
        <v>29</v>
      </c>
      <c r="AN166" s="83">
        <f t="shared" si="152"/>
        <v>2.3615635179153095E-2</v>
      </c>
      <c r="AO166" s="26">
        <f t="shared" si="153"/>
        <v>0.10344827586206896</v>
      </c>
      <c r="AP166" s="26">
        <f t="shared" si="154"/>
        <v>0.754</v>
      </c>
      <c r="AQ166" s="198">
        <f t="shared" si="155"/>
        <v>1.893</v>
      </c>
      <c r="AR166" s="276">
        <f t="shared" si="156"/>
        <v>0.504</v>
      </c>
      <c r="AS166" s="283">
        <f t="shared" si="157"/>
        <v>0</v>
      </c>
      <c r="AT166" s="284">
        <f t="shared" si="158"/>
        <v>0</v>
      </c>
      <c r="AV166" s="208">
        <v>29600</v>
      </c>
      <c r="AW166" s="83">
        <f t="shared" si="159"/>
        <v>0.40699999999999997</v>
      </c>
      <c r="AX166" s="26">
        <v>0.33333333333333331</v>
      </c>
      <c r="AY166" s="178">
        <f t="shared" si="160"/>
        <v>0.86399999999999999</v>
      </c>
      <c r="AZ166" s="26">
        <v>0.27600000000000002</v>
      </c>
      <c r="BA166" s="83">
        <f t="shared" si="161"/>
        <v>0.627</v>
      </c>
      <c r="BB166" s="26">
        <v>0.82799999999999996</v>
      </c>
      <c r="BC166" s="83">
        <f t="shared" si="162"/>
        <v>0.627</v>
      </c>
      <c r="BD166" s="26">
        <v>0.82799999999999996</v>
      </c>
      <c r="BE166" s="83">
        <f t="shared" si="163"/>
        <v>0.5</v>
      </c>
      <c r="BF166" s="26">
        <v>0</v>
      </c>
      <c r="BG166" s="83">
        <f t="shared" si="164"/>
        <v>0</v>
      </c>
      <c r="BH166" s="212">
        <f t="shared" si="165"/>
        <v>3.0249999999999999</v>
      </c>
      <c r="BI166" s="203">
        <f t="shared" si="166"/>
        <v>0.372</v>
      </c>
      <c r="BJ166" s="283">
        <f t="shared" si="167"/>
        <v>0</v>
      </c>
      <c r="BK166" s="284">
        <f t="shared" si="168"/>
        <v>1</v>
      </c>
      <c r="BM166" s="160">
        <v>2</v>
      </c>
      <c r="BN166" s="26">
        <f t="shared" si="169"/>
        <v>0.66600000000000004</v>
      </c>
      <c r="BO166" s="11">
        <v>0</v>
      </c>
      <c r="BP166" s="26">
        <f t="shared" si="170"/>
        <v>0</v>
      </c>
      <c r="BQ166" s="26">
        <v>0.13600000000000001</v>
      </c>
      <c r="BR166" s="83">
        <f t="shared" si="171"/>
        <v>0.60899999999999999</v>
      </c>
      <c r="BS166" s="163">
        <f t="shared" si="172"/>
        <v>1.2749999999999999</v>
      </c>
      <c r="BT166" s="291">
        <f t="shared" si="173"/>
        <v>0.68799999999999994</v>
      </c>
      <c r="BU166" s="283">
        <f t="shared" si="174"/>
        <v>0</v>
      </c>
      <c r="BV166" s="284">
        <f t="shared" si="175"/>
        <v>0</v>
      </c>
      <c r="BX166" s="160">
        <v>0</v>
      </c>
      <c r="BY166" s="26">
        <f t="shared" si="176"/>
        <v>0</v>
      </c>
      <c r="BZ166" s="11">
        <v>0</v>
      </c>
      <c r="CA166" s="26">
        <f t="shared" si="177"/>
        <v>0</v>
      </c>
      <c r="CB166" s="11">
        <v>1</v>
      </c>
      <c r="CC166" s="26">
        <f t="shared" si="178"/>
        <v>0.26300000000000001</v>
      </c>
      <c r="CD166" s="11">
        <v>0</v>
      </c>
      <c r="CE166" s="26">
        <f t="shared" si="179"/>
        <v>0</v>
      </c>
      <c r="CF166" s="163">
        <f t="shared" si="180"/>
        <v>0.26300000000000001</v>
      </c>
      <c r="CG166" s="299">
        <f t="shared" si="181"/>
        <v>0.25800000000000001</v>
      </c>
      <c r="CH166" s="283">
        <f t="shared" si="182"/>
        <v>0</v>
      </c>
      <c r="CI166" s="284">
        <f t="shared" si="183"/>
        <v>0</v>
      </c>
      <c r="CK166" s="160">
        <v>0</v>
      </c>
      <c r="CL166" s="26">
        <f t="shared" si="184"/>
        <v>0</v>
      </c>
      <c r="CM166" s="26">
        <v>0</v>
      </c>
      <c r="CN166" s="45">
        <f t="shared" si="185"/>
        <v>0</v>
      </c>
      <c r="CO166" s="11">
        <v>14</v>
      </c>
      <c r="CP166" s="26">
        <f t="shared" si="186"/>
        <v>0.52600000000000002</v>
      </c>
      <c r="CQ166" s="11">
        <v>5</v>
      </c>
      <c r="CR166" s="26">
        <f t="shared" si="187"/>
        <v>0.58299999999999996</v>
      </c>
      <c r="CS166" s="163">
        <f t="shared" si="188"/>
        <v>1.109</v>
      </c>
      <c r="CT166" s="299">
        <f t="shared" si="189"/>
        <v>0.39</v>
      </c>
      <c r="CU166" s="283">
        <f t="shared" si="190"/>
        <v>0</v>
      </c>
      <c r="CV166" s="284">
        <f t="shared" si="191"/>
        <v>0</v>
      </c>
      <c r="CX166" s="227">
        <v>4.1000000000000002E-2</v>
      </c>
      <c r="CY166" s="26">
        <f t="shared" si="192"/>
        <v>0.32</v>
      </c>
      <c r="CZ166" s="26">
        <v>8.0000000000000002E-3</v>
      </c>
      <c r="DA166" s="26">
        <f t="shared" si="193"/>
        <v>0.27600000000000002</v>
      </c>
      <c r="DB166" s="26">
        <v>0.45369999999999999</v>
      </c>
      <c r="DC166" s="163">
        <f t="shared" si="194"/>
        <v>1.0497000000000001</v>
      </c>
      <c r="DD166" s="203">
        <f t="shared" si="195"/>
        <v>0.33300000000000002</v>
      </c>
      <c r="DE166" s="283">
        <f t="shared" si="196"/>
        <v>0</v>
      </c>
      <c r="DF166" s="284">
        <f t="shared" si="197"/>
        <v>0</v>
      </c>
      <c r="DI166" s="231"/>
      <c r="DJ166" s="163">
        <f t="shared" si="198"/>
        <v>9.4286999999999992</v>
      </c>
      <c r="DK166" s="203">
        <f t="shared" si="199"/>
        <v>0.32</v>
      </c>
      <c r="DM166" s="301">
        <f t="shared" si="200"/>
        <v>0</v>
      </c>
      <c r="DN166" s="302">
        <f t="shared" si="201"/>
        <v>1</v>
      </c>
    </row>
    <row r="167" spans="2:118" x14ac:dyDescent="0.3">
      <c r="B167" s="47" t="s">
        <v>239</v>
      </c>
      <c r="C167" s="160">
        <v>540271</v>
      </c>
      <c r="D167" s="4" t="s">
        <v>352</v>
      </c>
      <c r="E167" s="4" t="s">
        <v>369</v>
      </c>
      <c r="F167" s="11">
        <v>3</v>
      </c>
      <c r="G167" s="18">
        <v>1675</v>
      </c>
      <c r="H167" s="18">
        <v>1052</v>
      </c>
      <c r="I167" s="18">
        <v>3140</v>
      </c>
      <c r="J167" s="19">
        <v>1199.7611940298507</v>
      </c>
      <c r="K167" s="18">
        <v>1036</v>
      </c>
      <c r="L167" s="163">
        <v>3.03</v>
      </c>
      <c r="N167" s="256">
        <v>102</v>
      </c>
      <c r="O167" s="26">
        <f t="shared" si="136"/>
        <v>0.58699999999999997</v>
      </c>
      <c r="P167" s="26">
        <v>6.0895522388059703E-2</v>
      </c>
      <c r="Q167" s="26">
        <f t="shared" si="137"/>
        <v>0.25800000000000001</v>
      </c>
      <c r="R167" s="11">
        <v>5.32</v>
      </c>
      <c r="S167" s="26">
        <f t="shared" si="138"/>
        <v>0.78</v>
      </c>
      <c r="T167" s="69">
        <v>3.1761194029850748E-3</v>
      </c>
      <c r="U167" s="83">
        <f t="shared" si="139"/>
        <v>0.33300000000000002</v>
      </c>
      <c r="V167" s="11">
        <v>16</v>
      </c>
      <c r="W167" s="26">
        <f t="shared" si="140"/>
        <v>0.377</v>
      </c>
      <c r="X167" s="62">
        <v>1</v>
      </c>
      <c r="Y167" s="26">
        <f t="shared" si="141"/>
        <v>0.29799999999999999</v>
      </c>
      <c r="Z167" s="163">
        <f t="shared" si="142"/>
        <v>1.266</v>
      </c>
      <c r="AA167" s="276">
        <f t="shared" si="143"/>
        <v>0.20599999999999999</v>
      </c>
      <c r="AB167" s="283">
        <f t="shared" si="144"/>
        <v>0</v>
      </c>
      <c r="AC167" s="284">
        <f t="shared" si="145"/>
        <v>0</v>
      </c>
      <c r="AE167" s="256">
        <v>149</v>
      </c>
      <c r="AF167" s="178">
        <f t="shared" si="146"/>
        <v>0.82799999999999996</v>
      </c>
      <c r="AG167" s="79">
        <v>0</v>
      </c>
      <c r="AH167" s="26">
        <f t="shared" si="147"/>
        <v>0</v>
      </c>
      <c r="AI167" s="26">
        <f t="shared" si="148"/>
        <v>0.14163498098859315</v>
      </c>
      <c r="AJ167" s="83">
        <f t="shared" si="149"/>
        <v>0.64400000000000002</v>
      </c>
      <c r="AK167" s="61">
        <f t="shared" si="150"/>
        <v>1.4607843137254901</v>
      </c>
      <c r="AL167" s="178">
        <f t="shared" si="151"/>
        <v>0.84199999999999997</v>
      </c>
      <c r="AM167" s="11">
        <v>182</v>
      </c>
      <c r="AN167" s="83">
        <f t="shared" si="152"/>
        <v>0.17300380228136883</v>
      </c>
      <c r="AO167" s="26">
        <f t="shared" si="153"/>
        <v>0</v>
      </c>
      <c r="AP167" s="26">
        <f t="shared" si="154"/>
        <v>0</v>
      </c>
      <c r="AQ167" s="198">
        <f t="shared" si="155"/>
        <v>2.3140000000000001</v>
      </c>
      <c r="AR167" s="276">
        <f t="shared" si="156"/>
        <v>0.64400000000000002</v>
      </c>
      <c r="AS167" s="283">
        <f t="shared" si="157"/>
        <v>0</v>
      </c>
      <c r="AT167" s="284">
        <f t="shared" si="158"/>
        <v>2</v>
      </c>
      <c r="AV167" s="208">
        <v>179350</v>
      </c>
      <c r="AW167" s="144">
        <f t="shared" si="159"/>
        <v>0.99099999999999999</v>
      </c>
      <c r="AX167" s="26">
        <v>0</v>
      </c>
      <c r="AY167" s="83">
        <f t="shared" si="160"/>
        <v>0</v>
      </c>
      <c r="AZ167" s="26">
        <v>7.0999999999999994E-2</v>
      </c>
      <c r="BA167" s="83">
        <f t="shared" si="161"/>
        <v>0.27600000000000002</v>
      </c>
      <c r="BB167" s="26">
        <v>0.44500000000000001</v>
      </c>
      <c r="BC167" s="83">
        <f t="shared" si="162"/>
        <v>0.254</v>
      </c>
      <c r="BD167" s="26">
        <v>0.434</v>
      </c>
      <c r="BE167" s="83">
        <f t="shared" si="163"/>
        <v>0.219</v>
      </c>
      <c r="BF167" s="26">
        <v>2.6845637583892617E-2</v>
      </c>
      <c r="BG167" s="83">
        <f t="shared" si="164"/>
        <v>0.61799999999999999</v>
      </c>
      <c r="BH167" s="212">
        <f t="shared" si="165"/>
        <v>2.3580000000000001</v>
      </c>
      <c r="BI167" s="203">
        <f t="shared" si="166"/>
        <v>0.22800000000000001</v>
      </c>
      <c r="BJ167" s="283">
        <f t="shared" si="167"/>
        <v>1</v>
      </c>
      <c r="BK167" s="284">
        <f t="shared" si="168"/>
        <v>1</v>
      </c>
      <c r="BM167" s="160">
        <v>1</v>
      </c>
      <c r="BN167" s="26">
        <f t="shared" si="169"/>
        <v>0.438</v>
      </c>
      <c r="BO167" s="11">
        <v>1</v>
      </c>
      <c r="BP167" s="26">
        <f t="shared" si="170"/>
        <v>0.63500000000000001</v>
      </c>
      <c r="BQ167" s="26">
        <v>0.14299999999999999</v>
      </c>
      <c r="BR167" s="83">
        <f t="shared" si="171"/>
        <v>0.63100000000000001</v>
      </c>
      <c r="BS167" s="163">
        <f t="shared" si="172"/>
        <v>1.069</v>
      </c>
      <c r="BT167" s="291">
        <f t="shared" si="173"/>
        <v>0.59199999999999997</v>
      </c>
      <c r="BU167" s="283">
        <f t="shared" si="174"/>
        <v>0</v>
      </c>
      <c r="BV167" s="284">
        <f t="shared" si="175"/>
        <v>0</v>
      </c>
      <c r="BX167" s="160">
        <v>0</v>
      </c>
      <c r="BY167" s="26">
        <f t="shared" si="176"/>
        <v>0</v>
      </c>
      <c r="BZ167" s="11">
        <v>0</v>
      </c>
      <c r="CA167" s="26">
        <f t="shared" si="177"/>
        <v>0</v>
      </c>
      <c r="CB167" s="11">
        <v>2</v>
      </c>
      <c r="CC167" s="26">
        <f t="shared" si="178"/>
        <v>0.51700000000000002</v>
      </c>
      <c r="CD167" s="11">
        <v>1</v>
      </c>
      <c r="CE167" s="26">
        <f t="shared" si="179"/>
        <v>0.59199999999999997</v>
      </c>
      <c r="CF167" s="163">
        <f t="shared" si="180"/>
        <v>0.51700000000000002</v>
      </c>
      <c r="CG167" s="299">
        <f t="shared" si="181"/>
        <v>0.48199999999999998</v>
      </c>
      <c r="CH167" s="283">
        <f t="shared" si="182"/>
        <v>0</v>
      </c>
      <c r="CI167" s="284">
        <f t="shared" si="183"/>
        <v>0</v>
      </c>
      <c r="CK167" s="160">
        <v>0</v>
      </c>
      <c r="CL167" s="26">
        <f t="shared" si="184"/>
        <v>0</v>
      </c>
      <c r="CM167" s="26">
        <v>0</v>
      </c>
      <c r="CN167" s="45">
        <f t="shared" si="185"/>
        <v>0</v>
      </c>
      <c r="CO167" s="11">
        <v>4</v>
      </c>
      <c r="CP167" s="26">
        <f t="shared" si="186"/>
        <v>0.29299999999999998</v>
      </c>
      <c r="CQ167" s="11">
        <v>0</v>
      </c>
      <c r="CR167" s="26">
        <f t="shared" si="187"/>
        <v>0</v>
      </c>
      <c r="CS167" s="163">
        <f t="shared" si="188"/>
        <v>0.29299999999999998</v>
      </c>
      <c r="CT167" s="299">
        <f t="shared" si="189"/>
        <v>0.214</v>
      </c>
      <c r="CU167" s="283">
        <f t="shared" si="190"/>
        <v>0</v>
      </c>
      <c r="CV167" s="284">
        <f t="shared" si="191"/>
        <v>0</v>
      </c>
      <c r="CX167" s="227">
        <v>0.14099999999999999</v>
      </c>
      <c r="CY167" s="26">
        <f t="shared" si="192"/>
        <v>0.58299999999999996</v>
      </c>
      <c r="CZ167" s="26">
        <v>7.5999999999999998E-2</v>
      </c>
      <c r="DA167" s="26">
        <f t="shared" si="193"/>
        <v>0.58699999999999997</v>
      </c>
      <c r="DB167" s="26">
        <v>7.4800000000000005E-2</v>
      </c>
      <c r="DC167" s="163">
        <f t="shared" si="194"/>
        <v>1.2447999999999999</v>
      </c>
      <c r="DD167" s="203">
        <f t="shared" si="195"/>
        <v>0.41199999999999998</v>
      </c>
      <c r="DE167" s="283">
        <f t="shared" si="196"/>
        <v>0</v>
      </c>
      <c r="DF167" s="284">
        <f t="shared" si="197"/>
        <v>0</v>
      </c>
      <c r="DI167" s="231"/>
      <c r="DJ167" s="163">
        <f t="shared" si="198"/>
        <v>9.0617999999999981</v>
      </c>
      <c r="DK167" s="203">
        <f t="shared" si="199"/>
        <v>0.315</v>
      </c>
      <c r="DM167" s="301">
        <f t="shared" si="200"/>
        <v>1</v>
      </c>
      <c r="DN167" s="302">
        <f t="shared" si="201"/>
        <v>3</v>
      </c>
    </row>
    <row r="168" spans="2:118" x14ac:dyDescent="0.3">
      <c r="B168" s="47" t="s">
        <v>60</v>
      </c>
      <c r="C168" s="160">
        <v>540028</v>
      </c>
      <c r="D168" s="4" t="s">
        <v>318</v>
      </c>
      <c r="E168" s="4" t="s">
        <v>369</v>
      </c>
      <c r="F168" s="11">
        <v>4</v>
      </c>
      <c r="G168" s="18">
        <v>257</v>
      </c>
      <c r="H168" s="18">
        <v>202</v>
      </c>
      <c r="I168" s="18">
        <v>513</v>
      </c>
      <c r="J168" s="19">
        <v>1277.5097276264589</v>
      </c>
      <c r="K168" s="18">
        <v>200</v>
      </c>
      <c r="L168" s="163">
        <v>2.57</v>
      </c>
      <c r="N168" s="256">
        <v>50</v>
      </c>
      <c r="O168" s="26">
        <f t="shared" si="136"/>
        <v>0.35499999999999998</v>
      </c>
      <c r="P168" s="26">
        <v>0.19455252918287941</v>
      </c>
      <c r="Q168" s="26">
        <f t="shared" si="137"/>
        <v>0.69699999999999995</v>
      </c>
      <c r="R168" s="11">
        <v>2.5099999999999998</v>
      </c>
      <c r="S168" s="26">
        <f t="shared" si="138"/>
        <v>0.438</v>
      </c>
      <c r="T168" s="69">
        <v>9.7665369649805444E-3</v>
      </c>
      <c r="U168" s="144">
        <f t="shared" si="139"/>
        <v>0.91600000000000004</v>
      </c>
      <c r="V168" s="11">
        <v>17</v>
      </c>
      <c r="W168" s="26">
        <f t="shared" si="140"/>
        <v>0.495</v>
      </c>
      <c r="X168" s="62">
        <v>0.6</v>
      </c>
      <c r="Y168" s="26">
        <f t="shared" si="141"/>
        <v>0.192</v>
      </c>
      <c r="Z168" s="163">
        <f t="shared" si="142"/>
        <v>2.3000000000000003</v>
      </c>
      <c r="AA168" s="276">
        <f t="shared" si="143"/>
        <v>0.61799999999999999</v>
      </c>
      <c r="AB168" s="283">
        <f t="shared" si="144"/>
        <v>1</v>
      </c>
      <c r="AC168" s="284">
        <f t="shared" si="145"/>
        <v>1</v>
      </c>
      <c r="AE168" s="256">
        <v>20</v>
      </c>
      <c r="AF168" s="26">
        <f t="shared" si="146"/>
        <v>0.30199999999999999</v>
      </c>
      <c r="AG168" s="79">
        <v>0</v>
      </c>
      <c r="AH168" s="26">
        <f t="shared" si="147"/>
        <v>0</v>
      </c>
      <c r="AI168" s="26">
        <f t="shared" si="148"/>
        <v>9.9009900990099015E-2</v>
      </c>
      <c r="AJ168" s="83">
        <f t="shared" si="149"/>
        <v>0.53500000000000003</v>
      </c>
      <c r="AK168" s="61">
        <f t="shared" si="150"/>
        <v>0.4</v>
      </c>
      <c r="AL168" s="26">
        <f t="shared" si="151"/>
        <v>0.39900000000000002</v>
      </c>
      <c r="AM168" s="11">
        <v>23</v>
      </c>
      <c r="AN168" s="83">
        <f t="shared" si="152"/>
        <v>0.11386138613861387</v>
      </c>
      <c r="AO168" s="26">
        <f t="shared" si="153"/>
        <v>0</v>
      </c>
      <c r="AP168" s="26">
        <f t="shared" si="154"/>
        <v>0</v>
      </c>
      <c r="AQ168" s="198">
        <f t="shared" si="155"/>
        <v>1.236</v>
      </c>
      <c r="AR168" s="276">
        <f t="shared" si="156"/>
        <v>0.29799999999999999</v>
      </c>
      <c r="AS168" s="283">
        <f t="shared" si="157"/>
        <v>0</v>
      </c>
      <c r="AT168" s="284">
        <f t="shared" si="158"/>
        <v>0</v>
      </c>
      <c r="AV168" s="208">
        <v>24510</v>
      </c>
      <c r="AW168" s="83">
        <f t="shared" si="159"/>
        <v>0.32400000000000001</v>
      </c>
      <c r="AX168" s="26">
        <v>0.35</v>
      </c>
      <c r="AY168" s="178">
        <f t="shared" si="160"/>
        <v>0.88100000000000001</v>
      </c>
      <c r="AZ168" s="26">
        <v>4.2999999999999997E-2</v>
      </c>
      <c r="BA168" s="83">
        <f t="shared" si="161"/>
        <v>0.22800000000000001</v>
      </c>
      <c r="BB168" s="26">
        <v>0.91300000000000003</v>
      </c>
      <c r="BC168" s="178">
        <f t="shared" si="162"/>
        <v>0.85499999999999998</v>
      </c>
      <c r="BD168" s="26">
        <v>0.82600000000000007</v>
      </c>
      <c r="BE168" s="83">
        <f t="shared" si="163"/>
        <v>0.49099999999999999</v>
      </c>
      <c r="BF168" s="26">
        <v>0</v>
      </c>
      <c r="BG168" s="83">
        <f t="shared" si="164"/>
        <v>0</v>
      </c>
      <c r="BH168" s="212">
        <f t="shared" si="165"/>
        <v>2.7789999999999999</v>
      </c>
      <c r="BI168" s="203">
        <f t="shared" si="166"/>
        <v>0.29299999999999998</v>
      </c>
      <c r="BJ168" s="283">
        <f t="shared" si="167"/>
        <v>0</v>
      </c>
      <c r="BK168" s="284">
        <f t="shared" si="168"/>
        <v>2</v>
      </c>
      <c r="BM168" s="160">
        <v>0</v>
      </c>
      <c r="BN168" s="26">
        <f t="shared" si="169"/>
        <v>0</v>
      </c>
      <c r="BO168" s="11">
        <v>0</v>
      </c>
      <c r="BP168" s="26">
        <f t="shared" si="170"/>
        <v>0</v>
      </c>
      <c r="BQ168" s="26">
        <v>0.1</v>
      </c>
      <c r="BR168" s="83">
        <f t="shared" si="171"/>
        <v>0.51300000000000001</v>
      </c>
      <c r="BS168" s="163">
        <f t="shared" si="172"/>
        <v>0.51300000000000001</v>
      </c>
      <c r="BT168" s="291">
        <f t="shared" si="173"/>
        <v>0.33700000000000002</v>
      </c>
      <c r="BU168" s="283">
        <f t="shared" si="174"/>
        <v>0</v>
      </c>
      <c r="BV168" s="284">
        <f t="shared" si="175"/>
        <v>0</v>
      </c>
      <c r="BX168" s="160">
        <v>0</v>
      </c>
      <c r="BY168" s="26">
        <f t="shared" si="176"/>
        <v>0</v>
      </c>
      <c r="BZ168" s="11">
        <v>0</v>
      </c>
      <c r="CA168" s="26">
        <f t="shared" si="177"/>
        <v>0</v>
      </c>
      <c r="CB168" s="11">
        <v>0</v>
      </c>
      <c r="CC168" s="26">
        <f t="shared" si="178"/>
        <v>0</v>
      </c>
      <c r="CD168" s="11">
        <v>0</v>
      </c>
      <c r="CE168" s="26">
        <f t="shared" si="179"/>
        <v>0</v>
      </c>
      <c r="CF168" s="163">
        <f t="shared" si="180"/>
        <v>0</v>
      </c>
      <c r="CG168" s="299">
        <f t="shared" si="181"/>
        <v>0</v>
      </c>
      <c r="CH168" s="283">
        <f t="shared" si="182"/>
        <v>0</v>
      </c>
      <c r="CI168" s="284">
        <f t="shared" si="183"/>
        <v>0</v>
      </c>
      <c r="CK168" s="160">
        <v>0</v>
      </c>
      <c r="CL168" s="26">
        <f t="shared" si="184"/>
        <v>0</v>
      </c>
      <c r="CM168" s="26">
        <v>0</v>
      </c>
      <c r="CN168" s="45">
        <f t="shared" si="185"/>
        <v>0</v>
      </c>
      <c r="CO168" s="11">
        <v>7</v>
      </c>
      <c r="CP168" s="26">
        <f t="shared" si="186"/>
        <v>0.38500000000000001</v>
      </c>
      <c r="CQ168" s="11">
        <v>0</v>
      </c>
      <c r="CR168" s="26">
        <f t="shared" si="187"/>
        <v>0</v>
      </c>
      <c r="CS168" s="163">
        <f t="shared" si="188"/>
        <v>0.38500000000000001</v>
      </c>
      <c r="CT168" s="299">
        <f t="shared" si="189"/>
        <v>0.26300000000000001</v>
      </c>
      <c r="CU168" s="283">
        <f t="shared" si="190"/>
        <v>0</v>
      </c>
      <c r="CV168" s="284">
        <f t="shared" si="191"/>
        <v>0</v>
      </c>
      <c r="CX168" s="227">
        <v>0.105</v>
      </c>
      <c r="CY168" s="26">
        <f t="shared" si="192"/>
        <v>0.495</v>
      </c>
      <c r="CZ168" s="26">
        <v>3.5000000000000003E-2</v>
      </c>
      <c r="DA168" s="26">
        <f t="shared" si="193"/>
        <v>0.40699999999999997</v>
      </c>
      <c r="DB168" s="83">
        <v>0.77529999999999999</v>
      </c>
      <c r="DC168" s="163">
        <f t="shared" si="194"/>
        <v>1.6772999999999998</v>
      </c>
      <c r="DD168" s="203">
        <f t="shared" si="195"/>
        <v>0.57799999999999996</v>
      </c>
      <c r="DE168" s="283">
        <f t="shared" si="196"/>
        <v>0</v>
      </c>
      <c r="DF168" s="284">
        <f t="shared" si="197"/>
        <v>0</v>
      </c>
      <c r="DI168" s="231"/>
      <c r="DJ168" s="163">
        <f t="shared" si="198"/>
        <v>8.8902999999999981</v>
      </c>
      <c r="DK168" s="203">
        <f t="shared" si="199"/>
        <v>0.311</v>
      </c>
      <c r="DM168" s="301">
        <f t="shared" si="200"/>
        <v>1</v>
      </c>
      <c r="DN168" s="302">
        <f t="shared" si="201"/>
        <v>3</v>
      </c>
    </row>
    <row r="169" spans="2:118" x14ac:dyDescent="0.3">
      <c r="B169" s="47" t="s">
        <v>244</v>
      </c>
      <c r="C169" s="160">
        <v>540174</v>
      </c>
      <c r="D169" s="4" t="s">
        <v>353</v>
      </c>
      <c r="E169" s="4" t="s">
        <v>369</v>
      </c>
      <c r="F169" s="11">
        <v>1</v>
      </c>
      <c r="G169" s="18">
        <v>447</v>
      </c>
      <c r="H169" s="18">
        <v>651</v>
      </c>
      <c r="I169" s="18">
        <v>1242</v>
      </c>
      <c r="J169" s="19">
        <v>1778.2550335570468</v>
      </c>
      <c r="K169" s="18">
        <v>662</v>
      </c>
      <c r="L169" s="163">
        <v>1.88</v>
      </c>
      <c r="N169" s="256">
        <v>10</v>
      </c>
      <c r="O169" s="26">
        <f t="shared" si="136"/>
        <v>7.8E-2</v>
      </c>
      <c r="P169" s="26">
        <v>2.2371364653243849E-2</v>
      </c>
      <c r="Q169" s="26">
        <f t="shared" si="137"/>
        <v>0.1</v>
      </c>
      <c r="R169" s="11">
        <v>1.98</v>
      </c>
      <c r="S169" s="26">
        <f t="shared" si="138"/>
        <v>0.33700000000000002</v>
      </c>
      <c r="T169" s="69">
        <v>4.4295302013422806E-3</v>
      </c>
      <c r="U169" s="83">
        <f t="shared" si="139"/>
        <v>0.495</v>
      </c>
      <c r="V169" s="11">
        <v>20</v>
      </c>
      <c r="W169" s="178">
        <f t="shared" si="140"/>
        <v>0.80200000000000005</v>
      </c>
      <c r="X169" s="62">
        <v>0</v>
      </c>
      <c r="Y169" s="26">
        <f t="shared" si="141"/>
        <v>0</v>
      </c>
      <c r="Z169" s="163">
        <f t="shared" si="142"/>
        <v>1.3970000000000002</v>
      </c>
      <c r="AA169" s="276">
        <f t="shared" si="143"/>
        <v>0.26300000000000001</v>
      </c>
      <c r="AB169" s="283">
        <f t="shared" si="144"/>
        <v>0</v>
      </c>
      <c r="AC169" s="284">
        <f t="shared" si="145"/>
        <v>1</v>
      </c>
      <c r="AE169" s="256">
        <v>12</v>
      </c>
      <c r="AF169" s="26">
        <f t="shared" si="146"/>
        <v>0.20599999999999999</v>
      </c>
      <c r="AG169" s="79">
        <v>0</v>
      </c>
      <c r="AH169" s="26">
        <f t="shared" si="147"/>
        <v>0</v>
      </c>
      <c r="AI169" s="26">
        <f t="shared" si="148"/>
        <v>1.8433179723502304E-2</v>
      </c>
      <c r="AJ169" s="83">
        <f t="shared" si="149"/>
        <v>0.28000000000000003</v>
      </c>
      <c r="AK169" s="61">
        <f t="shared" si="150"/>
        <v>1.2</v>
      </c>
      <c r="AL169" s="83">
        <f t="shared" si="151"/>
        <v>0.77100000000000002</v>
      </c>
      <c r="AM169" s="11">
        <v>13</v>
      </c>
      <c r="AN169" s="83">
        <f t="shared" si="152"/>
        <v>1.9969278033794162E-2</v>
      </c>
      <c r="AO169" s="26">
        <f t="shared" si="153"/>
        <v>0</v>
      </c>
      <c r="AP169" s="26">
        <f t="shared" si="154"/>
        <v>0</v>
      </c>
      <c r="AQ169" s="198">
        <f t="shared" si="155"/>
        <v>1.2570000000000001</v>
      </c>
      <c r="AR169" s="276">
        <f t="shared" si="156"/>
        <v>0.307</v>
      </c>
      <c r="AS169" s="283">
        <f t="shared" si="157"/>
        <v>0</v>
      </c>
      <c r="AT169" s="284">
        <f t="shared" si="158"/>
        <v>0</v>
      </c>
      <c r="AV169" s="208">
        <v>38700</v>
      </c>
      <c r="AW169" s="83">
        <f t="shared" si="159"/>
        <v>0.54300000000000004</v>
      </c>
      <c r="AX169" s="26">
        <v>0.2</v>
      </c>
      <c r="AY169" s="83">
        <f t="shared" si="160"/>
        <v>0.70599999999999996</v>
      </c>
      <c r="AZ169" s="26">
        <v>0</v>
      </c>
      <c r="BA169" s="83">
        <f t="shared" si="161"/>
        <v>0</v>
      </c>
      <c r="BB169" s="26">
        <v>0.92300000000000004</v>
      </c>
      <c r="BC169" s="144">
        <f t="shared" si="162"/>
        <v>0.91200000000000003</v>
      </c>
      <c r="BD169" s="26">
        <v>0.92300000000000004</v>
      </c>
      <c r="BE169" s="83">
        <f t="shared" si="163"/>
        <v>0.79800000000000004</v>
      </c>
      <c r="BF169" s="26">
        <v>0</v>
      </c>
      <c r="BG169" s="83">
        <f t="shared" si="164"/>
        <v>0</v>
      </c>
      <c r="BH169" s="212">
        <f t="shared" si="165"/>
        <v>2.9590000000000001</v>
      </c>
      <c r="BI169" s="203">
        <f t="shared" si="166"/>
        <v>0.34200000000000003</v>
      </c>
      <c r="BJ169" s="283">
        <f t="shared" si="167"/>
        <v>1</v>
      </c>
      <c r="BK169" s="284">
        <f t="shared" si="168"/>
        <v>1</v>
      </c>
      <c r="BM169" s="160">
        <v>1</v>
      </c>
      <c r="BN169" s="26">
        <f t="shared" si="169"/>
        <v>0.438</v>
      </c>
      <c r="BO169" s="11">
        <v>0</v>
      </c>
      <c r="BP169" s="26">
        <f t="shared" si="170"/>
        <v>0</v>
      </c>
      <c r="BQ169" s="26">
        <v>4.8000000000000001E-2</v>
      </c>
      <c r="BR169" s="83">
        <f t="shared" si="171"/>
        <v>0.315</v>
      </c>
      <c r="BS169" s="163">
        <f t="shared" si="172"/>
        <v>0.753</v>
      </c>
      <c r="BT169" s="291">
        <f t="shared" si="173"/>
        <v>0.39900000000000002</v>
      </c>
      <c r="BU169" s="283">
        <f t="shared" si="174"/>
        <v>0</v>
      </c>
      <c r="BV169" s="284">
        <f t="shared" si="175"/>
        <v>0</v>
      </c>
      <c r="BX169" s="160">
        <v>0</v>
      </c>
      <c r="BY169" s="26">
        <f t="shared" si="176"/>
        <v>0</v>
      </c>
      <c r="BZ169" s="11">
        <v>0</v>
      </c>
      <c r="CA169" s="26">
        <f t="shared" si="177"/>
        <v>0</v>
      </c>
      <c r="CB169" s="11">
        <v>1</v>
      </c>
      <c r="CC169" s="26">
        <f t="shared" si="178"/>
        <v>0.26300000000000001</v>
      </c>
      <c r="CD169" s="11">
        <v>0</v>
      </c>
      <c r="CE169" s="26">
        <f t="shared" si="179"/>
        <v>0</v>
      </c>
      <c r="CF169" s="163">
        <f t="shared" si="180"/>
        <v>0.26300000000000001</v>
      </c>
      <c r="CG169" s="299">
        <f t="shared" si="181"/>
        <v>0.25800000000000001</v>
      </c>
      <c r="CH169" s="283">
        <f t="shared" si="182"/>
        <v>0</v>
      </c>
      <c r="CI169" s="284">
        <f t="shared" si="183"/>
        <v>0</v>
      </c>
      <c r="CK169" s="160">
        <v>0</v>
      </c>
      <c r="CL169" s="26">
        <f t="shared" si="184"/>
        <v>0</v>
      </c>
      <c r="CM169" s="26">
        <v>0</v>
      </c>
      <c r="CN169" s="45">
        <f t="shared" si="185"/>
        <v>0</v>
      </c>
      <c r="CO169" s="11">
        <v>18</v>
      </c>
      <c r="CP169" s="26">
        <f t="shared" si="186"/>
        <v>0.58299999999999996</v>
      </c>
      <c r="CQ169" s="11">
        <v>4</v>
      </c>
      <c r="CR169" s="26">
        <f t="shared" si="187"/>
        <v>0.53500000000000003</v>
      </c>
      <c r="CS169" s="163">
        <f t="shared" si="188"/>
        <v>1.1179999999999999</v>
      </c>
      <c r="CT169" s="299">
        <f t="shared" si="189"/>
        <v>0.39400000000000002</v>
      </c>
      <c r="CU169" s="283">
        <f t="shared" si="190"/>
        <v>0</v>
      </c>
      <c r="CV169" s="284">
        <f t="shared" si="191"/>
        <v>0</v>
      </c>
      <c r="CX169" s="227">
        <v>1.4999999999999999E-2</v>
      </c>
      <c r="CY169" s="26">
        <f t="shared" si="192"/>
        <v>0.24099999999999999</v>
      </c>
      <c r="CZ169" s="26">
        <v>0</v>
      </c>
      <c r="DA169" s="26">
        <f t="shared" si="193"/>
        <v>0</v>
      </c>
      <c r="DB169" s="178">
        <v>0.87660000000000005</v>
      </c>
      <c r="DC169" s="163">
        <f t="shared" si="194"/>
        <v>1.1175999999999999</v>
      </c>
      <c r="DD169" s="203">
        <f t="shared" si="195"/>
        <v>0.35899999999999999</v>
      </c>
      <c r="DE169" s="283">
        <f t="shared" si="196"/>
        <v>0</v>
      </c>
      <c r="DF169" s="284">
        <f t="shared" si="197"/>
        <v>1</v>
      </c>
      <c r="DI169" s="231"/>
      <c r="DJ169" s="163">
        <f t="shared" si="198"/>
        <v>8.8645999999999994</v>
      </c>
      <c r="DK169" s="203">
        <f t="shared" si="199"/>
        <v>0.307</v>
      </c>
      <c r="DM169" s="301">
        <f t="shared" si="200"/>
        <v>1</v>
      </c>
      <c r="DN169" s="302">
        <f t="shared" si="201"/>
        <v>3</v>
      </c>
    </row>
    <row r="170" spans="2:118" x14ac:dyDescent="0.3">
      <c r="B170" s="47" t="s">
        <v>47</v>
      </c>
      <c r="C170" s="160">
        <v>540017</v>
      </c>
      <c r="D170" s="4" t="s">
        <v>313</v>
      </c>
      <c r="E170" s="4" t="s">
        <v>369</v>
      </c>
      <c r="F170" s="11">
        <v>2</v>
      </c>
      <c r="G170" s="18">
        <v>2617</v>
      </c>
      <c r="H170" s="18">
        <v>1702</v>
      </c>
      <c r="I170" s="18">
        <v>4280</v>
      </c>
      <c r="J170" s="19">
        <v>1046.6946885747038</v>
      </c>
      <c r="K170" s="18">
        <v>1581</v>
      </c>
      <c r="L170" s="163">
        <v>2.21</v>
      </c>
      <c r="N170" s="256">
        <v>323</v>
      </c>
      <c r="O170" s="144">
        <f t="shared" si="136"/>
        <v>0.92900000000000005</v>
      </c>
      <c r="P170" s="26">
        <v>0.1234237676729079</v>
      </c>
      <c r="Q170" s="26">
        <f t="shared" si="137"/>
        <v>0.45100000000000001</v>
      </c>
      <c r="R170" s="11">
        <v>16.96</v>
      </c>
      <c r="S170" s="144">
        <f t="shared" si="138"/>
        <v>0.96899999999999997</v>
      </c>
      <c r="T170" s="69">
        <v>6.4807030951471141E-3</v>
      </c>
      <c r="U170" s="83">
        <f t="shared" si="139"/>
        <v>0.68799999999999994</v>
      </c>
      <c r="V170" s="11">
        <v>21</v>
      </c>
      <c r="W170" s="178">
        <f t="shared" si="140"/>
        <v>0.83699999999999997</v>
      </c>
      <c r="X170" s="65">
        <v>2.1</v>
      </c>
      <c r="Y170" s="83">
        <f t="shared" si="141"/>
        <v>0.622</v>
      </c>
      <c r="Z170" s="163">
        <f t="shared" si="142"/>
        <v>2.5980000000000003</v>
      </c>
      <c r="AA170" s="276">
        <f t="shared" si="143"/>
        <v>0.78900000000000003</v>
      </c>
      <c r="AB170" s="283">
        <f t="shared" si="144"/>
        <v>0</v>
      </c>
      <c r="AC170" s="284">
        <f t="shared" si="145"/>
        <v>1</v>
      </c>
      <c r="AE170" s="256">
        <v>31</v>
      </c>
      <c r="AF170" s="26">
        <f t="shared" si="146"/>
        <v>0.42099999999999999</v>
      </c>
      <c r="AG170" s="79">
        <v>0</v>
      </c>
      <c r="AH170" s="26">
        <f t="shared" si="147"/>
        <v>0</v>
      </c>
      <c r="AI170" s="26">
        <f t="shared" si="148"/>
        <v>1.8213866039952998E-2</v>
      </c>
      <c r="AJ170" s="83">
        <f t="shared" si="149"/>
        <v>0.27600000000000002</v>
      </c>
      <c r="AK170" s="61">
        <f t="shared" si="150"/>
        <v>9.5975232198142413E-2</v>
      </c>
      <c r="AL170" s="26">
        <f t="shared" si="151"/>
        <v>0.184</v>
      </c>
      <c r="AM170" s="11">
        <v>43</v>
      </c>
      <c r="AN170" s="83">
        <f t="shared" si="152"/>
        <v>2.5264394829612222E-2</v>
      </c>
      <c r="AO170" s="26">
        <f t="shared" si="153"/>
        <v>0</v>
      </c>
      <c r="AP170" s="26">
        <f t="shared" si="154"/>
        <v>0</v>
      </c>
      <c r="AQ170" s="198">
        <f t="shared" si="155"/>
        <v>0.88100000000000001</v>
      </c>
      <c r="AR170" s="276">
        <f t="shared" si="156"/>
        <v>0.219</v>
      </c>
      <c r="AS170" s="283">
        <f t="shared" si="157"/>
        <v>0</v>
      </c>
      <c r="AT170" s="284">
        <f t="shared" si="158"/>
        <v>0</v>
      </c>
      <c r="AV170" s="208">
        <v>84500</v>
      </c>
      <c r="AW170" s="144">
        <f t="shared" si="159"/>
        <v>0.93400000000000005</v>
      </c>
      <c r="AX170" s="26">
        <v>0.1</v>
      </c>
      <c r="AY170" s="83">
        <f t="shared" si="160"/>
        <v>0.52100000000000002</v>
      </c>
      <c r="AZ170" s="26">
        <v>0.23300000000000001</v>
      </c>
      <c r="BA170" s="83">
        <f t="shared" si="161"/>
        <v>0.54800000000000004</v>
      </c>
      <c r="BB170" s="26">
        <v>0.83699999999999997</v>
      </c>
      <c r="BC170" s="83">
        <f t="shared" si="162"/>
        <v>0.66200000000000003</v>
      </c>
      <c r="BD170" s="26">
        <v>0.72099999999999997</v>
      </c>
      <c r="BE170" s="83">
        <f t="shared" si="163"/>
        <v>0.34599999999999997</v>
      </c>
      <c r="BF170" s="26">
        <v>0</v>
      </c>
      <c r="BG170" s="83">
        <f t="shared" si="164"/>
        <v>0</v>
      </c>
      <c r="BH170" s="212">
        <f t="shared" si="165"/>
        <v>3.0110000000000001</v>
      </c>
      <c r="BI170" s="203">
        <f t="shared" si="166"/>
        <v>0.35899999999999999</v>
      </c>
      <c r="BJ170" s="283">
        <f t="shared" si="167"/>
        <v>1</v>
      </c>
      <c r="BK170" s="284">
        <f t="shared" si="168"/>
        <v>1</v>
      </c>
      <c r="BM170" s="160">
        <v>1</v>
      </c>
      <c r="BN170" s="26">
        <f t="shared" si="169"/>
        <v>0.438</v>
      </c>
      <c r="BO170" s="11">
        <v>0</v>
      </c>
      <c r="BP170" s="26">
        <f t="shared" si="170"/>
        <v>0</v>
      </c>
      <c r="BQ170" s="26">
        <v>8.5999999999999993E-2</v>
      </c>
      <c r="BR170" s="83">
        <f t="shared" si="171"/>
        <v>0.46</v>
      </c>
      <c r="BS170" s="163">
        <f t="shared" si="172"/>
        <v>0.89800000000000002</v>
      </c>
      <c r="BT170" s="291">
        <f t="shared" si="173"/>
        <v>0.495</v>
      </c>
      <c r="BU170" s="283">
        <f t="shared" si="174"/>
        <v>0</v>
      </c>
      <c r="BV170" s="284">
        <f t="shared" si="175"/>
        <v>0</v>
      </c>
      <c r="BX170" s="160">
        <v>0</v>
      </c>
      <c r="BY170" s="26">
        <f t="shared" si="176"/>
        <v>0</v>
      </c>
      <c r="BZ170" s="11">
        <v>0</v>
      </c>
      <c r="CA170" s="26">
        <f t="shared" si="177"/>
        <v>0</v>
      </c>
      <c r="CB170" s="11">
        <v>1</v>
      </c>
      <c r="CC170" s="26">
        <f t="shared" si="178"/>
        <v>0.26300000000000001</v>
      </c>
      <c r="CD170" s="11">
        <v>0</v>
      </c>
      <c r="CE170" s="26">
        <f t="shared" si="179"/>
        <v>0</v>
      </c>
      <c r="CF170" s="163">
        <f t="shared" si="180"/>
        <v>0.26300000000000001</v>
      </c>
      <c r="CG170" s="299">
        <f t="shared" si="181"/>
        <v>0.25800000000000001</v>
      </c>
      <c r="CH170" s="283">
        <f t="shared" si="182"/>
        <v>0</v>
      </c>
      <c r="CI170" s="284">
        <f t="shared" si="183"/>
        <v>0</v>
      </c>
      <c r="CK170" s="160">
        <v>0</v>
      </c>
      <c r="CL170" s="26">
        <f t="shared" si="184"/>
        <v>0</v>
      </c>
      <c r="CM170" s="26">
        <v>0</v>
      </c>
      <c r="CN170" s="45">
        <f t="shared" si="185"/>
        <v>0</v>
      </c>
      <c r="CO170" s="11">
        <v>13</v>
      </c>
      <c r="CP170" s="26">
        <f t="shared" si="186"/>
        <v>0.52100000000000002</v>
      </c>
      <c r="CQ170" s="11">
        <v>0</v>
      </c>
      <c r="CR170" s="26">
        <f t="shared" si="187"/>
        <v>0</v>
      </c>
      <c r="CS170" s="163">
        <f t="shared" si="188"/>
        <v>0.52100000000000002</v>
      </c>
      <c r="CT170" s="299">
        <f t="shared" si="189"/>
        <v>0.29299999999999998</v>
      </c>
      <c r="CU170" s="283">
        <f t="shared" si="190"/>
        <v>0</v>
      </c>
      <c r="CV170" s="284">
        <f t="shared" si="191"/>
        <v>0</v>
      </c>
      <c r="CX170" s="227">
        <v>1.2999999999999999E-2</v>
      </c>
      <c r="CY170" s="26">
        <f t="shared" si="192"/>
        <v>0.22800000000000001</v>
      </c>
      <c r="CZ170" s="26">
        <v>2E-3</v>
      </c>
      <c r="DA170" s="26">
        <f t="shared" si="193"/>
        <v>0.21</v>
      </c>
      <c r="DB170" s="26">
        <v>6.6000000000000003E-2</v>
      </c>
      <c r="DC170" s="163">
        <f t="shared" si="194"/>
        <v>0.504</v>
      </c>
      <c r="DD170" s="203">
        <f t="shared" si="195"/>
        <v>0.13100000000000001</v>
      </c>
      <c r="DE170" s="283">
        <f t="shared" si="196"/>
        <v>0</v>
      </c>
      <c r="DF170" s="284">
        <f t="shared" si="197"/>
        <v>0</v>
      </c>
      <c r="DI170" s="231"/>
      <c r="DJ170" s="163">
        <f t="shared" si="198"/>
        <v>8.6760000000000002</v>
      </c>
      <c r="DK170" s="203">
        <f t="shared" si="199"/>
        <v>0.30199999999999999</v>
      </c>
      <c r="DM170" s="301">
        <f t="shared" si="200"/>
        <v>1</v>
      </c>
      <c r="DN170" s="302">
        <f t="shared" si="201"/>
        <v>2</v>
      </c>
    </row>
    <row r="171" spans="2:118" x14ac:dyDescent="0.3">
      <c r="B171" s="47" t="s">
        <v>28</v>
      </c>
      <c r="C171" s="160">
        <v>540006</v>
      </c>
      <c r="D171" s="4" t="s">
        <v>308</v>
      </c>
      <c r="E171" s="4" t="s">
        <v>369</v>
      </c>
      <c r="F171" s="11">
        <v>9</v>
      </c>
      <c r="G171" s="18">
        <v>4259</v>
      </c>
      <c r="H171" s="18">
        <v>9314</v>
      </c>
      <c r="I171" s="18">
        <v>18502</v>
      </c>
      <c r="J171" s="19">
        <v>2780.2958440948578</v>
      </c>
      <c r="K171" s="18">
        <v>7464</v>
      </c>
      <c r="L171" s="163">
        <v>2.4500000000000002</v>
      </c>
      <c r="N171" s="256">
        <v>176</v>
      </c>
      <c r="O171" s="26">
        <f t="shared" si="136"/>
        <v>0.73599999999999999</v>
      </c>
      <c r="P171" s="26">
        <v>4.1324254519840342E-2</v>
      </c>
      <c r="Q171" s="26">
        <f t="shared" si="137"/>
        <v>0.153</v>
      </c>
      <c r="R171" s="11">
        <v>5.74</v>
      </c>
      <c r="S171" s="31">
        <f t="shared" si="138"/>
        <v>0.80700000000000005</v>
      </c>
      <c r="T171" s="69">
        <v>1.3477342099084289E-3</v>
      </c>
      <c r="U171" s="26">
        <f t="shared" si="139"/>
        <v>8.6999999999999994E-2</v>
      </c>
      <c r="V171" s="11">
        <v>12</v>
      </c>
      <c r="W171" s="26">
        <f t="shared" si="140"/>
        <v>0.109</v>
      </c>
      <c r="X171" s="62">
        <v>1</v>
      </c>
      <c r="Y171" s="26">
        <f t="shared" si="141"/>
        <v>0.29799999999999999</v>
      </c>
      <c r="Z171" s="163">
        <f t="shared" si="142"/>
        <v>0.64700000000000002</v>
      </c>
      <c r="AA171" s="276">
        <f t="shared" si="143"/>
        <v>8.6999999999999994E-2</v>
      </c>
      <c r="AB171" s="283">
        <f t="shared" si="144"/>
        <v>0</v>
      </c>
      <c r="AC171" s="284">
        <f t="shared" si="145"/>
        <v>0</v>
      </c>
      <c r="AE171" s="256">
        <v>54</v>
      </c>
      <c r="AF171" s="26">
        <f t="shared" si="146"/>
        <v>0.57399999999999995</v>
      </c>
      <c r="AG171" s="79">
        <v>7</v>
      </c>
      <c r="AH171" s="26">
        <f t="shared" si="147"/>
        <v>0.745</v>
      </c>
      <c r="AI171" s="26">
        <f t="shared" ref="AI171:AI193" si="202">AE171/H171</f>
        <v>5.7977238565600168E-3</v>
      </c>
      <c r="AJ171" s="83">
        <f t="shared" si="149"/>
        <v>0.21</v>
      </c>
      <c r="AK171" s="61">
        <f t="shared" si="150"/>
        <v>0.30681818181818182</v>
      </c>
      <c r="AL171" s="26">
        <f t="shared" si="151"/>
        <v>0.33300000000000002</v>
      </c>
      <c r="AM171" s="11">
        <v>75</v>
      </c>
      <c r="AN171" s="83">
        <f t="shared" si="152"/>
        <v>8.0523942452222462E-3</v>
      </c>
      <c r="AO171" s="26">
        <f t="shared" ref="AO171:AO193" si="203">AG171/AE171</f>
        <v>0.12962962962962962</v>
      </c>
      <c r="AP171" s="31">
        <f t="shared" si="154"/>
        <v>0.80700000000000005</v>
      </c>
      <c r="AQ171" s="198">
        <f t="shared" si="155"/>
        <v>1.8620000000000001</v>
      </c>
      <c r="AR171" s="276">
        <f t="shared" si="156"/>
        <v>0.49099999999999999</v>
      </c>
      <c r="AS171" s="283">
        <f t="shared" si="157"/>
        <v>0</v>
      </c>
      <c r="AT171" s="284">
        <f t="shared" si="158"/>
        <v>0</v>
      </c>
      <c r="AV171" s="208">
        <v>103200</v>
      </c>
      <c r="AW171" s="144">
        <f t="shared" si="159"/>
        <v>0.96</v>
      </c>
      <c r="AX171" s="26">
        <v>0</v>
      </c>
      <c r="AY171" s="83">
        <f t="shared" si="160"/>
        <v>0</v>
      </c>
      <c r="AZ171" s="26">
        <v>0.253</v>
      </c>
      <c r="BA171" s="83">
        <f t="shared" si="161"/>
        <v>0.59199999999999997</v>
      </c>
      <c r="BB171" s="26">
        <v>0.57299999999999995</v>
      </c>
      <c r="BC171" s="83">
        <f t="shared" si="162"/>
        <v>0.315</v>
      </c>
      <c r="BD171" s="26">
        <v>0.8</v>
      </c>
      <c r="BE171" s="83">
        <f t="shared" si="163"/>
        <v>0.442</v>
      </c>
      <c r="BF171" s="26">
        <v>0</v>
      </c>
      <c r="BG171" s="83">
        <f t="shared" si="164"/>
        <v>0</v>
      </c>
      <c r="BH171" s="212">
        <f t="shared" si="165"/>
        <v>2.3090000000000002</v>
      </c>
      <c r="BI171" s="203">
        <f t="shared" si="166"/>
        <v>0.219</v>
      </c>
      <c r="BJ171" s="283">
        <f t="shared" si="167"/>
        <v>1</v>
      </c>
      <c r="BK171" s="284">
        <f t="shared" si="168"/>
        <v>1</v>
      </c>
      <c r="BM171" s="160">
        <v>0</v>
      </c>
      <c r="BN171" s="26">
        <f t="shared" si="169"/>
        <v>0</v>
      </c>
      <c r="BO171" s="11">
        <v>0</v>
      </c>
      <c r="BP171" s="26">
        <f t="shared" si="170"/>
        <v>0</v>
      </c>
      <c r="BQ171" s="26">
        <v>0.02</v>
      </c>
      <c r="BR171" s="83">
        <f t="shared" si="171"/>
        <v>0.188</v>
      </c>
      <c r="BS171" s="163">
        <f t="shared" si="172"/>
        <v>0.188</v>
      </c>
      <c r="BT171" s="291">
        <f t="shared" si="173"/>
        <v>0.17499999999999999</v>
      </c>
      <c r="BU171" s="283">
        <f t="shared" si="174"/>
        <v>0</v>
      </c>
      <c r="BV171" s="284">
        <f t="shared" si="175"/>
        <v>0</v>
      </c>
      <c r="BX171" s="160">
        <v>1</v>
      </c>
      <c r="BY171" s="26">
        <f t="shared" si="176"/>
        <v>0.77600000000000002</v>
      </c>
      <c r="BZ171" s="11">
        <v>1</v>
      </c>
      <c r="CA171" s="31">
        <f t="shared" si="177"/>
        <v>0.84599999999999997</v>
      </c>
      <c r="CB171" s="11">
        <v>7</v>
      </c>
      <c r="CC171" s="31">
        <f t="shared" si="178"/>
        <v>0.85499999999999998</v>
      </c>
      <c r="CD171" s="11">
        <v>3</v>
      </c>
      <c r="CE171" s="31">
        <f t="shared" si="179"/>
        <v>0.85</v>
      </c>
      <c r="CF171" s="163">
        <f t="shared" si="180"/>
        <v>1.631</v>
      </c>
      <c r="CG171" s="298">
        <f t="shared" si="181"/>
        <v>0.88100000000000001</v>
      </c>
      <c r="CH171" s="283">
        <f t="shared" si="182"/>
        <v>0</v>
      </c>
      <c r="CI171" s="284">
        <f t="shared" si="183"/>
        <v>1</v>
      </c>
      <c r="CK171" s="160">
        <v>0</v>
      </c>
      <c r="CL171" s="26">
        <f t="shared" si="184"/>
        <v>0</v>
      </c>
      <c r="CM171" s="26">
        <v>0</v>
      </c>
      <c r="CN171" s="45">
        <f t="shared" si="185"/>
        <v>0</v>
      </c>
      <c r="CO171" s="11">
        <v>34</v>
      </c>
      <c r="CP171" s="26">
        <f t="shared" si="186"/>
        <v>0.70099999999999996</v>
      </c>
      <c r="CQ171" s="11">
        <v>15</v>
      </c>
      <c r="CR171" s="26">
        <f t="shared" si="187"/>
        <v>0.77600000000000002</v>
      </c>
      <c r="CS171" s="163">
        <f t="shared" si="188"/>
        <v>1.4769999999999999</v>
      </c>
      <c r="CT171" s="299">
        <f t="shared" si="189"/>
        <v>0.50800000000000001</v>
      </c>
      <c r="CU171" s="283">
        <f t="shared" si="190"/>
        <v>0</v>
      </c>
      <c r="CV171" s="284">
        <f t="shared" si="191"/>
        <v>0</v>
      </c>
      <c r="CX171" s="227">
        <v>8.9999999999999993E-3</v>
      </c>
      <c r="CY171" s="26">
        <f t="shared" si="192"/>
        <v>0.20100000000000001</v>
      </c>
      <c r="CZ171" s="26">
        <v>5.0000000000000001E-3</v>
      </c>
      <c r="DA171" s="26">
        <f t="shared" si="193"/>
        <v>0.23599999999999999</v>
      </c>
      <c r="DB171" s="26">
        <v>0.12330000000000001</v>
      </c>
      <c r="DC171" s="163">
        <f t="shared" si="194"/>
        <v>0.56030000000000002</v>
      </c>
      <c r="DD171" s="203">
        <f t="shared" si="195"/>
        <v>0.14899999999999999</v>
      </c>
      <c r="DE171" s="283">
        <f t="shared" si="196"/>
        <v>0</v>
      </c>
      <c r="DF171" s="284">
        <f t="shared" si="197"/>
        <v>0</v>
      </c>
      <c r="DI171" s="231"/>
      <c r="DJ171" s="163">
        <f t="shared" si="198"/>
        <v>8.6743000000000006</v>
      </c>
      <c r="DK171" s="203">
        <f t="shared" si="199"/>
        <v>0.29799999999999999</v>
      </c>
      <c r="DM171" s="301">
        <f t="shared" si="200"/>
        <v>1</v>
      </c>
      <c r="DN171" s="302">
        <f t="shared" si="201"/>
        <v>2</v>
      </c>
    </row>
    <row r="172" spans="2:118" x14ac:dyDescent="0.3">
      <c r="B172" s="47" t="s">
        <v>55</v>
      </c>
      <c r="C172" s="160">
        <v>540025</v>
      </c>
      <c r="D172" s="4" t="s">
        <v>317</v>
      </c>
      <c r="E172" s="4" t="s">
        <v>369</v>
      </c>
      <c r="F172" s="11">
        <v>6</v>
      </c>
      <c r="G172" s="18">
        <v>241</v>
      </c>
      <c r="H172" s="18">
        <v>567</v>
      </c>
      <c r="I172" s="18">
        <v>898</v>
      </c>
      <c r="J172" s="19">
        <v>2384.7302904564312</v>
      </c>
      <c r="K172" s="18">
        <v>311</v>
      </c>
      <c r="L172" s="163">
        <v>2.89</v>
      </c>
      <c r="N172" s="256">
        <v>29</v>
      </c>
      <c r="O172" s="26">
        <f t="shared" si="136"/>
        <v>0.192</v>
      </c>
      <c r="P172" s="26">
        <v>0.1203319502074689</v>
      </c>
      <c r="Q172" s="26">
        <f t="shared" si="137"/>
        <v>0.434</v>
      </c>
      <c r="R172" s="11">
        <v>1.77</v>
      </c>
      <c r="S172" s="26">
        <f t="shared" si="138"/>
        <v>0.28899999999999998</v>
      </c>
      <c r="T172" s="69">
        <v>7.3443983402489629E-3</v>
      </c>
      <c r="U172" s="83">
        <f t="shared" si="139"/>
        <v>0.75800000000000001</v>
      </c>
      <c r="V172" s="11">
        <v>16</v>
      </c>
      <c r="W172" s="26">
        <f t="shared" si="140"/>
        <v>0.377</v>
      </c>
      <c r="X172" s="62">
        <v>0.7</v>
      </c>
      <c r="Y172" s="26">
        <f t="shared" si="141"/>
        <v>0.219</v>
      </c>
      <c r="Z172" s="163">
        <f t="shared" si="142"/>
        <v>1.788</v>
      </c>
      <c r="AA172" s="276">
        <f t="shared" si="143"/>
        <v>0.377</v>
      </c>
      <c r="AB172" s="283">
        <f t="shared" si="144"/>
        <v>0</v>
      </c>
      <c r="AC172" s="284">
        <f t="shared" si="145"/>
        <v>0</v>
      </c>
      <c r="AE172" s="256">
        <v>15</v>
      </c>
      <c r="AF172" s="26">
        <f t="shared" si="146"/>
        <v>0.24099999999999999</v>
      </c>
      <c r="AG172" s="79">
        <v>0</v>
      </c>
      <c r="AH172" s="26">
        <f t="shared" si="147"/>
        <v>0</v>
      </c>
      <c r="AI172" s="26">
        <f t="shared" si="202"/>
        <v>2.6455026455026454E-2</v>
      </c>
      <c r="AJ172" s="83">
        <f t="shared" si="149"/>
        <v>0.29799999999999999</v>
      </c>
      <c r="AK172" s="61">
        <f t="shared" si="150"/>
        <v>0.51724137931034486</v>
      </c>
      <c r="AL172" s="26">
        <f t="shared" si="151"/>
        <v>0.44700000000000001</v>
      </c>
      <c r="AM172" s="11">
        <v>20</v>
      </c>
      <c r="AN172" s="83">
        <f t="shared" si="152"/>
        <v>3.5273368606701938E-2</v>
      </c>
      <c r="AO172" s="26">
        <f t="shared" si="203"/>
        <v>0</v>
      </c>
      <c r="AP172" s="26">
        <f t="shared" si="154"/>
        <v>0</v>
      </c>
      <c r="AQ172" s="198">
        <f t="shared" si="155"/>
        <v>0.98599999999999999</v>
      </c>
      <c r="AR172" s="276">
        <f t="shared" si="156"/>
        <v>0.23599999999999999</v>
      </c>
      <c r="AS172" s="283">
        <f t="shared" si="157"/>
        <v>0</v>
      </c>
      <c r="AT172" s="284">
        <f t="shared" si="158"/>
        <v>0</v>
      </c>
      <c r="AV172" s="208">
        <v>37600</v>
      </c>
      <c r="AW172" s="83">
        <f t="shared" si="159"/>
        <v>0.52100000000000002</v>
      </c>
      <c r="AX172" s="26">
        <v>5.8823529411764712E-2</v>
      </c>
      <c r="AY172" s="83">
        <f t="shared" si="160"/>
        <v>0.42099999999999999</v>
      </c>
      <c r="AZ172" s="26">
        <v>0.25</v>
      </c>
      <c r="BA172" s="83">
        <f t="shared" si="161"/>
        <v>0.57399999999999995</v>
      </c>
      <c r="BB172" s="26">
        <v>0.9</v>
      </c>
      <c r="BC172" s="178">
        <f t="shared" si="162"/>
        <v>0.80200000000000005</v>
      </c>
      <c r="BD172" s="26">
        <v>0.9</v>
      </c>
      <c r="BE172" s="83">
        <f t="shared" si="163"/>
        <v>0.71399999999999997</v>
      </c>
      <c r="BF172" s="26">
        <v>0</v>
      </c>
      <c r="BG172" s="83">
        <f t="shared" si="164"/>
        <v>0</v>
      </c>
      <c r="BH172" s="212">
        <f t="shared" si="165"/>
        <v>3.0319999999999996</v>
      </c>
      <c r="BI172" s="203">
        <f t="shared" si="166"/>
        <v>0.377</v>
      </c>
      <c r="BJ172" s="283">
        <f t="shared" si="167"/>
        <v>0</v>
      </c>
      <c r="BK172" s="284">
        <f t="shared" si="168"/>
        <v>1</v>
      </c>
      <c r="BM172" s="160">
        <v>0</v>
      </c>
      <c r="BN172" s="26">
        <f t="shared" si="169"/>
        <v>0</v>
      </c>
      <c r="BO172" s="11">
        <v>0</v>
      </c>
      <c r="BP172" s="26">
        <f t="shared" si="170"/>
        <v>0</v>
      </c>
      <c r="BQ172" s="26">
        <v>3.4000000000000002E-2</v>
      </c>
      <c r="BR172" s="83">
        <f t="shared" si="171"/>
        <v>0.254</v>
      </c>
      <c r="BS172" s="163">
        <f t="shared" si="172"/>
        <v>0.254</v>
      </c>
      <c r="BT172" s="291">
        <f t="shared" si="173"/>
        <v>0.22800000000000001</v>
      </c>
      <c r="BU172" s="283">
        <f t="shared" si="174"/>
        <v>0</v>
      </c>
      <c r="BV172" s="284">
        <f t="shared" si="175"/>
        <v>0</v>
      </c>
      <c r="BX172" s="160">
        <v>0</v>
      </c>
      <c r="BY172" s="26">
        <f t="shared" si="176"/>
        <v>0</v>
      </c>
      <c r="BZ172" s="11">
        <v>0</v>
      </c>
      <c r="CA172" s="26">
        <f t="shared" si="177"/>
        <v>0</v>
      </c>
      <c r="CB172" s="11">
        <v>1</v>
      </c>
      <c r="CC172" s="26">
        <f t="shared" si="178"/>
        <v>0.26300000000000001</v>
      </c>
      <c r="CD172" s="11">
        <v>0</v>
      </c>
      <c r="CE172" s="26">
        <f t="shared" si="179"/>
        <v>0</v>
      </c>
      <c r="CF172" s="163">
        <f t="shared" si="180"/>
        <v>0.26300000000000001</v>
      </c>
      <c r="CG172" s="299">
        <f t="shared" si="181"/>
        <v>0.25800000000000001</v>
      </c>
      <c r="CH172" s="283">
        <f t="shared" si="182"/>
        <v>0</v>
      </c>
      <c r="CI172" s="284">
        <f t="shared" si="183"/>
        <v>0</v>
      </c>
      <c r="CK172" s="160">
        <v>0</v>
      </c>
      <c r="CL172" s="26">
        <f t="shared" si="184"/>
        <v>0</v>
      </c>
      <c r="CM172" s="26">
        <v>0</v>
      </c>
      <c r="CN172" s="45">
        <f t="shared" si="185"/>
        <v>0</v>
      </c>
      <c r="CO172" s="11">
        <v>16</v>
      </c>
      <c r="CP172" s="26">
        <f t="shared" si="186"/>
        <v>0.54800000000000004</v>
      </c>
      <c r="CQ172" s="11">
        <v>5</v>
      </c>
      <c r="CR172" s="26">
        <f t="shared" si="187"/>
        <v>0.58299999999999996</v>
      </c>
      <c r="CS172" s="163">
        <f t="shared" si="188"/>
        <v>1.131</v>
      </c>
      <c r="CT172" s="299">
        <f t="shared" si="189"/>
        <v>0.40300000000000002</v>
      </c>
      <c r="CU172" s="283">
        <f t="shared" si="190"/>
        <v>0</v>
      </c>
      <c r="CV172" s="284">
        <f t="shared" si="191"/>
        <v>0</v>
      </c>
      <c r="CX172" s="227">
        <v>3.9E-2</v>
      </c>
      <c r="CY172" s="26">
        <f t="shared" si="192"/>
        <v>0.30199999999999999</v>
      </c>
      <c r="CZ172" s="26">
        <v>2.5999999999999999E-2</v>
      </c>
      <c r="DA172" s="26">
        <f t="shared" si="193"/>
        <v>0.36799999999999999</v>
      </c>
      <c r="DB172" s="26">
        <v>0.41399999999999998</v>
      </c>
      <c r="DC172" s="163">
        <f t="shared" si="194"/>
        <v>1.0839999999999999</v>
      </c>
      <c r="DD172" s="203">
        <f t="shared" si="195"/>
        <v>0.35</v>
      </c>
      <c r="DE172" s="283">
        <f t="shared" si="196"/>
        <v>0</v>
      </c>
      <c r="DF172" s="284">
        <f t="shared" si="197"/>
        <v>0</v>
      </c>
      <c r="DI172" s="231"/>
      <c r="DJ172" s="163">
        <f t="shared" si="198"/>
        <v>8.5379999999999985</v>
      </c>
      <c r="DK172" s="203">
        <f t="shared" si="199"/>
        <v>0.29299999999999998</v>
      </c>
      <c r="DM172" s="301">
        <f t="shared" si="200"/>
        <v>0</v>
      </c>
      <c r="DN172" s="302">
        <f t="shared" si="201"/>
        <v>1</v>
      </c>
    </row>
    <row r="173" spans="2:118" x14ac:dyDescent="0.3">
      <c r="B173" s="47" t="s">
        <v>143</v>
      </c>
      <c r="C173" s="160">
        <v>540102</v>
      </c>
      <c r="D173" s="4" t="s">
        <v>335</v>
      </c>
      <c r="E173" s="4" t="s">
        <v>369</v>
      </c>
      <c r="F173" s="11">
        <v>6</v>
      </c>
      <c r="G173" s="18">
        <v>352</v>
      </c>
      <c r="H173" s="18">
        <v>308</v>
      </c>
      <c r="I173" s="18">
        <v>417</v>
      </c>
      <c r="J173" s="19">
        <v>758.18181818181813</v>
      </c>
      <c r="K173" s="18">
        <v>164</v>
      </c>
      <c r="L173" s="163">
        <v>2.54</v>
      </c>
      <c r="N173" s="256">
        <v>56</v>
      </c>
      <c r="O173" s="26">
        <f t="shared" si="136"/>
        <v>0.40699999999999997</v>
      </c>
      <c r="P173" s="26">
        <v>0.15909090909090909</v>
      </c>
      <c r="Q173" s="26">
        <f t="shared" si="137"/>
        <v>0.57799999999999996</v>
      </c>
      <c r="R173" s="11">
        <v>2.59</v>
      </c>
      <c r="S173" s="26">
        <f t="shared" si="138"/>
        <v>0.44700000000000001</v>
      </c>
      <c r="T173" s="69">
        <v>7.3579545454545451E-3</v>
      </c>
      <c r="U173" s="83">
        <f t="shared" si="139"/>
        <v>0.76300000000000001</v>
      </c>
      <c r="V173" s="11">
        <v>15</v>
      </c>
      <c r="W173" s="26">
        <f t="shared" si="140"/>
        <v>0.27100000000000002</v>
      </c>
      <c r="X173" s="62">
        <v>0.1</v>
      </c>
      <c r="Y173" s="26">
        <f t="shared" si="141"/>
        <v>0.13500000000000001</v>
      </c>
      <c r="Z173" s="163">
        <f t="shared" si="142"/>
        <v>1.7469999999999999</v>
      </c>
      <c r="AA173" s="276">
        <f t="shared" si="143"/>
        <v>0.35499999999999998</v>
      </c>
      <c r="AB173" s="283">
        <f t="shared" si="144"/>
        <v>0</v>
      </c>
      <c r="AC173" s="284">
        <f t="shared" si="145"/>
        <v>0</v>
      </c>
      <c r="AE173" s="256">
        <v>36</v>
      </c>
      <c r="AF173" s="26">
        <f t="shared" si="146"/>
        <v>0.46</v>
      </c>
      <c r="AG173" s="79">
        <v>0</v>
      </c>
      <c r="AH173" s="26">
        <f t="shared" si="147"/>
        <v>0</v>
      </c>
      <c r="AI173" s="26">
        <f t="shared" si="202"/>
        <v>0.11688311688311688</v>
      </c>
      <c r="AJ173" s="83">
        <f t="shared" si="149"/>
        <v>0.60499999999999998</v>
      </c>
      <c r="AK173" s="61">
        <f t="shared" si="150"/>
        <v>0.6428571428571429</v>
      </c>
      <c r="AL173" s="26">
        <f t="shared" si="151"/>
        <v>0.53500000000000003</v>
      </c>
      <c r="AM173" s="11">
        <v>36</v>
      </c>
      <c r="AN173" s="83">
        <f t="shared" si="152"/>
        <v>0.11688311688311688</v>
      </c>
      <c r="AO173" s="26">
        <f t="shared" si="203"/>
        <v>0</v>
      </c>
      <c r="AP173" s="26">
        <f t="shared" si="154"/>
        <v>0</v>
      </c>
      <c r="AQ173" s="198">
        <f t="shared" si="155"/>
        <v>1.6</v>
      </c>
      <c r="AR173" s="276">
        <f t="shared" si="156"/>
        <v>0.41599999999999998</v>
      </c>
      <c r="AS173" s="283">
        <f t="shared" si="157"/>
        <v>0</v>
      </c>
      <c r="AT173" s="284">
        <f t="shared" si="158"/>
        <v>0</v>
      </c>
      <c r="AV173" s="208">
        <v>24400</v>
      </c>
      <c r="AW173" s="83">
        <f t="shared" si="159"/>
        <v>0.311</v>
      </c>
      <c r="AX173" s="26">
        <v>9.375E-2</v>
      </c>
      <c r="AY173" s="83">
        <f t="shared" si="160"/>
        <v>0.50800000000000001</v>
      </c>
      <c r="AZ173" s="26">
        <v>0.13900000000000001</v>
      </c>
      <c r="BA173" s="83">
        <f t="shared" si="161"/>
        <v>0.38100000000000001</v>
      </c>
      <c r="BB173" s="26">
        <v>0.91700000000000004</v>
      </c>
      <c r="BC173" s="178">
        <f t="shared" si="162"/>
        <v>0.89</v>
      </c>
      <c r="BD173" s="26">
        <v>1</v>
      </c>
      <c r="BE173" s="144">
        <f t="shared" si="163"/>
        <v>0.98599999999999999</v>
      </c>
      <c r="BF173" s="26">
        <v>0</v>
      </c>
      <c r="BG173" s="83">
        <f t="shared" si="164"/>
        <v>0</v>
      </c>
      <c r="BH173" s="212">
        <f t="shared" si="165"/>
        <v>3.0759999999999996</v>
      </c>
      <c r="BI173" s="203">
        <f t="shared" si="166"/>
        <v>0.39400000000000002</v>
      </c>
      <c r="BJ173" s="283">
        <f t="shared" si="167"/>
        <v>1</v>
      </c>
      <c r="BK173" s="284">
        <f t="shared" si="168"/>
        <v>2</v>
      </c>
      <c r="BM173" s="160">
        <v>0</v>
      </c>
      <c r="BN173" s="26">
        <f t="shared" si="169"/>
        <v>0</v>
      </c>
      <c r="BO173" s="11">
        <v>0</v>
      </c>
      <c r="BP173" s="26">
        <f t="shared" si="170"/>
        <v>0</v>
      </c>
      <c r="BQ173" s="26">
        <v>9.9000000000000005E-2</v>
      </c>
      <c r="BR173" s="83">
        <f t="shared" si="171"/>
        <v>0.50800000000000001</v>
      </c>
      <c r="BS173" s="163">
        <f t="shared" si="172"/>
        <v>0.50800000000000001</v>
      </c>
      <c r="BT173" s="291">
        <f t="shared" si="173"/>
        <v>0.33300000000000002</v>
      </c>
      <c r="BU173" s="283">
        <f t="shared" si="174"/>
        <v>0</v>
      </c>
      <c r="BV173" s="284">
        <f t="shared" si="175"/>
        <v>0</v>
      </c>
      <c r="BX173" s="160">
        <v>0</v>
      </c>
      <c r="BY173" s="26">
        <f t="shared" si="176"/>
        <v>0</v>
      </c>
      <c r="BZ173" s="11">
        <v>0</v>
      </c>
      <c r="CA173" s="26">
        <f t="shared" si="177"/>
        <v>0</v>
      </c>
      <c r="CB173" s="11">
        <v>1</v>
      </c>
      <c r="CC173" s="26">
        <f t="shared" si="178"/>
        <v>0.26300000000000001</v>
      </c>
      <c r="CD173" s="11">
        <v>0</v>
      </c>
      <c r="CE173" s="26">
        <f t="shared" si="179"/>
        <v>0</v>
      </c>
      <c r="CF173" s="163">
        <f t="shared" si="180"/>
        <v>0.26300000000000001</v>
      </c>
      <c r="CG173" s="299">
        <f t="shared" si="181"/>
        <v>0.25800000000000001</v>
      </c>
      <c r="CH173" s="283">
        <f t="shared" si="182"/>
        <v>0</v>
      </c>
      <c r="CI173" s="284">
        <f t="shared" si="183"/>
        <v>0</v>
      </c>
      <c r="CK173" s="160">
        <v>0</v>
      </c>
      <c r="CL173" s="26">
        <f t="shared" si="184"/>
        <v>0</v>
      </c>
      <c r="CM173" s="26">
        <v>0</v>
      </c>
      <c r="CN173" s="45">
        <f t="shared" si="185"/>
        <v>0</v>
      </c>
      <c r="CO173" s="11">
        <v>4</v>
      </c>
      <c r="CP173" s="26">
        <f t="shared" si="186"/>
        <v>0.29299999999999998</v>
      </c>
      <c r="CQ173" s="11">
        <v>0</v>
      </c>
      <c r="CR173" s="26">
        <f t="shared" si="187"/>
        <v>0</v>
      </c>
      <c r="CS173" s="163">
        <f t="shared" si="188"/>
        <v>0.29299999999999998</v>
      </c>
      <c r="CT173" s="299">
        <f t="shared" si="189"/>
        <v>0.214</v>
      </c>
      <c r="CU173" s="283">
        <f t="shared" si="190"/>
        <v>0</v>
      </c>
      <c r="CV173" s="284">
        <f t="shared" si="191"/>
        <v>0</v>
      </c>
      <c r="CX173" s="227">
        <v>0.19400000000000001</v>
      </c>
      <c r="CY173" s="26">
        <f t="shared" si="192"/>
        <v>0.65300000000000002</v>
      </c>
      <c r="CZ173" s="26">
        <v>0</v>
      </c>
      <c r="DA173" s="26">
        <f t="shared" si="193"/>
        <v>0</v>
      </c>
      <c r="DB173" s="26">
        <v>0.38319999999999999</v>
      </c>
      <c r="DC173" s="163">
        <f t="shared" si="194"/>
        <v>1.0362</v>
      </c>
      <c r="DD173" s="203">
        <f t="shared" si="195"/>
        <v>0.32800000000000001</v>
      </c>
      <c r="DE173" s="283">
        <f t="shared" si="196"/>
        <v>0</v>
      </c>
      <c r="DF173" s="284">
        <f t="shared" si="197"/>
        <v>0</v>
      </c>
      <c r="DI173" s="231"/>
      <c r="DJ173" s="163">
        <f t="shared" si="198"/>
        <v>8.5231999999999992</v>
      </c>
      <c r="DK173" s="203">
        <f t="shared" si="199"/>
        <v>0.28899999999999998</v>
      </c>
      <c r="DM173" s="301">
        <f t="shared" si="200"/>
        <v>1</v>
      </c>
      <c r="DN173" s="302">
        <f t="shared" si="201"/>
        <v>2</v>
      </c>
    </row>
    <row r="174" spans="2:118" x14ac:dyDescent="0.3">
      <c r="B174" s="47" t="s">
        <v>140</v>
      </c>
      <c r="C174" s="160">
        <v>540099</v>
      </c>
      <c r="D174" s="4" t="s">
        <v>335</v>
      </c>
      <c r="E174" s="4" t="s">
        <v>369</v>
      </c>
      <c r="F174" s="11">
        <v>6</v>
      </c>
      <c r="G174" s="18">
        <v>5965</v>
      </c>
      <c r="H174" s="18">
        <v>8378</v>
      </c>
      <c r="I174" s="18">
        <v>18369</v>
      </c>
      <c r="J174" s="19">
        <v>1970.8566638725902</v>
      </c>
      <c r="K174" s="18">
        <v>7903</v>
      </c>
      <c r="L174" s="163">
        <v>2.21</v>
      </c>
      <c r="N174" s="256">
        <v>416</v>
      </c>
      <c r="O174" s="144">
        <f t="shared" si="136"/>
        <v>0.94199999999999995</v>
      </c>
      <c r="P174" s="26">
        <v>6.9740150880134119E-2</v>
      </c>
      <c r="Q174" s="26">
        <f t="shared" si="137"/>
        <v>0.27600000000000002</v>
      </c>
      <c r="R174" s="11">
        <v>14.97</v>
      </c>
      <c r="S174" s="144">
        <f t="shared" si="138"/>
        <v>0.95099999999999996</v>
      </c>
      <c r="T174" s="69">
        <v>2.5096395641240571E-3</v>
      </c>
      <c r="U174" s="83">
        <f t="shared" si="139"/>
        <v>0.22800000000000001</v>
      </c>
      <c r="V174" s="11">
        <v>15</v>
      </c>
      <c r="W174" s="26">
        <f t="shared" si="140"/>
        <v>0.27100000000000002</v>
      </c>
      <c r="X174" s="62">
        <v>0.6</v>
      </c>
      <c r="Y174" s="26">
        <f t="shared" si="141"/>
        <v>0.192</v>
      </c>
      <c r="Z174" s="163">
        <f t="shared" si="142"/>
        <v>0.96700000000000008</v>
      </c>
      <c r="AA174" s="276">
        <f t="shared" si="143"/>
        <v>0.157</v>
      </c>
      <c r="AB174" s="283">
        <f t="shared" si="144"/>
        <v>0</v>
      </c>
      <c r="AC174" s="284">
        <f t="shared" si="145"/>
        <v>0</v>
      </c>
      <c r="AE174" s="256">
        <v>47</v>
      </c>
      <c r="AF174" s="26">
        <f t="shared" si="146"/>
        <v>0.51300000000000001</v>
      </c>
      <c r="AG174" s="79">
        <v>10</v>
      </c>
      <c r="AH174" s="26">
        <f t="shared" si="147"/>
        <v>0.78900000000000003</v>
      </c>
      <c r="AI174" s="26">
        <f t="shared" si="202"/>
        <v>5.6099307710670808E-3</v>
      </c>
      <c r="AJ174" s="83">
        <f t="shared" si="149"/>
        <v>0.20100000000000001</v>
      </c>
      <c r="AK174" s="61">
        <f t="shared" si="150"/>
        <v>0.11298076923076923</v>
      </c>
      <c r="AL174" s="26">
        <f t="shared" si="151"/>
        <v>0.20599999999999999</v>
      </c>
      <c r="AM174" s="11">
        <v>50</v>
      </c>
      <c r="AN174" s="83">
        <f t="shared" si="152"/>
        <v>5.9680114585820001E-3</v>
      </c>
      <c r="AO174" s="26">
        <f t="shared" si="203"/>
        <v>0.21276595744680851</v>
      </c>
      <c r="AP174" s="31">
        <f t="shared" si="154"/>
        <v>0.89400000000000002</v>
      </c>
      <c r="AQ174" s="198">
        <f t="shared" si="155"/>
        <v>1.7090000000000001</v>
      </c>
      <c r="AR174" s="276">
        <f t="shared" si="156"/>
        <v>0.442</v>
      </c>
      <c r="AS174" s="283">
        <f t="shared" si="157"/>
        <v>0</v>
      </c>
      <c r="AT174" s="284">
        <f t="shared" si="158"/>
        <v>0</v>
      </c>
      <c r="AV174" s="208">
        <v>84500</v>
      </c>
      <c r="AW174" s="144">
        <f t="shared" si="159"/>
        <v>0.93400000000000005</v>
      </c>
      <c r="AX174" s="26">
        <v>0</v>
      </c>
      <c r="AY174" s="83">
        <f t="shared" si="160"/>
        <v>0</v>
      </c>
      <c r="AZ174" s="26">
        <v>0.32</v>
      </c>
      <c r="BA174" s="83">
        <f t="shared" si="161"/>
        <v>0.69699999999999995</v>
      </c>
      <c r="BB174" s="26">
        <v>0.84</v>
      </c>
      <c r="BC174" s="83">
        <f t="shared" si="162"/>
        <v>0.67100000000000004</v>
      </c>
      <c r="BD174" s="26">
        <v>0.74</v>
      </c>
      <c r="BE174" s="83">
        <f t="shared" si="163"/>
        <v>0.35499999999999998</v>
      </c>
      <c r="BF174" s="26">
        <v>6.3829787234042548E-2</v>
      </c>
      <c r="BG174" s="83">
        <f t="shared" si="164"/>
        <v>0.78900000000000003</v>
      </c>
      <c r="BH174" s="212">
        <f t="shared" si="165"/>
        <v>3.4460000000000002</v>
      </c>
      <c r="BI174" s="203">
        <f t="shared" si="166"/>
        <v>0.55200000000000005</v>
      </c>
      <c r="BJ174" s="283">
        <f t="shared" si="167"/>
        <v>1</v>
      </c>
      <c r="BK174" s="284">
        <f t="shared" si="168"/>
        <v>1</v>
      </c>
      <c r="BM174" s="160">
        <v>0</v>
      </c>
      <c r="BN174" s="26">
        <f t="shared" si="169"/>
        <v>0</v>
      </c>
      <c r="BO174" s="11">
        <v>0</v>
      </c>
      <c r="BP174" s="26">
        <f t="shared" si="170"/>
        <v>0</v>
      </c>
      <c r="BQ174" s="26">
        <v>1.0999999999999999E-2</v>
      </c>
      <c r="BR174" s="83">
        <f t="shared" si="171"/>
        <v>0.153</v>
      </c>
      <c r="BS174" s="163">
        <f t="shared" si="172"/>
        <v>0.153</v>
      </c>
      <c r="BT174" s="291">
        <f t="shared" si="173"/>
        <v>0.14399999999999999</v>
      </c>
      <c r="BU174" s="283">
        <f t="shared" si="174"/>
        <v>0</v>
      </c>
      <c r="BV174" s="284">
        <f t="shared" si="175"/>
        <v>0</v>
      </c>
      <c r="BX174" s="160">
        <v>0</v>
      </c>
      <c r="BY174" s="26">
        <f t="shared" si="176"/>
        <v>0</v>
      </c>
      <c r="BZ174" s="11">
        <v>0</v>
      </c>
      <c r="CA174" s="26">
        <f t="shared" si="177"/>
        <v>0</v>
      </c>
      <c r="CB174" s="11">
        <v>0</v>
      </c>
      <c r="CC174" s="26">
        <f t="shared" si="178"/>
        <v>0</v>
      </c>
      <c r="CD174" s="11">
        <v>0</v>
      </c>
      <c r="CE174" s="26">
        <f t="shared" si="179"/>
        <v>0</v>
      </c>
      <c r="CF174" s="163">
        <f t="shared" si="180"/>
        <v>0</v>
      </c>
      <c r="CG174" s="299">
        <f t="shared" si="181"/>
        <v>0</v>
      </c>
      <c r="CH174" s="283">
        <f t="shared" si="182"/>
        <v>0</v>
      </c>
      <c r="CI174" s="284">
        <f t="shared" si="183"/>
        <v>0</v>
      </c>
      <c r="CK174" s="160">
        <v>0</v>
      </c>
      <c r="CL174" s="26">
        <f t="shared" si="184"/>
        <v>0</v>
      </c>
      <c r="CM174" s="26">
        <v>0</v>
      </c>
      <c r="CN174" s="45">
        <f t="shared" si="185"/>
        <v>0</v>
      </c>
      <c r="CO174" s="11">
        <v>54</v>
      </c>
      <c r="CP174" s="31">
        <f t="shared" si="186"/>
        <v>0.80700000000000005</v>
      </c>
      <c r="CQ174" s="11">
        <v>26</v>
      </c>
      <c r="CR174" s="31">
        <f t="shared" si="187"/>
        <v>0.84599999999999997</v>
      </c>
      <c r="CS174" s="163">
        <f t="shared" si="188"/>
        <v>1.653</v>
      </c>
      <c r="CT174" s="299">
        <f t="shared" si="189"/>
        <v>0.55200000000000005</v>
      </c>
      <c r="CU174" s="283">
        <f t="shared" si="190"/>
        <v>0</v>
      </c>
      <c r="CV174" s="284">
        <f t="shared" si="191"/>
        <v>2</v>
      </c>
      <c r="CX174" s="227">
        <v>3.0000000000000001E-3</v>
      </c>
      <c r="CY174" s="26">
        <f t="shared" si="192"/>
        <v>0.153</v>
      </c>
      <c r="CZ174" s="26">
        <v>1E-3</v>
      </c>
      <c r="DA174" s="26">
        <f t="shared" si="193"/>
        <v>0.192</v>
      </c>
      <c r="DB174" s="26">
        <v>0.14530000000000001</v>
      </c>
      <c r="DC174" s="163">
        <f t="shared" si="194"/>
        <v>0.49029999999999996</v>
      </c>
      <c r="DD174" s="203">
        <f t="shared" si="195"/>
        <v>0.127</v>
      </c>
      <c r="DE174" s="283">
        <f t="shared" si="196"/>
        <v>0</v>
      </c>
      <c r="DF174" s="284">
        <f t="shared" si="197"/>
        <v>0</v>
      </c>
      <c r="DI174" s="231"/>
      <c r="DJ174" s="163">
        <f t="shared" si="198"/>
        <v>8.4183000000000003</v>
      </c>
      <c r="DK174" s="203">
        <f t="shared" si="199"/>
        <v>0.28499999999999998</v>
      </c>
      <c r="DM174" s="301">
        <f t="shared" si="200"/>
        <v>1</v>
      </c>
      <c r="DN174" s="302">
        <f t="shared" si="201"/>
        <v>3</v>
      </c>
    </row>
    <row r="175" spans="2:118" x14ac:dyDescent="0.3">
      <c r="B175" s="47" t="s">
        <v>145</v>
      </c>
      <c r="C175" s="160">
        <v>540104</v>
      </c>
      <c r="D175" s="4" t="s">
        <v>335</v>
      </c>
      <c r="E175" s="4" t="s">
        <v>369</v>
      </c>
      <c r="F175" s="11">
        <v>6</v>
      </c>
      <c r="G175" s="18">
        <v>331</v>
      </c>
      <c r="H175" s="18">
        <v>447</v>
      </c>
      <c r="I175" s="18">
        <v>1023</v>
      </c>
      <c r="J175" s="19">
        <v>1978.0060422960723</v>
      </c>
      <c r="K175" s="18">
        <v>461</v>
      </c>
      <c r="L175" s="163">
        <v>2.21</v>
      </c>
      <c r="N175" s="256">
        <v>88</v>
      </c>
      <c r="O175" s="26">
        <f t="shared" si="136"/>
        <v>0.55700000000000005</v>
      </c>
      <c r="P175" s="26">
        <v>0.26586102719033228</v>
      </c>
      <c r="Q175" s="178">
        <f t="shared" si="137"/>
        <v>0.82</v>
      </c>
      <c r="R175" s="11">
        <v>2.4700000000000002</v>
      </c>
      <c r="S175" s="26">
        <f t="shared" si="138"/>
        <v>0.42899999999999999</v>
      </c>
      <c r="T175" s="69">
        <v>7.4622356495468271E-3</v>
      </c>
      <c r="U175" s="83">
        <f t="shared" si="139"/>
        <v>0.77600000000000002</v>
      </c>
      <c r="V175" s="11">
        <v>15</v>
      </c>
      <c r="W175" s="26">
        <f t="shared" si="140"/>
        <v>0.27100000000000002</v>
      </c>
      <c r="X175" s="62">
        <v>1.8</v>
      </c>
      <c r="Y175" s="83">
        <f t="shared" si="141"/>
        <v>0.55200000000000005</v>
      </c>
      <c r="Z175" s="163">
        <f t="shared" si="142"/>
        <v>2.419</v>
      </c>
      <c r="AA175" s="276">
        <f t="shared" si="143"/>
        <v>0.69199999999999995</v>
      </c>
      <c r="AB175" s="283">
        <f t="shared" si="144"/>
        <v>0</v>
      </c>
      <c r="AC175" s="284">
        <f t="shared" si="145"/>
        <v>1</v>
      </c>
      <c r="AE175" s="256">
        <v>19</v>
      </c>
      <c r="AF175" s="26">
        <f t="shared" si="146"/>
        <v>0.28899999999999998</v>
      </c>
      <c r="AG175" s="79">
        <v>0</v>
      </c>
      <c r="AH175" s="26">
        <f t="shared" si="147"/>
        <v>0</v>
      </c>
      <c r="AI175" s="26">
        <f t="shared" si="202"/>
        <v>4.2505592841163314E-2</v>
      </c>
      <c r="AJ175" s="83">
        <f t="shared" si="149"/>
        <v>0.34599999999999997</v>
      </c>
      <c r="AK175" s="61">
        <f t="shared" si="150"/>
        <v>0.21590909090909091</v>
      </c>
      <c r="AL175" s="26">
        <f t="shared" si="151"/>
        <v>0.25800000000000001</v>
      </c>
      <c r="AM175" s="11">
        <v>22</v>
      </c>
      <c r="AN175" s="83">
        <f t="shared" si="152"/>
        <v>4.9217002237136466E-2</v>
      </c>
      <c r="AO175" s="26">
        <f t="shared" si="203"/>
        <v>0</v>
      </c>
      <c r="AP175" s="26">
        <f t="shared" si="154"/>
        <v>0</v>
      </c>
      <c r="AQ175" s="198">
        <f t="shared" si="155"/>
        <v>0.89300000000000002</v>
      </c>
      <c r="AR175" s="276">
        <f t="shared" si="156"/>
        <v>0.223</v>
      </c>
      <c r="AS175" s="283">
        <f t="shared" si="157"/>
        <v>0</v>
      </c>
      <c r="AT175" s="284">
        <f t="shared" si="158"/>
        <v>0</v>
      </c>
      <c r="AV175" s="208">
        <v>49300</v>
      </c>
      <c r="AW175" s="83">
        <f t="shared" si="159"/>
        <v>0.69199999999999995</v>
      </c>
      <c r="AX175" s="26">
        <v>6.25E-2</v>
      </c>
      <c r="AY175" s="83">
        <f t="shared" si="160"/>
        <v>0.42899999999999999</v>
      </c>
      <c r="AZ175" s="26">
        <v>0.54500000000000004</v>
      </c>
      <c r="BA175" s="144">
        <f t="shared" si="161"/>
        <v>0.91600000000000004</v>
      </c>
      <c r="BB175" s="26">
        <v>0.63600000000000001</v>
      </c>
      <c r="BC175" s="83">
        <f t="shared" si="162"/>
        <v>0.35499999999999998</v>
      </c>
      <c r="BD175" s="26">
        <v>0.77300000000000002</v>
      </c>
      <c r="BE175" s="83">
        <f t="shared" si="163"/>
        <v>0.38500000000000001</v>
      </c>
      <c r="BF175" s="26">
        <v>0</v>
      </c>
      <c r="BG175" s="83">
        <f t="shared" si="164"/>
        <v>0</v>
      </c>
      <c r="BH175" s="212">
        <f t="shared" si="165"/>
        <v>2.7770000000000001</v>
      </c>
      <c r="BI175" s="203">
        <f t="shared" si="166"/>
        <v>0.28899999999999998</v>
      </c>
      <c r="BJ175" s="283">
        <f t="shared" si="167"/>
        <v>1</v>
      </c>
      <c r="BK175" s="284">
        <f t="shared" si="168"/>
        <v>1</v>
      </c>
      <c r="BM175" s="160">
        <v>1</v>
      </c>
      <c r="BN175" s="26">
        <f t="shared" si="169"/>
        <v>0.438</v>
      </c>
      <c r="BO175" s="11">
        <v>0</v>
      </c>
      <c r="BP175" s="26">
        <f t="shared" si="170"/>
        <v>0</v>
      </c>
      <c r="BQ175" s="26">
        <v>0.11899999999999999</v>
      </c>
      <c r="BR175" s="83">
        <f t="shared" si="171"/>
        <v>0.56499999999999995</v>
      </c>
      <c r="BS175" s="163">
        <f t="shared" si="172"/>
        <v>1.0029999999999999</v>
      </c>
      <c r="BT175" s="291">
        <f t="shared" si="173"/>
        <v>0.56100000000000005</v>
      </c>
      <c r="BU175" s="283">
        <f t="shared" si="174"/>
        <v>0</v>
      </c>
      <c r="BV175" s="284">
        <f t="shared" si="175"/>
        <v>0</v>
      </c>
      <c r="BX175" s="160">
        <v>0</v>
      </c>
      <c r="BY175" s="26">
        <f t="shared" si="176"/>
        <v>0</v>
      </c>
      <c r="BZ175" s="11">
        <v>0</v>
      </c>
      <c r="CA175" s="26">
        <f t="shared" si="177"/>
        <v>0</v>
      </c>
      <c r="CB175" s="11">
        <v>0</v>
      </c>
      <c r="CC175" s="26">
        <f t="shared" si="178"/>
        <v>0</v>
      </c>
      <c r="CD175" s="11">
        <v>0</v>
      </c>
      <c r="CE175" s="26">
        <f t="shared" si="179"/>
        <v>0</v>
      </c>
      <c r="CF175" s="163">
        <f t="shared" si="180"/>
        <v>0</v>
      </c>
      <c r="CG175" s="299">
        <f t="shared" si="181"/>
        <v>0</v>
      </c>
      <c r="CH175" s="283">
        <f t="shared" si="182"/>
        <v>0</v>
      </c>
      <c r="CI175" s="284">
        <f t="shared" si="183"/>
        <v>0</v>
      </c>
      <c r="CK175" s="160">
        <v>0</v>
      </c>
      <c r="CL175" s="26">
        <f t="shared" si="184"/>
        <v>0</v>
      </c>
      <c r="CM175" s="26">
        <v>0</v>
      </c>
      <c r="CN175" s="45">
        <f t="shared" si="185"/>
        <v>0</v>
      </c>
      <c r="CO175" s="11">
        <v>1</v>
      </c>
      <c r="CP175" s="26">
        <f t="shared" si="186"/>
        <v>0.13500000000000001</v>
      </c>
      <c r="CQ175" s="11">
        <v>0</v>
      </c>
      <c r="CR175" s="26">
        <f t="shared" si="187"/>
        <v>0</v>
      </c>
      <c r="CS175" s="163">
        <f t="shared" si="188"/>
        <v>0.13500000000000001</v>
      </c>
      <c r="CT175" s="299">
        <f t="shared" si="189"/>
        <v>0.11799999999999999</v>
      </c>
      <c r="CU175" s="283">
        <f t="shared" si="190"/>
        <v>0</v>
      </c>
      <c r="CV175" s="284">
        <f t="shared" si="191"/>
        <v>0</v>
      </c>
      <c r="CX175" s="227">
        <v>7.4999999999999997E-2</v>
      </c>
      <c r="CY175" s="26">
        <f t="shared" si="192"/>
        <v>0.41599999999999998</v>
      </c>
      <c r="CZ175" s="26">
        <v>6.3E-2</v>
      </c>
      <c r="DA175" s="26">
        <f t="shared" si="193"/>
        <v>0.52100000000000002</v>
      </c>
      <c r="DB175" s="26">
        <v>0.23780000000000001</v>
      </c>
      <c r="DC175" s="163">
        <f t="shared" si="194"/>
        <v>1.1748000000000001</v>
      </c>
      <c r="DD175" s="203">
        <f t="shared" si="195"/>
        <v>0.38100000000000001</v>
      </c>
      <c r="DE175" s="283">
        <f t="shared" si="196"/>
        <v>0</v>
      </c>
      <c r="DF175" s="284">
        <f t="shared" si="197"/>
        <v>0</v>
      </c>
      <c r="DI175" s="231"/>
      <c r="DJ175" s="163">
        <f t="shared" si="198"/>
        <v>8.4017999999999997</v>
      </c>
      <c r="DK175" s="203">
        <f t="shared" si="199"/>
        <v>0.28000000000000003</v>
      </c>
      <c r="DM175" s="301">
        <f t="shared" si="200"/>
        <v>1</v>
      </c>
      <c r="DN175" s="302">
        <f t="shared" si="201"/>
        <v>2</v>
      </c>
    </row>
    <row r="176" spans="2:118" x14ac:dyDescent="0.3">
      <c r="B176" s="47" t="s">
        <v>266</v>
      </c>
      <c r="C176" s="160">
        <v>540189</v>
      </c>
      <c r="D176" s="4" t="s">
        <v>358</v>
      </c>
      <c r="E176" s="4" t="s">
        <v>369</v>
      </c>
      <c r="F176" s="11">
        <v>6</v>
      </c>
      <c r="G176" s="18">
        <v>196</v>
      </c>
      <c r="H176" s="18">
        <v>152</v>
      </c>
      <c r="I176" s="18">
        <v>315</v>
      </c>
      <c r="J176" s="19">
        <v>1028.5714285714284</v>
      </c>
      <c r="K176" s="18">
        <v>99</v>
      </c>
      <c r="L176" s="163">
        <v>3.18</v>
      </c>
      <c r="N176" s="256">
        <v>21</v>
      </c>
      <c r="O176" s="26">
        <f t="shared" si="136"/>
        <v>0.14000000000000001</v>
      </c>
      <c r="P176" s="26">
        <v>0.1071428571428571</v>
      </c>
      <c r="Q176" s="26">
        <f t="shared" si="137"/>
        <v>0.39900000000000002</v>
      </c>
      <c r="R176" s="11">
        <v>1.82</v>
      </c>
      <c r="S176" s="26">
        <f t="shared" si="138"/>
        <v>0.29799999999999999</v>
      </c>
      <c r="T176" s="69">
        <v>9.285714285714286E-3</v>
      </c>
      <c r="U176" s="178">
        <f t="shared" si="139"/>
        <v>0.89</v>
      </c>
      <c r="V176" s="11">
        <v>14</v>
      </c>
      <c r="W176" s="26">
        <f t="shared" si="140"/>
        <v>0.22800000000000001</v>
      </c>
      <c r="X176" s="62">
        <v>1.8</v>
      </c>
      <c r="Y176" s="83">
        <f t="shared" si="141"/>
        <v>0.55200000000000005</v>
      </c>
      <c r="Z176" s="163">
        <f t="shared" si="142"/>
        <v>2.069</v>
      </c>
      <c r="AA176" s="276">
        <f t="shared" si="143"/>
        <v>0.51700000000000002</v>
      </c>
      <c r="AB176" s="283">
        <f t="shared" si="144"/>
        <v>0</v>
      </c>
      <c r="AC176" s="284">
        <f t="shared" si="145"/>
        <v>1</v>
      </c>
      <c r="AE176" s="256">
        <v>12</v>
      </c>
      <c r="AF176" s="26">
        <f t="shared" si="146"/>
        <v>0.20599999999999999</v>
      </c>
      <c r="AG176" s="79">
        <v>0</v>
      </c>
      <c r="AH176" s="26">
        <f t="shared" si="147"/>
        <v>0</v>
      </c>
      <c r="AI176" s="26">
        <f t="shared" si="202"/>
        <v>7.8947368421052627E-2</v>
      </c>
      <c r="AJ176" s="83">
        <f t="shared" si="149"/>
        <v>0.495</v>
      </c>
      <c r="AK176" s="61">
        <f t="shared" si="150"/>
        <v>0.5714285714285714</v>
      </c>
      <c r="AL176" s="26">
        <f t="shared" si="151"/>
        <v>0.49099999999999999</v>
      </c>
      <c r="AM176" s="11">
        <v>13</v>
      </c>
      <c r="AN176" s="83">
        <f t="shared" si="152"/>
        <v>8.5526315789473686E-2</v>
      </c>
      <c r="AO176" s="26">
        <f t="shared" si="203"/>
        <v>0</v>
      </c>
      <c r="AP176" s="26">
        <f t="shared" si="154"/>
        <v>0</v>
      </c>
      <c r="AQ176" s="198">
        <f t="shared" si="155"/>
        <v>1.1919999999999999</v>
      </c>
      <c r="AR176" s="276">
        <f t="shared" si="156"/>
        <v>0.28499999999999998</v>
      </c>
      <c r="AS176" s="283">
        <f t="shared" si="157"/>
        <v>0</v>
      </c>
      <c r="AT176" s="284">
        <f t="shared" si="158"/>
        <v>0</v>
      </c>
      <c r="AV176" s="208">
        <v>33400</v>
      </c>
      <c r="AW176" s="83">
        <f t="shared" si="159"/>
        <v>0.46400000000000002</v>
      </c>
      <c r="AX176" s="26">
        <v>0.14285714285714279</v>
      </c>
      <c r="AY176" s="83">
        <f t="shared" si="160"/>
        <v>0.61799999999999999</v>
      </c>
      <c r="AZ176" s="26">
        <v>0.154</v>
      </c>
      <c r="BA176" s="83">
        <f t="shared" si="161"/>
        <v>0.40699999999999997</v>
      </c>
      <c r="BB176" s="26">
        <v>0.76900000000000002</v>
      </c>
      <c r="BC176" s="83">
        <f t="shared" si="162"/>
        <v>0.53</v>
      </c>
      <c r="BD176" s="26">
        <v>0.92300000000000004</v>
      </c>
      <c r="BE176" s="83">
        <f t="shared" si="163"/>
        <v>0.79800000000000004</v>
      </c>
      <c r="BF176" s="26">
        <v>0</v>
      </c>
      <c r="BG176" s="83">
        <f t="shared" si="164"/>
        <v>0</v>
      </c>
      <c r="BH176" s="212">
        <f t="shared" si="165"/>
        <v>2.8170000000000002</v>
      </c>
      <c r="BI176" s="203">
        <f t="shared" si="166"/>
        <v>0.307</v>
      </c>
      <c r="BJ176" s="283">
        <f t="shared" si="167"/>
        <v>0</v>
      </c>
      <c r="BK176" s="284">
        <f t="shared" si="168"/>
        <v>0</v>
      </c>
      <c r="BM176" s="160">
        <v>0</v>
      </c>
      <c r="BN176" s="26">
        <f t="shared" si="169"/>
        <v>0</v>
      </c>
      <c r="BO176" s="11">
        <v>0</v>
      </c>
      <c r="BP176" s="26">
        <f t="shared" si="170"/>
        <v>0</v>
      </c>
      <c r="BQ176" s="26">
        <v>6.2E-2</v>
      </c>
      <c r="BR176" s="83">
        <f t="shared" si="171"/>
        <v>0.35499999999999998</v>
      </c>
      <c r="BS176" s="163">
        <f t="shared" si="172"/>
        <v>0.35499999999999998</v>
      </c>
      <c r="BT176" s="291">
        <f t="shared" si="173"/>
        <v>0.27100000000000002</v>
      </c>
      <c r="BU176" s="283">
        <f t="shared" si="174"/>
        <v>0</v>
      </c>
      <c r="BV176" s="284">
        <f t="shared" si="175"/>
        <v>0</v>
      </c>
      <c r="BX176" s="160">
        <v>0</v>
      </c>
      <c r="BY176" s="26">
        <f t="shared" si="176"/>
        <v>0</v>
      </c>
      <c r="BZ176" s="11">
        <v>0</v>
      </c>
      <c r="CA176" s="26">
        <f t="shared" si="177"/>
        <v>0</v>
      </c>
      <c r="CB176" s="11">
        <v>3</v>
      </c>
      <c r="CC176" s="26">
        <f t="shared" si="178"/>
        <v>0.63100000000000001</v>
      </c>
      <c r="CD176" s="11">
        <v>3</v>
      </c>
      <c r="CE176" s="31">
        <f t="shared" si="179"/>
        <v>0.85</v>
      </c>
      <c r="CF176" s="163">
        <f t="shared" si="180"/>
        <v>0.63100000000000001</v>
      </c>
      <c r="CG176" s="299">
        <f t="shared" si="181"/>
        <v>0.57399999999999995</v>
      </c>
      <c r="CH176" s="283">
        <f t="shared" si="182"/>
        <v>0</v>
      </c>
      <c r="CI176" s="284">
        <f t="shared" si="183"/>
        <v>0</v>
      </c>
      <c r="CK176" s="160">
        <v>0</v>
      </c>
      <c r="CL176" s="26">
        <f t="shared" si="184"/>
        <v>0</v>
      </c>
      <c r="CM176" s="26">
        <v>0</v>
      </c>
      <c r="CN176" s="45">
        <f t="shared" si="185"/>
        <v>0</v>
      </c>
      <c r="CO176" s="11">
        <v>2</v>
      </c>
      <c r="CP176" s="26">
        <f t="shared" si="186"/>
        <v>0.20100000000000001</v>
      </c>
      <c r="CQ176" s="11">
        <v>0</v>
      </c>
      <c r="CR176" s="26">
        <f t="shared" si="187"/>
        <v>0</v>
      </c>
      <c r="CS176" s="163">
        <f t="shared" si="188"/>
        <v>0.20100000000000001</v>
      </c>
      <c r="CT176" s="299">
        <f t="shared" si="189"/>
        <v>0.16200000000000001</v>
      </c>
      <c r="CU176" s="283">
        <f t="shared" si="190"/>
        <v>0</v>
      </c>
      <c r="CV176" s="284">
        <f t="shared" si="191"/>
        <v>0</v>
      </c>
      <c r="CX176" s="227">
        <v>0.06</v>
      </c>
      <c r="CY176" s="26">
        <f t="shared" si="192"/>
        <v>0.377</v>
      </c>
      <c r="CZ176" s="26">
        <v>4.1000000000000002E-2</v>
      </c>
      <c r="DA176" s="26">
        <f t="shared" si="193"/>
        <v>0.438</v>
      </c>
      <c r="DB176" s="26">
        <v>0.29070000000000001</v>
      </c>
      <c r="DC176" s="163">
        <f t="shared" si="194"/>
        <v>1.1056999999999999</v>
      </c>
      <c r="DD176" s="203">
        <f t="shared" si="195"/>
        <v>0.35499999999999998</v>
      </c>
      <c r="DE176" s="283">
        <f t="shared" si="196"/>
        <v>0</v>
      </c>
      <c r="DF176" s="284">
        <f t="shared" si="197"/>
        <v>0</v>
      </c>
      <c r="DI176" s="231"/>
      <c r="DJ176" s="163">
        <f t="shared" si="198"/>
        <v>8.3707000000000011</v>
      </c>
      <c r="DK176" s="203">
        <f t="shared" si="199"/>
        <v>0.27600000000000002</v>
      </c>
      <c r="DM176" s="301">
        <f t="shared" si="200"/>
        <v>0</v>
      </c>
      <c r="DN176" s="302">
        <f t="shared" si="201"/>
        <v>1</v>
      </c>
    </row>
    <row r="177" spans="2:118" x14ac:dyDescent="0.3">
      <c r="B177" s="47" t="s">
        <v>137</v>
      </c>
      <c r="C177" s="160">
        <v>545539</v>
      </c>
      <c r="D177" s="4" t="s">
        <v>334</v>
      </c>
      <c r="E177" s="4" t="s">
        <v>369</v>
      </c>
      <c r="F177" s="11">
        <v>2</v>
      </c>
      <c r="G177" s="18">
        <v>216</v>
      </c>
      <c r="H177" s="18">
        <v>265</v>
      </c>
      <c r="I177" s="18">
        <v>456</v>
      </c>
      <c r="J177" s="19">
        <v>1351.1111111111111</v>
      </c>
      <c r="K177" s="18">
        <v>144</v>
      </c>
      <c r="L177" s="163">
        <v>3.17</v>
      </c>
      <c r="N177" s="256">
        <v>6</v>
      </c>
      <c r="O177" s="26">
        <f t="shared" si="136"/>
        <v>6.5000000000000002E-2</v>
      </c>
      <c r="P177" s="26">
        <v>2.777777777777778E-2</v>
      </c>
      <c r="Q177" s="26">
        <f t="shared" si="137"/>
        <v>0.109</v>
      </c>
      <c r="R177" s="11">
        <v>1.19</v>
      </c>
      <c r="S177" s="26">
        <f t="shared" si="138"/>
        <v>0.17899999999999999</v>
      </c>
      <c r="T177" s="69">
        <v>5.5092592592592589E-3</v>
      </c>
      <c r="U177" s="83">
        <f t="shared" si="139"/>
        <v>0.61399999999999999</v>
      </c>
      <c r="V177" s="11">
        <v>27</v>
      </c>
      <c r="W177" s="144">
        <f t="shared" si="140"/>
        <v>0.95099999999999996</v>
      </c>
      <c r="X177" s="65">
        <v>1.1000000000000001</v>
      </c>
      <c r="Y177" s="26">
        <f t="shared" si="141"/>
        <v>0.34599999999999997</v>
      </c>
      <c r="Z177" s="163">
        <f t="shared" si="142"/>
        <v>2.02</v>
      </c>
      <c r="AA177" s="276">
        <f t="shared" si="143"/>
        <v>0.47299999999999998</v>
      </c>
      <c r="AB177" s="283">
        <f t="shared" si="144"/>
        <v>1</v>
      </c>
      <c r="AC177" s="284">
        <f t="shared" si="145"/>
        <v>1</v>
      </c>
      <c r="AE177" s="256">
        <v>14</v>
      </c>
      <c r="AF177" s="26">
        <f t="shared" si="146"/>
        <v>0.219</v>
      </c>
      <c r="AG177" s="79">
        <v>0</v>
      </c>
      <c r="AH177" s="26">
        <f t="shared" si="147"/>
        <v>0</v>
      </c>
      <c r="AI177" s="26">
        <f t="shared" si="202"/>
        <v>5.2830188679245285E-2</v>
      </c>
      <c r="AJ177" s="83">
        <f t="shared" si="149"/>
        <v>0.39900000000000002</v>
      </c>
      <c r="AK177" s="61">
        <f t="shared" si="150"/>
        <v>2.3333333333333335</v>
      </c>
      <c r="AL177" s="144">
        <f t="shared" si="151"/>
        <v>0.95099999999999996</v>
      </c>
      <c r="AM177" s="11">
        <v>18</v>
      </c>
      <c r="AN177" s="83">
        <f t="shared" si="152"/>
        <v>6.7924528301886791E-2</v>
      </c>
      <c r="AO177" s="26">
        <f t="shared" si="203"/>
        <v>0</v>
      </c>
      <c r="AP177" s="26">
        <f t="shared" si="154"/>
        <v>0</v>
      </c>
      <c r="AQ177" s="198">
        <f t="shared" si="155"/>
        <v>1.5690000000000002</v>
      </c>
      <c r="AR177" s="276">
        <f t="shared" si="156"/>
        <v>0.40699999999999997</v>
      </c>
      <c r="AS177" s="283">
        <f t="shared" si="157"/>
        <v>1</v>
      </c>
      <c r="AT177" s="284">
        <f t="shared" si="158"/>
        <v>1</v>
      </c>
      <c r="AV177" s="208">
        <v>21000</v>
      </c>
      <c r="AW177" s="83">
        <f t="shared" si="159"/>
        <v>0.26300000000000001</v>
      </c>
      <c r="AX177" s="26">
        <v>0</v>
      </c>
      <c r="AY177" s="83">
        <f t="shared" si="160"/>
        <v>0</v>
      </c>
      <c r="AZ177" s="26">
        <v>0.27800000000000002</v>
      </c>
      <c r="BA177" s="83">
        <f t="shared" si="161"/>
        <v>0.64</v>
      </c>
      <c r="BB177" s="26">
        <v>0.94399999999999995</v>
      </c>
      <c r="BC177" s="144">
        <f t="shared" si="162"/>
        <v>0.95599999999999996</v>
      </c>
      <c r="BD177" s="26">
        <v>0.83299999999999996</v>
      </c>
      <c r="BE177" s="83">
        <f t="shared" si="163"/>
        <v>0.50800000000000001</v>
      </c>
      <c r="BF177" s="26">
        <v>0</v>
      </c>
      <c r="BG177" s="83">
        <f t="shared" si="164"/>
        <v>0</v>
      </c>
      <c r="BH177" s="212">
        <f t="shared" si="165"/>
        <v>2.367</v>
      </c>
      <c r="BI177" s="203">
        <f t="shared" si="166"/>
        <v>0.23599999999999999</v>
      </c>
      <c r="BJ177" s="283">
        <f t="shared" si="167"/>
        <v>1</v>
      </c>
      <c r="BK177" s="284">
        <f t="shared" si="168"/>
        <v>1</v>
      </c>
      <c r="BM177" s="160">
        <v>0</v>
      </c>
      <c r="BN177" s="26">
        <f t="shared" si="169"/>
        <v>0</v>
      </c>
      <c r="BO177" s="11">
        <v>0</v>
      </c>
      <c r="BP177" s="26">
        <f t="shared" si="170"/>
        <v>0</v>
      </c>
      <c r="BQ177" s="26">
        <v>0</v>
      </c>
      <c r="BR177" s="83">
        <f t="shared" si="171"/>
        <v>0</v>
      </c>
      <c r="BS177" s="163">
        <f t="shared" si="172"/>
        <v>0</v>
      </c>
      <c r="BT177" s="291">
        <f t="shared" si="173"/>
        <v>0</v>
      </c>
      <c r="BU177" s="283">
        <f t="shared" si="174"/>
        <v>0</v>
      </c>
      <c r="BV177" s="284">
        <f t="shared" si="175"/>
        <v>0</v>
      </c>
      <c r="BX177" s="160">
        <v>0</v>
      </c>
      <c r="BY177" s="26">
        <f t="shared" si="176"/>
        <v>0</v>
      </c>
      <c r="BZ177" s="11">
        <v>0</v>
      </c>
      <c r="CA177" s="26">
        <f t="shared" si="177"/>
        <v>0</v>
      </c>
      <c r="CB177" s="11">
        <v>0</v>
      </c>
      <c r="CC177" s="26">
        <f t="shared" si="178"/>
        <v>0</v>
      </c>
      <c r="CD177" s="11">
        <v>0</v>
      </c>
      <c r="CE177" s="26">
        <f t="shared" si="179"/>
        <v>0</v>
      </c>
      <c r="CF177" s="163">
        <f t="shared" si="180"/>
        <v>0</v>
      </c>
      <c r="CG177" s="299">
        <f t="shared" si="181"/>
        <v>0</v>
      </c>
      <c r="CH177" s="283">
        <f t="shared" si="182"/>
        <v>0</v>
      </c>
      <c r="CI177" s="284">
        <f t="shared" si="183"/>
        <v>0</v>
      </c>
      <c r="CK177" s="160">
        <v>0</v>
      </c>
      <c r="CL177" s="26">
        <f t="shared" si="184"/>
        <v>0</v>
      </c>
      <c r="CM177" s="26">
        <v>0</v>
      </c>
      <c r="CN177" s="45">
        <f t="shared" si="185"/>
        <v>0</v>
      </c>
      <c r="CO177" s="11">
        <v>12</v>
      </c>
      <c r="CP177" s="26">
        <f t="shared" si="186"/>
        <v>0.5</v>
      </c>
      <c r="CQ177" s="11">
        <v>4</v>
      </c>
      <c r="CR177" s="26">
        <f t="shared" si="187"/>
        <v>0.53500000000000003</v>
      </c>
      <c r="CS177" s="163">
        <f t="shared" si="188"/>
        <v>1.0350000000000001</v>
      </c>
      <c r="CT177" s="299">
        <f t="shared" si="189"/>
        <v>0.35899999999999999</v>
      </c>
      <c r="CU177" s="283">
        <f t="shared" si="190"/>
        <v>0</v>
      </c>
      <c r="CV177" s="284">
        <f t="shared" si="191"/>
        <v>0</v>
      </c>
      <c r="CX177" s="227">
        <v>7.6999999999999999E-2</v>
      </c>
      <c r="CY177" s="26">
        <f t="shared" si="192"/>
        <v>0.42899999999999999</v>
      </c>
      <c r="CZ177" s="26">
        <v>3.5000000000000003E-2</v>
      </c>
      <c r="DA177" s="26">
        <f t="shared" si="193"/>
        <v>0.40699999999999997</v>
      </c>
      <c r="DB177" s="26">
        <v>0.53739999999999999</v>
      </c>
      <c r="DC177" s="163">
        <f t="shared" si="194"/>
        <v>1.3734</v>
      </c>
      <c r="DD177" s="203">
        <f t="shared" si="195"/>
        <v>0.44700000000000001</v>
      </c>
      <c r="DE177" s="283">
        <f t="shared" si="196"/>
        <v>0</v>
      </c>
      <c r="DF177" s="284">
        <f t="shared" si="197"/>
        <v>0</v>
      </c>
      <c r="DI177" s="231"/>
      <c r="DJ177" s="163">
        <f t="shared" si="198"/>
        <v>8.3643999999999998</v>
      </c>
      <c r="DK177" s="203">
        <f t="shared" si="199"/>
        <v>0.27100000000000002</v>
      </c>
      <c r="DM177" s="301">
        <f t="shared" si="200"/>
        <v>3</v>
      </c>
      <c r="DN177" s="302">
        <f t="shared" si="201"/>
        <v>3</v>
      </c>
    </row>
    <row r="178" spans="2:118" x14ac:dyDescent="0.3">
      <c r="B178" s="47" t="s">
        <v>258</v>
      </c>
      <c r="C178" s="160">
        <v>540182</v>
      </c>
      <c r="D178" s="4" t="s">
        <v>355</v>
      </c>
      <c r="E178" s="4" t="s">
        <v>369</v>
      </c>
      <c r="F178" s="11">
        <v>5</v>
      </c>
      <c r="G178" s="18">
        <v>1742</v>
      </c>
      <c r="H178" s="18">
        <v>916</v>
      </c>
      <c r="I178" s="18">
        <v>1353</v>
      </c>
      <c r="J178" s="19">
        <v>497.08381171067731</v>
      </c>
      <c r="K178" s="18">
        <v>422</v>
      </c>
      <c r="L178" s="163">
        <v>3.21</v>
      </c>
      <c r="N178" s="256">
        <v>52</v>
      </c>
      <c r="O178" s="26">
        <f t="shared" si="136"/>
        <v>0.372</v>
      </c>
      <c r="P178" s="26">
        <v>2.9850746268656719E-2</v>
      </c>
      <c r="Q178" s="26">
        <f t="shared" si="137"/>
        <v>0.11799999999999999</v>
      </c>
      <c r="R178" s="11">
        <v>2.42</v>
      </c>
      <c r="S178" s="26">
        <f t="shared" si="138"/>
        <v>0.42099999999999999</v>
      </c>
      <c r="T178" s="69">
        <v>1.389207807118255E-3</v>
      </c>
      <c r="U178" s="26">
        <f t="shared" si="139"/>
        <v>9.1999999999999998E-2</v>
      </c>
      <c r="V178" s="11">
        <v>12</v>
      </c>
      <c r="W178" s="26">
        <f t="shared" si="140"/>
        <v>0.109</v>
      </c>
      <c r="X178" s="62">
        <v>0.7</v>
      </c>
      <c r="Y178" s="26">
        <f t="shared" si="141"/>
        <v>0.219</v>
      </c>
      <c r="Z178" s="163">
        <f t="shared" si="142"/>
        <v>0.53800000000000003</v>
      </c>
      <c r="AA178" s="279">
        <f t="shared" si="143"/>
        <v>6.0999999999999999E-2</v>
      </c>
      <c r="AB178" s="283">
        <f t="shared" si="144"/>
        <v>0</v>
      </c>
      <c r="AC178" s="284">
        <f t="shared" si="145"/>
        <v>0</v>
      </c>
      <c r="AE178" s="256">
        <v>24</v>
      </c>
      <c r="AF178" s="26">
        <f t="shared" si="146"/>
        <v>0.35499999999999998</v>
      </c>
      <c r="AG178" s="79">
        <v>0</v>
      </c>
      <c r="AH178" s="26">
        <f t="shared" si="147"/>
        <v>0</v>
      </c>
      <c r="AI178" s="26">
        <f t="shared" si="202"/>
        <v>2.6200873362445413E-2</v>
      </c>
      <c r="AJ178" s="83">
        <f t="shared" si="149"/>
        <v>0.28899999999999998</v>
      </c>
      <c r="AK178" s="61">
        <f t="shared" si="150"/>
        <v>0.46153846153846156</v>
      </c>
      <c r="AL178" s="26">
        <f t="shared" si="151"/>
        <v>0.42899999999999999</v>
      </c>
      <c r="AM178" s="11">
        <v>33</v>
      </c>
      <c r="AN178" s="83">
        <f t="shared" si="152"/>
        <v>3.6026200873362446E-2</v>
      </c>
      <c r="AO178" s="26">
        <f t="shared" si="203"/>
        <v>0</v>
      </c>
      <c r="AP178" s="26">
        <f t="shared" si="154"/>
        <v>0</v>
      </c>
      <c r="AQ178" s="198">
        <f t="shared" si="155"/>
        <v>1.073</v>
      </c>
      <c r="AR178" s="276">
        <f t="shared" si="156"/>
        <v>0.26300000000000001</v>
      </c>
      <c r="AS178" s="283">
        <f t="shared" si="157"/>
        <v>0</v>
      </c>
      <c r="AT178" s="284">
        <f t="shared" si="158"/>
        <v>0</v>
      </c>
      <c r="AV178" s="208">
        <v>67800</v>
      </c>
      <c r="AW178" s="178">
        <f t="shared" si="159"/>
        <v>0.877</v>
      </c>
      <c r="AX178" s="26">
        <v>6.25E-2</v>
      </c>
      <c r="AY178" s="83">
        <f t="shared" si="160"/>
        <v>0.42899999999999999</v>
      </c>
      <c r="AZ178" s="26">
        <v>9.0999999999999998E-2</v>
      </c>
      <c r="BA178" s="83">
        <f t="shared" si="161"/>
        <v>0.28899999999999998</v>
      </c>
      <c r="BB178" s="26">
        <v>0.78800000000000003</v>
      </c>
      <c r="BC178" s="83">
        <f t="shared" si="162"/>
        <v>0.55700000000000005</v>
      </c>
      <c r="BD178" s="26">
        <v>0.84899999999999998</v>
      </c>
      <c r="BE178" s="83">
        <f t="shared" si="163"/>
        <v>0.55700000000000005</v>
      </c>
      <c r="BF178" s="26">
        <v>4.1666666666666664E-2</v>
      </c>
      <c r="BG178" s="83">
        <f t="shared" si="164"/>
        <v>0.69199999999999995</v>
      </c>
      <c r="BH178" s="212">
        <f t="shared" si="165"/>
        <v>3.4009999999999998</v>
      </c>
      <c r="BI178" s="203">
        <f t="shared" si="166"/>
        <v>0.51700000000000002</v>
      </c>
      <c r="BJ178" s="283">
        <f t="shared" si="167"/>
        <v>0</v>
      </c>
      <c r="BK178" s="284">
        <f t="shared" si="168"/>
        <v>1</v>
      </c>
      <c r="BM178" s="160">
        <v>0</v>
      </c>
      <c r="BN178" s="26">
        <f t="shared" si="169"/>
        <v>0</v>
      </c>
      <c r="BO178" s="11">
        <v>0</v>
      </c>
      <c r="BP178" s="26">
        <f t="shared" si="170"/>
        <v>0</v>
      </c>
      <c r="BQ178" s="26">
        <v>1.2999999999999999E-2</v>
      </c>
      <c r="BR178" s="83">
        <f t="shared" si="171"/>
        <v>0.17499999999999999</v>
      </c>
      <c r="BS178" s="163">
        <f t="shared" si="172"/>
        <v>0.17499999999999999</v>
      </c>
      <c r="BT178" s="291">
        <f t="shared" si="173"/>
        <v>0.16600000000000001</v>
      </c>
      <c r="BU178" s="283">
        <f t="shared" si="174"/>
        <v>0</v>
      </c>
      <c r="BV178" s="284">
        <f t="shared" si="175"/>
        <v>0</v>
      </c>
      <c r="BX178" s="160">
        <v>0</v>
      </c>
      <c r="BY178" s="26">
        <f t="shared" si="176"/>
        <v>0</v>
      </c>
      <c r="BZ178" s="11">
        <v>0</v>
      </c>
      <c r="CA178" s="26">
        <f t="shared" si="177"/>
        <v>0</v>
      </c>
      <c r="CB178" s="11">
        <v>2</v>
      </c>
      <c r="CC178" s="26">
        <f t="shared" si="178"/>
        <v>0.51700000000000002</v>
      </c>
      <c r="CD178" s="11">
        <v>1</v>
      </c>
      <c r="CE178" s="26">
        <f t="shared" si="179"/>
        <v>0.59199999999999997</v>
      </c>
      <c r="CF178" s="163">
        <f t="shared" si="180"/>
        <v>0.51700000000000002</v>
      </c>
      <c r="CG178" s="299">
        <f t="shared" si="181"/>
        <v>0.48199999999999998</v>
      </c>
      <c r="CH178" s="283">
        <f t="shared" si="182"/>
        <v>0</v>
      </c>
      <c r="CI178" s="284">
        <f t="shared" si="183"/>
        <v>0</v>
      </c>
      <c r="CK178" s="160">
        <v>0</v>
      </c>
      <c r="CL178" s="26">
        <f t="shared" si="184"/>
        <v>0</v>
      </c>
      <c r="CM178" s="26">
        <v>0</v>
      </c>
      <c r="CN178" s="45">
        <f t="shared" si="185"/>
        <v>0</v>
      </c>
      <c r="CO178" s="11">
        <v>20</v>
      </c>
      <c r="CP178" s="26">
        <f t="shared" si="186"/>
        <v>0.59599999999999997</v>
      </c>
      <c r="CQ178" s="11">
        <v>3</v>
      </c>
      <c r="CR178" s="26">
        <f t="shared" si="187"/>
        <v>0.49099999999999999</v>
      </c>
      <c r="CS178" s="163">
        <f t="shared" si="188"/>
        <v>1.087</v>
      </c>
      <c r="CT178" s="299">
        <f t="shared" si="189"/>
        <v>0.38100000000000001</v>
      </c>
      <c r="CU178" s="283">
        <f t="shared" si="190"/>
        <v>0</v>
      </c>
      <c r="CV178" s="284">
        <f t="shared" si="191"/>
        <v>0</v>
      </c>
      <c r="CX178" s="227">
        <v>2.5999999999999999E-2</v>
      </c>
      <c r="CY178" s="26">
        <f t="shared" si="192"/>
        <v>0.26300000000000001</v>
      </c>
      <c r="CZ178" s="26">
        <v>0.01</v>
      </c>
      <c r="DA178" s="26">
        <f t="shared" si="193"/>
        <v>0.29299999999999998</v>
      </c>
      <c r="DB178" s="178">
        <v>0.83699999999999997</v>
      </c>
      <c r="DC178" s="163">
        <f t="shared" si="194"/>
        <v>1.393</v>
      </c>
      <c r="DD178" s="203">
        <f t="shared" si="195"/>
        <v>0.46</v>
      </c>
      <c r="DE178" s="283">
        <f t="shared" si="196"/>
        <v>0</v>
      </c>
      <c r="DF178" s="284">
        <f t="shared" si="197"/>
        <v>1</v>
      </c>
      <c r="DI178" s="231"/>
      <c r="DJ178" s="163">
        <f t="shared" si="198"/>
        <v>8.1840000000000011</v>
      </c>
      <c r="DK178" s="203">
        <f t="shared" si="199"/>
        <v>0.26700000000000002</v>
      </c>
      <c r="DM178" s="301">
        <f t="shared" si="200"/>
        <v>0</v>
      </c>
      <c r="DN178" s="302">
        <f t="shared" si="201"/>
        <v>2</v>
      </c>
    </row>
    <row r="179" spans="2:118" x14ac:dyDescent="0.3">
      <c r="B179" s="47" t="s">
        <v>289</v>
      </c>
      <c r="C179" s="160">
        <v>540206</v>
      </c>
      <c r="D179" s="4" t="s">
        <v>364</v>
      </c>
      <c r="E179" s="4" t="s">
        <v>369</v>
      </c>
      <c r="F179" s="11">
        <v>4</v>
      </c>
      <c r="G179" s="18">
        <v>403</v>
      </c>
      <c r="H179" s="18">
        <v>400</v>
      </c>
      <c r="I179" s="18">
        <v>809</v>
      </c>
      <c r="J179" s="19">
        <v>1284.7642679900744</v>
      </c>
      <c r="K179" s="18">
        <v>240</v>
      </c>
      <c r="L179" s="163">
        <v>3.37</v>
      </c>
      <c r="N179" s="256">
        <v>111</v>
      </c>
      <c r="O179" s="26">
        <f t="shared" si="136"/>
        <v>0.627</v>
      </c>
      <c r="P179" s="26">
        <v>0.27543424317617871</v>
      </c>
      <c r="Q179" s="178">
        <f t="shared" si="137"/>
        <v>0.84599999999999997</v>
      </c>
      <c r="R179" s="11">
        <v>1.4</v>
      </c>
      <c r="S179" s="26">
        <f t="shared" si="138"/>
        <v>0.19700000000000001</v>
      </c>
      <c r="T179" s="69">
        <v>3.47394540942928E-3</v>
      </c>
      <c r="U179" s="83">
        <f t="shared" si="139"/>
        <v>0.36799999999999999</v>
      </c>
      <c r="V179" s="11">
        <v>17</v>
      </c>
      <c r="W179" s="26">
        <f t="shared" si="140"/>
        <v>0.495</v>
      </c>
      <c r="X179" s="62">
        <v>0</v>
      </c>
      <c r="Y179" s="26">
        <f t="shared" si="141"/>
        <v>0</v>
      </c>
      <c r="Z179" s="163">
        <f t="shared" si="142"/>
        <v>1.7090000000000001</v>
      </c>
      <c r="AA179" s="276">
        <f t="shared" si="143"/>
        <v>0.33700000000000002</v>
      </c>
      <c r="AB179" s="283">
        <f t="shared" si="144"/>
        <v>0</v>
      </c>
      <c r="AC179" s="284">
        <f t="shared" si="145"/>
        <v>1</v>
      </c>
      <c r="AE179" s="256">
        <v>35</v>
      </c>
      <c r="AF179" s="26">
        <f t="shared" si="146"/>
        <v>0.45100000000000001</v>
      </c>
      <c r="AG179" s="79">
        <v>0</v>
      </c>
      <c r="AH179" s="26">
        <f t="shared" si="147"/>
        <v>0</v>
      </c>
      <c r="AI179" s="26">
        <f t="shared" si="202"/>
        <v>8.7499999999999994E-2</v>
      </c>
      <c r="AJ179" s="83">
        <f t="shared" si="149"/>
        <v>0.50800000000000001</v>
      </c>
      <c r="AK179" s="61">
        <f t="shared" si="150"/>
        <v>0.31531531531531531</v>
      </c>
      <c r="AL179" s="26">
        <f t="shared" si="151"/>
        <v>0.34200000000000003</v>
      </c>
      <c r="AM179" s="11">
        <v>35</v>
      </c>
      <c r="AN179" s="83">
        <f t="shared" si="152"/>
        <v>8.7499999999999994E-2</v>
      </c>
      <c r="AO179" s="26">
        <f t="shared" si="203"/>
        <v>0</v>
      </c>
      <c r="AP179" s="26">
        <f t="shared" si="154"/>
        <v>0</v>
      </c>
      <c r="AQ179" s="198">
        <f t="shared" si="155"/>
        <v>1.3010000000000002</v>
      </c>
      <c r="AR179" s="276">
        <f t="shared" si="156"/>
        <v>0.315</v>
      </c>
      <c r="AS179" s="283">
        <f t="shared" si="157"/>
        <v>0</v>
      </c>
      <c r="AT179" s="284">
        <f t="shared" si="158"/>
        <v>0</v>
      </c>
      <c r="AV179" s="208">
        <v>28200</v>
      </c>
      <c r="AW179" s="83">
        <f t="shared" si="159"/>
        <v>0.377</v>
      </c>
      <c r="AX179" s="26">
        <v>0.5357142857142857</v>
      </c>
      <c r="AY179" s="144">
        <f t="shared" si="160"/>
        <v>0.96899999999999997</v>
      </c>
      <c r="AZ179" s="26">
        <v>0</v>
      </c>
      <c r="BA179" s="83">
        <f t="shared" si="161"/>
        <v>0</v>
      </c>
      <c r="BB179" s="26">
        <v>0.94299999999999995</v>
      </c>
      <c r="BC179" s="144">
        <f t="shared" si="162"/>
        <v>0.95099999999999996</v>
      </c>
      <c r="BD179" s="26">
        <v>0.65700000000000003</v>
      </c>
      <c r="BE179" s="83">
        <f t="shared" si="163"/>
        <v>0.28499999999999998</v>
      </c>
      <c r="BF179" s="26">
        <v>0</v>
      </c>
      <c r="BG179" s="83">
        <f t="shared" si="164"/>
        <v>0</v>
      </c>
      <c r="BH179" s="212">
        <f t="shared" si="165"/>
        <v>2.5819999999999999</v>
      </c>
      <c r="BI179" s="203">
        <f t="shared" si="166"/>
        <v>0.254</v>
      </c>
      <c r="BJ179" s="283">
        <f t="shared" si="167"/>
        <v>2</v>
      </c>
      <c r="BK179" s="284">
        <f t="shared" si="168"/>
        <v>2</v>
      </c>
      <c r="BM179" s="160">
        <v>1</v>
      </c>
      <c r="BN179" s="26">
        <f t="shared" si="169"/>
        <v>0.438</v>
      </c>
      <c r="BO179" s="11">
        <v>1</v>
      </c>
      <c r="BP179" s="26">
        <f t="shared" si="170"/>
        <v>0.63500000000000001</v>
      </c>
      <c r="BQ179" s="26">
        <v>0</v>
      </c>
      <c r="BR179" s="83">
        <f t="shared" si="171"/>
        <v>0</v>
      </c>
      <c r="BS179" s="163">
        <f t="shared" si="172"/>
        <v>0.438</v>
      </c>
      <c r="BT179" s="291">
        <f t="shared" si="173"/>
        <v>0.32</v>
      </c>
      <c r="BU179" s="283">
        <f t="shared" si="174"/>
        <v>0</v>
      </c>
      <c r="BV179" s="284">
        <f t="shared" si="175"/>
        <v>0</v>
      </c>
      <c r="BX179" s="160">
        <v>0</v>
      </c>
      <c r="BY179" s="26">
        <f t="shared" si="176"/>
        <v>0</v>
      </c>
      <c r="BZ179" s="11">
        <v>0</v>
      </c>
      <c r="CA179" s="26">
        <f t="shared" si="177"/>
        <v>0</v>
      </c>
      <c r="CB179" s="11">
        <v>1</v>
      </c>
      <c r="CC179" s="26">
        <f t="shared" si="178"/>
        <v>0.26300000000000001</v>
      </c>
      <c r="CD179" s="11">
        <v>0</v>
      </c>
      <c r="CE179" s="26">
        <f t="shared" si="179"/>
        <v>0</v>
      </c>
      <c r="CF179" s="163">
        <f t="shared" si="180"/>
        <v>0.26300000000000001</v>
      </c>
      <c r="CG179" s="299">
        <f t="shared" si="181"/>
        <v>0.25800000000000001</v>
      </c>
      <c r="CH179" s="283">
        <f t="shared" si="182"/>
        <v>0</v>
      </c>
      <c r="CI179" s="284">
        <f t="shared" si="183"/>
        <v>0</v>
      </c>
      <c r="CK179" s="160">
        <v>0</v>
      </c>
      <c r="CL179" s="26">
        <f t="shared" si="184"/>
        <v>0</v>
      </c>
      <c r="CM179" s="26">
        <v>0</v>
      </c>
      <c r="CN179" s="45">
        <f t="shared" si="185"/>
        <v>0</v>
      </c>
      <c r="CO179" s="11">
        <v>6</v>
      </c>
      <c r="CP179" s="26">
        <f t="shared" si="186"/>
        <v>0.35899999999999999</v>
      </c>
      <c r="CQ179" s="11">
        <v>0</v>
      </c>
      <c r="CR179" s="26">
        <f t="shared" si="187"/>
        <v>0</v>
      </c>
      <c r="CS179" s="163">
        <f t="shared" si="188"/>
        <v>0.35899999999999999</v>
      </c>
      <c r="CT179" s="299">
        <f t="shared" si="189"/>
        <v>0.245</v>
      </c>
      <c r="CU179" s="283">
        <f t="shared" si="190"/>
        <v>0</v>
      </c>
      <c r="CV179" s="284">
        <f t="shared" si="191"/>
        <v>0</v>
      </c>
      <c r="CX179" s="227">
        <v>0.11600000000000001</v>
      </c>
      <c r="CY179" s="26">
        <f t="shared" si="192"/>
        <v>0.53</v>
      </c>
      <c r="CZ179" s="26">
        <v>0</v>
      </c>
      <c r="DA179" s="26">
        <f t="shared" si="193"/>
        <v>0</v>
      </c>
      <c r="DB179" s="144">
        <v>0.92949999999999999</v>
      </c>
      <c r="DC179" s="163">
        <f t="shared" si="194"/>
        <v>1.4595</v>
      </c>
      <c r="DD179" s="203">
        <f t="shared" si="195"/>
        <v>0.47799999999999998</v>
      </c>
      <c r="DE179" s="283">
        <f t="shared" si="196"/>
        <v>1</v>
      </c>
      <c r="DF179" s="284">
        <f t="shared" si="197"/>
        <v>1</v>
      </c>
      <c r="DI179" s="231"/>
      <c r="DJ179" s="163">
        <f t="shared" si="198"/>
        <v>8.1114999999999995</v>
      </c>
      <c r="DK179" s="203">
        <f t="shared" si="199"/>
        <v>0.26300000000000001</v>
      </c>
      <c r="DM179" s="301">
        <f t="shared" si="200"/>
        <v>3</v>
      </c>
      <c r="DN179" s="302">
        <f t="shared" si="201"/>
        <v>4</v>
      </c>
    </row>
    <row r="180" spans="2:118" x14ac:dyDescent="0.3">
      <c r="B180" s="47" t="s">
        <v>276</v>
      </c>
      <c r="C180" s="160">
        <v>540195</v>
      </c>
      <c r="D180" s="4" t="s">
        <v>360</v>
      </c>
      <c r="E180" s="4" t="s">
        <v>369</v>
      </c>
      <c r="F180" s="11">
        <v>5</v>
      </c>
      <c r="G180" s="18">
        <v>242</v>
      </c>
      <c r="H180" s="18">
        <v>393</v>
      </c>
      <c r="I180" s="18">
        <v>686</v>
      </c>
      <c r="J180" s="19">
        <v>1814.2148760330576</v>
      </c>
      <c r="K180" s="18">
        <v>254</v>
      </c>
      <c r="L180" s="163">
        <v>2.66</v>
      </c>
      <c r="N180" s="256">
        <v>37</v>
      </c>
      <c r="O180" s="26">
        <f t="shared" si="136"/>
        <v>0.254</v>
      </c>
      <c r="P180" s="26">
        <v>0.15289256198347109</v>
      </c>
      <c r="Q180" s="26">
        <f t="shared" si="137"/>
        <v>0.55200000000000005</v>
      </c>
      <c r="R180" s="11">
        <v>2.37</v>
      </c>
      <c r="S180" s="26">
        <f t="shared" si="138"/>
        <v>0.39900000000000002</v>
      </c>
      <c r="T180" s="69">
        <v>9.7933884297520639E-3</v>
      </c>
      <c r="U180" s="144">
        <f t="shared" si="139"/>
        <v>0.92100000000000004</v>
      </c>
      <c r="V180" s="11">
        <v>16</v>
      </c>
      <c r="W180" s="26">
        <f t="shared" si="140"/>
        <v>0.377</v>
      </c>
      <c r="X180" s="62">
        <v>0.6</v>
      </c>
      <c r="Y180" s="26">
        <f t="shared" si="141"/>
        <v>0.192</v>
      </c>
      <c r="Z180" s="163">
        <f t="shared" si="142"/>
        <v>2.0419999999999998</v>
      </c>
      <c r="AA180" s="276">
        <f t="shared" si="143"/>
        <v>0.495</v>
      </c>
      <c r="AB180" s="283">
        <f t="shared" si="144"/>
        <v>1</v>
      </c>
      <c r="AC180" s="284">
        <f t="shared" si="145"/>
        <v>1</v>
      </c>
      <c r="AE180" s="256">
        <v>11</v>
      </c>
      <c r="AF180" s="26">
        <f t="shared" si="146"/>
        <v>0.192</v>
      </c>
      <c r="AG180" s="79">
        <v>0</v>
      </c>
      <c r="AH180" s="26">
        <f t="shared" si="147"/>
        <v>0</v>
      </c>
      <c r="AI180" s="26">
        <f t="shared" si="202"/>
        <v>2.7989821882951654E-2</v>
      </c>
      <c r="AJ180" s="83">
        <f t="shared" si="149"/>
        <v>0.311</v>
      </c>
      <c r="AK180" s="61">
        <f t="shared" si="150"/>
        <v>0.29729729729729731</v>
      </c>
      <c r="AL180" s="26">
        <f t="shared" si="151"/>
        <v>0.32800000000000001</v>
      </c>
      <c r="AM180" s="11">
        <v>12</v>
      </c>
      <c r="AN180" s="83">
        <f t="shared" si="152"/>
        <v>3.0534351145038167E-2</v>
      </c>
      <c r="AO180" s="26">
        <f t="shared" si="203"/>
        <v>0</v>
      </c>
      <c r="AP180" s="26">
        <f t="shared" si="154"/>
        <v>0</v>
      </c>
      <c r="AQ180" s="198">
        <f t="shared" si="155"/>
        <v>0.83099999999999996</v>
      </c>
      <c r="AR180" s="276">
        <f t="shared" si="156"/>
        <v>0.20100000000000001</v>
      </c>
      <c r="AS180" s="283">
        <f t="shared" si="157"/>
        <v>0</v>
      </c>
      <c r="AT180" s="284">
        <f t="shared" si="158"/>
        <v>0</v>
      </c>
      <c r="AV180" s="208">
        <v>17500</v>
      </c>
      <c r="AW180" s="83">
        <f t="shared" si="159"/>
        <v>0.23200000000000001</v>
      </c>
      <c r="AX180" s="26">
        <v>0.45454545454545447</v>
      </c>
      <c r="AY180" s="144">
        <f t="shared" si="160"/>
        <v>0.92900000000000005</v>
      </c>
      <c r="AZ180" s="26">
        <v>0.16700000000000001</v>
      </c>
      <c r="BA180" s="83">
        <f t="shared" si="161"/>
        <v>0.42099999999999999</v>
      </c>
      <c r="BB180" s="26">
        <v>0.91700000000000004</v>
      </c>
      <c r="BC180" s="178">
        <f t="shared" si="162"/>
        <v>0.89</v>
      </c>
      <c r="BD180" s="26">
        <v>0.83299999999999996</v>
      </c>
      <c r="BE180" s="83">
        <f t="shared" si="163"/>
        <v>0.50800000000000001</v>
      </c>
      <c r="BF180" s="26">
        <v>0</v>
      </c>
      <c r="BG180" s="83">
        <f t="shared" si="164"/>
        <v>0</v>
      </c>
      <c r="BH180" s="212">
        <f t="shared" si="165"/>
        <v>2.9800000000000004</v>
      </c>
      <c r="BI180" s="203">
        <f t="shared" si="166"/>
        <v>0.34599999999999997</v>
      </c>
      <c r="BJ180" s="283">
        <f t="shared" si="167"/>
        <v>1</v>
      </c>
      <c r="BK180" s="284">
        <f t="shared" si="168"/>
        <v>2</v>
      </c>
      <c r="BM180" s="160">
        <v>0</v>
      </c>
      <c r="BN180" s="26">
        <f t="shared" si="169"/>
        <v>0</v>
      </c>
      <c r="BO180" s="11">
        <v>0</v>
      </c>
      <c r="BP180" s="26">
        <f t="shared" si="170"/>
        <v>0</v>
      </c>
      <c r="BQ180" s="26">
        <v>2.1999999999999999E-2</v>
      </c>
      <c r="BR180" s="83">
        <f t="shared" si="171"/>
        <v>0.20100000000000001</v>
      </c>
      <c r="BS180" s="163">
        <f t="shared" si="172"/>
        <v>0.20100000000000001</v>
      </c>
      <c r="BT180" s="291">
        <f t="shared" si="173"/>
        <v>0.188</v>
      </c>
      <c r="BU180" s="283">
        <f t="shared" si="174"/>
        <v>0</v>
      </c>
      <c r="BV180" s="284">
        <f t="shared" si="175"/>
        <v>0</v>
      </c>
      <c r="BX180" s="160">
        <v>0</v>
      </c>
      <c r="BY180" s="26">
        <f t="shared" si="176"/>
        <v>0</v>
      </c>
      <c r="BZ180" s="11">
        <v>0</v>
      </c>
      <c r="CA180" s="26">
        <f t="shared" si="177"/>
        <v>0</v>
      </c>
      <c r="CB180" s="11">
        <v>1</v>
      </c>
      <c r="CC180" s="26">
        <f t="shared" si="178"/>
        <v>0.26300000000000001</v>
      </c>
      <c r="CD180" s="11">
        <v>0</v>
      </c>
      <c r="CE180" s="26">
        <f t="shared" si="179"/>
        <v>0</v>
      </c>
      <c r="CF180" s="163">
        <f t="shared" si="180"/>
        <v>0.26300000000000001</v>
      </c>
      <c r="CG180" s="299">
        <f t="shared" si="181"/>
        <v>0.25800000000000001</v>
      </c>
      <c r="CH180" s="283">
        <f t="shared" si="182"/>
        <v>0</v>
      </c>
      <c r="CI180" s="284">
        <f t="shared" si="183"/>
        <v>0</v>
      </c>
      <c r="CK180" s="160">
        <v>0</v>
      </c>
      <c r="CL180" s="26">
        <f t="shared" si="184"/>
        <v>0</v>
      </c>
      <c r="CM180" s="26">
        <v>0</v>
      </c>
      <c r="CN180" s="45">
        <f t="shared" si="185"/>
        <v>0</v>
      </c>
      <c r="CO180" s="11">
        <v>8</v>
      </c>
      <c r="CP180" s="26">
        <f t="shared" si="186"/>
        <v>0.39900000000000002</v>
      </c>
      <c r="CQ180" s="11">
        <v>1</v>
      </c>
      <c r="CR180" s="26">
        <f t="shared" si="187"/>
        <v>0.42499999999999999</v>
      </c>
      <c r="CS180" s="163">
        <f t="shared" si="188"/>
        <v>0.82400000000000007</v>
      </c>
      <c r="CT180" s="299">
        <f t="shared" si="189"/>
        <v>0.33300000000000002</v>
      </c>
      <c r="CU180" s="283">
        <f t="shared" si="190"/>
        <v>0</v>
      </c>
      <c r="CV180" s="284">
        <f t="shared" si="191"/>
        <v>0</v>
      </c>
      <c r="CX180" s="227">
        <v>3.9E-2</v>
      </c>
      <c r="CY180" s="26">
        <f t="shared" si="192"/>
        <v>0.30199999999999999</v>
      </c>
      <c r="CZ180" s="26">
        <v>0</v>
      </c>
      <c r="DA180" s="26">
        <f t="shared" si="193"/>
        <v>0</v>
      </c>
      <c r="DB180" s="83">
        <v>0.6431</v>
      </c>
      <c r="DC180" s="163">
        <f t="shared" si="194"/>
        <v>0.94510000000000005</v>
      </c>
      <c r="DD180" s="203">
        <f t="shared" si="195"/>
        <v>0.27600000000000002</v>
      </c>
      <c r="DE180" s="283">
        <f t="shared" si="196"/>
        <v>0</v>
      </c>
      <c r="DF180" s="284">
        <f t="shared" si="197"/>
        <v>0</v>
      </c>
      <c r="DI180" s="231"/>
      <c r="DJ180" s="163">
        <f t="shared" si="198"/>
        <v>8.0861000000000018</v>
      </c>
      <c r="DK180" s="203">
        <f t="shared" si="199"/>
        <v>0.25800000000000001</v>
      </c>
      <c r="DM180" s="301">
        <f t="shared" si="200"/>
        <v>2</v>
      </c>
      <c r="DN180" s="302">
        <f t="shared" si="201"/>
        <v>3</v>
      </c>
    </row>
    <row r="181" spans="2:118" x14ac:dyDescent="0.3">
      <c r="B181" s="47" t="s">
        <v>214</v>
      </c>
      <c r="C181" s="160">
        <v>540154</v>
      </c>
      <c r="D181" s="4" t="s">
        <v>348</v>
      </c>
      <c r="E181" s="4" t="s">
        <v>369</v>
      </c>
      <c r="F181" s="11">
        <v>8</v>
      </c>
      <c r="G181" s="18">
        <v>361</v>
      </c>
      <c r="H181" s="18">
        <v>572</v>
      </c>
      <c r="I181" s="18">
        <v>402</v>
      </c>
      <c r="J181" s="19">
        <v>712.68698060941824</v>
      </c>
      <c r="K181" s="18">
        <v>144</v>
      </c>
      <c r="L181" s="163">
        <v>2.19</v>
      </c>
      <c r="N181" s="256">
        <v>27</v>
      </c>
      <c r="O181" s="26">
        <f t="shared" si="136"/>
        <v>0.17899999999999999</v>
      </c>
      <c r="P181" s="26">
        <v>7.4792243767313013E-2</v>
      </c>
      <c r="Q181" s="26">
        <f t="shared" si="137"/>
        <v>0.28899999999999998</v>
      </c>
      <c r="R181" s="11">
        <v>0.84</v>
      </c>
      <c r="S181" s="26">
        <f t="shared" si="138"/>
        <v>0.127</v>
      </c>
      <c r="T181" s="69">
        <v>2.3268698060941828E-3</v>
      </c>
      <c r="U181" s="83">
        <f t="shared" si="139"/>
        <v>0.21</v>
      </c>
      <c r="V181" s="11">
        <v>15</v>
      </c>
      <c r="W181" s="26">
        <f t="shared" si="140"/>
        <v>0.27100000000000002</v>
      </c>
      <c r="X181" s="62">
        <v>1.7</v>
      </c>
      <c r="Y181" s="26">
        <f t="shared" si="141"/>
        <v>0.51300000000000001</v>
      </c>
      <c r="Z181" s="163">
        <f t="shared" si="142"/>
        <v>1.2829999999999999</v>
      </c>
      <c r="AA181" s="276">
        <f t="shared" si="143"/>
        <v>0.219</v>
      </c>
      <c r="AB181" s="283">
        <f t="shared" si="144"/>
        <v>0</v>
      </c>
      <c r="AC181" s="284">
        <f t="shared" si="145"/>
        <v>0</v>
      </c>
      <c r="AE181" s="256">
        <v>15</v>
      </c>
      <c r="AF181" s="26">
        <f t="shared" si="146"/>
        <v>0.24099999999999999</v>
      </c>
      <c r="AG181" s="79">
        <v>0</v>
      </c>
      <c r="AH181" s="26">
        <f t="shared" si="147"/>
        <v>0</v>
      </c>
      <c r="AI181" s="26">
        <f t="shared" si="202"/>
        <v>2.6223776223776224E-2</v>
      </c>
      <c r="AJ181" s="83">
        <f t="shared" si="149"/>
        <v>0.29299999999999998</v>
      </c>
      <c r="AK181" s="61">
        <f t="shared" si="150"/>
        <v>0.55555555555555558</v>
      </c>
      <c r="AL181" s="26">
        <f t="shared" si="151"/>
        <v>0.47299999999999998</v>
      </c>
      <c r="AM181" s="11">
        <v>15</v>
      </c>
      <c r="AN181" s="83">
        <f t="shared" si="152"/>
        <v>2.6223776223776224E-2</v>
      </c>
      <c r="AO181" s="26">
        <f t="shared" si="203"/>
        <v>0</v>
      </c>
      <c r="AP181" s="26">
        <f t="shared" si="154"/>
        <v>0</v>
      </c>
      <c r="AQ181" s="198">
        <f t="shared" si="155"/>
        <v>1.0070000000000001</v>
      </c>
      <c r="AR181" s="276">
        <f t="shared" si="156"/>
        <v>0.245</v>
      </c>
      <c r="AS181" s="283">
        <f t="shared" si="157"/>
        <v>0</v>
      </c>
      <c r="AT181" s="284">
        <f t="shared" si="158"/>
        <v>0</v>
      </c>
      <c r="AV181" s="208">
        <v>164000</v>
      </c>
      <c r="AW181" s="144">
        <f t="shared" si="159"/>
        <v>0.98199999999999998</v>
      </c>
      <c r="AX181" s="26">
        <v>0</v>
      </c>
      <c r="AY181" s="83">
        <f t="shared" si="160"/>
        <v>0</v>
      </c>
      <c r="AZ181" s="26">
        <v>0.2</v>
      </c>
      <c r="BA181" s="83">
        <f t="shared" si="161"/>
        <v>0.48599999999999999</v>
      </c>
      <c r="BB181" s="26">
        <v>0.86699999999999999</v>
      </c>
      <c r="BC181" s="83">
        <f t="shared" si="162"/>
        <v>0.69199999999999995</v>
      </c>
      <c r="BD181" s="26">
        <v>0.66600000000000004</v>
      </c>
      <c r="BE181" s="83">
        <f t="shared" si="163"/>
        <v>0.29799999999999999</v>
      </c>
      <c r="BF181" s="26">
        <v>0.13333333333333333</v>
      </c>
      <c r="BG181" s="144">
        <f t="shared" si="164"/>
        <v>0.92100000000000004</v>
      </c>
      <c r="BH181" s="212">
        <f t="shared" si="165"/>
        <v>3.3790000000000004</v>
      </c>
      <c r="BI181" s="203">
        <f t="shared" si="166"/>
        <v>0.504</v>
      </c>
      <c r="BJ181" s="283">
        <f t="shared" si="167"/>
        <v>2</v>
      </c>
      <c r="BK181" s="284">
        <f t="shared" si="168"/>
        <v>2</v>
      </c>
      <c r="BM181" s="160">
        <v>1</v>
      </c>
      <c r="BN181" s="26">
        <f t="shared" si="169"/>
        <v>0.438</v>
      </c>
      <c r="BO181" s="11">
        <v>0</v>
      </c>
      <c r="BP181" s="26">
        <f t="shared" si="170"/>
        <v>0</v>
      </c>
      <c r="BQ181" s="26">
        <v>7.5999999999999998E-2</v>
      </c>
      <c r="BR181" s="83">
        <f t="shared" si="171"/>
        <v>0.40699999999999997</v>
      </c>
      <c r="BS181" s="163">
        <f t="shared" si="172"/>
        <v>0.84499999999999997</v>
      </c>
      <c r="BT181" s="291">
        <f t="shared" si="173"/>
        <v>0.442</v>
      </c>
      <c r="BU181" s="283">
        <f t="shared" si="174"/>
        <v>0</v>
      </c>
      <c r="BV181" s="284">
        <f t="shared" si="175"/>
        <v>0</v>
      </c>
      <c r="BX181" s="160">
        <v>0</v>
      </c>
      <c r="BY181" s="26">
        <f t="shared" si="176"/>
        <v>0</v>
      </c>
      <c r="BZ181" s="11">
        <v>0</v>
      </c>
      <c r="CA181" s="26">
        <f t="shared" si="177"/>
        <v>0</v>
      </c>
      <c r="CB181" s="11">
        <v>0</v>
      </c>
      <c r="CC181" s="26">
        <f t="shared" si="178"/>
        <v>0</v>
      </c>
      <c r="CD181" s="11">
        <v>0</v>
      </c>
      <c r="CE181" s="26">
        <f t="shared" si="179"/>
        <v>0</v>
      </c>
      <c r="CF181" s="163">
        <f t="shared" si="180"/>
        <v>0</v>
      </c>
      <c r="CG181" s="299">
        <f t="shared" si="181"/>
        <v>0</v>
      </c>
      <c r="CH181" s="283">
        <f t="shared" si="182"/>
        <v>0</v>
      </c>
      <c r="CI181" s="284">
        <f t="shared" si="183"/>
        <v>0</v>
      </c>
      <c r="CK181" s="160">
        <v>0</v>
      </c>
      <c r="CL181" s="26">
        <f t="shared" si="184"/>
        <v>0</v>
      </c>
      <c r="CM181" s="26">
        <v>0</v>
      </c>
      <c r="CN181" s="45">
        <f t="shared" si="185"/>
        <v>0</v>
      </c>
      <c r="CO181" s="11">
        <v>6</v>
      </c>
      <c r="CP181" s="26">
        <f t="shared" si="186"/>
        <v>0.35899999999999999</v>
      </c>
      <c r="CQ181" s="11">
        <v>0</v>
      </c>
      <c r="CR181" s="26">
        <f t="shared" si="187"/>
        <v>0</v>
      </c>
      <c r="CS181" s="163">
        <f t="shared" si="188"/>
        <v>0.35899999999999999</v>
      </c>
      <c r="CT181" s="299">
        <f t="shared" si="189"/>
        <v>0.245</v>
      </c>
      <c r="CU181" s="283">
        <f t="shared" si="190"/>
        <v>0</v>
      </c>
      <c r="CV181" s="284">
        <f t="shared" si="191"/>
        <v>0</v>
      </c>
      <c r="CX181" s="227">
        <v>2.7E-2</v>
      </c>
      <c r="CY181" s="26">
        <f t="shared" si="192"/>
        <v>0.26700000000000002</v>
      </c>
      <c r="CZ181" s="26">
        <v>0.01</v>
      </c>
      <c r="DA181" s="26">
        <f t="shared" si="193"/>
        <v>0.29299999999999998</v>
      </c>
      <c r="DB181" s="26">
        <v>0.41849999999999998</v>
      </c>
      <c r="DC181" s="163">
        <f t="shared" si="194"/>
        <v>0.97850000000000004</v>
      </c>
      <c r="DD181" s="203">
        <f t="shared" si="195"/>
        <v>0.30199999999999999</v>
      </c>
      <c r="DE181" s="283">
        <f t="shared" si="196"/>
        <v>0</v>
      </c>
      <c r="DF181" s="284">
        <f t="shared" si="197"/>
        <v>0</v>
      </c>
      <c r="DI181" s="231"/>
      <c r="DJ181" s="163">
        <f t="shared" si="198"/>
        <v>7.8514999999999997</v>
      </c>
      <c r="DK181" s="203">
        <f t="shared" si="199"/>
        <v>0.254</v>
      </c>
      <c r="DM181" s="301">
        <f t="shared" si="200"/>
        <v>2</v>
      </c>
      <c r="DN181" s="302">
        <f t="shared" si="201"/>
        <v>2</v>
      </c>
    </row>
    <row r="182" spans="2:118" x14ac:dyDescent="0.3">
      <c r="B182" s="47" t="s">
        <v>136</v>
      </c>
      <c r="C182" s="160">
        <v>540095</v>
      </c>
      <c r="D182" s="4" t="s">
        <v>334</v>
      </c>
      <c r="E182" s="4" t="s">
        <v>369</v>
      </c>
      <c r="F182" s="11">
        <v>2</v>
      </c>
      <c r="G182" s="18">
        <v>215</v>
      </c>
      <c r="H182" s="18">
        <v>189</v>
      </c>
      <c r="I182" s="18">
        <v>350</v>
      </c>
      <c r="J182" s="19">
        <v>1041.8604651162791</v>
      </c>
      <c r="K182" s="18">
        <v>152</v>
      </c>
      <c r="L182" s="163">
        <v>2.2999999999999998</v>
      </c>
      <c r="N182" s="256">
        <v>13</v>
      </c>
      <c r="O182" s="26">
        <f t="shared" si="136"/>
        <v>9.1999999999999998E-2</v>
      </c>
      <c r="P182" s="26">
        <v>6.0465116279069767E-2</v>
      </c>
      <c r="Q182" s="26">
        <f t="shared" si="137"/>
        <v>0.254</v>
      </c>
      <c r="R182" s="11">
        <v>0.88</v>
      </c>
      <c r="S182" s="26">
        <f t="shared" si="138"/>
        <v>0.13100000000000001</v>
      </c>
      <c r="T182" s="69">
        <v>4.0930232558139537E-3</v>
      </c>
      <c r="U182" s="83">
        <f t="shared" si="139"/>
        <v>0.45100000000000001</v>
      </c>
      <c r="V182" s="11">
        <v>27</v>
      </c>
      <c r="W182" s="144">
        <f t="shared" si="140"/>
        <v>0.95099999999999996</v>
      </c>
      <c r="X182" s="65">
        <v>0.5</v>
      </c>
      <c r="Y182" s="26">
        <f t="shared" si="141"/>
        <v>0.17899999999999999</v>
      </c>
      <c r="Z182" s="163">
        <f t="shared" si="142"/>
        <v>1.835</v>
      </c>
      <c r="AA182" s="276">
        <f t="shared" si="143"/>
        <v>0.40699999999999997</v>
      </c>
      <c r="AB182" s="283">
        <f t="shared" si="144"/>
        <v>1</v>
      </c>
      <c r="AC182" s="284">
        <f t="shared" si="145"/>
        <v>1</v>
      </c>
      <c r="AE182" s="256">
        <v>14</v>
      </c>
      <c r="AF182" s="26">
        <f t="shared" si="146"/>
        <v>0.219</v>
      </c>
      <c r="AG182" s="79">
        <v>5</v>
      </c>
      <c r="AH182" s="26">
        <f t="shared" si="147"/>
        <v>0.69699999999999995</v>
      </c>
      <c r="AI182" s="26">
        <f t="shared" si="202"/>
        <v>7.407407407407407E-2</v>
      </c>
      <c r="AJ182" s="83">
        <f t="shared" si="149"/>
        <v>0.47299999999999998</v>
      </c>
      <c r="AK182" s="61">
        <f t="shared" si="150"/>
        <v>1.0769230769230769</v>
      </c>
      <c r="AL182" s="83">
        <f t="shared" si="151"/>
        <v>0.73199999999999998</v>
      </c>
      <c r="AM182" s="11">
        <v>30</v>
      </c>
      <c r="AN182" s="83">
        <f t="shared" si="152"/>
        <v>0.15873015873015872</v>
      </c>
      <c r="AO182" s="26">
        <f t="shared" si="203"/>
        <v>0.35714285714285715</v>
      </c>
      <c r="AP182" s="144">
        <f t="shared" si="154"/>
        <v>0.95099999999999996</v>
      </c>
      <c r="AQ182" s="198">
        <f t="shared" si="155"/>
        <v>2.121</v>
      </c>
      <c r="AR182" s="276">
        <f t="shared" si="156"/>
        <v>0.58299999999999996</v>
      </c>
      <c r="AS182" s="283">
        <f t="shared" si="157"/>
        <v>0</v>
      </c>
      <c r="AT182" s="284">
        <f t="shared" si="158"/>
        <v>0</v>
      </c>
      <c r="AV182" s="208">
        <v>144100</v>
      </c>
      <c r="AW182" s="144">
        <f t="shared" si="159"/>
        <v>0.97799999999999998</v>
      </c>
      <c r="AX182" s="26">
        <v>0</v>
      </c>
      <c r="AY182" s="83">
        <f t="shared" si="160"/>
        <v>0</v>
      </c>
      <c r="AZ182" s="26">
        <v>0.23300000000000001</v>
      </c>
      <c r="BA182" s="83">
        <f t="shared" si="161"/>
        <v>0.54800000000000004</v>
      </c>
      <c r="BB182" s="26">
        <v>0.63300000000000001</v>
      </c>
      <c r="BC182" s="83">
        <f t="shared" si="162"/>
        <v>0.34599999999999997</v>
      </c>
      <c r="BD182" s="26">
        <v>0.56699999999999995</v>
      </c>
      <c r="BE182" s="83">
        <f t="shared" si="163"/>
        <v>0.254</v>
      </c>
      <c r="BF182" s="26">
        <v>0</v>
      </c>
      <c r="BG182" s="83">
        <f t="shared" si="164"/>
        <v>0</v>
      </c>
      <c r="BH182" s="212">
        <f t="shared" si="165"/>
        <v>2.1260000000000003</v>
      </c>
      <c r="BI182" s="203">
        <f t="shared" si="166"/>
        <v>0.20599999999999999</v>
      </c>
      <c r="BJ182" s="283">
        <f t="shared" si="167"/>
        <v>1</v>
      </c>
      <c r="BK182" s="284">
        <f t="shared" si="168"/>
        <v>1</v>
      </c>
      <c r="BM182" s="160">
        <v>0</v>
      </c>
      <c r="BN182" s="26">
        <f t="shared" si="169"/>
        <v>0</v>
      </c>
      <c r="BO182" s="11">
        <v>0</v>
      </c>
      <c r="BP182" s="26">
        <f t="shared" si="170"/>
        <v>0</v>
      </c>
      <c r="BQ182" s="26">
        <v>7.0000000000000007E-2</v>
      </c>
      <c r="BR182" s="83">
        <f t="shared" si="171"/>
        <v>0.377</v>
      </c>
      <c r="BS182" s="163">
        <f t="shared" si="172"/>
        <v>0.377</v>
      </c>
      <c r="BT182" s="291">
        <f t="shared" si="173"/>
        <v>0.28000000000000003</v>
      </c>
      <c r="BU182" s="283">
        <f t="shared" si="174"/>
        <v>0</v>
      </c>
      <c r="BV182" s="284">
        <f t="shared" si="175"/>
        <v>0</v>
      </c>
      <c r="BX182" s="160">
        <v>0</v>
      </c>
      <c r="BY182" s="26">
        <f t="shared" si="176"/>
        <v>0</v>
      </c>
      <c r="BZ182" s="11">
        <v>0</v>
      </c>
      <c r="CA182" s="26">
        <f t="shared" si="177"/>
        <v>0</v>
      </c>
      <c r="CB182" s="11">
        <v>0</v>
      </c>
      <c r="CC182" s="26">
        <f t="shared" si="178"/>
        <v>0</v>
      </c>
      <c r="CD182" s="11">
        <v>0</v>
      </c>
      <c r="CE182" s="26">
        <f t="shared" si="179"/>
        <v>0</v>
      </c>
      <c r="CF182" s="163">
        <f t="shared" si="180"/>
        <v>0</v>
      </c>
      <c r="CG182" s="299">
        <f t="shared" si="181"/>
        <v>0</v>
      </c>
      <c r="CH182" s="283">
        <f t="shared" si="182"/>
        <v>0</v>
      </c>
      <c r="CI182" s="284">
        <f t="shared" si="183"/>
        <v>0</v>
      </c>
      <c r="CK182" s="160">
        <v>0</v>
      </c>
      <c r="CL182" s="26">
        <f t="shared" si="184"/>
        <v>0</v>
      </c>
      <c r="CM182" s="26">
        <v>0</v>
      </c>
      <c r="CN182" s="45">
        <f t="shared" si="185"/>
        <v>0</v>
      </c>
      <c r="CO182" s="11">
        <v>8</v>
      </c>
      <c r="CP182" s="26">
        <f t="shared" si="186"/>
        <v>0.39900000000000002</v>
      </c>
      <c r="CQ182" s="11">
        <v>0</v>
      </c>
      <c r="CR182" s="26">
        <f t="shared" si="187"/>
        <v>0</v>
      </c>
      <c r="CS182" s="163">
        <f t="shared" si="188"/>
        <v>0.39900000000000002</v>
      </c>
      <c r="CT182" s="299">
        <f t="shared" si="189"/>
        <v>0.27100000000000002</v>
      </c>
      <c r="CU182" s="283">
        <f t="shared" si="190"/>
        <v>0</v>
      </c>
      <c r="CV182" s="284">
        <f t="shared" si="191"/>
        <v>0</v>
      </c>
      <c r="CX182" s="227">
        <v>9.0999999999999998E-2</v>
      </c>
      <c r="CY182" s="26">
        <f t="shared" si="192"/>
        <v>0.46899999999999997</v>
      </c>
      <c r="CZ182" s="26">
        <v>0.02</v>
      </c>
      <c r="DA182" s="26">
        <f t="shared" si="193"/>
        <v>0.35</v>
      </c>
      <c r="DB182" s="26">
        <v>0.1585</v>
      </c>
      <c r="DC182" s="163">
        <f t="shared" si="194"/>
        <v>0.97749999999999992</v>
      </c>
      <c r="DD182" s="203">
        <f t="shared" si="195"/>
        <v>0.29799999999999999</v>
      </c>
      <c r="DE182" s="283">
        <f t="shared" si="196"/>
        <v>0</v>
      </c>
      <c r="DF182" s="284">
        <f t="shared" si="197"/>
        <v>0</v>
      </c>
      <c r="DI182" s="231"/>
      <c r="DJ182" s="163">
        <f t="shared" si="198"/>
        <v>7.8354999999999997</v>
      </c>
      <c r="DK182" s="203">
        <f t="shared" si="199"/>
        <v>0.25</v>
      </c>
      <c r="DM182" s="301">
        <f t="shared" si="200"/>
        <v>2</v>
      </c>
      <c r="DN182" s="302">
        <f t="shared" si="201"/>
        <v>2</v>
      </c>
    </row>
    <row r="183" spans="2:118" x14ac:dyDescent="0.3">
      <c r="B183" s="47" t="s">
        <v>109</v>
      </c>
      <c r="C183" s="160">
        <v>540068</v>
      </c>
      <c r="D183" s="4" t="s">
        <v>329</v>
      </c>
      <c r="E183" s="4" t="s">
        <v>369</v>
      </c>
      <c r="F183" s="11">
        <v>9</v>
      </c>
      <c r="G183" s="18">
        <v>5185</v>
      </c>
      <c r="H183" s="18">
        <v>2918</v>
      </c>
      <c r="I183" s="18">
        <v>5404</v>
      </c>
      <c r="J183" s="19">
        <v>667.0318225650916</v>
      </c>
      <c r="K183" s="18">
        <v>1953</v>
      </c>
      <c r="L183" s="163">
        <v>2.77</v>
      </c>
      <c r="N183" s="256">
        <v>179</v>
      </c>
      <c r="O183" s="26">
        <f t="shared" si="136"/>
        <v>0.74099999999999999</v>
      </c>
      <c r="P183" s="26">
        <v>3.4522661523625847E-2</v>
      </c>
      <c r="Q183" s="26">
        <f t="shared" si="137"/>
        <v>0.122</v>
      </c>
      <c r="R183" s="11">
        <v>3.11</v>
      </c>
      <c r="S183" s="26">
        <f t="shared" si="138"/>
        <v>0.53900000000000003</v>
      </c>
      <c r="T183" s="69">
        <v>5.9980713596914181E-4</v>
      </c>
      <c r="U183" s="26">
        <f t="shared" si="139"/>
        <v>5.7000000000000002E-2</v>
      </c>
      <c r="V183" s="11">
        <v>12</v>
      </c>
      <c r="W183" s="26">
        <f t="shared" si="140"/>
        <v>0.109</v>
      </c>
      <c r="X183" s="62">
        <v>0.4</v>
      </c>
      <c r="Y183" s="26">
        <f t="shared" si="141"/>
        <v>0.16600000000000001</v>
      </c>
      <c r="Z183" s="163">
        <f t="shared" si="142"/>
        <v>0.45400000000000001</v>
      </c>
      <c r="AA183" s="279">
        <f t="shared" si="143"/>
        <v>4.2999999999999997E-2</v>
      </c>
      <c r="AB183" s="283">
        <f t="shared" si="144"/>
        <v>0</v>
      </c>
      <c r="AC183" s="284">
        <f t="shared" si="145"/>
        <v>0</v>
      </c>
      <c r="AE183" s="256">
        <v>50</v>
      </c>
      <c r="AF183" s="26">
        <f t="shared" si="146"/>
        <v>0.53900000000000003</v>
      </c>
      <c r="AG183" s="79">
        <v>2</v>
      </c>
      <c r="AH183" s="26">
        <f t="shared" si="147"/>
        <v>0.58299999999999996</v>
      </c>
      <c r="AI183" s="26">
        <f t="shared" si="202"/>
        <v>1.7135023989033583E-2</v>
      </c>
      <c r="AJ183" s="83">
        <f t="shared" si="149"/>
        <v>0.26300000000000001</v>
      </c>
      <c r="AK183" s="61">
        <f t="shared" si="150"/>
        <v>0.27932960893854747</v>
      </c>
      <c r="AL183" s="26">
        <f t="shared" si="151"/>
        <v>0.307</v>
      </c>
      <c r="AM183" s="11">
        <v>78</v>
      </c>
      <c r="AN183" s="83">
        <f t="shared" si="152"/>
        <v>2.6730637422892393E-2</v>
      </c>
      <c r="AO183" s="26">
        <f t="shared" si="203"/>
        <v>0.04</v>
      </c>
      <c r="AP183" s="26">
        <f t="shared" si="154"/>
        <v>0.627</v>
      </c>
      <c r="AQ183" s="198">
        <f t="shared" si="155"/>
        <v>1.6920000000000002</v>
      </c>
      <c r="AR183" s="276">
        <f t="shared" si="156"/>
        <v>0.434</v>
      </c>
      <c r="AS183" s="283">
        <f t="shared" si="157"/>
        <v>0</v>
      </c>
      <c r="AT183" s="284">
        <f t="shared" si="158"/>
        <v>0</v>
      </c>
      <c r="AV183" s="208">
        <v>63350</v>
      </c>
      <c r="AW183" s="178">
        <f t="shared" si="159"/>
        <v>0.84599999999999997</v>
      </c>
      <c r="AX183" s="26">
        <v>0.1333333333333333</v>
      </c>
      <c r="AY183" s="83">
        <f t="shared" si="160"/>
        <v>0.58699999999999997</v>
      </c>
      <c r="AZ183" s="26">
        <v>0.375</v>
      </c>
      <c r="BA183" s="83">
        <f t="shared" si="161"/>
        <v>0.78500000000000003</v>
      </c>
      <c r="BB183" s="26">
        <v>0.9</v>
      </c>
      <c r="BC183" s="178">
        <f t="shared" si="162"/>
        <v>0.80200000000000005</v>
      </c>
      <c r="BD183" s="26">
        <v>0.67500000000000004</v>
      </c>
      <c r="BE183" s="83">
        <f t="shared" si="163"/>
        <v>0.311</v>
      </c>
      <c r="BF183" s="26">
        <v>0</v>
      </c>
      <c r="BG183" s="83">
        <f t="shared" si="164"/>
        <v>0</v>
      </c>
      <c r="BH183" s="212">
        <f t="shared" si="165"/>
        <v>3.3310000000000004</v>
      </c>
      <c r="BI183" s="203">
        <f t="shared" si="166"/>
        <v>0.45600000000000002</v>
      </c>
      <c r="BJ183" s="283">
        <f t="shared" si="167"/>
        <v>0</v>
      </c>
      <c r="BK183" s="284">
        <f t="shared" si="168"/>
        <v>2</v>
      </c>
      <c r="BM183" s="160">
        <v>0</v>
      </c>
      <c r="BN183" s="26">
        <f t="shared" si="169"/>
        <v>0</v>
      </c>
      <c r="BO183" s="11">
        <v>0</v>
      </c>
      <c r="BP183" s="26">
        <f t="shared" si="170"/>
        <v>0</v>
      </c>
      <c r="BQ183" s="26">
        <v>8.9999999999999993E-3</v>
      </c>
      <c r="BR183" s="83">
        <f t="shared" si="171"/>
        <v>0.14399999999999999</v>
      </c>
      <c r="BS183" s="163">
        <f t="shared" si="172"/>
        <v>0.14399999999999999</v>
      </c>
      <c r="BT183" s="291">
        <f t="shared" si="173"/>
        <v>0.14000000000000001</v>
      </c>
      <c r="BU183" s="283">
        <f t="shared" si="174"/>
        <v>0</v>
      </c>
      <c r="BV183" s="284">
        <f t="shared" si="175"/>
        <v>0</v>
      </c>
      <c r="BX183" s="160">
        <v>0</v>
      </c>
      <c r="BY183" s="26">
        <f t="shared" si="176"/>
        <v>0</v>
      </c>
      <c r="BZ183" s="11">
        <v>0</v>
      </c>
      <c r="CA183" s="26">
        <f t="shared" si="177"/>
        <v>0</v>
      </c>
      <c r="CB183" s="11">
        <v>1</v>
      </c>
      <c r="CC183" s="26">
        <f t="shared" si="178"/>
        <v>0.26300000000000001</v>
      </c>
      <c r="CD183" s="11">
        <v>0</v>
      </c>
      <c r="CE183" s="26">
        <f t="shared" si="179"/>
        <v>0</v>
      </c>
      <c r="CF183" s="163">
        <f t="shared" si="180"/>
        <v>0.26300000000000001</v>
      </c>
      <c r="CG183" s="299">
        <f t="shared" si="181"/>
        <v>0.25800000000000001</v>
      </c>
      <c r="CH183" s="283">
        <f t="shared" si="182"/>
        <v>0</v>
      </c>
      <c r="CI183" s="284">
        <f t="shared" si="183"/>
        <v>0</v>
      </c>
      <c r="CK183" s="160">
        <v>0</v>
      </c>
      <c r="CL183" s="26">
        <f t="shared" si="184"/>
        <v>0</v>
      </c>
      <c r="CM183" s="26">
        <v>0</v>
      </c>
      <c r="CN183" s="45">
        <f t="shared" si="185"/>
        <v>0</v>
      </c>
      <c r="CO183" s="11">
        <v>20</v>
      </c>
      <c r="CP183" s="26">
        <f t="shared" si="186"/>
        <v>0.59599999999999997</v>
      </c>
      <c r="CQ183" s="11">
        <v>6</v>
      </c>
      <c r="CR183" s="26">
        <f t="shared" si="187"/>
        <v>0.627</v>
      </c>
      <c r="CS183" s="163">
        <f t="shared" si="188"/>
        <v>1.2229999999999999</v>
      </c>
      <c r="CT183" s="299">
        <f t="shared" si="189"/>
        <v>0.42499999999999999</v>
      </c>
      <c r="CU183" s="283">
        <f t="shared" si="190"/>
        <v>0</v>
      </c>
      <c r="CV183" s="284">
        <f t="shared" si="191"/>
        <v>0</v>
      </c>
      <c r="CX183" s="227">
        <v>2.7E-2</v>
      </c>
      <c r="CY183" s="26">
        <f t="shared" si="192"/>
        <v>0.26700000000000002</v>
      </c>
      <c r="CZ183" s="26">
        <v>1.7000000000000001E-2</v>
      </c>
      <c r="DA183" s="26">
        <f t="shared" si="193"/>
        <v>0.34200000000000003</v>
      </c>
      <c r="DB183" s="26">
        <v>7.0400000000000004E-2</v>
      </c>
      <c r="DC183" s="163">
        <f t="shared" si="194"/>
        <v>0.6794</v>
      </c>
      <c r="DD183" s="203">
        <f t="shared" si="195"/>
        <v>0.184</v>
      </c>
      <c r="DE183" s="283">
        <f t="shared" si="196"/>
        <v>0</v>
      </c>
      <c r="DF183" s="284">
        <f t="shared" si="197"/>
        <v>0</v>
      </c>
      <c r="DI183" s="231"/>
      <c r="DJ183" s="163">
        <f t="shared" si="198"/>
        <v>7.7864000000000004</v>
      </c>
      <c r="DK183" s="203">
        <f t="shared" si="199"/>
        <v>0.245</v>
      </c>
      <c r="DM183" s="301">
        <f t="shared" si="200"/>
        <v>0</v>
      </c>
      <c r="DN183" s="302">
        <f t="shared" si="201"/>
        <v>2</v>
      </c>
    </row>
    <row r="184" spans="2:118" x14ac:dyDescent="0.3">
      <c r="B184" s="47" t="s">
        <v>231</v>
      </c>
      <c r="C184" s="160">
        <v>540257</v>
      </c>
      <c r="D184" s="4" t="s">
        <v>351</v>
      </c>
      <c r="E184" s="4" t="s">
        <v>369</v>
      </c>
      <c r="F184" s="11">
        <v>6</v>
      </c>
      <c r="G184" s="18">
        <v>759</v>
      </c>
      <c r="H184" s="18">
        <v>749</v>
      </c>
      <c r="I184" s="18">
        <v>2067</v>
      </c>
      <c r="J184" s="19">
        <v>1742.9249011857705</v>
      </c>
      <c r="K184" s="18">
        <v>678</v>
      </c>
      <c r="L184" s="163">
        <v>3.04</v>
      </c>
      <c r="N184" s="256">
        <v>36</v>
      </c>
      <c r="O184" s="26">
        <f t="shared" si="136"/>
        <v>0.24099999999999999</v>
      </c>
      <c r="P184" s="26">
        <v>4.7430830039525688E-2</v>
      </c>
      <c r="Q184" s="26">
        <f t="shared" si="137"/>
        <v>0.19700000000000001</v>
      </c>
      <c r="R184" s="11">
        <v>1.53</v>
      </c>
      <c r="S184" s="26">
        <f t="shared" si="138"/>
        <v>0.22800000000000001</v>
      </c>
      <c r="T184" s="69">
        <v>2.0158102766798421E-3</v>
      </c>
      <c r="U184" s="83">
        <f t="shared" si="139"/>
        <v>0.16200000000000001</v>
      </c>
      <c r="V184" s="11">
        <v>16</v>
      </c>
      <c r="W184" s="26">
        <f t="shared" si="140"/>
        <v>0.377</v>
      </c>
      <c r="X184" s="62">
        <v>0.7</v>
      </c>
      <c r="Y184" s="26">
        <f t="shared" si="141"/>
        <v>0.219</v>
      </c>
      <c r="Z184" s="163">
        <f t="shared" si="142"/>
        <v>0.95500000000000007</v>
      </c>
      <c r="AA184" s="276">
        <f t="shared" si="143"/>
        <v>0.153</v>
      </c>
      <c r="AB184" s="283">
        <f t="shared" si="144"/>
        <v>0</v>
      </c>
      <c r="AC184" s="284">
        <f t="shared" si="145"/>
        <v>0</v>
      </c>
      <c r="AE184" s="256">
        <v>26</v>
      </c>
      <c r="AF184" s="26">
        <f t="shared" si="146"/>
        <v>0.36799999999999999</v>
      </c>
      <c r="AG184" s="79">
        <v>0</v>
      </c>
      <c r="AH184" s="26">
        <f t="shared" si="147"/>
        <v>0</v>
      </c>
      <c r="AI184" s="26">
        <f t="shared" si="202"/>
        <v>3.4712950600801068E-2</v>
      </c>
      <c r="AJ184" s="83">
        <f t="shared" si="149"/>
        <v>0.33300000000000002</v>
      </c>
      <c r="AK184" s="61">
        <f t="shared" si="150"/>
        <v>0.72222222222222221</v>
      </c>
      <c r="AL184" s="26">
        <f t="shared" si="151"/>
        <v>0.56999999999999995</v>
      </c>
      <c r="AM184" s="11">
        <v>28</v>
      </c>
      <c r="AN184" s="83">
        <f t="shared" si="152"/>
        <v>3.7383177570093455E-2</v>
      </c>
      <c r="AO184" s="26">
        <f t="shared" si="203"/>
        <v>0</v>
      </c>
      <c r="AP184" s="26">
        <f t="shared" si="154"/>
        <v>0</v>
      </c>
      <c r="AQ184" s="198">
        <f t="shared" si="155"/>
        <v>1.2709999999999999</v>
      </c>
      <c r="AR184" s="276">
        <f t="shared" si="156"/>
        <v>0.311</v>
      </c>
      <c r="AS184" s="283">
        <f t="shared" si="157"/>
        <v>0</v>
      </c>
      <c r="AT184" s="284">
        <f t="shared" si="158"/>
        <v>0</v>
      </c>
      <c r="AV184" s="208">
        <v>42000</v>
      </c>
      <c r="AW184" s="83">
        <f t="shared" si="159"/>
        <v>0.60499999999999998</v>
      </c>
      <c r="AX184" s="26">
        <v>0.30434782608695649</v>
      </c>
      <c r="AY184" s="178">
        <f t="shared" si="160"/>
        <v>0.82799999999999996</v>
      </c>
      <c r="AZ184" s="26">
        <v>0.5</v>
      </c>
      <c r="BA184" s="178">
        <f t="shared" si="161"/>
        <v>0.88100000000000001</v>
      </c>
      <c r="BB184" s="26">
        <v>0.67900000000000005</v>
      </c>
      <c r="BC184" s="83">
        <f t="shared" si="162"/>
        <v>0.41599999999999998</v>
      </c>
      <c r="BD184" s="26">
        <v>0.96399999999999997</v>
      </c>
      <c r="BE184" s="144">
        <f t="shared" si="163"/>
        <v>0.92100000000000004</v>
      </c>
      <c r="BF184" s="26">
        <v>0</v>
      </c>
      <c r="BG184" s="83">
        <f t="shared" si="164"/>
        <v>0</v>
      </c>
      <c r="BH184" s="212">
        <f t="shared" si="165"/>
        <v>3.6509999999999998</v>
      </c>
      <c r="BI184" s="203">
        <f t="shared" si="166"/>
        <v>0.67900000000000005</v>
      </c>
      <c r="BJ184" s="283">
        <f t="shared" si="167"/>
        <v>1</v>
      </c>
      <c r="BK184" s="284">
        <f t="shared" si="168"/>
        <v>3</v>
      </c>
      <c r="BM184" s="160">
        <v>0</v>
      </c>
      <c r="BN184" s="26">
        <f t="shared" si="169"/>
        <v>0</v>
      </c>
      <c r="BO184" s="11">
        <v>0</v>
      </c>
      <c r="BP184" s="26">
        <f t="shared" si="170"/>
        <v>0</v>
      </c>
      <c r="BQ184" s="26">
        <v>2.9000000000000001E-2</v>
      </c>
      <c r="BR184" s="83">
        <f t="shared" si="171"/>
        <v>0.23599999999999999</v>
      </c>
      <c r="BS184" s="163">
        <f t="shared" si="172"/>
        <v>0.23599999999999999</v>
      </c>
      <c r="BT184" s="291">
        <f t="shared" si="173"/>
        <v>0.214</v>
      </c>
      <c r="BU184" s="283">
        <f t="shared" si="174"/>
        <v>0</v>
      </c>
      <c r="BV184" s="284">
        <f t="shared" si="175"/>
        <v>0</v>
      </c>
      <c r="BX184" s="160">
        <v>0</v>
      </c>
      <c r="BY184" s="26">
        <f t="shared" si="176"/>
        <v>0</v>
      </c>
      <c r="BZ184" s="11">
        <v>0</v>
      </c>
      <c r="CA184" s="26">
        <f t="shared" si="177"/>
        <v>0</v>
      </c>
      <c r="CB184" s="11">
        <v>1</v>
      </c>
      <c r="CC184" s="26">
        <f t="shared" si="178"/>
        <v>0.26300000000000001</v>
      </c>
      <c r="CD184" s="11">
        <v>1</v>
      </c>
      <c r="CE184" s="26">
        <f t="shared" si="179"/>
        <v>0.59199999999999997</v>
      </c>
      <c r="CF184" s="163">
        <f t="shared" si="180"/>
        <v>0.26300000000000001</v>
      </c>
      <c r="CG184" s="299">
        <f t="shared" si="181"/>
        <v>0.25800000000000001</v>
      </c>
      <c r="CH184" s="283">
        <f t="shared" si="182"/>
        <v>0</v>
      </c>
      <c r="CI184" s="284">
        <f t="shared" si="183"/>
        <v>0</v>
      </c>
      <c r="CK184" s="160">
        <v>0</v>
      </c>
      <c r="CL184" s="26">
        <f t="shared" si="184"/>
        <v>0</v>
      </c>
      <c r="CM184" s="26">
        <v>0</v>
      </c>
      <c r="CN184" s="45">
        <f t="shared" si="185"/>
        <v>0</v>
      </c>
      <c r="CO184" s="11">
        <v>1</v>
      </c>
      <c r="CP184" s="26">
        <f t="shared" si="186"/>
        <v>0.13500000000000001</v>
      </c>
      <c r="CQ184" s="11">
        <v>0</v>
      </c>
      <c r="CR184" s="26">
        <f t="shared" si="187"/>
        <v>0</v>
      </c>
      <c r="CS184" s="163">
        <f t="shared" si="188"/>
        <v>0.13500000000000001</v>
      </c>
      <c r="CT184" s="299">
        <f t="shared" si="189"/>
        <v>0.11799999999999999</v>
      </c>
      <c r="CU184" s="283">
        <f t="shared" si="190"/>
        <v>0</v>
      </c>
      <c r="CV184" s="284">
        <f t="shared" si="191"/>
        <v>0</v>
      </c>
      <c r="CX184" s="227">
        <v>3.4000000000000002E-2</v>
      </c>
      <c r="CY184" s="26">
        <f t="shared" si="192"/>
        <v>0.29299999999999998</v>
      </c>
      <c r="CZ184" s="26">
        <v>0.01</v>
      </c>
      <c r="DA184" s="26">
        <f t="shared" si="193"/>
        <v>0.29299999999999998</v>
      </c>
      <c r="DB184" s="26">
        <v>0.6079</v>
      </c>
      <c r="DC184" s="163">
        <f t="shared" si="194"/>
        <v>1.1939</v>
      </c>
      <c r="DD184" s="203">
        <f t="shared" si="195"/>
        <v>0.40300000000000002</v>
      </c>
      <c r="DE184" s="283">
        <f t="shared" si="196"/>
        <v>0</v>
      </c>
      <c r="DF184" s="284">
        <f t="shared" si="197"/>
        <v>0</v>
      </c>
      <c r="DI184" s="231"/>
      <c r="DJ184" s="163">
        <f t="shared" si="198"/>
        <v>7.7049000000000003</v>
      </c>
      <c r="DK184" s="203">
        <f t="shared" si="199"/>
        <v>0.24099999999999999</v>
      </c>
      <c r="DM184" s="301">
        <f t="shared" si="200"/>
        <v>1</v>
      </c>
      <c r="DN184" s="302">
        <f t="shared" si="201"/>
        <v>3</v>
      </c>
    </row>
    <row r="185" spans="2:118" x14ac:dyDescent="0.3">
      <c r="B185" s="47" t="s">
        <v>139</v>
      </c>
      <c r="C185" s="160">
        <v>540098</v>
      </c>
      <c r="D185" s="4" t="s">
        <v>335</v>
      </c>
      <c r="E185" s="4" t="s">
        <v>369</v>
      </c>
      <c r="F185" s="11">
        <v>6</v>
      </c>
      <c r="G185" s="18">
        <v>451</v>
      </c>
      <c r="H185" s="18">
        <v>580</v>
      </c>
      <c r="I185" s="18">
        <v>1408</v>
      </c>
      <c r="J185" s="19">
        <v>1998.0487804878048</v>
      </c>
      <c r="K185" s="18">
        <v>571</v>
      </c>
      <c r="L185" s="163">
        <v>2.4700000000000002</v>
      </c>
      <c r="N185" s="256">
        <v>56</v>
      </c>
      <c r="O185" s="26">
        <f t="shared" si="136"/>
        <v>0.40699999999999997</v>
      </c>
      <c r="P185" s="26">
        <v>0.1241685144124169</v>
      </c>
      <c r="Q185" s="26">
        <f t="shared" si="137"/>
        <v>0.46</v>
      </c>
      <c r="R185" s="11">
        <v>4.13</v>
      </c>
      <c r="S185" s="26">
        <f t="shared" si="138"/>
        <v>0.67900000000000005</v>
      </c>
      <c r="T185" s="69">
        <v>9.1574279379157426E-3</v>
      </c>
      <c r="U185" s="178">
        <f t="shared" si="139"/>
        <v>0.88100000000000001</v>
      </c>
      <c r="V185" s="11">
        <v>15</v>
      </c>
      <c r="W185" s="26">
        <f t="shared" si="140"/>
        <v>0.27100000000000002</v>
      </c>
      <c r="X185" s="62">
        <v>0.1</v>
      </c>
      <c r="Y185" s="26">
        <f t="shared" si="141"/>
        <v>0.13500000000000001</v>
      </c>
      <c r="Z185" s="163">
        <f t="shared" si="142"/>
        <v>1.7469999999999999</v>
      </c>
      <c r="AA185" s="276">
        <f t="shared" si="143"/>
        <v>0.35499999999999998</v>
      </c>
      <c r="AB185" s="283">
        <f t="shared" si="144"/>
        <v>0</v>
      </c>
      <c r="AC185" s="284">
        <f t="shared" si="145"/>
        <v>1</v>
      </c>
      <c r="AE185" s="256">
        <v>25</v>
      </c>
      <c r="AF185" s="26">
        <f t="shared" si="146"/>
        <v>0.35899999999999999</v>
      </c>
      <c r="AG185" s="79">
        <v>0</v>
      </c>
      <c r="AH185" s="26">
        <f t="shared" si="147"/>
        <v>0</v>
      </c>
      <c r="AI185" s="26">
        <f t="shared" si="202"/>
        <v>4.3103448275862072E-2</v>
      </c>
      <c r="AJ185" s="83">
        <f t="shared" si="149"/>
        <v>0.35</v>
      </c>
      <c r="AK185" s="61">
        <f t="shared" si="150"/>
        <v>0.44642857142857145</v>
      </c>
      <c r="AL185" s="26">
        <f t="shared" si="151"/>
        <v>0.42099999999999999</v>
      </c>
      <c r="AM185" s="11">
        <v>28</v>
      </c>
      <c r="AN185" s="83">
        <f t="shared" si="152"/>
        <v>4.8275862068965517E-2</v>
      </c>
      <c r="AO185" s="26">
        <f t="shared" si="203"/>
        <v>0</v>
      </c>
      <c r="AP185" s="26">
        <f t="shared" si="154"/>
        <v>0</v>
      </c>
      <c r="AQ185" s="198">
        <f t="shared" si="155"/>
        <v>1.1299999999999999</v>
      </c>
      <c r="AR185" s="276">
        <f t="shared" si="156"/>
        <v>0.26700000000000002</v>
      </c>
      <c r="AS185" s="283">
        <f t="shared" si="157"/>
        <v>0</v>
      </c>
      <c r="AT185" s="284">
        <f t="shared" si="158"/>
        <v>0</v>
      </c>
      <c r="AV185" s="208">
        <v>37200</v>
      </c>
      <c r="AW185" s="83">
        <f t="shared" si="159"/>
        <v>0.51700000000000002</v>
      </c>
      <c r="AX185" s="26">
        <v>0.13636363636363641</v>
      </c>
      <c r="AY185" s="83">
        <f t="shared" si="160"/>
        <v>0.59599999999999997</v>
      </c>
      <c r="AZ185" s="26">
        <v>0.39300000000000002</v>
      </c>
      <c r="BA185" s="178">
        <f t="shared" si="161"/>
        <v>0.81100000000000005</v>
      </c>
      <c r="BB185" s="26">
        <v>0.92900000000000005</v>
      </c>
      <c r="BC185" s="144">
        <f t="shared" si="162"/>
        <v>0.92500000000000004</v>
      </c>
      <c r="BD185" s="26">
        <v>0.78600000000000003</v>
      </c>
      <c r="BE185" s="83">
        <f t="shared" si="163"/>
        <v>0.42899999999999999</v>
      </c>
      <c r="BF185" s="26">
        <v>0</v>
      </c>
      <c r="BG185" s="83">
        <f t="shared" si="164"/>
        <v>0</v>
      </c>
      <c r="BH185" s="212">
        <f t="shared" si="165"/>
        <v>3.278</v>
      </c>
      <c r="BI185" s="203">
        <f t="shared" si="166"/>
        <v>0.434</v>
      </c>
      <c r="BJ185" s="283">
        <f t="shared" si="167"/>
        <v>1</v>
      </c>
      <c r="BK185" s="284">
        <f t="shared" si="168"/>
        <v>2</v>
      </c>
      <c r="BM185" s="160">
        <v>0</v>
      </c>
      <c r="BN185" s="26">
        <f t="shared" si="169"/>
        <v>0</v>
      </c>
      <c r="BO185" s="11">
        <v>0</v>
      </c>
      <c r="BP185" s="26">
        <f t="shared" si="170"/>
        <v>0</v>
      </c>
      <c r="BQ185" s="26">
        <v>0.113</v>
      </c>
      <c r="BR185" s="83">
        <f t="shared" si="171"/>
        <v>0.54800000000000004</v>
      </c>
      <c r="BS185" s="163">
        <f t="shared" si="172"/>
        <v>0.54800000000000004</v>
      </c>
      <c r="BT185" s="291">
        <f t="shared" si="173"/>
        <v>0.34599999999999997</v>
      </c>
      <c r="BU185" s="283">
        <f t="shared" si="174"/>
        <v>0</v>
      </c>
      <c r="BV185" s="284">
        <f t="shared" si="175"/>
        <v>0</v>
      </c>
      <c r="BX185" s="160">
        <v>0</v>
      </c>
      <c r="BY185" s="26">
        <f t="shared" si="176"/>
        <v>0</v>
      </c>
      <c r="BZ185" s="11">
        <v>0</v>
      </c>
      <c r="CA185" s="26">
        <f t="shared" si="177"/>
        <v>0</v>
      </c>
      <c r="CB185" s="11">
        <v>0</v>
      </c>
      <c r="CC185" s="26">
        <f t="shared" si="178"/>
        <v>0</v>
      </c>
      <c r="CD185" s="11">
        <v>0</v>
      </c>
      <c r="CE185" s="26">
        <f t="shared" si="179"/>
        <v>0</v>
      </c>
      <c r="CF185" s="163">
        <f t="shared" si="180"/>
        <v>0</v>
      </c>
      <c r="CG185" s="299">
        <f t="shared" si="181"/>
        <v>0</v>
      </c>
      <c r="CH185" s="283">
        <f t="shared" si="182"/>
        <v>0</v>
      </c>
      <c r="CI185" s="284">
        <f t="shared" si="183"/>
        <v>0</v>
      </c>
      <c r="CK185" s="160">
        <v>0</v>
      </c>
      <c r="CL185" s="26">
        <f t="shared" si="184"/>
        <v>0</v>
      </c>
      <c r="CM185" s="26">
        <v>0</v>
      </c>
      <c r="CN185" s="45">
        <f t="shared" si="185"/>
        <v>0</v>
      </c>
      <c r="CO185" s="11">
        <v>0</v>
      </c>
      <c r="CP185" s="26">
        <f t="shared" si="186"/>
        <v>0</v>
      </c>
      <c r="CQ185" s="11">
        <v>0</v>
      </c>
      <c r="CR185" s="26">
        <f t="shared" si="187"/>
        <v>0</v>
      </c>
      <c r="CS185" s="163">
        <f t="shared" si="188"/>
        <v>0</v>
      </c>
      <c r="CT185" s="299">
        <f t="shared" si="189"/>
        <v>0</v>
      </c>
      <c r="CU185" s="283">
        <f t="shared" si="190"/>
        <v>0</v>
      </c>
      <c r="CV185" s="284">
        <f t="shared" si="191"/>
        <v>0</v>
      </c>
      <c r="CX185" s="227">
        <v>4.9000000000000002E-2</v>
      </c>
      <c r="CY185" s="26">
        <f t="shared" si="192"/>
        <v>0.35</v>
      </c>
      <c r="CZ185" s="26">
        <v>1.6E-2</v>
      </c>
      <c r="DA185" s="26">
        <f t="shared" si="193"/>
        <v>0.33300000000000002</v>
      </c>
      <c r="DB185" s="26">
        <v>0.26429999999999998</v>
      </c>
      <c r="DC185" s="163">
        <f t="shared" si="194"/>
        <v>0.94730000000000003</v>
      </c>
      <c r="DD185" s="203">
        <f t="shared" si="195"/>
        <v>0.28000000000000003</v>
      </c>
      <c r="DE185" s="283">
        <f t="shared" si="196"/>
        <v>0</v>
      </c>
      <c r="DF185" s="284">
        <f t="shared" si="197"/>
        <v>0</v>
      </c>
      <c r="DI185" s="231"/>
      <c r="DJ185" s="163">
        <f t="shared" si="198"/>
        <v>7.6502999999999997</v>
      </c>
      <c r="DK185" s="203">
        <f t="shared" si="199"/>
        <v>0.23599999999999999</v>
      </c>
      <c r="DM185" s="301">
        <f t="shared" si="200"/>
        <v>1</v>
      </c>
      <c r="DN185" s="302">
        <f t="shared" si="201"/>
        <v>3</v>
      </c>
    </row>
    <row r="186" spans="2:118" x14ac:dyDescent="0.3">
      <c r="B186" s="47" t="s">
        <v>71</v>
      </c>
      <c r="C186" s="160">
        <v>540240</v>
      </c>
      <c r="D186" s="4" t="s">
        <v>321</v>
      </c>
      <c r="E186" s="4" t="s">
        <v>369</v>
      </c>
      <c r="F186" s="11">
        <v>8</v>
      </c>
      <c r="G186" s="18">
        <v>199</v>
      </c>
      <c r="H186" s="18">
        <v>186</v>
      </c>
      <c r="I186" s="18">
        <v>254</v>
      </c>
      <c r="J186" s="19">
        <v>816.88442211055269</v>
      </c>
      <c r="K186" s="18">
        <v>93</v>
      </c>
      <c r="L186" s="163">
        <v>2.73</v>
      </c>
      <c r="N186" s="256">
        <v>24</v>
      </c>
      <c r="O186" s="26">
        <f t="shared" si="136"/>
        <v>0.17100000000000001</v>
      </c>
      <c r="P186" s="26">
        <v>0.12060301507537689</v>
      </c>
      <c r="Q186" s="26">
        <f t="shared" si="137"/>
        <v>0.438</v>
      </c>
      <c r="R186" s="11">
        <v>0.54</v>
      </c>
      <c r="S186" s="26">
        <f t="shared" si="138"/>
        <v>0.1</v>
      </c>
      <c r="T186" s="69">
        <v>2.7135678391959801E-3</v>
      </c>
      <c r="U186" s="83">
        <f t="shared" si="139"/>
        <v>0.27600000000000002</v>
      </c>
      <c r="V186" s="11">
        <v>12</v>
      </c>
      <c r="W186" s="26">
        <f t="shared" si="140"/>
        <v>0.109</v>
      </c>
      <c r="X186" s="62">
        <v>0.9</v>
      </c>
      <c r="Y186" s="26">
        <f t="shared" si="141"/>
        <v>0.27100000000000002</v>
      </c>
      <c r="Z186" s="163">
        <f t="shared" si="142"/>
        <v>1.0940000000000001</v>
      </c>
      <c r="AA186" s="276">
        <f t="shared" si="143"/>
        <v>0.19700000000000001</v>
      </c>
      <c r="AB186" s="283">
        <f t="shared" si="144"/>
        <v>0</v>
      </c>
      <c r="AC186" s="284">
        <f t="shared" si="145"/>
        <v>0</v>
      </c>
      <c r="AE186" s="256">
        <v>22</v>
      </c>
      <c r="AF186" s="26">
        <f t="shared" si="146"/>
        <v>0.33300000000000002</v>
      </c>
      <c r="AG186" s="79">
        <v>0</v>
      </c>
      <c r="AH186" s="26">
        <f t="shared" si="147"/>
        <v>0</v>
      </c>
      <c r="AI186" s="26">
        <f t="shared" si="202"/>
        <v>0.11827956989247312</v>
      </c>
      <c r="AJ186" s="83">
        <f t="shared" si="149"/>
        <v>0.60899999999999999</v>
      </c>
      <c r="AK186" s="61">
        <f t="shared" si="150"/>
        <v>0.91666666666666663</v>
      </c>
      <c r="AL186" s="83">
        <f t="shared" si="151"/>
        <v>0.66600000000000004</v>
      </c>
      <c r="AM186" s="11">
        <v>23</v>
      </c>
      <c r="AN186" s="83">
        <f t="shared" si="152"/>
        <v>0.12365591397849462</v>
      </c>
      <c r="AO186" s="26">
        <f t="shared" si="203"/>
        <v>0</v>
      </c>
      <c r="AP186" s="26">
        <f t="shared" si="154"/>
        <v>0</v>
      </c>
      <c r="AQ186" s="198">
        <f t="shared" si="155"/>
        <v>1.6079999999999999</v>
      </c>
      <c r="AR186" s="276">
        <f t="shared" si="156"/>
        <v>0.42099999999999999</v>
      </c>
      <c r="AS186" s="283">
        <f t="shared" si="157"/>
        <v>0</v>
      </c>
      <c r="AT186" s="284">
        <f t="shared" si="158"/>
        <v>0</v>
      </c>
      <c r="AV186" s="208">
        <v>19500</v>
      </c>
      <c r="AW186" s="83">
        <f t="shared" si="159"/>
        <v>0.254</v>
      </c>
      <c r="AX186" s="26">
        <v>0.41176470588235292</v>
      </c>
      <c r="AY186" s="144">
        <f t="shared" si="160"/>
        <v>0.91200000000000003</v>
      </c>
      <c r="AZ186" s="26">
        <v>4.2999999999999997E-2</v>
      </c>
      <c r="BA186" s="83">
        <f t="shared" si="161"/>
        <v>0.22800000000000001</v>
      </c>
      <c r="BB186" s="26">
        <v>0.65200000000000002</v>
      </c>
      <c r="BC186" s="83">
        <f t="shared" si="162"/>
        <v>0.377</v>
      </c>
      <c r="BD186" s="26">
        <v>0.78300000000000003</v>
      </c>
      <c r="BE186" s="83">
        <f t="shared" si="163"/>
        <v>0.42099999999999999</v>
      </c>
      <c r="BF186" s="26">
        <v>0</v>
      </c>
      <c r="BG186" s="83">
        <f t="shared" si="164"/>
        <v>0</v>
      </c>
      <c r="BH186" s="212">
        <f t="shared" si="165"/>
        <v>2.1920000000000002</v>
      </c>
      <c r="BI186" s="203">
        <f t="shared" si="166"/>
        <v>0.214</v>
      </c>
      <c r="BJ186" s="283">
        <f t="shared" si="167"/>
        <v>1</v>
      </c>
      <c r="BK186" s="284">
        <f t="shared" si="168"/>
        <v>1</v>
      </c>
      <c r="BM186" s="160">
        <v>0</v>
      </c>
      <c r="BN186" s="26">
        <f t="shared" si="169"/>
        <v>0</v>
      </c>
      <c r="BO186" s="11">
        <v>0</v>
      </c>
      <c r="BP186" s="26">
        <f t="shared" si="170"/>
        <v>0</v>
      </c>
      <c r="BQ186" s="26">
        <v>7.1999999999999995E-2</v>
      </c>
      <c r="BR186" s="83">
        <f t="shared" si="171"/>
        <v>0.38100000000000001</v>
      </c>
      <c r="BS186" s="163">
        <f t="shared" si="172"/>
        <v>0.38100000000000001</v>
      </c>
      <c r="BT186" s="291">
        <f t="shared" si="173"/>
        <v>0.28499999999999998</v>
      </c>
      <c r="BU186" s="283">
        <f t="shared" si="174"/>
        <v>0</v>
      </c>
      <c r="BV186" s="284">
        <f t="shared" si="175"/>
        <v>0</v>
      </c>
      <c r="BX186" s="160">
        <v>0</v>
      </c>
      <c r="BY186" s="26">
        <f t="shared" si="176"/>
        <v>0</v>
      </c>
      <c r="BZ186" s="11">
        <v>0</v>
      </c>
      <c r="CA186" s="26">
        <f t="shared" si="177"/>
        <v>0</v>
      </c>
      <c r="CB186" s="11">
        <v>1</v>
      </c>
      <c r="CC186" s="26">
        <f t="shared" si="178"/>
        <v>0.26300000000000001</v>
      </c>
      <c r="CD186" s="11">
        <v>0</v>
      </c>
      <c r="CE186" s="26">
        <f t="shared" si="179"/>
        <v>0</v>
      </c>
      <c r="CF186" s="163">
        <f t="shared" si="180"/>
        <v>0.26300000000000001</v>
      </c>
      <c r="CG186" s="299">
        <f t="shared" si="181"/>
        <v>0.25800000000000001</v>
      </c>
      <c r="CH186" s="283">
        <f t="shared" si="182"/>
        <v>0</v>
      </c>
      <c r="CI186" s="284">
        <f t="shared" si="183"/>
        <v>0</v>
      </c>
      <c r="CK186" s="160">
        <v>0</v>
      </c>
      <c r="CL186" s="26">
        <f t="shared" si="184"/>
        <v>0</v>
      </c>
      <c r="CM186" s="26">
        <v>0</v>
      </c>
      <c r="CN186" s="45">
        <f t="shared" si="185"/>
        <v>0</v>
      </c>
      <c r="CO186" s="11">
        <v>0</v>
      </c>
      <c r="CP186" s="26">
        <f t="shared" si="186"/>
        <v>0</v>
      </c>
      <c r="CQ186" s="11">
        <v>0</v>
      </c>
      <c r="CR186" s="26">
        <f t="shared" si="187"/>
        <v>0</v>
      </c>
      <c r="CS186" s="163">
        <f t="shared" si="188"/>
        <v>0</v>
      </c>
      <c r="CT186" s="299">
        <f t="shared" si="189"/>
        <v>0</v>
      </c>
      <c r="CU186" s="283">
        <f t="shared" si="190"/>
        <v>0</v>
      </c>
      <c r="CV186" s="284">
        <f t="shared" si="191"/>
        <v>0</v>
      </c>
      <c r="CX186" s="227">
        <v>0.217</v>
      </c>
      <c r="CY186" s="26">
        <f t="shared" si="192"/>
        <v>0.67900000000000005</v>
      </c>
      <c r="CZ186" s="26">
        <v>0.106</v>
      </c>
      <c r="DA186" s="26">
        <f t="shared" si="193"/>
        <v>0.64</v>
      </c>
      <c r="DB186" s="83">
        <v>0.70479999999999998</v>
      </c>
      <c r="DC186" s="163">
        <f t="shared" si="194"/>
        <v>2.0238</v>
      </c>
      <c r="DD186" s="203">
        <f t="shared" si="195"/>
        <v>0.754</v>
      </c>
      <c r="DE186" s="283">
        <f t="shared" si="196"/>
        <v>0</v>
      </c>
      <c r="DF186" s="284">
        <f t="shared" si="197"/>
        <v>0</v>
      </c>
      <c r="DI186" s="231"/>
      <c r="DJ186" s="163">
        <f t="shared" si="198"/>
        <v>7.5617999999999999</v>
      </c>
      <c r="DK186" s="203">
        <f t="shared" si="199"/>
        <v>0.23200000000000001</v>
      </c>
      <c r="DM186" s="301">
        <f t="shared" si="200"/>
        <v>1</v>
      </c>
      <c r="DN186" s="302">
        <f t="shared" si="201"/>
        <v>1</v>
      </c>
    </row>
    <row r="187" spans="2:118" x14ac:dyDescent="0.3">
      <c r="B187" s="47" t="s">
        <v>203</v>
      </c>
      <c r="C187" s="160">
        <v>540252</v>
      </c>
      <c r="D187" s="4" t="s">
        <v>345</v>
      </c>
      <c r="E187" s="4" t="s">
        <v>369</v>
      </c>
      <c r="F187" s="11">
        <v>9</v>
      </c>
      <c r="G187" s="18">
        <v>340</v>
      </c>
      <c r="H187" s="18">
        <v>328</v>
      </c>
      <c r="I187" s="18">
        <v>492</v>
      </c>
      <c r="J187" s="19">
        <v>926.11764705882354</v>
      </c>
      <c r="K187" s="18">
        <v>169</v>
      </c>
      <c r="L187" s="163">
        <v>2.88</v>
      </c>
      <c r="N187" s="256">
        <v>119</v>
      </c>
      <c r="O187" s="26">
        <f t="shared" si="136"/>
        <v>0.65700000000000003</v>
      </c>
      <c r="P187" s="26">
        <v>0.35</v>
      </c>
      <c r="Q187" s="144">
        <f t="shared" si="137"/>
        <v>0.91200000000000003</v>
      </c>
      <c r="R187" s="11">
        <v>1.04</v>
      </c>
      <c r="S187" s="26">
        <f t="shared" si="138"/>
        <v>0.14899999999999999</v>
      </c>
      <c r="T187" s="69">
        <v>3.0588235294117649E-3</v>
      </c>
      <c r="U187" s="83">
        <f t="shared" si="139"/>
        <v>0.32400000000000001</v>
      </c>
      <c r="V187" s="11">
        <v>11</v>
      </c>
      <c r="W187" s="26">
        <f t="shared" si="140"/>
        <v>4.2999999999999997E-2</v>
      </c>
      <c r="X187" s="62">
        <v>1.5</v>
      </c>
      <c r="Y187" s="26">
        <f t="shared" si="141"/>
        <v>0.45100000000000001</v>
      </c>
      <c r="Z187" s="163">
        <f t="shared" si="142"/>
        <v>1.73</v>
      </c>
      <c r="AA187" s="276">
        <f t="shared" si="143"/>
        <v>0.34200000000000003</v>
      </c>
      <c r="AB187" s="283">
        <f t="shared" si="144"/>
        <v>1</v>
      </c>
      <c r="AC187" s="284">
        <f t="shared" si="145"/>
        <v>1</v>
      </c>
      <c r="AE187" s="256">
        <v>13</v>
      </c>
      <c r="AF187" s="26">
        <f t="shared" si="146"/>
        <v>0.214</v>
      </c>
      <c r="AG187" s="79">
        <v>0</v>
      </c>
      <c r="AH187" s="26">
        <f t="shared" si="147"/>
        <v>0</v>
      </c>
      <c r="AI187" s="26">
        <f t="shared" si="202"/>
        <v>3.9634146341463415E-2</v>
      </c>
      <c r="AJ187" s="83">
        <f t="shared" si="149"/>
        <v>0.34200000000000003</v>
      </c>
      <c r="AK187" s="61">
        <f t="shared" si="150"/>
        <v>0.1092436974789916</v>
      </c>
      <c r="AL187" s="26">
        <f t="shared" si="151"/>
        <v>0.20100000000000001</v>
      </c>
      <c r="AM187" s="11">
        <v>30</v>
      </c>
      <c r="AN187" s="83">
        <f t="shared" si="152"/>
        <v>9.1463414634146339E-2</v>
      </c>
      <c r="AO187" s="26">
        <f t="shared" si="203"/>
        <v>0</v>
      </c>
      <c r="AP187" s="26">
        <f t="shared" si="154"/>
        <v>0</v>
      </c>
      <c r="AQ187" s="198">
        <f t="shared" si="155"/>
        <v>0.75700000000000001</v>
      </c>
      <c r="AR187" s="276">
        <f t="shared" si="156"/>
        <v>0.188</v>
      </c>
      <c r="AS187" s="283">
        <f t="shared" si="157"/>
        <v>0</v>
      </c>
      <c r="AT187" s="284">
        <f t="shared" si="158"/>
        <v>0</v>
      </c>
      <c r="AV187" s="208">
        <v>65550</v>
      </c>
      <c r="AW187" s="178">
        <f t="shared" si="159"/>
        <v>0.85499999999999998</v>
      </c>
      <c r="AX187" s="26">
        <v>0</v>
      </c>
      <c r="AY187" s="83">
        <f t="shared" si="160"/>
        <v>0</v>
      </c>
      <c r="AZ187" s="26">
        <v>0.433</v>
      </c>
      <c r="BA187" s="178">
        <f t="shared" si="161"/>
        <v>0.85</v>
      </c>
      <c r="BB187" s="26">
        <v>0.53300000000000003</v>
      </c>
      <c r="BC187" s="83">
        <f t="shared" si="162"/>
        <v>0.28499999999999998</v>
      </c>
      <c r="BD187" s="26">
        <v>0.9</v>
      </c>
      <c r="BE187" s="83">
        <f t="shared" si="163"/>
        <v>0.71399999999999997</v>
      </c>
      <c r="BF187" s="26">
        <v>0</v>
      </c>
      <c r="BG187" s="83">
        <f t="shared" si="164"/>
        <v>0</v>
      </c>
      <c r="BH187" s="212">
        <f t="shared" si="165"/>
        <v>2.7039999999999997</v>
      </c>
      <c r="BI187" s="203">
        <f t="shared" si="166"/>
        <v>0.27600000000000002</v>
      </c>
      <c r="BJ187" s="283">
        <f t="shared" si="167"/>
        <v>0</v>
      </c>
      <c r="BK187" s="284">
        <f t="shared" si="168"/>
        <v>2</v>
      </c>
      <c r="BM187" s="160">
        <v>0</v>
      </c>
      <c r="BN187" s="26">
        <f t="shared" si="169"/>
        <v>0</v>
      </c>
      <c r="BO187" s="11">
        <v>0</v>
      </c>
      <c r="BP187" s="26">
        <f t="shared" si="170"/>
        <v>0</v>
      </c>
      <c r="BQ187" s="26">
        <v>7.3999999999999996E-2</v>
      </c>
      <c r="BR187" s="83">
        <f t="shared" si="171"/>
        <v>0.39</v>
      </c>
      <c r="BS187" s="163">
        <f t="shared" si="172"/>
        <v>0.39</v>
      </c>
      <c r="BT187" s="291">
        <f t="shared" si="173"/>
        <v>0.28899999999999998</v>
      </c>
      <c r="BU187" s="283">
        <f t="shared" si="174"/>
        <v>0</v>
      </c>
      <c r="BV187" s="284">
        <f t="shared" si="175"/>
        <v>0</v>
      </c>
      <c r="BX187" s="160">
        <v>0</v>
      </c>
      <c r="BY187" s="26">
        <f t="shared" si="176"/>
        <v>0</v>
      </c>
      <c r="BZ187" s="11">
        <v>0</v>
      </c>
      <c r="CA187" s="26">
        <f t="shared" si="177"/>
        <v>0</v>
      </c>
      <c r="CB187" s="11">
        <v>1</v>
      </c>
      <c r="CC187" s="26">
        <f t="shared" si="178"/>
        <v>0.26300000000000001</v>
      </c>
      <c r="CD187" s="11">
        <v>0</v>
      </c>
      <c r="CE187" s="26">
        <f t="shared" si="179"/>
        <v>0</v>
      </c>
      <c r="CF187" s="163">
        <f t="shared" si="180"/>
        <v>0.26300000000000001</v>
      </c>
      <c r="CG187" s="299">
        <f t="shared" si="181"/>
        <v>0.25800000000000001</v>
      </c>
      <c r="CH187" s="283">
        <f t="shared" si="182"/>
        <v>0</v>
      </c>
      <c r="CI187" s="284">
        <f t="shared" si="183"/>
        <v>0</v>
      </c>
      <c r="CK187" s="160">
        <v>0</v>
      </c>
      <c r="CL187" s="26">
        <f t="shared" si="184"/>
        <v>0</v>
      </c>
      <c r="CM187" s="26">
        <v>0</v>
      </c>
      <c r="CN187" s="45">
        <f t="shared" si="185"/>
        <v>0</v>
      </c>
      <c r="CO187" s="11">
        <v>6</v>
      </c>
      <c r="CP187" s="26">
        <f t="shared" si="186"/>
        <v>0.35899999999999999</v>
      </c>
      <c r="CQ187" s="11">
        <v>0</v>
      </c>
      <c r="CR187" s="26">
        <f t="shared" si="187"/>
        <v>0</v>
      </c>
      <c r="CS187" s="163">
        <f t="shared" si="188"/>
        <v>0.35899999999999999</v>
      </c>
      <c r="CT187" s="299">
        <f t="shared" si="189"/>
        <v>0.245</v>
      </c>
      <c r="CU187" s="283">
        <f t="shared" si="190"/>
        <v>0</v>
      </c>
      <c r="CV187" s="284">
        <f t="shared" si="191"/>
        <v>0</v>
      </c>
      <c r="CX187" s="227">
        <v>4.1000000000000002E-2</v>
      </c>
      <c r="CY187" s="26">
        <f t="shared" si="192"/>
        <v>0.32</v>
      </c>
      <c r="CZ187" s="26">
        <v>6.0000000000000001E-3</v>
      </c>
      <c r="DA187" s="26">
        <f t="shared" si="193"/>
        <v>0.25800000000000001</v>
      </c>
      <c r="DB187" s="83">
        <v>0.75329999999999997</v>
      </c>
      <c r="DC187" s="163">
        <f t="shared" si="194"/>
        <v>1.3313000000000001</v>
      </c>
      <c r="DD187" s="203">
        <f t="shared" si="195"/>
        <v>0.42499999999999999</v>
      </c>
      <c r="DE187" s="283">
        <f t="shared" si="196"/>
        <v>0</v>
      </c>
      <c r="DF187" s="284">
        <f t="shared" si="197"/>
        <v>0</v>
      </c>
      <c r="DI187" s="231"/>
      <c r="DJ187" s="163">
        <f t="shared" si="198"/>
        <v>7.5342999999999991</v>
      </c>
      <c r="DK187" s="203">
        <f t="shared" si="199"/>
        <v>0.22800000000000001</v>
      </c>
      <c r="DM187" s="301">
        <f t="shared" si="200"/>
        <v>1</v>
      </c>
      <c r="DN187" s="302">
        <f t="shared" si="201"/>
        <v>3</v>
      </c>
    </row>
    <row r="188" spans="2:118" x14ac:dyDescent="0.3">
      <c r="B188" s="47" t="s">
        <v>100</v>
      </c>
      <c r="C188" s="160">
        <v>540061</v>
      </c>
      <c r="D188" s="4" t="s">
        <v>327</v>
      </c>
      <c r="E188" s="4" t="s">
        <v>369</v>
      </c>
      <c r="F188" s="11">
        <v>6</v>
      </c>
      <c r="G188" s="18">
        <v>545</v>
      </c>
      <c r="H188" s="18">
        <v>944</v>
      </c>
      <c r="I188" s="18">
        <v>2216</v>
      </c>
      <c r="J188" s="19">
        <v>2602.2752293577983</v>
      </c>
      <c r="K188" s="18">
        <v>881</v>
      </c>
      <c r="L188" s="163">
        <v>2.5</v>
      </c>
      <c r="N188" s="256">
        <v>30</v>
      </c>
      <c r="O188" s="26">
        <f t="shared" si="136"/>
        <v>0.20100000000000001</v>
      </c>
      <c r="P188" s="26">
        <v>5.5045871559633031E-2</v>
      </c>
      <c r="Q188" s="26">
        <f t="shared" si="137"/>
        <v>0.22800000000000001</v>
      </c>
      <c r="R188" s="11">
        <v>1.58</v>
      </c>
      <c r="S188" s="26">
        <f t="shared" si="138"/>
        <v>0.24099999999999999</v>
      </c>
      <c r="T188" s="69">
        <v>2.8990825688073401E-3</v>
      </c>
      <c r="U188" s="83">
        <f t="shared" si="139"/>
        <v>0.28499999999999998</v>
      </c>
      <c r="V188" s="11">
        <v>18</v>
      </c>
      <c r="W188" s="83">
        <f t="shared" si="140"/>
        <v>0.57399999999999995</v>
      </c>
      <c r="X188" s="62">
        <v>1.5</v>
      </c>
      <c r="Y188" s="26">
        <f t="shared" si="141"/>
        <v>0.45100000000000001</v>
      </c>
      <c r="Z188" s="163">
        <f t="shared" si="142"/>
        <v>1.5379999999999998</v>
      </c>
      <c r="AA188" s="276">
        <f t="shared" si="143"/>
        <v>0.307</v>
      </c>
      <c r="AB188" s="283">
        <f t="shared" si="144"/>
        <v>0</v>
      </c>
      <c r="AC188" s="284">
        <f t="shared" si="145"/>
        <v>0</v>
      </c>
      <c r="AE188" s="256">
        <v>16</v>
      </c>
      <c r="AF188" s="26">
        <f t="shared" si="146"/>
        <v>0.25800000000000001</v>
      </c>
      <c r="AG188" s="79">
        <v>1</v>
      </c>
      <c r="AH188" s="26">
        <f t="shared" si="147"/>
        <v>0.53</v>
      </c>
      <c r="AI188" s="26">
        <f t="shared" si="202"/>
        <v>1.6949152542372881E-2</v>
      </c>
      <c r="AJ188" s="83">
        <f t="shared" si="149"/>
        <v>0.25800000000000001</v>
      </c>
      <c r="AK188" s="61">
        <f t="shared" si="150"/>
        <v>0.53333333333333333</v>
      </c>
      <c r="AL188" s="26">
        <f t="shared" si="151"/>
        <v>0.45600000000000002</v>
      </c>
      <c r="AM188" s="11">
        <v>22</v>
      </c>
      <c r="AN188" s="83">
        <f t="shared" si="152"/>
        <v>2.3305084745762712E-2</v>
      </c>
      <c r="AO188" s="26">
        <f t="shared" si="203"/>
        <v>6.25E-2</v>
      </c>
      <c r="AP188" s="26">
        <f t="shared" si="154"/>
        <v>0.65300000000000002</v>
      </c>
      <c r="AQ188" s="198">
        <f t="shared" si="155"/>
        <v>1.502</v>
      </c>
      <c r="AR188" s="276">
        <f t="shared" si="156"/>
        <v>0.38100000000000001</v>
      </c>
      <c r="AS188" s="283">
        <f t="shared" si="157"/>
        <v>0</v>
      </c>
      <c r="AT188" s="284">
        <f t="shared" si="158"/>
        <v>0</v>
      </c>
      <c r="AV188" s="208">
        <v>67350</v>
      </c>
      <c r="AW188" s="178">
        <f t="shared" si="159"/>
        <v>0.86799999999999999</v>
      </c>
      <c r="AX188" s="26">
        <v>8.3333333333333329E-2</v>
      </c>
      <c r="AY188" s="83">
        <f t="shared" si="160"/>
        <v>0.47799999999999998</v>
      </c>
      <c r="AZ188" s="26">
        <v>0.182</v>
      </c>
      <c r="BA188" s="83">
        <f t="shared" si="161"/>
        <v>0.44700000000000001</v>
      </c>
      <c r="BB188" s="26">
        <v>0.63600000000000001</v>
      </c>
      <c r="BC188" s="83">
        <f t="shared" si="162"/>
        <v>0.35499999999999998</v>
      </c>
      <c r="BD188" s="26">
        <v>0.81800000000000006</v>
      </c>
      <c r="BE188" s="83">
        <f t="shared" si="163"/>
        <v>0.47799999999999998</v>
      </c>
      <c r="BF188" s="26">
        <v>0</v>
      </c>
      <c r="BG188" s="83">
        <f t="shared" si="164"/>
        <v>0</v>
      </c>
      <c r="BH188" s="212">
        <f t="shared" si="165"/>
        <v>2.6259999999999999</v>
      </c>
      <c r="BI188" s="203">
        <f t="shared" si="166"/>
        <v>0.25800000000000001</v>
      </c>
      <c r="BJ188" s="283">
        <f t="shared" si="167"/>
        <v>0</v>
      </c>
      <c r="BK188" s="284">
        <f t="shared" si="168"/>
        <v>1</v>
      </c>
      <c r="BM188" s="160">
        <v>0</v>
      </c>
      <c r="BN188" s="26">
        <f t="shared" si="169"/>
        <v>0</v>
      </c>
      <c r="BO188" s="11">
        <v>0</v>
      </c>
      <c r="BP188" s="26">
        <f t="shared" si="170"/>
        <v>0</v>
      </c>
      <c r="BQ188" s="26">
        <v>3.5999999999999997E-2</v>
      </c>
      <c r="BR188" s="83">
        <f t="shared" si="171"/>
        <v>0.26700000000000002</v>
      </c>
      <c r="BS188" s="163">
        <f t="shared" si="172"/>
        <v>0.26700000000000002</v>
      </c>
      <c r="BT188" s="291">
        <f t="shared" si="173"/>
        <v>0.23200000000000001</v>
      </c>
      <c r="BU188" s="283">
        <f t="shared" si="174"/>
        <v>0</v>
      </c>
      <c r="BV188" s="284">
        <f t="shared" si="175"/>
        <v>0</v>
      </c>
      <c r="BX188" s="160">
        <v>0</v>
      </c>
      <c r="BY188" s="26">
        <f t="shared" si="176"/>
        <v>0</v>
      </c>
      <c r="BZ188" s="11">
        <v>0</v>
      </c>
      <c r="CA188" s="26">
        <f t="shared" si="177"/>
        <v>0</v>
      </c>
      <c r="CB188" s="11">
        <v>0</v>
      </c>
      <c r="CC188" s="26">
        <f t="shared" si="178"/>
        <v>0</v>
      </c>
      <c r="CD188" s="11">
        <v>0</v>
      </c>
      <c r="CE188" s="26">
        <f t="shared" si="179"/>
        <v>0</v>
      </c>
      <c r="CF188" s="163">
        <f t="shared" si="180"/>
        <v>0</v>
      </c>
      <c r="CG188" s="299">
        <f t="shared" si="181"/>
        <v>0</v>
      </c>
      <c r="CH188" s="283">
        <f t="shared" si="182"/>
        <v>0</v>
      </c>
      <c r="CI188" s="284">
        <f t="shared" si="183"/>
        <v>0</v>
      </c>
      <c r="CK188" s="160">
        <v>0</v>
      </c>
      <c r="CL188" s="26">
        <f t="shared" si="184"/>
        <v>0</v>
      </c>
      <c r="CM188" s="26">
        <v>0</v>
      </c>
      <c r="CN188" s="45">
        <f t="shared" si="185"/>
        <v>0</v>
      </c>
      <c r="CO188" s="11">
        <v>4</v>
      </c>
      <c r="CP188" s="26">
        <f t="shared" si="186"/>
        <v>0.29299999999999998</v>
      </c>
      <c r="CQ188" s="11">
        <v>2</v>
      </c>
      <c r="CR188" s="26">
        <f t="shared" si="187"/>
        <v>0.438</v>
      </c>
      <c r="CS188" s="163">
        <f t="shared" si="188"/>
        <v>0.73099999999999998</v>
      </c>
      <c r="CT188" s="299">
        <f t="shared" si="189"/>
        <v>0.315</v>
      </c>
      <c r="CU188" s="283">
        <f t="shared" si="190"/>
        <v>0</v>
      </c>
      <c r="CV188" s="284">
        <f t="shared" si="191"/>
        <v>0</v>
      </c>
      <c r="CX188" s="227">
        <v>0.01</v>
      </c>
      <c r="CY188" s="26">
        <f t="shared" si="192"/>
        <v>0.21</v>
      </c>
      <c r="CZ188" s="26">
        <v>5.0000000000000001E-3</v>
      </c>
      <c r="DA188" s="26">
        <f t="shared" si="193"/>
        <v>0.23599999999999999</v>
      </c>
      <c r="DB188" s="26">
        <v>0.33029999999999998</v>
      </c>
      <c r="DC188" s="163">
        <f t="shared" si="194"/>
        <v>0.77629999999999999</v>
      </c>
      <c r="DD188" s="203">
        <f t="shared" si="195"/>
        <v>0.21</v>
      </c>
      <c r="DE188" s="283">
        <f t="shared" si="196"/>
        <v>0</v>
      </c>
      <c r="DF188" s="284">
        <f t="shared" si="197"/>
        <v>0</v>
      </c>
      <c r="DI188" s="231"/>
      <c r="DJ188" s="163">
        <f t="shared" si="198"/>
        <v>7.4403000000000006</v>
      </c>
      <c r="DK188" s="203">
        <f t="shared" si="199"/>
        <v>0.223</v>
      </c>
      <c r="DM188" s="301">
        <f t="shared" si="200"/>
        <v>0</v>
      </c>
      <c r="DN188" s="302">
        <f t="shared" si="201"/>
        <v>1</v>
      </c>
    </row>
    <row r="189" spans="2:118" x14ac:dyDescent="0.3">
      <c r="B189" s="47" t="s">
        <v>251</v>
      </c>
      <c r="C189" s="160">
        <v>540265</v>
      </c>
      <c r="D189" s="4" t="s">
        <v>354</v>
      </c>
      <c r="E189" s="4" t="s">
        <v>369</v>
      </c>
      <c r="F189" s="11">
        <v>7</v>
      </c>
      <c r="G189" s="18">
        <v>402</v>
      </c>
      <c r="H189" s="18">
        <v>77</v>
      </c>
      <c r="I189" s="18">
        <v>325</v>
      </c>
      <c r="J189" s="19">
        <v>517.41293532338307</v>
      </c>
      <c r="K189" s="18">
        <v>100</v>
      </c>
      <c r="L189" s="163">
        <v>3.25</v>
      </c>
      <c r="N189" s="256">
        <v>118</v>
      </c>
      <c r="O189" s="26">
        <f t="shared" si="136"/>
        <v>0.64900000000000002</v>
      </c>
      <c r="P189" s="26">
        <v>0.29353233830845771</v>
      </c>
      <c r="Q189" s="178">
        <f t="shared" si="137"/>
        <v>0.86399999999999999</v>
      </c>
      <c r="R189" s="11">
        <v>3.68</v>
      </c>
      <c r="S189" s="26">
        <f t="shared" si="138"/>
        <v>0.63500000000000001</v>
      </c>
      <c r="T189" s="69">
        <v>9.1542288557213934E-3</v>
      </c>
      <c r="U189" s="178">
        <f t="shared" si="139"/>
        <v>0.877</v>
      </c>
      <c r="V189" s="11">
        <v>15</v>
      </c>
      <c r="W189" s="26">
        <f t="shared" si="140"/>
        <v>0.27100000000000002</v>
      </c>
      <c r="X189" s="62">
        <v>0.8</v>
      </c>
      <c r="Y189" s="26">
        <f t="shared" si="141"/>
        <v>0.25</v>
      </c>
      <c r="Z189" s="163">
        <f t="shared" si="142"/>
        <v>2.262</v>
      </c>
      <c r="AA189" s="276">
        <f t="shared" si="143"/>
        <v>0.59199999999999997</v>
      </c>
      <c r="AB189" s="283">
        <f t="shared" si="144"/>
        <v>0</v>
      </c>
      <c r="AC189" s="284">
        <f t="shared" si="145"/>
        <v>2</v>
      </c>
      <c r="AE189" s="256">
        <v>17</v>
      </c>
      <c r="AF189" s="26">
        <f t="shared" si="146"/>
        <v>0.27100000000000002</v>
      </c>
      <c r="AG189" s="79">
        <v>0</v>
      </c>
      <c r="AH189" s="26">
        <f t="shared" si="147"/>
        <v>0</v>
      </c>
      <c r="AI189" s="26">
        <f t="shared" si="202"/>
        <v>0.22077922077922077</v>
      </c>
      <c r="AJ189" s="178">
        <f t="shared" si="149"/>
        <v>0.80200000000000005</v>
      </c>
      <c r="AK189" s="61">
        <f t="shared" si="150"/>
        <v>0.1440677966101695</v>
      </c>
      <c r="AL189" s="26">
        <f t="shared" si="151"/>
        <v>0.23200000000000001</v>
      </c>
      <c r="AM189" s="11">
        <v>22</v>
      </c>
      <c r="AN189" s="83">
        <f t="shared" si="152"/>
        <v>0.2857142857142857</v>
      </c>
      <c r="AO189" s="26">
        <f t="shared" si="203"/>
        <v>0</v>
      </c>
      <c r="AP189" s="26">
        <f t="shared" si="154"/>
        <v>0</v>
      </c>
      <c r="AQ189" s="198">
        <f t="shared" si="155"/>
        <v>1.3050000000000002</v>
      </c>
      <c r="AR189" s="276">
        <f t="shared" si="156"/>
        <v>0.32400000000000001</v>
      </c>
      <c r="AS189" s="283">
        <f t="shared" si="157"/>
        <v>0</v>
      </c>
      <c r="AT189" s="284">
        <f t="shared" si="158"/>
        <v>1</v>
      </c>
      <c r="AV189" s="208">
        <v>46950</v>
      </c>
      <c r="AW189" s="83">
        <f t="shared" si="159"/>
        <v>0.67100000000000004</v>
      </c>
      <c r="AX189" s="26">
        <v>0</v>
      </c>
      <c r="AY189" s="83">
        <f t="shared" si="160"/>
        <v>0</v>
      </c>
      <c r="AZ189" s="26">
        <v>4.4999999999999998E-2</v>
      </c>
      <c r="BA189" s="83">
        <f t="shared" si="161"/>
        <v>0.23599999999999999</v>
      </c>
      <c r="BB189" s="26">
        <v>0.68200000000000005</v>
      </c>
      <c r="BC189" s="83">
        <f t="shared" si="162"/>
        <v>0.42899999999999999</v>
      </c>
      <c r="BD189" s="26">
        <v>0.77300000000000002</v>
      </c>
      <c r="BE189" s="83">
        <f t="shared" si="163"/>
        <v>0.38500000000000001</v>
      </c>
      <c r="BF189" s="26">
        <v>0</v>
      </c>
      <c r="BG189" s="83">
        <f t="shared" si="164"/>
        <v>0</v>
      </c>
      <c r="BH189" s="212">
        <f t="shared" si="165"/>
        <v>1.7210000000000001</v>
      </c>
      <c r="BI189" s="203">
        <f t="shared" si="166"/>
        <v>0.192</v>
      </c>
      <c r="BJ189" s="283">
        <f t="shared" si="167"/>
        <v>0</v>
      </c>
      <c r="BK189" s="284">
        <f t="shared" si="168"/>
        <v>0</v>
      </c>
      <c r="BM189" s="160">
        <v>0</v>
      </c>
      <c r="BN189" s="26">
        <f t="shared" si="169"/>
        <v>0</v>
      </c>
      <c r="BO189" s="11">
        <v>0</v>
      </c>
      <c r="BP189" s="26">
        <f t="shared" si="170"/>
        <v>0</v>
      </c>
      <c r="BQ189" s="26">
        <v>7.5999999999999998E-2</v>
      </c>
      <c r="BR189" s="83">
        <f t="shared" si="171"/>
        <v>0.40699999999999997</v>
      </c>
      <c r="BS189" s="163">
        <f t="shared" si="172"/>
        <v>0.40699999999999997</v>
      </c>
      <c r="BT189" s="291">
        <f t="shared" si="173"/>
        <v>0.307</v>
      </c>
      <c r="BU189" s="283">
        <f t="shared" si="174"/>
        <v>0</v>
      </c>
      <c r="BV189" s="284">
        <f t="shared" si="175"/>
        <v>0</v>
      </c>
      <c r="BX189" s="160">
        <v>0</v>
      </c>
      <c r="BY189" s="26">
        <f t="shared" si="176"/>
        <v>0</v>
      </c>
      <c r="BZ189" s="11">
        <v>0</v>
      </c>
      <c r="CA189" s="26">
        <f t="shared" si="177"/>
        <v>0</v>
      </c>
      <c r="CB189" s="11">
        <v>0</v>
      </c>
      <c r="CC189" s="26">
        <f t="shared" si="178"/>
        <v>0</v>
      </c>
      <c r="CD189" s="11">
        <v>0</v>
      </c>
      <c r="CE189" s="26">
        <f t="shared" si="179"/>
        <v>0</v>
      </c>
      <c r="CF189" s="163">
        <f t="shared" si="180"/>
        <v>0</v>
      </c>
      <c r="CG189" s="299">
        <f t="shared" si="181"/>
        <v>0</v>
      </c>
      <c r="CH189" s="283">
        <f t="shared" si="182"/>
        <v>0</v>
      </c>
      <c r="CI189" s="284">
        <f t="shared" si="183"/>
        <v>0</v>
      </c>
      <c r="CK189" s="160">
        <v>0</v>
      </c>
      <c r="CL189" s="26">
        <f t="shared" si="184"/>
        <v>0</v>
      </c>
      <c r="CM189" s="26">
        <v>0</v>
      </c>
      <c r="CN189" s="45">
        <f t="shared" si="185"/>
        <v>0</v>
      </c>
      <c r="CO189" s="11">
        <v>0</v>
      </c>
      <c r="CP189" s="26">
        <f t="shared" si="186"/>
        <v>0</v>
      </c>
      <c r="CQ189" s="11">
        <v>0</v>
      </c>
      <c r="CR189" s="26">
        <f t="shared" si="187"/>
        <v>0</v>
      </c>
      <c r="CS189" s="163">
        <f t="shared" si="188"/>
        <v>0</v>
      </c>
      <c r="CT189" s="299">
        <f t="shared" si="189"/>
        <v>0</v>
      </c>
      <c r="CU189" s="283">
        <f t="shared" si="190"/>
        <v>0</v>
      </c>
      <c r="CV189" s="284">
        <f t="shared" si="191"/>
        <v>0</v>
      </c>
      <c r="CX189" s="227">
        <v>0.16900000000000001</v>
      </c>
      <c r="CY189" s="26">
        <f t="shared" si="192"/>
        <v>0.60899999999999999</v>
      </c>
      <c r="CZ189" s="26">
        <v>7.0999999999999994E-2</v>
      </c>
      <c r="DA189" s="26">
        <f t="shared" si="193"/>
        <v>0.55200000000000005</v>
      </c>
      <c r="DB189" s="26">
        <v>0.46689999999999998</v>
      </c>
      <c r="DC189" s="163">
        <f t="shared" si="194"/>
        <v>1.6278999999999999</v>
      </c>
      <c r="DD189" s="203">
        <f t="shared" si="195"/>
        <v>0.55200000000000005</v>
      </c>
      <c r="DE189" s="283">
        <f t="shared" si="196"/>
        <v>0</v>
      </c>
      <c r="DF189" s="284">
        <f t="shared" si="197"/>
        <v>0</v>
      </c>
      <c r="DI189" s="231"/>
      <c r="DJ189" s="163">
        <f t="shared" si="198"/>
        <v>7.3229000000000006</v>
      </c>
      <c r="DK189" s="203">
        <f t="shared" si="199"/>
        <v>0.219</v>
      </c>
      <c r="DM189" s="301">
        <f t="shared" si="200"/>
        <v>0</v>
      </c>
      <c r="DN189" s="302">
        <f t="shared" si="201"/>
        <v>3</v>
      </c>
    </row>
    <row r="190" spans="2:118" x14ac:dyDescent="0.3">
      <c r="B190" s="47" t="s">
        <v>241</v>
      </c>
      <c r="C190" s="160">
        <v>540170</v>
      </c>
      <c r="D190" s="4" t="s">
        <v>353</v>
      </c>
      <c r="E190" s="4" t="s">
        <v>369</v>
      </c>
      <c r="F190" s="11">
        <v>1</v>
      </c>
      <c r="G190" s="18">
        <v>6083</v>
      </c>
      <c r="H190" s="18">
        <v>8939</v>
      </c>
      <c r="I190" s="18">
        <v>17261</v>
      </c>
      <c r="J190" s="19">
        <v>1816.0512904816701</v>
      </c>
      <c r="K190" s="18">
        <v>7154</v>
      </c>
      <c r="L190" s="163">
        <v>2.3199999999999998</v>
      </c>
      <c r="N190" s="256">
        <v>76</v>
      </c>
      <c r="O190" s="26">
        <f t="shared" si="136"/>
        <v>0.51300000000000001</v>
      </c>
      <c r="P190" s="26">
        <v>1.2493835278645411E-2</v>
      </c>
      <c r="Q190" s="26">
        <f t="shared" si="137"/>
        <v>8.3000000000000004E-2</v>
      </c>
      <c r="R190" s="11">
        <v>9.4699999999999989</v>
      </c>
      <c r="S190" s="144">
        <f t="shared" si="138"/>
        <v>0.91200000000000003</v>
      </c>
      <c r="T190" s="69">
        <v>1.5567976327469999E-3</v>
      </c>
      <c r="U190" s="83">
        <f t="shared" si="139"/>
        <v>0.11799999999999999</v>
      </c>
      <c r="V190" s="11">
        <v>20</v>
      </c>
      <c r="W190" s="178">
        <f t="shared" si="140"/>
        <v>0.80200000000000005</v>
      </c>
      <c r="X190" s="65">
        <v>1</v>
      </c>
      <c r="Y190" s="26">
        <f t="shared" si="141"/>
        <v>0.29799999999999999</v>
      </c>
      <c r="Z190" s="163">
        <f t="shared" si="142"/>
        <v>1.3009999999999999</v>
      </c>
      <c r="AA190" s="276">
        <f t="shared" si="143"/>
        <v>0.223</v>
      </c>
      <c r="AB190" s="283">
        <f t="shared" si="144"/>
        <v>0</v>
      </c>
      <c r="AC190" s="284">
        <f t="shared" si="145"/>
        <v>1</v>
      </c>
      <c r="AE190" s="256">
        <v>22</v>
      </c>
      <c r="AF190" s="26">
        <f t="shared" si="146"/>
        <v>0.33300000000000002</v>
      </c>
      <c r="AG190" s="79">
        <v>0</v>
      </c>
      <c r="AH190" s="26">
        <f t="shared" si="147"/>
        <v>0</v>
      </c>
      <c r="AI190" s="26">
        <f t="shared" si="202"/>
        <v>2.4611254055263453E-3</v>
      </c>
      <c r="AJ190" s="83">
        <f t="shared" si="149"/>
        <v>0.192</v>
      </c>
      <c r="AK190" s="61">
        <f t="shared" si="150"/>
        <v>0.28947368421052633</v>
      </c>
      <c r="AL190" s="26">
        <f t="shared" si="151"/>
        <v>0.32</v>
      </c>
      <c r="AM190" s="11">
        <v>25</v>
      </c>
      <c r="AN190" s="83">
        <f t="shared" si="152"/>
        <v>2.7967334153708467E-3</v>
      </c>
      <c r="AO190" s="26">
        <f t="shared" si="203"/>
        <v>0</v>
      </c>
      <c r="AP190" s="26">
        <f t="shared" si="154"/>
        <v>0</v>
      </c>
      <c r="AQ190" s="198">
        <f t="shared" si="155"/>
        <v>0.84499999999999997</v>
      </c>
      <c r="AR190" s="276">
        <f t="shared" si="156"/>
        <v>0.20599999999999999</v>
      </c>
      <c r="AS190" s="283">
        <f t="shared" si="157"/>
        <v>0</v>
      </c>
      <c r="AT190" s="284">
        <f t="shared" si="158"/>
        <v>0</v>
      </c>
      <c r="AV190" s="208">
        <v>55800</v>
      </c>
      <c r="AW190" s="83">
        <f t="shared" si="159"/>
        <v>0.78</v>
      </c>
      <c r="AX190" s="26">
        <v>0.16666666666666671</v>
      </c>
      <c r="AY190" s="83">
        <f t="shared" si="160"/>
        <v>0.64400000000000002</v>
      </c>
      <c r="AZ190" s="26">
        <v>0</v>
      </c>
      <c r="BA190" s="83">
        <f t="shared" si="161"/>
        <v>0</v>
      </c>
      <c r="BB190" s="26">
        <v>0.72</v>
      </c>
      <c r="BC190" s="83">
        <f t="shared" si="162"/>
        <v>0.47799999999999998</v>
      </c>
      <c r="BD190" s="26">
        <v>0.84000000000000008</v>
      </c>
      <c r="BE190" s="83">
        <f t="shared" si="163"/>
        <v>0.52600000000000002</v>
      </c>
      <c r="BF190" s="26">
        <v>0</v>
      </c>
      <c r="BG190" s="83">
        <f t="shared" si="164"/>
        <v>0</v>
      </c>
      <c r="BH190" s="212">
        <f t="shared" si="165"/>
        <v>2.4279999999999999</v>
      </c>
      <c r="BI190" s="203">
        <f t="shared" si="166"/>
        <v>0.245</v>
      </c>
      <c r="BJ190" s="283">
        <f t="shared" si="167"/>
        <v>0</v>
      </c>
      <c r="BK190" s="284">
        <f t="shared" si="168"/>
        <v>0</v>
      </c>
      <c r="BM190" s="160">
        <v>0</v>
      </c>
      <c r="BN190" s="26">
        <f t="shared" si="169"/>
        <v>0</v>
      </c>
      <c r="BO190" s="11">
        <v>0</v>
      </c>
      <c r="BP190" s="26">
        <f t="shared" si="170"/>
        <v>0</v>
      </c>
      <c r="BQ190" s="26">
        <v>2E-3</v>
      </c>
      <c r="BR190" s="83">
        <f t="shared" si="171"/>
        <v>0.109</v>
      </c>
      <c r="BS190" s="163">
        <f t="shared" si="172"/>
        <v>0.109</v>
      </c>
      <c r="BT190" s="291">
        <f t="shared" si="173"/>
        <v>0.105</v>
      </c>
      <c r="BU190" s="283">
        <f t="shared" si="174"/>
        <v>0</v>
      </c>
      <c r="BV190" s="284">
        <f t="shared" si="175"/>
        <v>0</v>
      </c>
      <c r="BX190" s="160">
        <v>0</v>
      </c>
      <c r="BY190" s="26">
        <f t="shared" si="176"/>
        <v>0</v>
      </c>
      <c r="BZ190" s="11">
        <v>0</v>
      </c>
      <c r="CA190" s="26">
        <f t="shared" si="177"/>
        <v>0</v>
      </c>
      <c r="CB190" s="11">
        <v>1</v>
      </c>
      <c r="CC190" s="26">
        <f t="shared" si="178"/>
        <v>0.26300000000000001</v>
      </c>
      <c r="CD190" s="11">
        <v>0</v>
      </c>
      <c r="CE190" s="26">
        <f t="shared" si="179"/>
        <v>0</v>
      </c>
      <c r="CF190" s="163">
        <f t="shared" si="180"/>
        <v>0.26300000000000001</v>
      </c>
      <c r="CG190" s="299">
        <f t="shared" si="181"/>
        <v>0.25800000000000001</v>
      </c>
      <c r="CH190" s="283">
        <f t="shared" si="182"/>
        <v>0</v>
      </c>
      <c r="CI190" s="284">
        <f t="shared" si="183"/>
        <v>0</v>
      </c>
      <c r="CK190" s="160">
        <v>0</v>
      </c>
      <c r="CL190" s="26">
        <f t="shared" si="184"/>
        <v>0</v>
      </c>
      <c r="CM190" s="26">
        <v>0</v>
      </c>
      <c r="CN190" s="45">
        <f t="shared" si="185"/>
        <v>0</v>
      </c>
      <c r="CO190" s="11">
        <v>30</v>
      </c>
      <c r="CP190" s="26">
        <f t="shared" si="186"/>
        <v>0.67100000000000004</v>
      </c>
      <c r="CQ190" s="11">
        <v>13</v>
      </c>
      <c r="CR190" s="26">
        <f t="shared" si="187"/>
        <v>0.74099999999999999</v>
      </c>
      <c r="CS190" s="163">
        <f t="shared" si="188"/>
        <v>1.4119999999999999</v>
      </c>
      <c r="CT190" s="299">
        <f t="shared" si="189"/>
        <v>0.47799999999999998</v>
      </c>
      <c r="CU190" s="283">
        <f t="shared" si="190"/>
        <v>0</v>
      </c>
      <c r="CV190" s="284">
        <f t="shared" si="191"/>
        <v>0</v>
      </c>
      <c r="CX190" s="227">
        <v>1E-3</v>
      </c>
      <c r="CY190" s="26">
        <f t="shared" si="192"/>
        <v>0.127</v>
      </c>
      <c r="CZ190" s="26">
        <v>0</v>
      </c>
      <c r="DA190" s="26">
        <f t="shared" si="193"/>
        <v>0</v>
      </c>
      <c r="DB190" s="26">
        <v>0.31269999999999998</v>
      </c>
      <c r="DC190" s="163">
        <f t="shared" si="194"/>
        <v>0.43969999999999998</v>
      </c>
      <c r="DD190" s="203">
        <f t="shared" si="195"/>
        <v>0.109</v>
      </c>
      <c r="DE190" s="283">
        <f t="shared" si="196"/>
        <v>0</v>
      </c>
      <c r="DF190" s="284">
        <f t="shared" si="197"/>
        <v>0</v>
      </c>
      <c r="DI190" s="231"/>
      <c r="DJ190" s="163">
        <f t="shared" si="198"/>
        <v>6.7977000000000007</v>
      </c>
      <c r="DK190" s="203">
        <f t="shared" si="199"/>
        <v>0.214</v>
      </c>
      <c r="DM190" s="301">
        <f t="shared" si="200"/>
        <v>0</v>
      </c>
      <c r="DN190" s="302">
        <f t="shared" si="201"/>
        <v>1</v>
      </c>
    </row>
    <row r="191" spans="2:118" x14ac:dyDescent="0.3">
      <c r="B191" s="47" t="s">
        <v>256</v>
      </c>
      <c r="C191" s="160">
        <v>540180</v>
      </c>
      <c r="D191" s="4" t="s">
        <v>355</v>
      </c>
      <c r="E191" s="4" t="s">
        <v>369</v>
      </c>
      <c r="F191" s="11">
        <v>5</v>
      </c>
      <c r="G191" s="18">
        <v>720</v>
      </c>
      <c r="H191" s="18">
        <v>305</v>
      </c>
      <c r="I191" s="18">
        <v>195</v>
      </c>
      <c r="J191" s="19">
        <v>173.33333333333334</v>
      </c>
      <c r="K191" s="18">
        <v>66</v>
      </c>
      <c r="L191" s="163">
        <v>2.95</v>
      </c>
      <c r="N191" s="256">
        <v>33</v>
      </c>
      <c r="O191" s="26">
        <f t="shared" si="136"/>
        <v>0.219</v>
      </c>
      <c r="P191" s="26">
        <v>4.583333333333333E-2</v>
      </c>
      <c r="Q191" s="26">
        <f t="shared" si="137"/>
        <v>0.188</v>
      </c>
      <c r="R191" s="11">
        <v>2.62</v>
      </c>
      <c r="S191" s="26">
        <f t="shared" si="138"/>
        <v>0.45100000000000001</v>
      </c>
      <c r="T191" s="69">
        <v>3.638888888888889E-3</v>
      </c>
      <c r="U191" s="83">
        <f t="shared" si="139"/>
        <v>0.38100000000000001</v>
      </c>
      <c r="V191" s="11">
        <v>12</v>
      </c>
      <c r="W191" s="26">
        <f t="shared" si="140"/>
        <v>0.109</v>
      </c>
      <c r="X191" s="62">
        <v>0.9</v>
      </c>
      <c r="Y191" s="26">
        <f t="shared" si="141"/>
        <v>0.27100000000000002</v>
      </c>
      <c r="Z191" s="163">
        <f t="shared" si="142"/>
        <v>0.94900000000000007</v>
      </c>
      <c r="AA191" s="276">
        <f t="shared" si="143"/>
        <v>0.14899999999999999</v>
      </c>
      <c r="AB191" s="283">
        <f t="shared" si="144"/>
        <v>0</v>
      </c>
      <c r="AC191" s="284">
        <f t="shared" si="145"/>
        <v>0</v>
      </c>
      <c r="AE191" s="256">
        <v>11</v>
      </c>
      <c r="AF191" s="26">
        <f t="shared" si="146"/>
        <v>0.192</v>
      </c>
      <c r="AG191" s="79">
        <v>0</v>
      </c>
      <c r="AH191" s="26">
        <f t="shared" si="147"/>
        <v>0</v>
      </c>
      <c r="AI191" s="26">
        <f t="shared" si="202"/>
        <v>3.6065573770491806E-2</v>
      </c>
      <c r="AJ191" s="83">
        <f t="shared" si="149"/>
        <v>0.33700000000000002</v>
      </c>
      <c r="AK191" s="61">
        <f t="shared" si="150"/>
        <v>0.33333333333333331</v>
      </c>
      <c r="AL191" s="26">
        <f t="shared" si="151"/>
        <v>0.35</v>
      </c>
      <c r="AM191" s="11">
        <v>18</v>
      </c>
      <c r="AN191" s="83">
        <f t="shared" si="152"/>
        <v>5.9016393442622953E-2</v>
      </c>
      <c r="AO191" s="26">
        <f t="shared" si="203"/>
        <v>0</v>
      </c>
      <c r="AP191" s="26">
        <f t="shared" si="154"/>
        <v>0</v>
      </c>
      <c r="AQ191" s="198">
        <f t="shared" si="155"/>
        <v>0.879</v>
      </c>
      <c r="AR191" s="276">
        <f t="shared" si="156"/>
        <v>0.214</v>
      </c>
      <c r="AS191" s="283">
        <f t="shared" si="157"/>
        <v>0</v>
      </c>
      <c r="AT191" s="284">
        <f t="shared" si="158"/>
        <v>0</v>
      </c>
      <c r="AV191" s="208">
        <v>35700</v>
      </c>
      <c r="AW191" s="83">
        <f t="shared" si="159"/>
        <v>0.495</v>
      </c>
      <c r="AX191" s="26">
        <v>0.45454545454545447</v>
      </c>
      <c r="AY191" s="144">
        <f t="shared" si="160"/>
        <v>0.92900000000000005</v>
      </c>
      <c r="AZ191" s="26">
        <v>0</v>
      </c>
      <c r="BA191" s="83">
        <f t="shared" si="161"/>
        <v>0</v>
      </c>
      <c r="BB191" s="26">
        <v>0.94399999999999995</v>
      </c>
      <c r="BC191" s="144">
        <f t="shared" si="162"/>
        <v>0.95599999999999996</v>
      </c>
      <c r="BD191" s="26">
        <v>0.66800000000000015</v>
      </c>
      <c r="BE191" s="83">
        <f t="shared" si="163"/>
        <v>0.307</v>
      </c>
      <c r="BF191" s="26">
        <v>0</v>
      </c>
      <c r="BG191" s="83">
        <f t="shared" si="164"/>
        <v>0</v>
      </c>
      <c r="BH191" s="212">
        <f t="shared" si="165"/>
        <v>2.6870000000000003</v>
      </c>
      <c r="BI191" s="203">
        <f t="shared" si="166"/>
        <v>0.26700000000000002</v>
      </c>
      <c r="BJ191" s="283">
        <f t="shared" si="167"/>
        <v>2</v>
      </c>
      <c r="BK191" s="284">
        <f t="shared" si="168"/>
        <v>2</v>
      </c>
      <c r="BM191" s="160">
        <v>0</v>
      </c>
      <c r="BN191" s="26">
        <f t="shared" si="169"/>
        <v>0</v>
      </c>
      <c r="BO191" s="11">
        <v>0</v>
      </c>
      <c r="BP191" s="26">
        <f t="shared" si="170"/>
        <v>0</v>
      </c>
      <c r="BQ191" s="26">
        <v>8.2000000000000003E-2</v>
      </c>
      <c r="BR191" s="83">
        <f t="shared" si="171"/>
        <v>0.44700000000000001</v>
      </c>
      <c r="BS191" s="163">
        <f t="shared" si="172"/>
        <v>0.44700000000000001</v>
      </c>
      <c r="BT191" s="291">
        <f t="shared" si="173"/>
        <v>0.32800000000000001</v>
      </c>
      <c r="BU191" s="283">
        <f t="shared" si="174"/>
        <v>0</v>
      </c>
      <c r="BV191" s="284">
        <f t="shared" si="175"/>
        <v>0</v>
      </c>
      <c r="BX191" s="160">
        <v>0</v>
      </c>
      <c r="BY191" s="26">
        <f t="shared" si="176"/>
        <v>0</v>
      </c>
      <c r="BZ191" s="11">
        <v>0</v>
      </c>
      <c r="CA191" s="26">
        <f t="shared" si="177"/>
        <v>0</v>
      </c>
      <c r="CB191" s="11">
        <v>0</v>
      </c>
      <c r="CC191" s="26">
        <f t="shared" si="178"/>
        <v>0</v>
      </c>
      <c r="CD191" s="11">
        <v>0</v>
      </c>
      <c r="CE191" s="26">
        <f t="shared" si="179"/>
        <v>0</v>
      </c>
      <c r="CF191" s="163">
        <f t="shared" si="180"/>
        <v>0</v>
      </c>
      <c r="CG191" s="299">
        <f t="shared" si="181"/>
        <v>0</v>
      </c>
      <c r="CH191" s="283">
        <f t="shared" si="182"/>
        <v>0</v>
      </c>
      <c r="CI191" s="284">
        <f t="shared" si="183"/>
        <v>0</v>
      </c>
      <c r="CK191" s="160">
        <v>0</v>
      </c>
      <c r="CL191" s="26">
        <f t="shared" si="184"/>
        <v>0</v>
      </c>
      <c r="CM191" s="26">
        <v>0</v>
      </c>
      <c r="CN191" s="45">
        <f t="shared" si="185"/>
        <v>0</v>
      </c>
      <c r="CO191" s="11">
        <v>1</v>
      </c>
      <c r="CP191" s="26">
        <f t="shared" si="186"/>
        <v>0.13500000000000001</v>
      </c>
      <c r="CQ191" s="11">
        <v>0</v>
      </c>
      <c r="CR191" s="26">
        <f t="shared" si="187"/>
        <v>0</v>
      </c>
      <c r="CS191" s="163">
        <f t="shared" si="188"/>
        <v>0.13500000000000001</v>
      </c>
      <c r="CT191" s="299">
        <f t="shared" si="189"/>
        <v>0.11799999999999999</v>
      </c>
      <c r="CU191" s="283">
        <f t="shared" si="190"/>
        <v>0</v>
      </c>
      <c r="CV191" s="284">
        <f t="shared" si="191"/>
        <v>0</v>
      </c>
      <c r="CX191" s="227">
        <v>9.1999999999999998E-2</v>
      </c>
      <c r="CY191" s="26">
        <f t="shared" si="192"/>
        <v>0.47299999999999998</v>
      </c>
      <c r="CZ191" s="26">
        <v>1.4999999999999999E-2</v>
      </c>
      <c r="DA191" s="26">
        <f t="shared" si="193"/>
        <v>0.32800000000000001</v>
      </c>
      <c r="DB191" s="83">
        <v>0.7268</v>
      </c>
      <c r="DC191" s="163">
        <f t="shared" si="194"/>
        <v>1.5278</v>
      </c>
      <c r="DD191" s="203">
        <f t="shared" si="195"/>
        <v>0.504</v>
      </c>
      <c r="DE191" s="283">
        <f t="shared" si="196"/>
        <v>0</v>
      </c>
      <c r="DF191" s="284">
        <f t="shared" si="197"/>
        <v>0</v>
      </c>
      <c r="DI191" s="231"/>
      <c r="DJ191" s="163">
        <f t="shared" si="198"/>
        <v>6.6247999999999996</v>
      </c>
      <c r="DK191" s="203">
        <f t="shared" si="199"/>
        <v>0.21</v>
      </c>
      <c r="DM191" s="301">
        <f t="shared" si="200"/>
        <v>2</v>
      </c>
      <c r="DN191" s="302">
        <f t="shared" si="201"/>
        <v>2</v>
      </c>
    </row>
    <row r="192" spans="2:118" x14ac:dyDescent="0.3">
      <c r="B192" s="47" t="s">
        <v>107</v>
      </c>
      <c r="C192" s="160">
        <v>540066</v>
      </c>
      <c r="D192" s="4" t="s">
        <v>329</v>
      </c>
      <c r="E192" s="4" t="s">
        <v>369</v>
      </c>
      <c r="F192" s="11">
        <v>9</v>
      </c>
      <c r="G192" s="18">
        <v>3758</v>
      </c>
      <c r="H192" s="18">
        <v>3670</v>
      </c>
      <c r="I192" s="18">
        <v>6373</v>
      </c>
      <c r="J192" s="19">
        <v>1085.3432676955827</v>
      </c>
      <c r="K192" s="18">
        <v>2349</v>
      </c>
      <c r="L192" s="163">
        <v>2.68</v>
      </c>
      <c r="N192" s="256">
        <v>199</v>
      </c>
      <c r="O192" s="26">
        <f t="shared" si="136"/>
        <v>0.77600000000000002</v>
      </c>
      <c r="P192" s="26">
        <v>5.2953698775944649E-2</v>
      </c>
      <c r="Q192" s="26">
        <f t="shared" si="137"/>
        <v>0.219</v>
      </c>
      <c r="R192" s="11">
        <v>5.99</v>
      </c>
      <c r="S192" s="31">
        <f t="shared" si="138"/>
        <v>0.82399999999999995</v>
      </c>
      <c r="T192" s="69">
        <v>1.593932943054816E-3</v>
      </c>
      <c r="U192" s="83">
        <f t="shared" si="139"/>
        <v>0.13100000000000001</v>
      </c>
      <c r="V192" s="11">
        <v>12</v>
      </c>
      <c r="W192" s="26">
        <f t="shared" si="140"/>
        <v>0.109</v>
      </c>
      <c r="X192" s="62">
        <v>0.8</v>
      </c>
      <c r="Y192" s="26">
        <f t="shared" si="141"/>
        <v>0.25</v>
      </c>
      <c r="Z192" s="163">
        <f t="shared" si="142"/>
        <v>0.70899999999999996</v>
      </c>
      <c r="AA192" s="276">
        <f t="shared" si="143"/>
        <v>0.105</v>
      </c>
      <c r="AB192" s="283">
        <f t="shared" si="144"/>
        <v>0</v>
      </c>
      <c r="AC192" s="284">
        <f t="shared" si="145"/>
        <v>0</v>
      </c>
      <c r="AE192" s="256">
        <v>21</v>
      </c>
      <c r="AF192" s="26">
        <f t="shared" si="146"/>
        <v>0.315</v>
      </c>
      <c r="AG192" s="79">
        <v>4</v>
      </c>
      <c r="AH192" s="26">
        <f t="shared" si="147"/>
        <v>0.67500000000000004</v>
      </c>
      <c r="AI192" s="26">
        <f t="shared" si="202"/>
        <v>5.7220708446866489E-3</v>
      </c>
      <c r="AJ192" s="83">
        <f t="shared" si="149"/>
        <v>0.20599999999999999</v>
      </c>
      <c r="AK192" s="61">
        <f t="shared" si="150"/>
        <v>0.10552763819095477</v>
      </c>
      <c r="AL192" s="26">
        <f t="shared" si="151"/>
        <v>0.192</v>
      </c>
      <c r="AM192" s="11">
        <v>29</v>
      </c>
      <c r="AN192" s="83">
        <f t="shared" si="152"/>
        <v>7.9019073569482293E-3</v>
      </c>
      <c r="AO192" s="26">
        <f t="shared" si="203"/>
        <v>0.19047619047619047</v>
      </c>
      <c r="AP192" s="31">
        <f t="shared" si="154"/>
        <v>0.877</v>
      </c>
      <c r="AQ192" s="198">
        <f t="shared" si="155"/>
        <v>1.3879999999999999</v>
      </c>
      <c r="AR192" s="276">
        <f t="shared" si="156"/>
        <v>0.35</v>
      </c>
      <c r="AS192" s="283">
        <f t="shared" si="157"/>
        <v>0</v>
      </c>
      <c r="AT192" s="284">
        <f t="shared" si="158"/>
        <v>0</v>
      </c>
      <c r="AV192" s="208">
        <v>67500</v>
      </c>
      <c r="AW192" s="178">
        <f t="shared" si="159"/>
        <v>0.872</v>
      </c>
      <c r="AX192" s="26">
        <v>0</v>
      </c>
      <c r="AY192" s="83">
        <f t="shared" si="160"/>
        <v>0</v>
      </c>
      <c r="AZ192" s="26">
        <v>0.63</v>
      </c>
      <c r="BA192" s="144">
        <f t="shared" si="161"/>
        <v>0.96899999999999997</v>
      </c>
      <c r="BB192" s="26">
        <v>0.37</v>
      </c>
      <c r="BC192" s="83">
        <f t="shared" si="162"/>
        <v>0.23200000000000001</v>
      </c>
      <c r="BD192" s="26">
        <v>0.77800000000000002</v>
      </c>
      <c r="BE192" s="83">
        <f t="shared" si="163"/>
        <v>0.40300000000000002</v>
      </c>
      <c r="BF192" s="26">
        <v>0</v>
      </c>
      <c r="BG192" s="83">
        <f t="shared" si="164"/>
        <v>0</v>
      </c>
      <c r="BH192" s="212">
        <f t="shared" si="165"/>
        <v>2.476</v>
      </c>
      <c r="BI192" s="203">
        <f t="shared" si="166"/>
        <v>0.25</v>
      </c>
      <c r="BJ192" s="283">
        <f t="shared" si="167"/>
        <v>1</v>
      </c>
      <c r="BK192" s="284">
        <f t="shared" si="168"/>
        <v>2</v>
      </c>
      <c r="BM192" s="160">
        <v>0</v>
      </c>
      <c r="BN192" s="26">
        <f t="shared" si="169"/>
        <v>0</v>
      </c>
      <c r="BO192" s="11">
        <v>0</v>
      </c>
      <c r="BP192" s="26">
        <f t="shared" si="170"/>
        <v>0</v>
      </c>
      <c r="BQ192" s="26">
        <v>1E-3</v>
      </c>
      <c r="BR192" s="83">
        <f t="shared" si="171"/>
        <v>0.105</v>
      </c>
      <c r="BS192" s="163">
        <f t="shared" si="172"/>
        <v>0.105</v>
      </c>
      <c r="BT192" s="291">
        <f t="shared" si="173"/>
        <v>0.1</v>
      </c>
      <c r="BU192" s="283">
        <f t="shared" si="174"/>
        <v>0</v>
      </c>
      <c r="BV192" s="284">
        <f t="shared" si="175"/>
        <v>0</v>
      </c>
      <c r="BX192" s="160">
        <v>14</v>
      </c>
      <c r="BY192" s="144">
        <f t="shared" si="176"/>
        <v>0.91600000000000004</v>
      </c>
      <c r="BZ192" s="11">
        <v>2</v>
      </c>
      <c r="CA192" s="31">
        <f t="shared" si="177"/>
        <v>0.877</v>
      </c>
      <c r="CB192" s="11">
        <v>1</v>
      </c>
      <c r="CC192" s="26">
        <f t="shared" si="178"/>
        <v>0.26300000000000001</v>
      </c>
      <c r="CD192" s="11">
        <v>0</v>
      </c>
      <c r="CE192" s="26">
        <f t="shared" si="179"/>
        <v>0</v>
      </c>
      <c r="CF192" s="163">
        <f t="shared" si="180"/>
        <v>1.179</v>
      </c>
      <c r="CG192" s="299">
        <f t="shared" si="181"/>
        <v>0.79800000000000004</v>
      </c>
      <c r="CH192" s="283">
        <f t="shared" si="182"/>
        <v>1</v>
      </c>
      <c r="CI192" s="284">
        <f t="shared" si="183"/>
        <v>1</v>
      </c>
      <c r="CK192" s="160">
        <v>0</v>
      </c>
      <c r="CL192" s="26">
        <f t="shared" si="184"/>
        <v>0</v>
      </c>
      <c r="CM192" s="26">
        <v>0</v>
      </c>
      <c r="CN192" s="45">
        <f t="shared" si="185"/>
        <v>0</v>
      </c>
      <c r="CO192" s="11">
        <v>3</v>
      </c>
      <c r="CP192" s="26">
        <f t="shared" si="186"/>
        <v>0.27100000000000002</v>
      </c>
      <c r="CQ192" s="11">
        <v>0</v>
      </c>
      <c r="CR192" s="26">
        <f t="shared" si="187"/>
        <v>0</v>
      </c>
      <c r="CS192" s="163">
        <f t="shared" si="188"/>
        <v>0.27100000000000002</v>
      </c>
      <c r="CT192" s="299">
        <f t="shared" si="189"/>
        <v>0.20100000000000001</v>
      </c>
      <c r="CU192" s="283">
        <f t="shared" si="190"/>
        <v>0</v>
      </c>
      <c r="CV192" s="284">
        <f t="shared" si="191"/>
        <v>0</v>
      </c>
      <c r="CX192" s="227">
        <v>8.9999999999999993E-3</v>
      </c>
      <c r="CY192" s="26">
        <f t="shared" si="192"/>
        <v>0.20100000000000001</v>
      </c>
      <c r="CZ192" s="26">
        <v>5.0000000000000001E-3</v>
      </c>
      <c r="DA192" s="26">
        <f t="shared" si="193"/>
        <v>0.23599999999999999</v>
      </c>
      <c r="DB192" s="26">
        <v>8.8000000000000005E-3</v>
      </c>
      <c r="DC192" s="163">
        <f t="shared" si="194"/>
        <v>0.44579999999999997</v>
      </c>
      <c r="DD192" s="203">
        <f t="shared" si="195"/>
        <v>0.11799999999999999</v>
      </c>
      <c r="DE192" s="283">
        <f t="shared" si="196"/>
        <v>0</v>
      </c>
      <c r="DF192" s="284">
        <f t="shared" si="197"/>
        <v>0</v>
      </c>
      <c r="DI192" s="231"/>
      <c r="DJ192" s="163">
        <f t="shared" si="198"/>
        <v>6.5738000000000012</v>
      </c>
      <c r="DK192" s="203">
        <f t="shared" si="199"/>
        <v>0.20599999999999999</v>
      </c>
      <c r="DM192" s="301">
        <f t="shared" si="200"/>
        <v>2</v>
      </c>
      <c r="DN192" s="302">
        <f t="shared" si="201"/>
        <v>3</v>
      </c>
    </row>
    <row r="193" spans="2:118" x14ac:dyDescent="0.3">
      <c r="B193" s="47" t="s">
        <v>62</v>
      </c>
      <c r="C193" s="160">
        <v>540031</v>
      </c>
      <c r="D193" s="4" t="s">
        <v>318</v>
      </c>
      <c r="E193" s="4" t="s">
        <v>369</v>
      </c>
      <c r="F193" s="11">
        <v>4</v>
      </c>
      <c r="G193" s="18">
        <v>6243</v>
      </c>
      <c r="H193" s="18">
        <v>4162</v>
      </c>
      <c r="I193" s="18">
        <v>8228</v>
      </c>
      <c r="J193" s="19">
        <v>843.49191094025298</v>
      </c>
      <c r="K193" s="18">
        <v>3410</v>
      </c>
      <c r="L193" s="163">
        <v>2.37</v>
      </c>
      <c r="N193" s="256">
        <v>86</v>
      </c>
      <c r="O193" s="26">
        <f t="shared" si="136"/>
        <v>0.54800000000000004</v>
      </c>
      <c r="P193" s="26">
        <v>1.3775428479897491E-2</v>
      </c>
      <c r="Q193" s="26">
        <f t="shared" si="137"/>
        <v>8.6999999999999994E-2</v>
      </c>
      <c r="R193" s="11">
        <v>7.76</v>
      </c>
      <c r="S193" s="31">
        <f t="shared" si="138"/>
        <v>0.877</v>
      </c>
      <c r="T193" s="69">
        <v>1.2429921512093539E-3</v>
      </c>
      <c r="U193" s="26">
        <f t="shared" si="139"/>
        <v>7.8E-2</v>
      </c>
      <c r="V193" s="11">
        <v>17</v>
      </c>
      <c r="W193" s="26">
        <f t="shared" si="140"/>
        <v>0.495</v>
      </c>
      <c r="X193" s="62">
        <v>0.5</v>
      </c>
      <c r="Y193" s="26">
        <f t="shared" si="141"/>
        <v>0.17899999999999999</v>
      </c>
      <c r="Z193" s="163">
        <f t="shared" si="142"/>
        <v>0.83899999999999986</v>
      </c>
      <c r="AA193" s="276">
        <f t="shared" si="143"/>
        <v>0.13500000000000001</v>
      </c>
      <c r="AB193" s="283">
        <f t="shared" si="144"/>
        <v>0</v>
      </c>
      <c r="AC193" s="284">
        <f t="shared" si="145"/>
        <v>0</v>
      </c>
      <c r="AE193" s="256">
        <v>29</v>
      </c>
      <c r="AF193" s="26">
        <f t="shared" si="146"/>
        <v>0.39900000000000002</v>
      </c>
      <c r="AG193" s="79">
        <v>0</v>
      </c>
      <c r="AH193" s="26">
        <f t="shared" si="147"/>
        <v>0</v>
      </c>
      <c r="AI193" s="26">
        <f t="shared" si="202"/>
        <v>6.9678039404132627E-3</v>
      </c>
      <c r="AJ193" s="83">
        <f t="shared" si="149"/>
        <v>0.214</v>
      </c>
      <c r="AK193" s="61">
        <f t="shared" si="150"/>
        <v>0.33720930232558138</v>
      </c>
      <c r="AL193" s="26">
        <f t="shared" si="151"/>
        <v>0.36799999999999999</v>
      </c>
      <c r="AM193" s="11">
        <v>55</v>
      </c>
      <c r="AN193" s="83">
        <f t="shared" si="152"/>
        <v>1.3214800576645843E-2</v>
      </c>
      <c r="AO193" s="26">
        <f t="shared" si="203"/>
        <v>0</v>
      </c>
      <c r="AP193" s="26">
        <f t="shared" si="154"/>
        <v>0</v>
      </c>
      <c r="AQ193" s="198">
        <f t="shared" si="155"/>
        <v>0.98099999999999998</v>
      </c>
      <c r="AR193" s="276">
        <f t="shared" si="156"/>
        <v>0.23200000000000001</v>
      </c>
      <c r="AS193" s="283">
        <f t="shared" si="157"/>
        <v>0</v>
      </c>
      <c r="AT193" s="284">
        <f t="shared" si="158"/>
        <v>0</v>
      </c>
      <c r="AV193" s="208">
        <v>27000</v>
      </c>
      <c r="AW193" s="83">
        <f t="shared" si="159"/>
        <v>0.35899999999999999</v>
      </c>
      <c r="AX193" s="26">
        <v>4.0816326530612242E-2</v>
      </c>
      <c r="AY193" s="83">
        <f t="shared" si="160"/>
        <v>0.372</v>
      </c>
      <c r="AZ193" s="26">
        <v>0.255</v>
      </c>
      <c r="BA193" s="83">
        <f t="shared" si="161"/>
        <v>0.59599999999999997</v>
      </c>
      <c r="BB193" s="26">
        <v>0.96399999999999997</v>
      </c>
      <c r="BC193" s="144">
        <f t="shared" si="162"/>
        <v>0.98199999999999998</v>
      </c>
      <c r="BD193" s="26">
        <v>0.90900000000000003</v>
      </c>
      <c r="BE193" s="83">
        <f t="shared" si="163"/>
        <v>0.75800000000000001</v>
      </c>
      <c r="BF193" s="26">
        <v>0</v>
      </c>
      <c r="BG193" s="83">
        <f t="shared" si="164"/>
        <v>0</v>
      </c>
      <c r="BH193" s="212">
        <f t="shared" si="165"/>
        <v>3.0669999999999997</v>
      </c>
      <c r="BI193" s="203">
        <f t="shared" si="166"/>
        <v>0.38500000000000001</v>
      </c>
      <c r="BJ193" s="283">
        <f t="shared" si="167"/>
        <v>1</v>
      </c>
      <c r="BK193" s="284">
        <f t="shared" si="168"/>
        <v>1</v>
      </c>
      <c r="BM193" s="160">
        <v>0</v>
      </c>
      <c r="BN193" s="26">
        <f t="shared" si="169"/>
        <v>0</v>
      </c>
      <c r="BO193" s="11">
        <v>0</v>
      </c>
      <c r="BP193" s="26">
        <f t="shared" si="170"/>
        <v>0</v>
      </c>
      <c r="BQ193" s="26">
        <v>1.2E-2</v>
      </c>
      <c r="BR193" s="83">
        <f t="shared" si="171"/>
        <v>0.17100000000000001</v>
      </c>
      <c r="BS193" s="163">
        <f t="shared" si="172"/>
        <v>0.17100000000000001</v>
      </c>
      <c r="BT193" s="291">
        <f t="shared" si="173"/>
        <v>0.16200000000000001</v>
      </c>
      <c r="BU193" s="283">
        <f t="shared" si="174"/>
        <v>0</v>
      </c>
      <c r="BV193" s="284">
        <f t="shared" si="175"/>
        <v>0</v>
      </c>
      <c r="BX193" s="160">
        <v>0</v>
      </c>
      <c r="BY193" s="26">
        <f t="shared" si="176"/>
        <v>0</v>
      </c>
      <c r="BZ193" s="11">
        <v>0</v>
      </c>
      <c r="CA193" s="26">
        <f t="shared" si="177"/>
        <v>0</v>
      </c>
      <c r="CB193" s="11">
        <v>0</v>
      </c>
      <c r="CC193" s="26">
        <f t="shared" si="178"/>
        <v>0</v>
      </c>
      <c r="CD193" s="11">
        <v>0</v>
      </c>
      <c r="CE193" s="26">
        <f t="shared" si="179"/>
        <v>0</v>
      </c>
      <c r="CF193" s="163">
        <f t="shared" si="180"/>
        <v>0</v>
      </c>
      <c r="CG193" s="299">
        <f t="shared" si="181"/>
        <v>0</v>
      </c>
      <c r="CH193" s="283">
        <f t="shared" si="182"/>
        <v>0</v>
      </c>
      <c r="CI193" s="284">
        <f t="shared" si="183"/>
        <v>0</v>
      </c>
      <c r="CK193" s="160">
        <v>0</v>
      </c>
      <c r="CL193" s="26">
        <f t="shared" si="184"/>
        <v>0</v>
      </c>
      <c r="CM193" s="26">
        <v>0</v>
      </c>
      <c r="CN193" s="45">
        <f t="shared" si="185"/>
        <v>0</v>
      </c>
      <c r="CO193" s="11">
        <v>7</v>
      </c>
      <c r="CP193" s="26">
        <f t="shared" si="186"/>
        <v>0.38500000000000001</v>
      </c>
      <c r="CQ193" s="11">
        <v>0</v>
      </c>
      <c r="CR193" s="26">
        <f t="shared" si="187"/>
        <v>0</v>
      </c>
      <c r="CS193" s="163">
        <f t="shared" si="188"/>
        <v>0.38500000000000001</v>
      </c>
      <c r="CT193" s="299">
        <f t="shared" si="189"/>
        <v>0.26300000000000001</v>
      </c>
      <c r="CU193" s="283">
        <f t="shared" si="190"/>
        <v>0</v>
      </c>
      <c r="CV193" s="284">
        <f t="shared" si="191"/>
        <v>0</v>
      </c>
      <c r="CX193" s="227">
        <v>8.0000000000000002E-3</v>
      </c>
      <c r="CY193" s="26">
        <f t="shared" si="192"/>
        <v>0.192</v>
      </c>
      <c r="CZ193" s="26">
        <v>2E-3</v>
      </c>
      <c r="DA193" s="26">
        <f t="shared" si="193"/>
        <v>0.21</v>
      </c>
      <c r="DB193" s="26">
        <v>0.59909999999999997</v>
      </c>
      <c r="DC193" s="163">
        <f t="shared" si="194"/>
        <v>1.0011000000000001</v>
      </c>
      <c r="DD193" s="203">
        <f t="shared" si="195"/>
        <v>0.315</v>
      </c>
      <c r="DE193" s="283">
        <f t="shared" si="196"/>
        <v>0</v>
      </c>
      <c r="DF193" s="284">
        <f t="shared" si="197"/>
        <v>0</v>
      </c>
      <c r="DI193" s="231"/>
      <c r="DJ193" s="163">
        <f t="shared" si="198"/>
        <v>6.4441000000000015</v>
      </c>
      <c r="DK193" s="203">
        <f t="shared" si="199"/>
        <v>0.20100000000000001</v>
      </c>
      <c r="DM193" s="301">
        <f t="shared" si="200"/>
        <v>1</v>
      </c>
      <c r="DN193" s="302">
        <f t="shared" si="201"/>
        <v>1</v>
      </c>
    </row>
    <row r="194" spans="2:118" x14ac:dyDescent="0.3">
      <c r="B194" s="47" t="s">
        <v>40</v>
      </c>
      <c r="C194" s="160">
        <v>540093</v>
      </c>
      <c r="D194" s="4" t="s">
        <v>311</v>
      </c>
      <c r="E194" s="4" t="s">
        <v>369</v>
      </c>
      <c r="F194" s="11">
        <v>11</v>
      </c>
      <c r="G194" s="18">
        <v>1193</v>
      </c>
      <c r="H194" s="18">
        <v>470</v>
      </c>
      <c r="I194" s="18">
        <v>591</v>
      </c>
      <c r="J194" s="19">
        <v>317.0494551550712</v>
      </c>
      <c r="K194" s="18">
        <v>249</v>
      </c>
      <c r="L194" s="163">
        <v>2.37</v>
      </c>
      <c r="N194" s="256">
        <v>186</v>
      </c>
      <c r="O194" s="26">
        <f t="shared" ref="O194:O222" si="204">IFERROR(_xlfn.PERCENTRANK.INC(N$11:N$239,N194),"-9999")</f>
        <v>0.76300000000000001</v>
      </c>
      <c r="P194" s="26">
        <v>0.15590947191953061</v>
      </c>
      <c r="Q194" s="26">
        <f t="shared" ref="Q194:Q222" si="205">IFERROR(_xlfn.PERCENTRANK.INC(P$11:P$239,P194),"-9999")</f>
        <v>0.56100000000000005</v>
      </c>
      <c r="R194" s="11">
        <v>5.0999999999999996</v>
      </c>
      <c r="S194" s="26">
        <f t="shared" ref="S194:S222" si="206">IFERROR(_xlfn.PERCENTRANK.INC(R$11:R$239,R194),"-9999")</f>
        <v>0.76300000000000001</v>
      </c>
      <c r="T194" s="69">
        <v>4.2749371332774519E-3</v>
      </c>
      <c r="U194" s="83">
        <f t="shared" ref="U194:U222" si="207">IFERROR(_xlfn.PERCENTRANK.INC(T$11:T$239,T194),"-9999")</f>
        <v>0.46899999999999997</v>
      </c>
      <c r="V194" s="11">
        <v>9</v>
      </c>
      <c r="W194" s="26">
        <f t="shared" ref="W194:W222" si="208">IFERROR(_xlfn.PERCENTRANK.INC(V$11:V$239,V194),"-9999")</f>
        <v>0</v>
      </c>
      <c r="X194" s="62">
        <v>3.3</v>
      </c>
      <c r="Y194" s="83">
        <f t="shared" ref="Y194:Y222" si="209">IFERROR(_xlfn.PERCENTRANK.INC(X$11:X$239,X194),"-9999")</f>
        <v>0.76300000000000001</v>
      </c>
      <c r="Z194" s="163">
        <f t="shared" ref="Z194:Z222" si="210">SUM(Y194,W194,U194,Q194)</f>
        <v>1.7930000000000001</v>
      </c>
      <c r="AA194" s="276">
        <f t="shared" ref="AA194:AA222" si="211">IFERROR(_xlfn.PERCENTRANK.INC(Z$11:Z$239,Z194),"-9999")</f>
        <v>0.38500000000000001</v>
      </c>
      <c r="AB194" s="283">
        <f t="shared" ref="AB194:AB222" si="212">COUNTIF(Q194,"&gt;=90%")+COUNTIF(U194,"&gt;=90%")+COUNTIF(W194,"&gt;=90%")+COUNTIF(Y194,"&gt;=90%")</f>
        <v>0</v>
      </c>
      <c r="AC194" s="284">
        <f t="shared" ref="AC194:AC222" si="213">COUNTIF(Q194,"&gt;=80%")+COUNTIF(U194,"&gt;=80%")+COUNTIF(W194,"&gt;=80%")+COUNTIF(Y194,"&gt;=80%")</f>
        <v>0</v>
      </c>
      <c r="AE194" s="256">
        <v>2</v>
      </c>
      <c r="AF194" s="26">
        <f t="shared" ref="AF194:AF222" si="214">IFERROR(_xlfn.PERCENTRANK.INC(AE$11:AE$239,AE194),"-9999")</f>
        <v>0.13100000000000001</v>
      </c>
      <c r="AG194" s="79">
        <v>0</v>
      </c>
      <c r="AH194" s="26">
        <f t="shared" ref="AH194:AH222" si="215">IFERROR(_xlfn.PERCENTRANK.INC(AG$11:AG$239,AG194),"-9999")</f>
        <v>0</v>
      </c>
      <c r="AI194" s="452">
        <v>0</v>
      </c>
      <c r="AJ194" s="83">
        <f t="shared" ref="AJ194:AJ222" si="216">IFERROR(_xlfn.PERCENTRANK.INC(AI$11:AI$239,AI194),"-9999")</f>
        <v>0</v>
      </c>
      <c r="AK194" s="61">
        <f t="shared" ref="AK194:AK215" si="217">AE194/N194</f>
        <v>1.0752688172043012E-2</v>
      </c>
      <c r="AL194" s="26">
        <f t="shared" ref="AL194:AL222" si="218">IFERROR(_xlfn.PERCENTRANK.INC(AK$11:AK$239,AK194),"-9999")</f>
        <v>0.11799999999999999</v>
      </c>
      <c r="AM194" s="11">
        <v>7</v>
      </c>
      <c r="AN194" s="83">
        <f t="shared" ref="AN194:AN222" si="219">AM194/H194</f>
        <v>1.4893617021276596E-2</v>
      </c>
      <c r="AO194" s="26">
        <f t="shared" ref="AO194:AO205" si="220">AG194/AE194</f>
        <v>0</v>
      </c>
      <c r="AP194" s="26">
        <f t="shared" ref="AP194:AP222" si="221">IFERROR(_xlfn.PERCENTRANK.INC(AO$11:AO$239,AO194),"-9999")</f>
        <v>0</v>
      </c>
      <c r="AQ194" s="198">
        <f t="shared" ref="AQ194:AQ222" si="222">SUM(AL194,AJ194,AH194,AF194)</f>
        <v>0.249</v>
      </c>
      <c r="AR194" s="276">
        <f t="shared" ref="AR194:AR222" si="223">IFERROR(_xlfn.PERCENTRANK.INC(AQ$11:AQ$239,AQ194),"-9999")</f>
        <v>0.11799999999999999</v>
      </c>
      <c r="AS194" s="283">
        <f t="shared" ref="AS194:AS222" si="224">COUNTIF(AF194,"&gt;=90%")+COUNTIF(AH194,"&gt;=90%")+COUNTIF(AJ194,"&gt;=90%")+COUNTIF(AL194,"&gt;=90%")</f>
        <v>0</v>
      </c>
      <c r="AT194" s="284">
        <f t="shared" ref="AT194:AT222" si="225">COUNTIF(AF194,"&gt;=80%")+COUNTIF(AH194,"&gt;=80%")+COUNTIF(AJ194,"&gt;=80%")+COUNTIF(AL194,"&gt;=80%")</f>
        <v>0</v>
      </c>
      <c r="AV194" s="450">
        <v>0</v>
      </c>
      <c r="AW194" s="83">
        <f t="shared" ref="AW194:AW222" si="226">IFERROR(_xlfn.PERCENTRANK.INC(AV$11:AV$239,AV194),"-9999")</f>
        <v>0</v>
      </c>
      <c r="AX194" s="26">
        <v>0</v>
      </c>
      <c r="AY194" s="83">
        <f t="shared" ref="AY194:AY222" si="227">IFERROR(_xlfn.PERCENTRANK.INC(AX$11:AX$239,AX194),"-9999")</f>
        <v>0</v>
      </c>
      <c r="AZ194" s="26">
        <v>0</v>
      </c>
      <c r="BA194" s="83">
        <f t="shared" ref="BA194:BA222" si="228">IFERROR(_xlfn.PERCENTRANK.INC(AZ$11:AZ$239,AZ194),"-9999")</f>
        <v>0</v>
      </c>
      <c r="BB194" s="452">
        <v>0</v>
      </c>
      <c r="BC194" s="83">
        <f t="shared" ref="BC194:BC222" si="229">IFERROR(_xlfn.PERCENTRANK.INC(BB$11:BB$239,BB194),"-9999")</f>
        <v>0</v>
      </c>
      <c r="BD194" s="452">
        <v>0</v>
      </c>
      <c r="BE194" s="83">
        <f t="shared" ref="BE194:BE222" si="230">IFERROR(_xlfn.PERCENTRANK.INC(BD$11:BD$239,BD194),"-9999")</f>
        <v>0</v>
      </c>
      <c r="BF194" s="26">
        <v>0</v>
      </c>
      <c r="BG194" s="83">
        <f t="shared" ref="BG194:BG222" si="231">IFERROR(_xlfn.PERCENTRANK.INC(BF$11:BF$239,BF194),"-9999")</f>
        <v>0</v>
      </c>
      <c r="BH194" s="212">
        <f t="shared" ref="BH194:BH222" si="232">SUM(BG194,BE194,BC194,BA194,AY194,AW194)</f>
        <v>0</v>
      </c>
      <c r="BI194" s="203">
        <f t="shared" ref="BI194:BI222" si="233">IFERROR(_xlfn.PERCENTRANK.INC(BH$11:BH$239,BH194),"-9999")</f>
        <v>0</v>
      </c>
      <c r="BJ194" s="283">
        <f t="shared" ref="BJ194:BJ222" si="234">COUNTIF(AW194,"&gt;=90%")+COUNTIF(AY194,"&gt;=90%")+COUNTIF(BA194,"&gt;=90%")+COUNTIF(BC194,"&gt;=90%")+COUNTIF(BE194,"&gt;=90%")+COUNTIF(BG194,"&gt;=90%")</f>
        <v>0</v>
      </c>
      <c r="BK194" s="284">
        <f t="shared" ref="BK194:BK222" si="235">COUNTIF(AW194,"&gt;=80%")+COUNTIF(AY194,"&gt;=80%")+COUNTIF(BA194,"&gt;=80%")+COUNTIF(BC194,"&gt;=80%")+COUNTIF(BE194,"&gt;=80%")+COUNTIF(BG194,"&gt;=80%")</f>
        <v>0</v>
      </c>
      <c r="BM194" s="160">
        <v>0</v>
      </c>
      <c r="BN194" s="26">
        <f t="shared" ref="BN194:BN222" si="236">IFERROR(_xlfn.PERCENTRANK.INC(BM$11:BM$239,BM194),"-9999")</f>
        <v>0</v>
      </c>
      <c r="BO194" s="11">
        <v>0</v>
      </c>
      <c r="BP194" s="26">
        <f t="shared" ref="BP194:BP222" si="237">IFERROR(_xlfn.PERCENTRANK.INC(BO$11:BO$239,BO194),"-9999")</f>
        <v>0</v>
      </c>
      <c r="BQ194" s="26">
        <v>0.02</v>
      </c>
      <c r="BR194" s="83">
        <f t="shared" ref="BR194:BR222" si="238">IFERROR(_xlfn.PERCENTRANK.INC(BQ$11:BQ$239,BQ194),"-9999")</f>
        <v>0.188</v>
      </c>
      <c r="BS194" s="163">
        <f t="shared" ref="BS194:BS222" si="239">SUM(BR194,BN194)</f>
        <v>0.188</v>
      </c>
      <c r="BT194" s="291">
        <f t="shared" ref="BT194:BT222" si="240">IFERROR(_xlfn.PERCENTRANK.INC(BS$11:BS$239,BS194),"-9999")</f>
        <v>0.17499999999999999</v>
      </c>
      <c r="BU194" s="283">
        <f t="shared" ref="BU194:BU222" si="241">COUNTIF(BN194,"&gt;=90%")+COUNTIF(BR194,"&gt;=90%")</f>
        <v>0</v>
      </c>
      <c r="BV194" s="284">
        <f t="shared" ref="BV194:BV222" si="242">COUNTIF(BN194,"&gt;=80%")+COUNTIF(BR194,"&gt;=80%")</f>
        <v>0</v>
      </c>
      <c r="BX194" s="160">
        <v>0</v>
      </c>
      <c r="BY194" s="26">
        <f t="shared" ref="BY194:BY222" si="243">IFERROR(_xlfn.PERCENTRANK.INC(BX$11:BX$239,BX194),"-9999")</f>
        <v>0</v>
      </c>
      <c r="BZ194" s="11">
        <v>0</v>
      </c>
      <c r="CA194" s="26">
        <f t="shared" ref="CA194:CA222" si="244">IFERROR(_xlfn.PERCENTRANK.INC(BZ$11:BZ$239,BZ194),"-9999")</f>
        <v>0</v>
      </c>
      <c r="CB194" s="11">
        <v>1</v>
      </c>
      <c r="CC194" s="26">
        <f t="shared" ref="CC194:CC222" si="245">IFERROR(_xlfn.PERCENTRANK.INC(CB$11:CB$239,CB194),"-9999")</f>
        <v>0.26300000000000001</v>
      </c>
      <c r="CD194" s="11">
        <v>0</v>
      </c>
      <c r="CE194" s="26">
        <f t="shared" ref="CE194:CE222" si="246">IFERROR(_xlfn.PERCENTRANK.INC(CD$11:CD$239,CD194),"-9999")</f>
        <v>0</v>
      </c>
      <c r="CF194" s="163">
        <f t="shared" ref="CF194:CF222" si="247">SUM(CC194,BY194)</f>
        <v>0.26300000000000001</v>
      </c>
      <c r="CG194" s="299">
        <f t="shared" ref="CG194:CG222" si="248">IFERROR(_xlfn.PERCENTRANK.INC(CF$11:CF$239,CF194),"-9999")</f>
        <v>0.25800000000000001</v>
      </c>
      <c r="CH194" s="283">
        <f t="shared" ref="CH194:CH222" si="249">COUNTIF(BY194,"&gt;=90%")+COUNTIF(CC194,"&gt;=90%")</f>
        <v>0</v>
      </c>
      <c r="CI194" s="284">
        <f t="shared" ref="CI194:CI222" si="250">COUNTIF(BY194,"&gt;=80%")+COUNTIF(CC194,"&gt;=80%")</f>
        <v>0</v>
      </c>
      <c r="CK194" s="160">
        <v>0</v>
      </c>
      <c r="CL194" s="26">
        <f t="shared" ref="CL194:CL222" si="251">IFERROR(_xlfn.PERCENTRANK.INC(CK$11:CK$239,CK194),"-9999")</f>
        <v>0</v>
      </c>
      <c r="CM194" s="26">
        <v>0</v>
      </c>
      <c r="CN194" s="45">
        <f t="shared" ref="CN194:CN222" si="252">IFERROR(_xlfn.PERCENTRANK.INC(CM$11:CM$239,CM194),"-9999")</f>
        <v>0</v>
      </c>
      <c r="CO194" s="11">
        <v>0</v>
      </c>
      <c r="CP194" s="26">
        <f t="shared" ref="CP194:CP222" si="253">IFERROR(_xlfn.PERCENTRANK.INC(CO$11:CO$239,CO194),"-9999")</f>
        <v>0</v>
      </c>
      <c r="CQ194" s="11">
        <v>0</v>
      </c>
      <c r="CR194" s="26">
        <f t="shared" ref="CR194:CR222" si="254">IFERROR(_xlfn.PERCENTRANK.INC(CQ$11:CQ$239,CQ194),"-9999")</f>
        <v>0</v>
      </c>
      <c r="CS194" s="163">
        <f t="shared" ref="CS194:CS222" si="255">SUM(CR194,CP194,CN194,CL194)</f>
        <v>0</v>
      </c>
      <c r="CT194" s="299">
        <f t="shared" ref="CT194:CT222" si="256">IFERROR(_xlfn.PERCENTRANK.INC(CS$11:CS$239,CS194),"-9999")</f>
        <v>0</v>
      </c>
      <c r="CU194" s="283">
        <f t="shared" ref="CU194:CU222" si="257">COUNTIF(CL194,"&gt;=90%")+COUNTIF(CN194,"&gt;=90%")+COUNTIF(CP194,"&gt;=90%")+COUNTIF(CR194,"&gt;=90%")</f>
        <v>0</v>
      </c>
      <c r="CV194" s="284">
        <f t="shared" ref="CV194:CV222" si="258">COUNTIF(CL194,"&gt;=80%")+COUNTIF(CN194,"&gt;=80%")+COUNTIF(CP194,"&gt;=80%")+COUNTIF(CR194,"&gt;=80%")</f>
        <v>0</v>
      </c>
      <c r="CX194" s="227">
        <v>0</v>
      </c>
      <c r="CY194" s="26">
        <f t="shared" ref="CY194:CY222" si="259">IFERROR(_xlfn.PERCENTRANK.INC(CX$11:CX$239,CX194),"-9999")</f>
        <v>0</v>
      </c>
      <c r="CZ194" s="26">
        <v>0</v>
      </c>
      <c r="DA194" s="26">
        <f t="shared" ref="DA194:DA222" si="260">IFERROR(_xlfn.PERCENTRANK.INC(CZ$11:CZ$239,CZ194),"-9999")</f>
        <v>0</v>
      </c>
      <c r="DB194" s="26">
        <v>0.39639999999999997</v>
      </c>
      <c r="DC194" s="163">
        <f t="shared" ref="DC194:DC222" si="261">SUM(DA194,CY194,DB194)</f>
        <v>0.39639999999999997</v>
      </c>
      <c r="DD194" s="203">
        <f t="shared" ref="DD194:DD222" si="262">IFERROR(_xlfn.PERCENTRANK.INC(DC$11:DC$239,DC194),"-9999")</f>
        <v>0.1</v>
      </c>
      <c r="DE194" s="283">
        <f t="shared" ref="DE194:DE222" si="263">COUNTIF(CY194,"&gt;=90%")+COUNTIF(DA194,"&gt;=90%")+COUNTIF(DB194,"&gt;=90%")</f>
        <v>0</v>
      </c>
      <c r="DF194" s="284">
        <f t="shared" ref="DF194:DF222" si="264">COUNTIF(CY194,"&gt;=80%")+COUNTIF(DA194,"&gt;=80%")+COUNTIF(DB194,"&gt;=80%")</f>
        <v>0</v>
      </c>
      <c r="DI194" s="231"/>
      <c r="DJ194" s="163">
        <f t="shared" ref="DJ194:DJ222" si="265">SUM(DB194,DA194,CY194,CR194,CP194,CN194,CL194,CC194,BY194,BR194,BN194,BG194,BE194,BC194,BA194,AY194,AW194,AL194,AJ194,AH194,AF194,Y194,W194,U194,Q194)</f>
        <v>2.8893999999999997</v>
      </c>
      <c r="DK194" s="203">
        <f t="shared" ref="DK194:DK222" si="266">IFERROR(_xlfn.PERCENTRANK.INC(DJ$11:DJ$239,DJ194),"-9999")</f>
        <v>0.13500000000000001</v>
      </c>
      <c r="DM194" s="301">
        <f t="shared" ref="DM194:DM222" si="267">SUM(AB194,AS194,BJ194,BU194,CH194,CU194,DE194)</f>
        <v>0</v>
      </c>
      <c r="DN194" s="302">
        <f t="shared" ref="DN194:DN222" si="268">SUM(AC194,AT194,BK194,BV194,CI194,CV194,DF194)</f>
        <v>0</v>
      </c>
    </row>
    <row r="195" spans="2:118" x14ac:dyDescent="0.3">
      <c r="B195" s="47" t="s">
        <v>237</v>
      </c>
      <c r="C195" s="160">
        <v>540167</v>
      </c>
      <c r="D195" s="4" t="s">
        <v>352</v>
      </c>
      <c r="E195" s="4" t="s">
        <v>369</v>
      </c>
      <c r="F195" s="11">
        <v>3</v>
      </c>
      <c r="G195" s="18">
        <v>2384</v>
      </c>
      <c r="H195" s="18">
        <v>3054</v>
      </c>
      <c r="I195" s="18">
        <v>6901</v>
      </c>
      <c r="J195" s="19">
        <v>1852.6174496644294</v>
      </c>
      <c r="K195" s="18">
        <v>2759</v>
      </c>
      <c r="L195" s="163">
        <v>2.5</v>
      </c>
      <c r="N195" s="256">
        <v>102</v>
      </c>
      <c r="O195" s="26">
        <f t="shared" si="204"/>
        <v>0.58699999999999997</v>
      </c>
      <c r="P195" s="26">
        <v>4.278523489932886E-2</v>
      </c>
      <c r="Q195" s="26">
        <f t="shared" si="205"/>
        <v>0.157</v>
      </c>
      <c r="R195" s="11">
        <v>7.22</v>
      </c>
      <c r="S195" s="31">
        <f t="shared" si="206"/>
        <v>0.85499999999999998</v>
      </c>
      <c r="T195" s="69">
        <v>3.0285234899328859E-3</v>
      </c>
      <c r="U195" s="83">
        <f t="shared" si="207"/>
        <v>0.311</v>
      </c>
      <c r="V195" s="11">
        <v>16</v>
      </c>
      <c r="W195" s="26">
        <f t="shared" si="208"/>
        <v>0.377</v>
      </c>
      <c r="X195" s="62">
        <v>0.4</v>
      </c>
      <c r="Y195" s="26">
        <f t="shared" si="209"/>
        <v>0.16600000000000001</v>
      </c>
      <c r="Z195" s="163">
        <f t="shared" si="210"/>
        <v>1.0110000000000001</v>
      </c>
      <c r="AA195" s="276">
        <f t="shared" si="211"/>
        <v>0.17100000000000001</v>
      </c>
      <c r="AB195" s="283">
        <f t="shared" si="212"/>
        <v>0</v>
      </c>
      <c r="AC195" s="284">
        <f t="shared" si="213"/>
        <v>0</v>
      </c>
      <c r="AE195" s="256">
        <v>17</v>
      </c>
      <c r="AF195" s="26">
        <f t="shared" si="214"/>
        <v>0.27100000000000002</v>
      </c>
      <c r="AG195" s="79">
        <v>2</v>
      </c>
      <c r="AH195" s="26">
        <f t="shared" si="215"/>
        <v>0.58299999999999996</v>
      </c>
      <c r="AI195" s="26">
        <f>AE195/H195</f>
        <v>5.5664702030124424E-3</v>
      </c>
      <c r="AJ195" s="83">
        <f t="shared" si="216"/>
        <v>0.19700000000000001</v>
      </c>
      <c r="AK195" s="61">
        <f t="shared" si="217"/>
        <v>0.16666666666666666</v>
      </c>
      <c r="AL195" s="26">
        <f t="shared" si="218"/>
        <v>0.25</v>
      </c>
      <c r="AM195" s="11">
        <v>41</v>
      </c>
      <c r="AN195" s="83">
        <f t="shared" si="219"/>
        <v>1.3425016371971186E-2</v>
      </c>
      <c r="AO195" s="26">
        <f t="shared" si="220"/>
        <v>0.11764705882352941</v>
      </c>
      <c r="AP195" s="26">
        <f t="shared" si="221"/>
        <v>0.79300000000000004</v>
      </c>
      <c r="AQ195" s="198">
        <f t="shared" si="222"/>
        <v>1.3010000000000002</v>
      </c>
      <c r="AR195" s="276">
        <f t="shared" si="223"/>
        <v>0.315</v>
      </c>
      <c r="AS195" s="283">
        <f t="shared" si="224"/>
        <v>0</v>
      </c>
      <c r="AT195" s="284">
        <f t="shared" si="225"/>
        <v>0</v>
      </c>
      <c r="AV195" s="208">
        <v>176400</v>
      </c>
      <c r="AW195" s="144">
        <f t="shared" si="226"/>
        <v>0.98599999999999999</v>
      </c>
      <c r="AX195" s="26">
        <v>0.1470588235294118</v>
      </c>
      <c r="AY195" s="83">
        <f t="shared" si="227"/>
        <v>0.63100000000000001</v>
      </c>
      <c r="AZ195" s="26">
        <v>7.2999999999999995E-2</v>
      </c>
      <c r="BA195" s="83">
        <f t="shared" si="228"/>
        <v>0.28000000000000003</v>
      </c>
      <c r="BB195" s="26">
        <v>0.46300000000000002</v>
      </c>
      <c r="BC195" s="83">
        <f t="shared" si="229"/>
        <v>0.26300000000000001</v>
      </c>
      <c r="BD195" s="26">
        <v>0.26800000000000002</v>
      </c>
      <c r="BE195" s="83">
        <f t="shared" si="230"/>
        <v>0.20100000000000001</v>
      </c>
      <c r="BF195" s="26">
        <v>0</v>
      </c>
      <c r="BG195" s="83">
        <f t="shared" si="231"/>
        <v>0</v>
      </c>
      <c r="BH195" s="212">
        <f t="shared" si="232"/>
        <v>2.3609999999999998</v>
      </c>
      <c r="BI195" s="203">
        <f t="shared" si="233"/>
        <v>0.23200000000000001</v>
      </c>
      <c r="BJ195" s="283">
        <f t="shared" si="234"/>
        <v>1</v>
      </c>
      <c r="BK195" s="284">
        <f t="shared" si="235"/>
        <v>1</v>
      </c>
      <c r="BM195" s="160">
        <v>0</v>
      </c>
      <c r="BN195" s="26">
        <f t="shared" si="236"/>
        <v>0</v>
      </c>
      <c r="BO195" s="11">
        <v>0</v>
      </c>
      <c r="BP195" s="26">
        <f t="shared" si="237"/>
        <v>0</v>
      </c>
      <c r="BQ195" s="26">
        <v>6.0000000000000001E-3</v>
      </c>
      <c r="BR195" s="83">
        <f t="shared" si="238"/>
        <v>0.13100000000000001</v>
      </c>
      <c r="BS195" s="163">
        <f t="shared" si="239"/>
        <v>0.13100000000000001</v>
      </c>
      <c r="BT195" s="291">
        <f t="shared" si="240"/>
        <v>0.127</v>
      </c>
      <c r="BU195" s="283">
        <f t="shared" si="241"/>
        <v>0</v>
      </c>
      <c r="BV195" s="284">
        <f t="shared" si="242"/>
        <v>0</v>
      </c>
      <c r="BX195" s="160">
        <v>0</v>
      </c>
      <c r="BY195" s="26">
        <f t="shared" si="243"/>
        <v>0</v>
      </c>
      <c r="BZ195" s="11">
        <v>0</v>
      </c>
      <c r="CA195" s="26">
        <f t="shared" si="244"/>
        <v>0</v>
      </c>
      <c r="CB195" s="11">
        <v>0</v>
      </c>
      <c r="CC195" s="26">
        <f t="shared" si="245"/>
        <v>0</v>
      </c>
      <c r="CD195" s="11">
        <v>0</v>
      </c>
      <c r="CE195" s="26">
        <f t="shared" si="246"/>
        <v>0</v>
      </c>
      <c r="CF195" s="163">
        <f t="shared" si="247"/>
        <v>0</v>
      </c>
      <c r="CG195" s="299">
        <f t="shared" si="248"/>
        <v>0</v>
      </c>
      <c r="CH195" s="283">
        <f t="shared" si="249"/>
        <v>0</v>
      </c>
      <c r="CI195" s="284">
        <f t="shared" si="250"/>
        <v>0</v>
      </c>
      <c r="CK195" s="160">
        <v>0</v>
      </c>
      <c r="CL195" s="26">
        <f t="shared" si="251"/>
        <v>0</v>
      </c>
      <c r="CM195" s="26">
        <v>0</v>
      </c>
      <c r="CN195" s="45">
        <f t="shared" si="252"/>
        <v>0</v>
      </c>
      <c r="CO195" s="11">
        <v>17</v>
      </c>
      <c r="CP195" s="26">
        <f t="shared" si="253"/>
        <v>0.55700000000000005</v>
      </c>
      <c r="CQ195" s="11">
        <v>8</v>
      </c>
      <c r="CR195" s="26">
        <f t="shared" si="254"/>
        <v>0.67900000000000005</v>
      </c>
      <c r="CS195" s="163">
        <f t="shared" si="255"/>
        <v>1.2360000000000002</v>
      </c>
      <c r="CT195" s="299">
        <f t="shared" si="256"/>
        <v>0.42899999999999999</v>
      </c>
      <c r="CU195" s="283">
        <f t="shared" si="257"/>
        <v>0</v>
      </c>
      <c r="CV195" s="284">
        <f t="shared" si="258"/>
        <v>0</v>
      </c>
      <c r="CX195" s="227">
        <v>3.0000000000000001E-3</v>
      </c>
      <c r="CY195" s="26">
        <f t="shared" si="259"/>
        <v>0.153</v>
      </c>
      <c r="CZ195" s="26">
        <v>0</v>
      </c>
      <c r="DA195" s="26">
        <f t="shared" si="260"/>
        <v>0</v>
      </c>
      <c r="DB195" s="26">
        <v>0.1145</v>
      </c>
      <c r="DC195" s="163">
        <f t="shared" si="261"/>
        <v>0.26750000000000002</v>
      </c>
      <c r="DD195" s="203">
        <f t="shared" si="262"/>
        <v>6.0999999999999999E-2</v>
      </c>
      <c r="DE195" s="283">
        <f t="shared" si="263"/>
        <v>0</v>
      </c>
      <c r="DF195" s="284">
        <f t="shared" si="264"/>
        <v>0</v>
      </c>
      <c r="DI195" s="231"/>
      <c r="DJ195" s="163">
        <f t="shared" si="265"/>
        <v>6.307500000000001</v>
      </c>
      <c r="DK195" s="203">
        <f t="shared" si="266"/>
        <v>0.192</v>
      </c>
      <c r="DM195" s="301">
        <f t="shared" si="267"/>
        <v>1</v>
      </c>
      <c r="DN195" s="302">
        <f t="shared" si="268"/>
        <v>1</v>
      </c>
    </row>
    <row r="196" spans="2:118" x14ac:dyDescent="0.3">
      <c r="B196" s="47" t="s">
        <v>196</v>
      </c>
      <c r="C196" s="160">
        <v>540273</v>
      </c>
      <c r="D196" s="4" t="s">
        <v>343</v>
      </c>
      <c r="E196" s="4" t="s">
        <v>369</v>
      </c>
      <c r="F196" s="11">
        <v>6</v>
      </c>
      <c r="G196" s="18">
        <v>378</v>
      </c>
      <c r="H196" s="18">
        <v>1065</v>
      </c>
      <c r="I196" s="18">
        <v>2012</v>
      </c>
      <c r="J196" s="19">
        <v>3406.5608465608461</v>
      </c>
      <c r="K196" s="18">
        <v>970</v>
      </c>
      <c r="L196" s="163">
        <v>2.0699999999999998</v>
      </c>
      <c r="N196" s="256">
        <v>17</v>
      </c>
      <c r="O196" s="26">
        <f t="shared" si="204"/>
        <v>0.105</v>
      </c>
      <c r="P196" s="26">
        <v>4.4973544973544971E-2</v>
      </c>
      <c r="Q196" s="26">
        <f t="shared" si="205"/>
        <v>0.184</v>
      </c>
      <c r="R196" s="11">
        <v>1.94</v>
      </c>
      <c r="S196" s="26">
        <f t="shared" si="206"/>
        <v>0.32400000000000001</v>
      </c>
      <c r="T196" s="69">
        <v>5.1322751322751322E-3</v>
      </c>
      <c r="U196" s="83">
        <f t="shared" si="207"/>
        <v>0.56999999999999995</v>
      </c>
      <c r="V196" s="11">
        <v>13</v>
      </c>
      <c r="W196" s="26">
        <f t="shared" si="208"/>
        <v>0.17499999999999999</v>
      </c>
      <c r="X196" s="62">
        <v>0.1</v>
      </c>
      <c r="Y196" s="26">
        <f t="shared" si="209"/>
        <v>0.13500000000000001</v>
      </c>
      <c r="Z196" s="163">
        <f t="shared" si="210"/>
        <v>1.0639999999999998</v>
      </c>
      <c r="AA196" s="276">
        <f t="shared" si="211"/>
        <v>0.188</v>
      </c>
      <c r="AB196" s="283">
        <f t="shared" si="212"/>
        <v>0</v>
      </c>
      <c r="AC196" s="284">
        <f t="shared" si="213"/>
        <v>0</v>
      </c>
      <c r="AE196" s="256">
        <v>17</v>
      </c>
      <c r="AF196" s="26">
        <f t="shared" si="214"/>
        <v>0.27100000000000002</v>
      </c>
      <c r="AG196" s="79">
        <v>10</v>
      </c>
      <c r="AH196" s="26">
        <f t="shared" si="215"/>
        <v>0.78900000000000003</v>
      </c>
      <c r="AI196" s="26">
        <f>AE196/H196</f>
        <v>1.5962441314553991E-2</v>
      </c>
      <c r="AJ196" s="83">
        <f t="shared" si="216"/>
        <v>0.254</v>
      </c>
      <c r="AK196" s="61">
        <f t="shared" si="217"/>
        <v>1</v>
      </c>
      <c r="AL196" s="83">
        <f t="shared" si="218"/>
        <v>0.69699999999999995</v>
      </c>
      <c r="AM196" s="11">
        <v>17</v>
      </c>
      <c r="AN196" s="83">
        <f t="shared" si="219"/>
        <v>1.5962441314553991E-2</v>
      </c>
      <c r="AO196" s="26">
        <f t="shared" si="220"/>
        <v>0.58823529411764708</v>
      </c>
      <c r="AP196" s="144">
        <f t="shared" si="221"/>
        <v>0.995</v>
      </c>
      <c r="AQ196" s="198">
        <f t="shared" si="222"/>
        <v>2.0110000000000001</v>
      </c>
      <c r="AR196" s="276">
        <f t="shared" si="223"/>
        <v>0.54800000000000004</v>
      </c>
      <c r="AS196" s="283">
        <f t="shared" si="224"/>
        <v>0</v>
      </c>
      <c r="AT196" s="284">
        <f t="shared" si="225"/>
        <v>0</v>
      </c>
      <c r="AV196" s="208">
        <v>112000</v>
      </c>
      <c r="AW196" s="144">
        <f t="shared" si="226"/>
        <v>0.97299999999999998</v>
      </c>
      <c r="AX196" s="26">
        <v>0</v>
      </c>
      <c r="AY196" s="83">
        <f t="shared" si="227"/>
        <v>0</v>
      </c>
      <c r="AZ196" s="26">
        <v>0</v>
      </c>
      <c r="BA196" s="83">
        <f t="shared" si="228"/>
        <v>0</v>
      </c>
      <c r="BB196" s="289">
        <v>0</v>
      </c>
      <c r="BC196" s="83">
        <f t="shared" si="229"/>
        <v>0</v>
      </c>
      <c r="BD196" s="26">
        <v>5.8999999999999997E-2</v>
      </c>
      <c r="BE196" s="83">
        <f t="shared" si="230"/>
        <v>0.192</v>
      </c>
      <c r="BF196" s="26">
        <v>0.11764705882352941</v>
      </c>
      <c r="BG196" s="178">
        <f t="shared" si="231"/>
        <v>0.89400000000000002</v>
      </c>
      <c r="BH196" s="212">
        <f t="shared" si="232"/>
        <v>2.0590000000000002</v>
      </c>
      <c r="BI196" s="203">
        <f t="shared" si="233"/>
        <v>0.20100000000000001</v>
      </c>
      <c r="BJ196" s="283">
        <f t="shared" si="234"/>
        <v>1</v>
      </c>
      <c r="BK196" s="284">
        <f t="shared" si="235"/>
        <v>2</v>
      </c>
      <c r="BM196" s="160">
        <v>0</v>
      </c>
      <c r="BN196" s="26">
        <f t="shared" si="236"/>
        <v>0</v>
      </c>
      <c r="BO196" s="11">
        <v>0</v>
      </c>
      <c r="BP196" s="26">
        <f t="shared" si="237"/>
        <v>0</v>
      </c>
      <c r="BQ196" s="26">
        <v>4.2000000000000003E-2</v>
      </c>
      <c r="BR196" s="83">
        <f t="shared" si="238"/>
        <v>0.28499999999999998</v>
      </c>
      <c r="BS196" s="163">
        <f t="shared" si="239"/>
        <v>0.28499999999999998</v>
      </c>
      <c r="BT196" s="291">
        <f t="shared" si="240"/>
        <v>0.245</v>
      </c>
      <c r="BU196" s="283">
        <f t="shared" si="241"/>
        <v>0</v>
      </c>
      <c r="BV196" s="284">
        <f t="shared" si="242"/>
        <v>0</v>
      </c>
      <c r="BX196" s="160">
        <v>0</v>
      </c>
      <c r="BY196" s="26">
        <f t="shared" si="243"/>
        <v>0</v>
      </c>
      <c r="BZ196" s="11">
        <v>0</v>
      </c>
      <c r="CA196" s="26">
        <f t="shared" si="244"/>
        <v>0</v>
      </c>
      <c r="CB196" s="11">
        <v>1</v>
      </c>
      <c r="CC196" s="26">
        <f t="shared" si="245"/>
        <v>0.26300000000000001</v>
      </c>
      <c r="CD196" s="11">
        <v>1</v>
      </c>
      <c r="CE196" s="26">
        <f t="shared" si="246"/>
        <v>0.59199999999999997</v>
      </c>
      <c r="CF196" s="163">
        <f t="shared" si="247"/>
        <v>0.26300000000000001</v>
      </c>
      <c r="CG196" s="299">
        <f t="shared" si="248"/>
        <v>0.25800000000000001</v>
      </c>
      <c r="CH196" s="283">
        <f t="shared" si="249"/>
        <v>0</v>
      </c>
      <c r="CI196" s="284">
        <f t="shared" si="250"/>
        <v>0</v>
      </c>
      <c r="CK196" s="160">
        <v>0</v>
      </c>
      <c r="CL196" s="26">
        <f t="shared" si="251"/>
        <v>0</v>
      </c>
      <c r="CM196" s="26">
        <v>0</v>
      </c>
      <c r="CN196" s="45">
        <f t="shared" si="252"/>
        <v>0</v>
      </c>
      <c r="CO196" s="11">
        <v>2</v>
      </c>
      <c r="CP196" s="26">
        <f t="shared" si="253"/>
        <v>0.20100000000000001</v>
      </c>
      <c r="CQ196" s="11">
        <v>0</v>
      </c>
      <c r="CR196" s="26">
        <f t="shared" si="254"/>
        <v>0</v>
      </c>
      <c r="CS196" s="163">
        <f t="shared" si="255"/>
        <v>0.20100000000000001</v>
      </c>
      <c r="CT196" s="299">
        <f t="shared" si="256"/>
        <v>0.16200000000000001</v>
      </c>
      <c r="CU196" s="283">
        <f t="shared" si="257"/>
        <v>0</v>
      </c>
      <c r="CV196" s="284">
        <f t="shared" si="258"/>
        <v>0</v>
      </c>
      <c r="CX196" s="227">
        <v>2.9000000000000001E-2</v>
      </c>
      <c r="CY196" s="26">
        <f t="shared" si="259"/>
        <v>0.28000000000000003</v>
      </c>
      <c r="CZ196" s="26">
        <v>0</v>
      </c>
      <c r="DA196" s="26">
        <f t="shared" si="260"/>
        <v>0</v>
      </c>
      <c r="DB196" s="26">
        <v>5.7200000000000001E-2</v>
      </c>
      <c r="DC196" s="163">
        <f t="shared" si="261"/>
        <v>0.33720000000000006</v>
      </c>
      <c r="DD196" s="203">
        <f t="shared" si="262"/>
        <v>8.6999999999999994E-2</v>
      </c>
      <c r="DE196" s="283">
        <f t="shared" si="263"/>
        <v>0</v>
      </c>
      <c r="DF196" s="284">
        <f t="shared" si="264"/>
        <v>0</v>
      </c>
      <c r="DI196" s="231"/>
      <c r="DJ196" s="163">
        <f t="shared" si="265"/>
        <v>6.2201999999999993</v>
      </c>
      <c r="DK196" s="203">
        <f t="shared" si="266"/>
        <v>0.188</v>
      </c>
      <c r="DM196" s="301">
        <f t="shared" si="267"/>
        <v>1</v>
      </c>
      <c r="DN196" s="302">
        <f t="shared" si="268"/>
        <v>2</v>
      </c>
    </row>
    <row r="197" spans="2:118" x14ac:dyDescent="0.3">
      <c r="B197" s="47" t="s">
        <v>41</v>
      </c>
      <c r="C197" s="160">
        <v>540012</v>
      </c>
      <c r="D197" s="4" t="s">
        <v>311</v>
      </c>
      <c r="E197" s="4" t="s">
        <v>369</v>
      </c>
      <c r="F197" s="11">
        <v>11</v>
      </c>
      <c r="G197" s="18">
        <v>471</v>
      </c>
      <c r="H197" s="18">
        <v>339</v>
      </c>
      <c r="I197" s="18">
        <v>1028</v>
      </c>
      <c r="J197" s="19">
        <v>1396.8577494692145</v>
      </c>
      <c r="K197" s="18">
        <v>153</v>
      </c>
      <c r="L197" s="163">
        <v>1.95</v>
      </c>
      <c r="N197" s="256">
        <v>65</v>
      </c>
      <c r="O197" s="26">
        <f t="shared" si="204"/>
        <v>0.45100000000000001</v>
      </c>
      <c r="P197" s="26">
        <v>0.13800424628450109</v>
      </c>
      <c r="Q197" s="26">
        <f t="shared" si="205"/>
        <v>0.5</v>
      </c>
      <c r="R197" s="11">
        <v>3.51</v>
      </c>
      <c r="S197" s="26">
        <f t="shared" si="206"/>
        <v>0.59199999999999997</v>
      </c>
      <c r="T197" s="69">
        <v>7.4522292993630572E-3</v>
      </c>
      <c r="U197" s="83">
        <f t="shared" si="207"/>
        <v>0.76700000000000002</v>
      </c>
      <c r="V197" s="11">
        <v>9</v>
      </c>
      <c r="W197" s="26">
        <f t="shared" si="208"/>
        <v>0</v>
      </c>
      <c r="X197" s="62">
        <v>3.5</v>
      </c>
      <c r="Y197" s="83">
        <f t="shared" si="209"/>
        <v>0.78500000000000003</v>
      </c>
      <c r="Z197" s="163">
        <f t="shared" si="210"/>
        <v>2.052</v>
      </c>
      <c r="AA197" s="276">
        <f t="shared" si="211"/>
        <v>0.5</v>
      </c>
      <c r="AB197" s="283">
        <f t="shared" si="212"/>
        <v>0</v>
      </c>
      <c r="AC197" s="284">
        <f t="shared" si="213"/>
        <v>0</v>
      </c>
      <c r="AE197" s="256">
        <v>2</v>
      </c>
      <c r="AF197" s="26">
        <f t="shared" si="214"/>
        <v>0.13100000000000001</v>
      </c>
      <c r="AG197" s="79">
        <v>0</v>
      </c>
      <c r="AH197" s="26">
        <f t="shared" si="215"/>
        <v>0</v>
      </c>
      <c r="AI197" s="452">
        <v>0</v>
      </c>
      <c r="AJ197" s="83">
        <f t="shared" si="216"/>
        <v>0</v>
      </c>
      <c r="AK197" s="61">
        <f t="shared" si="217"/>
        <v>3.0769230769230771E-2</v>
      </c>
      <c r="AL197" s="26">
        <f t="shared" si="218"/>
        <v>0.127</v>
      </c>
      <c r="AM197" s="11">
        <v>5</v>
      </c>
      <c r="AN197" s="83">
        <f t="shared" si="219"/>
        <v>1.4749262536873156E-2</v>
      </c>
      <c r="AO197" s="26">
        <f t="shared" si="220"/>
        <v>0</v>
      </c>
      <c r="AP197" s="26">
        <f t="shared" si="221"/>
        <v>0</v>
      </c>
      <c r="AQ197" s="198">
        <f t="shared" si="222"/>
        <v>0.25800000000000001</v>
      </c>
      <c r="AR197" s="276">
        <f t="shared" si="223"/>
        <v>0.13100000000000001</v>
      </c>
      <c r="AS197" s="283">
        <f t="shared" si="224"/>
        <v>0</v>
      </c>
      <c r="AT197" s="284">
        <f t="shared" si="225"/>
        <v>0</v>
      </c>
      <c r="AV197" s="450">
        <v>0</v>
      </c>
      <c r="AW197" s="83">
        <f t="shared" si="226"/>
        <v>0</v>
      </c>
      <c r="AX197" s="452">
        <v>0</v>
      </c>
      <c r="AY197" s="83">
        <f t="shared" si="227"/>
        <v>0</v>
      </c>
      <c r="AZ197" s="452">
        <v>0</v>
      </c>
      <c r="BA197" s="83">
        <f t="shared" si="228"/>
        <v>0</v>
      </c>
      <c r="BB197" s="452">
        <v>0</v>
      </c>
      <c r="BC197" s="83">
        <f t="shared" si="229"/>
        <v>0</v>
      </c>
      <c r="BD197" s="452">
        <v>0</v>
      </c>
      <c r="BE197" s="83">
        <f t="shared" si="230"/>
        <v>0</v>
      </c>
      <c r="BF197" s="452">
        <v>0</v>
      </c>
      <c r="BG197" s="83">
        <f t="shared" si="231"/>
        <v>0</v>
      </c>
      <c r="BH197" s="212">
        <f t="shared" si="232"/>
        <v>0</v>
      </c>
      <c r="BI197" s="203">
        <f t="shared" si="233"/>
        <v>0</v>
      </c>
      <c r="BJ197" s="283">
        <f t="shared" si="234"/>
        <v>0</v>
      </c>
      <c r="BK197" s="284">
        <f t="shared" si="235"/>
        <v>0</v>
      </c>
      <c r="BM197" s="160">
        <v>1</v>
      </c>
      <c r="BN197" s="26">
        <f t="shared" si="236"/>
        <v>0.438</v>
      </c>
      <c r="BO197" s="11">
        <v>1</v>
      </c>
      <c r="BP197" s="26">
        <f t="shared" si="237"/>
        <v>0.63500000000000001</v>
      </c>
      <c r="BQ197" s="26">
        <v>0.01</v>
      </c>
      <c r="BR197" s="83">
        <f t="shared" si="238"/>
        <v>0.14899999999999999</v>
      </c>
      <c r="BS197" s="163">
        <f t="shared" si="239"/>
        <v>0.58699999999999997</v>
      </c>
      <c r="BT197" s="291">
        <f t="shared" si="240"/>
        <v>0.36399999999999999</v>
      </c>
      <c r="BU197" s="283">
        <f t="shared" si="241"/>
        <v>0</v>
      </c>
      <c r="BV197" s="284">
        <f t="shared" si="242"/>
        <v>0</v>
      </c>
      <c r="BX197" s="160">
        <v>0</v>
      </c>
      <c r="BY197" s="26">
        <f t="shared" si="243"/>
        <v>0</v>
      </c>
      <c r="BZ197" s="11">
        <v>0</v>
      </c>
      <c r="CA197" s="26">
        <f t="shared" si="244"/>
        <v>0</v>
      </c>
      <c r="CB197" s="11">
        <v>0</v>
      </c>
      <c r="CC197" s="26">
        <f t="shared" si="245"/>
        <v>0</v>
      </c>
      <c r="CD197" s="11">
        <v>0</v>
      </c>
      <c r="CE197" s="26">
        <f t="shared" si="246"/>
        <v>0</v>
      </c>
      <c r="CF197" s="163">
        <f t="shared" si="247"/>
        <v>0</v>
      </c>
      <c r="CG197" s="299">
        <f t="shared" si="248"/>
        <v>0</v>
      </c>
      <c r="CH197" s="283">
        <f t="shared" si="249"/>
        <v>0</v>
      </c>
      <c r="CI197" s="284">
        <f t="shared" si="250"/>
        <v>0</v>
      </c>
      <c r="CK197" s="160">
        <v>0</v>
      </c>
      <c r="CL197" s="26">
        <f t="shared" si="251"/>
        <v>0</v>
      </c>
      <c r="CM197" s="26">
        <v>0</v>
      </c>
      <c r="CN197" s="45">
        <f t="shared" si="252"/>
        <v>0</v>
      </c>
      <c r="CO197" s="11">
        <v>3</v>
      </c>
      <c r="CP197" s="26">
        <f t="shared" si="253"/>
        <v>0.27100000000000002</v>
      </c>
      <c r="CQ197" s="11">
        <v>2</v>
      </c>
      <c r="CR197" s="26">
        <f t="shared" si="254"/>
        <v>0.438</v>
      </c>
      <c r="CS197" s="163">
        <f t="shared" si="255"/>
        <v>0.70900000000000007</v>
      </c>
      <c r="CT197" s="299">
        <f t="shared" si="256"/>
        <v>0.307</v>
      </c>
      <c r="CU197" s="283">
        <f t="shared" si="257"/>
        <v>0</v>
      </c>
      <c r="CV197" s="284">
        <f t="shared" si="258"/>
        <v>0</v>
      </c>
      <c r="CX197" s="227">
        <v>2E-3</v>
      </c>
      <c r="CY197" s="26">
        <f t="shared" si="259"/>
        <v>0.14399999999999999</v>
      </c>
      <c r="CZ197" s="26">
        <v>0</v>
      </c>
      <c r="DA197" s="26">
        <f t="shared" si="260"/>
        <v>0</v>
      </c>
      <c r="DB197" s="26">
        <v>0.1101</v>
      </c>
      <c r="DC197" s="163">
        <f t="shared" si="261"/>
        <v>0.25409999999999999</v>
      </c>
      <c r="DD197" s="203">
        <f t="shared" si="262"/>
        <v>5.7000000000000002E-2</v>
      </c>
      <c r="DE197" s="283">
        <f t="shared" si="263"/>
        <v>0</v>
      </c>
      <c r="DF197" s="284">
        <f t="shared" si="264"/>
        <v>0</v>
      </c>
      <c r="DI197" s="231"/>
      <c r="DJ197" s="163">
        <f t="shared" si="265"/>
        <v>3.8600999999999996</v>
      </c>
      <c r="DK197" s="203">
        <f t="shared" si="266"/>
        <v>0.157</v>
      </c>
      <c r="DM197" s="301">
        <f t="shared" si="267"/>
        <v>0</v>
      </c>
      <c r="DN197" s="302">
        <f t="shared" si="268"/>
        <v>0</v>
      </c>
    </row>
    <row r="198" spans="2:118" ht="16.5" customHeight="1" x14ac:dyDescent="0.3">
      <c r="B198" s="47" t="s">
        <v>106</v>
      </c>
      <c r="C198" s="160">
        <v>540030</v>
      </c>
      <c r="D198" s="4" t="s">
        <v>329</v>
      </c>
      <c r="E198" s="4" t="s">
        <v>369</v>
      </c>
      <c r="F198" s="11">
        <v>9</v>
      </c>
      <c r="G198" s="18">
        <v>278</v>
      </c>
      <c r="H198" s="18">
        <v>616</v>
      </c>
      <c r="I198" s="18">
        <v>1290</v>
      </c>
      <c r="J198" s="19">
        <v>2969.7841726618703</v>
      </c>
      <c r="K198" s="18">
        <v>535</v>
      </c>
      <c r="L198" s="163">
        <v>2.41</v>
      </c>
      <c r="N198" s="256">
        <v>1</v>
      </c>
      <c r="O198" s="26">
        <f t="shared" si="204"/>
        <v>5.1999999999999998E-2</v>
      </c>
      <c r="P198" s="26">
        <v>3.597122302158274E-3</v>
      </c>
      <c r="Q198" s="26">
        <f t="shared" si="205"/>
        <v>5.7000000000000002E-2</v>
      </c>
      <c r="R198" s="11">
        <v>0.42</v>
      </c>
      <c r="S198" s="26">
        <f t="shared" si="206"/>
        <v>7.8E-2</v>
      </c>
      <c r="T198" s="69">
        <v>1.5107913669064751E-3</v>
      </c>
      <c r="U198" s="26">
        <f t="shared" si="207"/>
        <v>0.109</v>
      </c>
      <c r="V198" s="11">
        <v>12</v>
      </c>
      <c r="W198" s="26">
        <f t="shared" si="208"/>
        <v>0.109</v>
      </c>
      <c r="X198" s="62">
        <v>17.600000000000001</v>
      </c>
      <c r="Y198" s="144">
        <f t="shared" si="209"/>
        <v>0.995</v>
      </c>
      <c r="Z198" s="163">
        <f t="shared" si="210"/>
        <v>1.27</v>
      </c>
      <c r="AA198" s="276">
        <f t="shared" si="211"/>
        <v>0.214</v>
      </c>
      <c r="AB198" s="283">
        <f t="shared" si="212"/>
        <v>1</v>
      </c>
      <c r="AC198" s="284">
        <f t="shared" si="213"/>
        <v>1</v>
      </c>
      <c r="AE198" s="256">
        <v>4</v>
      </c>
      <c r="AF198" s="26">
        <f t="shared" si="214"/>
        <v>0.16200000000000001</v>
      </c>
      <c r="AG198" s="79">
        <v>0</v>
      </c>
      <c r="AH198" s="26">
        <f t="shared" si="215"/>
        <v>0</v>
      </c>
      <c r="AI198" s="452">
        <v>0</v>
      </c>
      <c r="AJ198" s="83">
        <f t="shared" si="216"/>
        <v>0</v>
      </c>
      <c r="AK198" s="61">
        <f t="shared" si="217"/>
        <v>4</v>
      </c>
      <c r="AL198" s="144">
        <f t="shared" si="218"/>
        <v>0.995</v>
      </c>
      <c r="AM198" s="11">
        <v>4</v>
      </c>
      <c r="AN198" s="83">
        <f t="shared" si="219"/>
        <v>6.4935064935064939E-3</v>
      </c>
      <c r="AO198" s="26">
        <f t="shared" si="220"/>
        <v>0</v>
      </c>
      <c r="AP198" s="26">
        <f t="shared" si="221"/>
        <v>0</v>
      </c>
      <c r="AQ198" s="198">
        <f t="shared" si="222"/>
        <v>1.157</v>
      </c>
      <c r="AR198" s="276">
        <f t="shared" si="223"/>
        <v>0.27100000000000002</v>
      </c>
      <c r="AS198" s="283">
        <f t="shared" si="224"/>
        <v>1</v>
      </c>
      <c r="AT198" s="284">
        <f t="shared" si="225"/>
        <v>1</v>
      </c>
      <c r="AV198" s="450">
        <v>0</v>
      </c>
      <c r="AW198" s="83">
        <f t="shared" si="226"/>
        <v>0</v>
      </c>
      <c r="AX198" s="26">
        <v>0</v>
      </c>
      <c r="AY198" s="83">
        <f t="shared" si="227"/>
        <v>0</v>
      </c>
      <c r="AZ198" s="452">
        <v>0</v>
      </c>
      <c r="BA198" s="83">
        <f t="shared" si="228"/>
        <v>0</v>
      </c>
      <c r="BB198" s="26">
        <v>0</v>
      </c>
      <c r="BC198" s="83">
        <f t="shared" si="229"/>
        <v>0</v>
      </c>
      <c r="BD198" s="452">
        <v>0</v>
      </c>
      <c r="BE198" s="83">
        <f t="shared" si="230"/>
        <v>0</v>
      </c>
      <c r="BF198" s="26">
        <v>0</v>
      </c>
      <c r="BG198" s="83">
        <f t="shared" si="231"/>
        <v>0</v>
      </c>
      <c r="BH198" s="212">
        <f t="shared" si="232"/>
        <v>0</v>
      </c>
      <c r="BI198" s="203">
        <f t="shared" si="233"/>
        <v>0</v>
      </c>
      <c r="BJ198" s="283">
        <f t="shared" si="234"/>
        <v>0</v>
      </c>
      <c r="BK198" s="284">
        <f t="shared" si="235"/>
        <v>0</v>
      </c>
      <c r="BM198" s="160">
        <v>0</v>
      </c>
      <c r="BN198" s="26">
        <f t="shared" si="236"/>
        <v>0</v>
      </c>
      <c r="BO198" s="11">
        <v>0</v>
      </c>
      <c r="BP198" s="26">
        <f t="shared" si="237"/>
        <v>0</v>
      </c>
      <c r="BQ198" s="26">
        <v>5.8999999999999997E-2</v>
      </c>
      <c r="BR198" s="83">
        <f t="shared" si="238"/>
        <v>0.34200000000000003</v>
      </c>
      <c r="BS198" s="163">
        <f t="shared" si="239"/>
        <v>0.34200000000000003</v>
      </c>
      <c r="BT198" s="291">
        <f t="shared" si="240"/>
        <v>0.26700000000000002</v>
      </c>
      <c r="BU198" s="283">
        <f t="shared" si="241"/>
        <v>0</v>
      </c>
      <c r="BV198" s="284">
        <f t="shared" si="242"/>
        <v>0</v>
      </c>
      <c r="BX198" s="160">
        <v>3</v>
      </c>
      <c r="BY198" s="31">
        <f t="shared" si="243"/>
        <v>0.85</v>
      </c>
      <c r="BZ198" s="11">
        <v>3</v>
      </c>
      <c r="CA198" s="144">
        <f t="shared" si="244"/>
        <v>0.90700000000000003</v>
      </c>
      <c r="CB198" s="11">
        <v>1</v>
      </c>
      <c r="CC198" s="26">
        <f t="shared" si="245"/>
        <v>0.26300000000000001</v>
      </c>
      <c r="CD198" s="11">
        <v>1</v>
      </c>
      <c r="CE198" s="26">
        <f t="shared" si="246"/>
        <v>0.59199999999999997</v>
      </c>
      <c r="CF198" s="163">
        <f t="shared" si="247"/>
        <v>1.113</v>
      </c>
      <c r="CG198" s="299">
        <f t="shared" si="248"/>
        <v>0.78900000000000003</v>
      </c>
      <c r="CH198" s="283">
        <f t="shared" si="249"/>
        <v>0</v>
      </c>
      <c r="CI198" s="284">
        <f t="shared" si="250"/>
        <v>1</v>
      </c>
      <c r="CK198" s="160">
        <v>1</v>
      </c>
      <c r="CL198" s="26">
        <f t="shared" si="251"/>
        <v>0.53900000000000003</v>
      </c>
      <c r="CM198" s="452">
        <v>0</v>
      </c>
      <c r="CN198" s="45">
        <f t="shared" si="252"/>
        <v>0</v>
      </c>
      <c r="CO198" s="11">
        <v>0</v>
      </c>
      <c r="CP198" s="26">
        <f t="shared" si="253"/>
        <v>0</v>
      </c>
      <c r="CQ198" s="11">
        <v>0</v>
      </c>
      <c r="CR198" s="26">
        <f t="shared" si="254"/>
        <v>0</v>
      </c>
      <c r="CS198" s="163">
        <f t="shared" si="255"/>
        <v>0.53900000000000003</v>
      </c>
      <c r="CT198" s="299">
        <f t="shared" si="256"/>
        <v>0.29799999999999999</v>
      </c>
      <c r="CU198" s="283">
        <f t="shared" si="257"/>
        <v>0</v>
      </c>
      <c r="CV198" s="284">
        <f t="shared" si="258"/>
        <v>0</v>
      </c>
      <c r="CX198" s="227">
        <v>5.0000000000000001E-3</v>
      </c>
      <c r="CY198" s="26">
        <f t="shared" si="259"/>
        <v>0.17499999999999999</v>
      </c>
      <c r="CZ198" s="26">
        <v>2E-3</v>
      </c>
      <c r="DA198" s="26">
        <f t="shared" si="260"/>
        <v>0.21</v>
      </c>
      <c r="DB198" s="26">
        <v>4.4000000000000003E-3</v>
      </c>
      <c r="DC198" s="163">
        <f t="shared" si="261"/>
        <v>0.38940000000000002</v>
      </c>
      <c r="DD198" s="203">
        <f t="shared" si="262"/>
        <v>9.6000000000000002E-2</v>
      </c>
      <c r="DE198" s="283">
        <f t="shared" si="263"/>
        <v>0</v>
      </c>
      <c r="DF198" s="284">
        <f t="shared" si="264"/>
        <v>0</v>
      </c>
      <c r="DI198" s="231"/>
      <c r="DJ198" s="163">
        <f t="shared" si="265"/>
        <v>4.8104000000000005</v>
      </c>
      <c r="DK198" s="203">
        <f t="shared" si="266"/>
        <v>0.17499999999999999</v>
      </c>
      <c r="DM198" s="301">
        <f t="shared" si="267"/>
        <v>2</v>
      </c>
      <c r="DN198" s="302">
        <f t="shared" si="268"/>
        <v>3</v>
      </c>
    </row>
    <row r="199" spans="2:118" x14ac:dyDescent="0.3">
      <c r="B199" s="47" t="s">
        <v>35</v>
      </c>
      <c r="C199" s="160">
        <v>540010</v>
      </c>
      <c r="D199" s="4" t="s">
        <v>310</v>
      </c>
      <c r="E199" s="4" t="s">
        <v>369</v>
      </c>
      <c r="F199" s="11">
        <v>7</v>
      </c>
      <c r="G199" s="18">
        <v>698</v>
      </c>
      <c r="H199" s="18">
        <v>460</v>
      </c>
      <c r="I199" s="18">
        <v>583</v>
      </c>
      <c r="J199" s="19">
        <v>534.55587392550149</v>
      </c>
      <c r="K199" s="18">
        <v>223</v>
      </c>
      <c r="L199" s="163">
        <v>2.61</v>
      </c>
      <c r="N199" s="256">
        <v>106</v>
      </c>
      <c r="O199" s="26">
        <f t="shared" si="204"/>
        <v>0.61399999999999999</v>
      </c>
      <c r="P199" s="26">
        <v>0.15186246418338109</v>
      </c>
      <c r="Q199" s="26">
        <f t="shared" si="205"/>
        <v>0.54800000000000004</v>
      </c>
      <c r="R199" s="11">
        <v>4.3000000000000007</v>
      </c>
      <c r="S199" s="26">
        <f t="shared" si="206"/>
        <v>0.68799999999999994</v>
      </c>
      <c r="T199" s="69">
        <v>6.1604584527220644E-3</v>
      </c>
      <c r="U199" s="83">
        <f t="shared" si="207"/>
        <v>0.66600000000000004</v>
      </c>
      <c r="V199" s="11">
        <v>18</v>
      </c>
      <c r="W199" s="83">
        <f t="shared" si="208"/>
        <v>0.57399999999999995</v>
      </c>
      <c r="X199" s="62">
        <v>3</v>
      </c>
      <c r="Y199" s="83">
        <f t="shared" si="209"/>
        <v>0.75</v>
      </c>
      <c r="Z199" s="163">
        <f t="shared" si="210"/>
        <v>2.5379999999999998</v>
      </c>
      <c r="AA199" s="276">
        <f t="shared" si="211"/>
        <v>0.745</v>
      </c>
      <c r="AB199" s="283">
        <f t="shared" si="212"/>
        <v>0</v>
      </c>
      <c r="AC199" s="284">
        <f t="shared" si="213"/>
        <v>0</v>
      </c>
      <c r="AE199" s="256">
        <v>8</v>
      </c>
      <c r="AF199" s="26">
        <f t="shared" si="214"/>
        <v>0.17899999999999999</v>
      </c>
      <c r="AG199" s="79">
        <v>0</v>
      </c>
      <c r="AH199" s="26">
        <f t="shared" si="215"/>
        <v>0</v>
      </c>
      <c r="AI199" s="452">
        <v>0</v>
      </c>
      <c r="AJ199" s="83">
        <f t="shared" si="216"/>
        <v>0</v>
      </c>
      <c r="AK199" s="61">
        <f t="shared" si="217"/>
        <v>7.5471698113207544E-2</v>
      </c>
      <c r="AL199" s="26">
        <f t="shared" si="218"/>
        <v>0.16600000000000001</v>
      </c>
      <c r="AM199" s="11">
        <v>20</v>
      </c>
      <c r="AN199" s="83">
        <f t="shared" si="219"/>
        <v>4.3478260869565216E-2</v>
      </c>
      <c r="AO199" s="26">
        <f t="shared" si="220"/>
        <v>0</v>
      </c>
      <c r="AP199" s="26">
        <f t="shared" si="221"/>
        <v>0</v>
      </c>
      <c r="AQ199" s="198">
        <f t="shared" si="222"/>
        <v>0.34499999999999997</v>
      </c>
      <c r="AR199" s="276">
        <f t="shared" si="223"/>
        <v>0.16600000000000001</v>
      </c>
      <c r="AS199" s="283">
        <f t="shared" si="224"/>
        <v>0</v>
      </c>
      <c r="AT199" s="284">
        <f t="shared" si="225"/>
        <v>0</v>
      </c>
      <c r="AV199" s="450">
        <v>0</v>
      </c>
      <c r="AW199" s="83">
        <f t="shared" si="226"/>
        <v>0</v>
      </c>
      <c r="AX199" s="452">
        <v>0</v>
      </c>
      <c r="AY199" s="83">
        <f t="shared" si="227"/>
        <v>0</v>
      </c>
      <c r="AZ199" s="452">
        <v>0</v>
      </c>
      <c r="BA199" s="83">
        <f t="shared" si="228"/>
        <v>0</v>
      </c>
      <c r="BB199" s="452">
        <v>0</v>
      </c>
      <c r="BC199" s="83">
        <f t="shared" si="229"/>
        <v>0</v>
      </c>
      <c r="BD199" s="452">
        <v>0</v>
      </c>
      <c r="BE199" s="83">
        <f t="shared" si="230"/>
        <v>0</v>
      </c>
      <c r="BF199" s="26">
        <v>0</v>
      </c>
      <c r="BG199" s="83">
        <f t="shared" si="231"/>
        <v>0</v>
      </c>
      <c r="BH199" s="212">
        <f t="shared" si="232"/>
        <v>0</v>
      </c>
      <c r="BI199" s="203">
        <f t="shared" si="233"/>
        <v>0</v>
      </c>
      <c r="BJ199" s="283">
        <f t="shared" si="234"/>
        <v>0</v>
      </c>
      <c r="BK199" s="284">
        <f t="shared" si="235"/>
        <v>0</v>
      </c>
      <c r="BM199" s="160">
        <v>1</v>
      </c>
      <c r="BN199" s="26">
        <f t="shared" si="236"/>
        <v>0.438</v>
      </c>
      <c r="BO199" s="11">
        <v>0</v>
      </c>
      <c r="BP199" s="26">
        <f t="shared" si="237"/>
        <v>0</v>
      </c>
      <c r="BQ199" s="26">
        <v>0.08</v>
      </c>
      <c r="BR199" s="83">
        <f t="shared" si="238"/>
        <v>0.438</v>
      </c>
      <c r="BS199" s="163">
        <f t="shared" si="239"/>
        <v>0.876</v>
      </c>
      <c r="BT199" s="291">
        <f t="shared" si="240"/>
        <v>0.46400000000000002</v>
      </c>
      <c r="BU199" s="283">
        <f t="shared" si="241"/>
        <v>0</v>
      </c>
      <c r="BV199" s="284">
        <f t="shared" si="242"/>
        <v>0</v>
      </c>
      <c r="BX199" s="160">
        <v>0</v>
      </c>
      <c r="BY199" s="26">
        <f t="shared" si="243"/>
        <v>0</v>
      </c>
      <c r="BZ199" s="11">
        <v>0</v>
      </c>
      <c r="CA199" s="26">
        <f t="shared" si="244"/>
        <v>0</v>
      </c>
      <c r="CB199" s="11">
        <v>2</v>
      </c>
      <c r="CC199" s="26">
        <f t="shared" si="245"/>
        <v>0.51700000000000002</v>
      </c>
      <c r="CD199" s="11">
        <v>0</v>
      </c>
      <c r="CE199" s="26">
        <f t="shared" si="246"/>
        <v>0</v>
      </c>
      <c r="CF199" s="163">
        <f t="shared" si="247"/>
        <v>0.51700000000000002</v>
      </c>
      <c r="CG199" s="299">
        <f t="shared" si="248"/>
        <v>0.48199999999999998</v>
      </c>
      <c r="CH199" s="283">
        <f t="shared" si="249"/>
        <v>0</v>
      </c>
      <c r="CI199" s="284">
        <f t="shared" si="250"/>
        <v>0</v>
      </c>
      <c r="CK199" s="160">
        <v>0</v>
      </c>
      <c r="CL199" s="26">
        <f t="shared" si="251"/>
        <v>0</v>
      </c>
      <c r="CM199" s="26">
        <v>0</v>
      </c>
      <c r="CN199" s="45">
        <f t="shared" si="252"/>
        <v>0</v>
      </c>
      <c r="CO199" s="11">
        <v>7</v>
      </c>
      <c r="CP199" s="26">
        <f t="shared" si="253"/>
        <v>0.38500000000000001</v>
      </c>
      <c r="CQ199" s="11">
        <v>2</v>
      </c>
      <c r="CR199" s="26">
        <f t="shared" si="254"/>
        <v>0.438</v>
      </c>
      <c r="CS199" s="163">
        <f t="shared" si="255"/>
        <v>0.82299999999999995</v>
      </c>
      <c r="CT199" s="299">
        <f t="shared" si="256"/>
        <v>0.32800000000000001</v>
      </c>
      <c r="CU199" s="283">
        <f t="shared" si="257"/>
        <v>0</v>
      </c>
      <c r="CV199" s="284">
        <f t="shared" si="258"/>
        <v>0</v>
      </c>
      <c r="CX199" s="227">
        <v>2.7E-2</v>
      </c>
      <c r="CY199" s="26">
        <f t="shared" si="259"/>
        <v>0.26700000000000002</v>
      </c>
      <c r="CZ199" s="26">
        <v>5.0000000000000001E-3</v>
      </c>
      <c r="DA199" s="26">
        <f t="shared" si="260"/>
        <v>0.23599999999999999</v>
      </c>
      <c r="DB199" s="26">
        <v>0.185</v>
      </c>
      <c r="DC199" s="163">
        <f t="shared" si="261"/>
        <v>0.68799999999999994</v>
      </c>
      <c r="DD199" s="203">
        <f t="shared" si="262"/>
        <v>0.188</v>
      </c>
      <c r="DE199" s="283">
        <f t="shared" si="263"/>
        <v>0</v>
      </c>
      <c r="DF199" s="284">
        <f t="shared" si="264"/>
        <v>0</v>
      </c>
      <c r="DI199" s="231"/>
      <c r="DJ199" s="163">
        <f t="shared" si="265"/>
        <v>5.7870000000000008</v>
      </c>
      <c r="DK199" s="203">
        <f t="shared" si="266"/>
        <v>0.17899999999999999</v>
      </c>
      <c r="DM199" s="301">
        <f t="shared" si="267"/>
        <v>0</v>
      </c>
      <c r="DN199" s="302">
        <f t="shared" si="268"/>
        <v>0</v>
      </c>
    </row>
    <row r="200" spans="2:118" x14ac:dyDescent="0.3">
      <c r="B200" s="47" t="s">
        <v>86</v>
      </c>
      <c r="C200" s="160">
        <v>540048</v>
      </c>
      <c r="D200" s="4" t="s">
        <v>325</v>
      </c>
      <c r="E200" s="4" t="s">
        <v>369</v>
      </c>
      <c r="F200" s="11">
        <v>11</v>
      </c>
      <c r="G200" s="18">
        <v>639</v>
      </c>
      <c r="H200" s="18">
        <v>1294</v>
      </c>
      <c r="I200" s="18">
        <v>2357</v>
      </c>
      <c r="J200" s="19">
        <v>2360.6885758998433</v>
      </c>
      <c r="K200" s="18">
        <v>1228</v>
      </c>
      <c r="L200" s="163">
        <v>1.92</v>
      </c>
      <c r="N200" s="256">
        <v>42</v>
      </c>
      <c r="O200" s="26">
        <f t="shared" si="204"/>
        <v>0.29799999999999999</v>
      </c>
      <c r="P200" s="26">
        <v>6.5727699530516437E-2</v>
      </c>
      <c r="Q200" s="26">
        <f t="shared" si="205"/>
        <v>0.26700000000000002</v>
      </c>
      <c r="R200" s="11">
        <v>0.95000000000000007</v>
      </c>
      <c r="S200" s="26">
        <f t="shared" si="206"/>
        <v>0.13500000000000001</v>
      </c>
      <c r="T200" s="69">
        <v>1.486697965571205E-3</v>
      </c>
      <c r="U200" s="26">
        <f t="shared" si="207"/>
        <v>0.105</v>
      </c>
      <c r="V200" s="11">
        <v>9</v>
      </c>
      <c r="W200" s="26">
        <f t="shared" si="208"/>
        <v>0</v>
      </c>
      <c r="X200" s="62">
        <v>4.4000000000000004</v>
      </c>
      <c r="Y200" s="178">
        <f t="shared" si="209"/>
        <v>0.89400000000000002</v>
      </c>
      <c r="Z200" s="163">
        <f t="shared" si="210"/>
        <v>1.266</v>
      </c>
      <c r="AA200" s="276">
        <f t="shared" si="211"/>
        <v>0.20599999999999999</v>
      </c>
      <c r="AB200" s="283">
        <f t="shared" si="212"/>
        <v>0</v>
      </c>
      <c r="AC200" s="284">
        <f t="shared" si="213"/>
        <v>1</v>
      </c>
      <c r="AE200" s="256">
        <v>6</v>
      </c>
      <c r="AF200" s="26">
        <f t="shared" si="214"/>
        <v>0.17499999999999999</v>
      </c>
      <c r="AG200" s="79">
        <v>0</v>
      </c>
      <c r="AH200" s="26">
        <f t="shared" si="215"/>
        <v>0</v>
      </c>
      <c r="AI200" s="452">
        <v>0</v>
      </c>
      <c r="AJ200" s="83">
        <f t="shared" si="216"/>
        <v>0</v>
      </c>
      <c r="AK200" s="61">
        <f t="shared" si="217"/>
        <v>0.14285714285714285</v>
      </c>
      <c r="AL200" s="26">
        <f t="shared" si="218"/>
        <v>0.22800000000000001</v>
      </c>
      <c r="AM200" s="11">
        <v>15</v>
      </c>
      <c r="AN200" s="83">
        <f t="shared" si="219"/>
        <v>1.1591962905718702E-2</v>
      </c>
      <c r="AO200" s="26">
        <f t="shared" si="220"/>
        <v>0</v>
      </c>
      <c r="AP200" s="26">
        <f t="shared" si="221"/>
        <v>0</v>
      </c>
      <c r="AQ200" s="198">
        <f t="shared" si="222"/>
        <v>0.40300000000000002</v>
      </c>
      <c r="AR200" s="276">
        <f t="shared" si="223"/>
        <v>0.17100000000000001</v>
      </c>
      <c r="AS200" s="283">
        <f t="shared" si="224"/>
        <v>0</v>
      </c>
      <c r="AT200" s="284">
        <f t="shared" si="225"/>
        <v>0</v>
      </c>
      <c r="AV200" s="450">
        <v>0</v>
      </c>
      <c r="AW200" s="83">
        <f t="shared" si="226"/>
        <v>0</v>
      </c>
      <c r="AX200" s="26">
        <v>0</v>
      </c>
      <c r="AY200" s="83">
        <f t="shared" si="227"/>
        <v>0</v>
      </c>
      <c r="AZ200" s="452">
        <v>0</v>
      </c>
      <c r="BA200" s="83">
        <f t="shared" si="228"/>
        <v>0</v>
      </c>
      <c r="BB200" s="452">
        <v>0</v>
      </c>
      <c r="BC200" s="83">
        <f t="shared" si="229"/>
        <v>0</v>
      </c>
      <c r="BD200" s="452">
        <v>0</v>
      </c>
      <c r="BE200" s="83">
        <f t="shared" si="230"/>
        <v>0</v>
      </c>
      <c r="BF200" s="26">
        <v>0</v>
      </c>
      <c r="BG200" s="83">
        <f t="shared" si="231"/>
        <v>0</v>
      </c>
      <c r="BH200" s="212">
        <f t="shared" si="232"/>
        <v>0</v>
      </c>
      <c r="BI200" s="203">
        <f t="shared" si="233"/>
        <v>0</v>
      </c>
      <c r="BJ200" s="283">
        <f t="shared" si="234"/>
        <v>0</v>
      </c>
      <c r="BK200" s="284">
        <f t="shared" si="235"/>
        <v>0</v>
      </c>
      <c r="BM200" s="160">
        <v>0</v>
      </c>
      <c r="BN200" s="26">
        <f t="shared" si="236"/>
        <v>0</v>
      </c>
      <c r="BO200" s="11">
        <v>0</v>
      </c>
      <c r="BP200" s="26">
        <f t="shared" si="237"/>
        <v>0</v>
      </c>
      <c r="BQ200" s="26">
        <v>2.7E-2</v>
      </c>
      <c r="BR200" s="83">
        <f t="shared" si="238"/>
        <v>0.223</v>
      </c>
      <c r="BS200" s="163">
        <f t="shared" si="239"/>
        <v>0.223</v>
      </c>
      <c r="BT200" s="291">
        <f t="shared" si="240"/>
        <v>0.20100000000000001</v>
      </c>
      <c r="BU200" s="283">
        <f t="shared" si="241"/>
        <v>0</v>
      </c>
      <c r="BV200" s="284">
        <f t="shared" si="242"/>
        <v>0</v>
      </c>
      <c r="BX200" s="160">
        <v>0</v>
      </c>
      <c r="BY200" s="26">
        <f t="shared" si="243"/>
        <v>0</v>
      </c>
      <c r="BZ200" s="11">
        <v>0</v>
      </c>
      <c r="CA200" s="26">
        <f t="shared" si="244"/>
        <v>0</v>
      </c>
      <c r="CB200" s="11">
        <v>1</v>
      </c>
      <c r="CC200" s="26">
        <f t="shared" si="245"/>
        <v>0.26300000000000001</v>
      </c>
      <c r="CD200" s="11">
        <v>1</v>
      </c>
      <c r="CE200" s="26">
        <f t="shared" si="246"/>
        <v>0.59199999999999997</v>
      </c>
      <c r="CF200" s="163">
        <f t="shared" si="247"/>
        <v>0.26300000000000001</v>
      </c>
      <c r="CG200" s="299">
        <f t="shared" si="248"/>
        <v>0.25800000000000001</v>
      </c>
      <c r="CH200" s="283">
        <f t="shared" si="249"/>
        <v>0</v>
      </c>
      <c r="CI200" s="284">
        <f t="shared" si="250"/>
        <v>0</v>
      </c>
      <c r="CK200" s="160">
        <v>0</v>
      </c>
      <c r="CL200" s="26">
        <f t="shared" si="251"/>
        <v>0</v>
      </c>
      <c r="CM200" s="26">
        <v>0</v>
      </c>
      <c r="CN200" s="45">
        <f t="shared" si="252"/>
        <v>0</v>
      </c>
      <c r="CO200" s="11">
        <v>5</v>
      </c>
      <c r="CP200" s="26">
        <f t="shared" si="253"/>
        <v>0.32400000000000001</v>
      </c>
      <c r="CQ200" s="11">
        <v>0</v>
      </c>
      <c r="CR200" s="26">
        <f t="shared" si="254"/>
        <v>0</v>
      </c>
      <c r="CS200" s="163">
        <f t="shared" si="255"/>
        <v>0.32400000000000001</v>
      </c>
      <c r="CT200" s="299">
        <f t="shared" si="256"/>
        <v>0.23200000000000001</v>
      </c>
      <c r="CU200" s="283">
        <f t="shared" si="257"/>
        <v>0</v>
      </c>
      <c r="CV200" s="284">
        <f t="shared" si="258"/>
        <v>0</v>
      </c>
      <c r="CX200" s="227">
        <v>5.0000000000000001E-3</v>
      </c>
      <c r="CY200" s="26">
        <f t="shared" si="259"/>
        <v>0.17499999999999999</v>
      </c>
      <c r="CZ200" s="26">
        <v>1E-3</v>
      </c>
      <c r="DA200" s="26">
        <f t="shared" si="260"/>
        <v>0.192</v>
      </c>
      <c r="DB200" s="26">
        <v>0.17180000000000001</v>
      </c>
      <c r="DC200" s="163">
        <f t="shared" si="261"/>
        <v>0.53879999999999995</v>
      </c>
      <c r="DD200" s="203">
        <f t="shared" si="262"/>
        <v>0.14399999999999999</v>
      </c>
      <c r="DE200" s="283">
        <f t="shared" si="263"/>
        <v>0</v>
      </c>
      <c r="DF200" s="284">
        <f t="shared" si="264"/>
        <v>0</v>
      </c>
      <c r="DI200" s="231"/>
      <c r="DJ200" s="163">
        <f t="shared" si="265"/>
        <v>3.0177999999999998</v>
      </c>
      <c r="DK200" s="203">
        <f t="shared" si="266"/>
        <v>0.14000000000000001</v>
      </c>
      <c r="DM200" s="301">
        <f t="shared" si="267"/>
        <v>0</v>
      </c>
      <c r="DN200" s="302">
        <f t="shared" si="268"/>
        <v>1</v>
      </c>
    </row>
    <row r="201" spans="2:118" x14ac:dyDescent="0.3">
      <c r="B201" s="47" t="s">
        <v>236</v>
      </c>
      <c r="C201" s="160">
        <v>540222</v>
      </c>
      <c r="D201" s="4" t="s">
        <v>352</v>
      </c>
      <c r="E201" s="4" t="s">
        <v>369</v>
      </c>
      <c r="F201" s="11">
        <v>3</v>
      </c>
      <c r="G201" s="18">
        <v>1424</v>
      </c>
      <c r="H201" s="18">
        <v>737</v>
      </c>
      <c r="I201" s="18">
        <v>1446</v>
      </c>
      <c r="J201" s="19">
        <v>649.88764044943821</v>
      </c>
      <c r="K201" s="18">
        <v>584</v>
      </c>
      <c r="L201" s="163">
        <v>2.48</v>
      </c>
      <c r="N201" s="256">
        <v>319</v>
      </c>
      <c r="O201" s="144">
        <f t="shared" si="204"/>
        <v>0.92500000000000004</v>
      </c>
      <c r="P201" s="26">
        <v>0.2240168539325843</v>
      </c>
      <c r="Q201" s="83">
        <f t="shared" si="205"/>
        <v>0.76300000000000001</v>
      </c>
      <c r="R201" s="11">
        <v>5.3599999999999994</v>
      </c>
      <c r="S201" s="26">
        <f t="shared" si="206"/>
        <v>0.78500000000000003</v>
      </c>
      <c r="T201" s="69">
        <v>3.764044943820224E-3</v>
      </c>
      <c r="U201" s="83">
        <f t="shared" si="207"/>
        <v>0.39900000000000002</v>
      </c>
      <c r="V201" s="11">
        <v>16</v>
      </c>
      <c r="W201" s="26">
        <f t="shared" si="208"/>
        <v>0.377</v>
      </c>
      <c r="X201" s="62">
        <v>0.8</v>
      </c>
      <c r="Y201" s="26">
        <f t="shared" si="209"/>
        <v>0.25</v>
      </c>
      <c r="Z201" s="163">
        <f t="shared" si="210"/>
        <v>1.7890000000000001</v>
      </c>
      <c r="AA201" s="276">
        <f t="shared" si="211"/>
        <v>0.38100000000000001</v>
      </c>
      <c r="AB201" s="283">
        <f t="shared" si="212"/>
        <v>0</v>
      </c>
      <c r="AC201" s="284">
        <f t="shared" si="213"/>
        <v>0</v>
      </c>
      <c r="AE201" s="256">
        <v>2</v>
      </c>
      <c r="AF201" s="26">
        <f t="shared" si="214"/>
        <v>0.13100000000000001</v>
      </c>
      <c r="AG201" s="79">
        <v>0</v>
      </c>
      <c r="AH201" s="26">
        <f t="shared" si="215"/>
        <v>0</v>
      </c>
      <c r="AI201" s="452">
        <v>0</v>
      </c>
      <c r="AJ201" s="83">
        <f t="shared" si="216"/>
        <v>0</v>
      </c>
      <c r="AK201" s="61">
        <f t="shared" si="217"/>
        <v>6.269592476489028E-3</v>
      </c>
      <c r="AL201" s="26">
        <f t="shared" si="218"/>
        <v>0.114</v>
      </c>
      <c r="AM201" s="11">
        <v>7</v>
      </c>
      <c r="AN201" s="83">
        <f t="shared" si="219"/>
        <v>9.497964721845319E-3</v>
      </c>
      <c r="AO201" s="26">
        <f t="shared" si="220"/>
        <v>0</v>
      </c>
      <c r="AP201" s="26">
        <f t="shared" si="221"/>
        <v>0</v>
      </c>
      <c r="AQ201" s="198">
        <f t="shared" si="222"/>
        <v>0.245</v>
      </c>
      <c r="AR201" s="276">
        <f t="shared" si="223"/>
        <v>0.114</v>
      </c>
      <c r="AS201" s="283">
        <f t="shared" si="224"/>
        <v>0</v>
      </c>
      <c r="AT201" s="284">
        <f t="shared" si="225"/>
        <v>0</v>
      </c>
      <c r="AV201" s="450">
        <v>0</v>
      </c>
      <c r="AW201" s="83">
        <f t="shared" si="226"/>
        <v>0</v>
      </c>
      <c r="AX201" s="26">
        <v>0</v>
      </c>
      <c r="AY201" s="83">
        <f t="shared" si="227"/>
        <v>0</v>
      </c>
      <c r="AZ201" s="452">
        <v>0</v>
      </c>
      <c r="BA201" s="83">
        <f t="shared" si="228"/>
        <v>0</v>
      </c>
      <c r="BB201" s="452">
        <v>0</v>
      </c>
      <c r="BC201" s="83">
        <f t="shared" si="229"/>
        <v>0</v>
      </c>
      <c r="BD201" s="452">
        <v>0</v>
      </c>
      <c r="BE201" s="83">
        <f t="shared" si="230"/>
        <v>0</v>
      </c>
      <c r="BF201" s="26">
        <v>0</v>
      </c>
      <c r="BG201" s="83">
        <f t="shared" si="231"/>
        <v>0</v>
      </c>
      <c r="BH201" s="212">
        <f t="shared" si="232"/>
        <v>0</v>
      </c>
      <c r="BI201" s="203">
        <f t="shared" si="233"/>
        <v>0</v>
      </c>
      <c r="BJ201" s="283">
        <f t="shared" si="234"/>
        <v>0</v>
      </c>
      <c r="BK201" s="284">
        <f t="shared" si="235"/>
        <v>0</v>
      </c>
      <c r="BM201" s="160">
        <v>0</v>
      </c>
      <c r="BN201" s="26">
        <f t="shared" si="236"/>
        <v>0</v>
      </c>
      <c r="BO201" s="11">
        <v>0</v>
      </c>
      <c r="BP201" s="26">
        <f t="shared" si="237"/>
        <v>0</v>
      </c>
      <c r="BQ201" s="26">
        <v>7.6999999999999999E-2</v>
      </c>
      <c r="BR201" s="83">
        <f t="shared" si="238"/>
        <v>0.42499999999999999</v>
      </c>
      <c r="BS201" s="163">
        <f t="shared" si="239"/>
        <v>0.42499999999999999</v>
      </c>
      <c r="BT201" s="291">
        <f t="shared" si="240"/>
        <v>0.311</v>
      </c>
      <c r="BU201" s="283">
        <f t="shared" si="241"/>
        <v>0</v>
      </c>
      <c r="BV201" s="284">
        <f t="shared" si="242"/>
        <v>0</v>
      </c>
      <c r="BX201" s="160">
        <v>0</v>
      </c>
      <c r="BY201" s="26">
        <f t="shared" si="243"/>
        <v>0</v>
      </c>
      <c r="BZ201" s="11">
        <v>0</v>
      </c>
      <c r="CA201" s="26">
        <f t="shared" si="244"/>
        <v>0</v>
      </c>
      <c r="CB201" s="11">
        <v>1</v>
      </c>
      <c r="CC201" s="26">
        <f t="shared" si="245"/>
        <v>0.26300000000000001</v>
      </c>
      <c r="CD201" s="11">
        <v>0</v>
      </c>
      <c r="CE201" s="26">
        <f t="shared" si="246"/>
        <v>0</v>
      </c>
      <c r="CF201" s="163">
        <f t="shared" si="247"/>
        <v>0.26300000000000001</v>
      </c>
      <c r="CG201" s="299">
        <f t="shared" si="248"/>
        <v>0.25800000000000001</v>
      </c>
      <c r="CH201" s="283">
        <f t="shared" si="249"/>
        <v>0</v>
      </c>
      <c r="CI201" s="284">
        <f t="shared" si="250"/>
        <v>0</v>
      </c>
      <c r="CK201" s="160">
        <v>0</v>
      </c>
      <c r="CL201" s="26">
        <f t="shared" si="251"/>
        <v>0</v>
      </c>
      <c r="CM201" s="26">
        <v>0</v>
      </c>
      <c r="CN201" s="45">
        <f t="shared" si="252"/>
        <v>0</v>
      </c>
      <c r="CO201" s="11">
        <v>2</v>
      </c>
      <c r="CP201" s="26">
        <f t="shared" si="253"/>
        <v>0.20100000000000001</v>
      </c>
      <c r="CQ201" s="11">
        <v>0</v>
      </c>
      <c r="CR201" s="26">
        <f t="shared" si="254"/>
        <v>0</v>
      </c>
      <c r="CS201" s="163">
        <f t="shared" si="255"/>
        <v>0.20100000000000001</v>
      </c>
      <c r="CT201" s="299">
        <f t="shared" si="256"/>
        <v>0.16200000000000001</v>
      </c>
      <c r="CU201" s="283">
        <f t="shared" si="257"/>
        <v>0</v>
      </c>
      <c r="CV201" s="284">
        <f t="shared" si="258"/>
        <v>0</v>
      </c>
      <c r="CX201" s="227">
        <v>3.0000000000000001E-3</v>
      </c>
      <c r="CY201" s="26">
        <f t="shared" si="259"/>
        <v>0.153</v>
      </c>
      <c r="CZ201" s="26">
        <v>0</v>
      </c>
      <c r="DA201" s="26">
        <f t="shared" si="260"/>
        <v>0</v>
      </c>
      <c r="DB201" s="26">
        <v>0.19819999999999999</v>
      </c>
      <c r="DC201" s="163">
        <f t="shared" si="261"/>
        <v>0.35119999999999996</v>
      </c>
      <c r="DD201" s="203">
        <f t="shared" si="262"/>
        <v>9.1999999999999998E-2</v>
      </c>
      <c r="DE201" s="283">
        <f t="shared" si="263"/>
        <v>0</v>
      </c>
      <c r="DF201" s="284">
        <f t="shared" si="264"/>
        <v>0</v>
      </c>
      <c r="DI201" s="231"/>
      <c r="DJ201" s="163">
        <f t="shared" si="265"/>
        <v>3.2742</v>
      </c>
      <c r="DK201" s="203">
        <f t="shared" si="266"/>
        <v>0.14399999999999999</v>
      </c>
      <c r="DM201" s="301">
        <f t="shared" si="267"/>
        <v>0</v>
      </c>
      <c r="DN201" s="302">
        <f t="shared" si="268"/>
        <v>0</v>
      </c>
    </row>
    <row r="202" spans="2:118" x14ac:dyDescent="0.3">
      <c r="B202" s="47" t="s">
        <v>74</v>
      </c>
      <c r="C202" s="160">
        <v>540243</v>
      </c>
      <c r="D202" s="4" t="s">
        <v>322</v>
      </c>
      <c r="E202" s="4" t="s">
        <v>369</v>
      </c>
      <c r="F202" s="11">
        <v>4</v>
      </c>
      <c r="G202" s="18">
        <v>338</v>
      </c>
      <c r="H202" s="18">
        <v>133</v>
      </c>
      <c r="I202" s="18">
        <v>124</v>
      </c>
      <c r="J202" s="19">
        <v>234.792899408284</v>
      </c>
      <c r="K202" s="18">
        <v>57</v>
      </c>
      <c r="L202" s="163">
        <v>2.1800000000000002</v>
      </c>
      <c r="N202" s="256">
        <v>38</v>
      </c>
      <c r="O202" s="26">
        <f t="shared" si="204"/>
        <v>0.26700000000000002</v>
      </c>
      <c r="P202" s="26">
        <v>0.1124260355029586</v>
      </c>
      <c r="Q202" s="26">
        <f t="shared" si="205"/>
        <v>0.41599999999999998</v>
      </c>
      <c r="R202" s="11">
        <v>1.1499999999999999</v>
      </c>
      <c r="S202" s="26">
        <f t="shared" si="206"/>
        <v>0.16200000000000001</v>
      </c>
      <c r="T202" s="69">
        <v>3.4023668639053249E-3</v>
      </c>
      <c r="U202" s="83">
        <f t="shared" si="207"/>
        <v>0.35899999999999999</v>
      </c>
      <c r="V202" s="11">
        <v>18</v>
      </c>
      <c r="W202" s="83">
        <f t="shared" si="208"/>
        <v>0.57399999999999995</v>
      </c>
      <c r="X202" s="62">
        <v>7.9</v>
      </c>
      <c r="Y202" s="144">
        <f t="shared" si="209"/>
        <v>0.98599999999999999</v>
      </c>
      <c r="Z202" s="163">
        <f t="shared" si="210"/>
        <v>2.335</v>
      </c>
      <c r="AA202" s="276">
        <f t="shared" si="211"/>
        <v>0.63500000000000001</v>
      </c>
      <c r="AB202" s="283">
        <f t="shared" si="212"/>
        <v>1</v>
      </c>
      <c r="AC202" s="284">
        <f t="shared" si="213"/>
        <v>1</v>
      </c>
      <c r="AE202" s="256">
        <v>3</v>
      </c>
      <c r="AF202" s="26">
        <f t="shared" si="214"/>
        <v>0.153</v>
      </c>
      <c r="AG202" s="79">
        <v>0</v>
      </c>
      <c r="AH202" s="26">
        <f t="shared" si="215"/>
        <v>0</v>
      </c>
      <c r="AI202" s="452">
        <v>0</v>
      </c>
      <c r="AJ202" s="83">
        <f t="shared" si="216"/>
        <v>0</v>
      </c>
      <c r="AK202" s="61">
        <f t="shared" si="217"/>
        <v>7.8947368421052627E-2</v>
      </c>
      <c r="AL202" s="26">
        <f t="shared" si="218"/>
        <v>0.17499999999999999</v>
      </c>
      <c r="AM202" s="11">
        <v>3</v>
      </c>
      <c r="AN202" s="83">
        <f t="shared" si="219"/>
        <v>2.2556390977443608E-2</v>
      </c>
      <c r="AO202" s="26">
        <f t="shared" si="220"/>
        <v>0</v>
      </c>
      <c r="AP202" s="26">
        <f t="shared" si="221"/>
        <v>0</v>
      </c>
      <c r="AQ202" s="198">
        <f t="shared" si="222"/>
        <v>0.32799999999999996</v>
      </c>
      <c r="AR202" s="276">
        <f t="shared" si="223"/>
        <v>0.157</v>
      </c>
      <c r="AS202" s="283">
        <f t="shared" si="224"/>
        <v>0</v>
      </c>
      <c r="AT202" s="284">
        <f t="shared" si="225"/>
        <v>0</v>
      </c>
      <c r="AV202" s="450">
        <v>0</v>
      </c>
      <c r="AW202" s="83">
        <f t="shared" si="226"/>
        <v>0</v>
      </c>
      <c r="AX202" s="452">
        <v>0</v>
      </c>
      <c r="AY202" s="83">
        <f t="shared" si="227"/>
        <v>0</v>
      </c>
      <c r="AZ202" s="452">
        <v>0</v>
      </c>
      <c r="BA202" s="83">
        <f t="shared" si="228"/>
        <v>0</v>
      </c>
      <c r="BB202" s="452">
        <v>0</v>
      </c>
      <c r="BC202" s="83">
        <f t="shared" si="229"/>
        <v>0</v>
      </c>
      <c r="BD202" s="26">
        <v>0</v>
      </c>
      <c r="BE202" s="83">
        <f t="shared" si="230"/>
        <v>0</v>
      </c>
      <c r="BF202" s="452">
        <v>0</v>
      </c>
      <c r="BG202" s="83">
        <f t="shared" si="231"/>
        <v>0</v>
      </c>
      <c r="BH202" s="212">
        <f t="shared" si="232"/>
        <v>0</v>
      </c>
      <c r="BI202" s="203">
        <f t="shared" si="233"/>
        <v>0</v>
      </c>
      <c r="BJ202" s="283">
        <f t="shared" si="234"/>
        <v>0</v>
      </c>
      <c r="BK202" s="284">
        <f t="shared" si="235"/>
        <v>0</v>
      </c>
      <c r="BM202" s="160">
        <v>0</v>
      </c>
      <c r="BN202" s="26">
        <f t="shared" si="236"/>
        <v>0</v>
      </c>
      <c r="BO202" s="11">
        <v>0</v>
      </c>
      <c r="BP202" s="26">
        <f t="shared" si="237"/>
        <v>0</v>
      </c>
      <c r="BQ202" s="26">
        <v>0.23499999999999999</v>
      </c>
      <c r="BR202" s="178">
        <f t="shared" si="238"/>
        <v>0.84199999999999997</v>
      </c>
      <c r="BS202" s="163">
        <f t="shared" si="239"/>
        <v>0.84199999999999997</v>
      </c>
      <c r="BT202" s="291">
        <f t="shared" si="240"/>
        <v>0.438</v>
      </c>
      <c r="BU202" s="283">
        <f t="shared" si="241"/>
        <v>0</v>
      </c>
      <c r="BV202" s="284">
        <f t="shared" si="242"/>
        <v>1</v>
      </c>
      <c r="BX202" s="160">
        <v>0</v>
      </c>
      <c r="BY202" s="26">
        <f t="shared" si="243"/>
        <v>0</v>
      </c>
      <c r="BZ202" s="11">
        <v>0</v>
      </c>
      <c r="CA202" s="26">
        <f t="shared" si="244"/>
        <v>0</v>
      </c>
      <c r="CB202" s="11">
        <v>0</v>
      </c>
      <c r="CC202" s="26">
        <f t="shared" si="245"/>
        <v>0</v>
      </c>
      <c r="CD202" s="11">
        <v>0</v>
      </c>
      <c r="CE202" s="26">
        <f t="shared" si="246"/>
        <v>0</v>
      </c>
      <c r="CF202" s="163">
        <f t="shared" si="247"/>
        <v>0</v>
      </c>
      <c r="CG202" s="299">
        <f t="shared" si="248"/>
        <v>0</v>
      </c>
      <c r="CH202" s="283">
        <f t="shared" si="249"/>
        <v>0</v>
      </c>
      <c r="CI202" s="284">
        <f t="shared" si="250"/>
        <v>0</v>
      </c>
      <c r="CK202" s="160">
        <v>3</v>
      </c>
      <c r="CL202" s="26">
        <f t="shared" si="251"/>
        <v>0.70099999999999996</v>
      </c>
      <c r="CM202" s="452">
        <v>0</v>
      </c>
      <c r="CN202" s="45">
        <f t="shared" si="252"/>
        <v>0</v>
      </c>
      <c r="CO202" s="11">
        <v>2</v>
      </c>
      <c r="CP202" s="26">
        <f t="shared" si="253"/>
        <v>0.20100000000000001</v>
      </c>
      <c r="CQ202" s="11">
        <v>0</v>
      </c>
      <c r="CR202" s="26">
        <f t="shared" si="254"/>
        <v>0</v>
      </c>
      <c r="CS202" s="163">
        <f t="shared" si="255"/>
        <v>0.90199999999999991</v>
      </c>
      <c r="CT202" s="299">
        <f t="shared" si="256"/>
        <v>0.33700000000000002</v>
      </c>
      <c r="CU202" s="283">
        <f t="shared" si="257"/>
        <v>0</v>
      </c>
      <c r="CV202" s="284">
        <f t="shared" si="258"/>
        <v>0</v>
      </c>
      <c r="CX202" s="227">
        <v>5.6000000000000001E-2</v>
      </c>
      <c r="CY202" s="26">
        <f t="shared" si="259"/>
        <v>0.36799999999999999</v>
      </c>
      <c r="CZ202" s="26">
        <v>5.6000000000000001E-2</v>
      </c>
      <c r="DA202" s="26">
        <f t="shared" si="260"/>
        <v>0.504</v>
      </c>
      <c r="DB202" s="26">
        <v>0.56379999999999997</v>
      </c>
      <c r="DC202" s="163">
        <f t="shared" si="261"/>
        <v>1.4358</v>
      </c>
      <c r="DD202" s="203">
        <f t="shared" si="262"/>
        <v>0.46899999999999997</v>
      </c>
      <c r="DE202" s="283">
        <f t="shared" si="263"/>
        <v>0</v>
      </c>
      <c r="DF202" s="284">
        <f t="shared" si="264"/>
        <v>0</v>
      </c>
      <c r="DI202" s="231"/>
      <c r="DJ202" s="163">
        <f t="shared" si="265"/>
        <v>5.8428000000000004</v>
      </c>
      <c r="DK202" s="203">
        <f t="shared" si="266"/>
        <v>0.184</v>
      </c>
      <c r="DM202" s="301">
        <f t="shared" si="267"/>
        <v>1</v>
      </c>
      <c r="DN202" s="302">
        <f t="shared" si="268"/>
        <v>2</v>
      </c>
    </row>
    <row r="203" spans="2:118" x14ac:dyDescent="0.3">
      <c r="B203" s="47" t="s">
        <v>37</v>
      </c>
      <c r="C203" s="160">
        <v>540237</v>
      </c>
      <c r="D203" s="4" t="s">
        <v>310</v>
      </c>
      <c r="E203" s="4" t="s">
        <v>369</v>
      </c>
      <c r="F203" s="11">
        <v>7</v>
      </c>
      <c r="G203" s="18">
        <v>779</v>
      </c>
      <c r="H203" s="18">
        <v>827</v>
      </c>
      <c r="I203" s="18">
        <v>906</v>
      </c>
      <c r="J203" s="19">
        <v>744.3388960205391</v>
      </c>
      <c r="K203" s="18">
        <v>341</v>
      </c>
      <c r="L203" s="163">
        <v>2.66</v>
      </c>
      <c r="N203" s="256">
        <v>110</v>
      </c>
      <c r="O203" s="26">
        <f t="shared" si="204"/>
        <v>0.622</v>
      </c>
      <c r="P203" s="26">
        <v>0.141206675224647</v>
      </c>
      <c r="Q203" s="26">
        <f t="shared" si="205"/>
        <v>0.51300000000000001</v>
      </c>
      <c r="R203" s="11">
        <v>3.48</v>
      </c>
      <c r="S203" s="26">
        <f t="shared" si="206"/>
        <v>0.58699999999999997</v>
      </c>
      <c r="T203" s="69">
        <v>4.4672657252888322E-3</v>
      </c>
      <c r="U203" s="83">
        <f t="shared" si="207"/>
        <v>0.504</v>
      </c>
      <c r="V203" s="11">
        <v>18</v>
      </c>
      <c r="W203" s="83">
        <f t="shared" si="208"/>
        <v>0.57399999999999995</v>
      </c>
      <c r="X203" s="62">
        <v>0.7</v>
      </c>
      <c r="Y203" s="26">
        <f t="shared" si="209"/>
        <v>0.219</v>
      </c>
      <c r="Z203" s="163">
        <f t="shared" si="210"/>
        <v>1.81</v>
      </c>
      <c r="AA203" s="276">
        <f t="shared" si="211"/>
        <v>0.39400000000000002</v>
      </c>
      <c r="AB203" s="283">
        <f t="shared" si="212"/>
        <v>0</v>
      </c>
      <c r="AC203" s="284">
        <f t="shared" si="213"/>
        <v>0</v>
      </c>
      <c r="AE203" s="256">
        <v>8</v>
      </c>
      <c r="AF203" s="26">
        <f t="shared" si="214"/>
        <v>0.17899999999999999</v>
      </c>
      <c r="AG203" s="79">
        <v>0</v>
      </c>
      <c r="AH203" s="26">
        <f t="shared" si="215"/>
        <v>0</v>
      </c>
      <c r="AI203" s="452">
        <v>0</v>
      </c>
      <c r="AJ203" s="83">
        <f t="shared" si="216"/>
        <v>0</v>
      </c>
      <c r="AK203" s="61">
        <f t="shared" si="217"/>
        <v>7.2727272727272724E-2</v>
      </c>
      <c r="AL203" s="26">
        <f t="shared" si="218"/>
        <v>0.153</v>
      </c>
      <c r="AM203" s="11">
        <v>42</v>
      </c>
      <c r="AN203" s="83">
        <f t="shared" si="219"/>
        <v>5.078597339782346E-2</v>
      </c>
      <c r="AO203" s="26">
        <f t="shared" si="220"/>
        <v>0</v>
      </c>
      <c r="AP203" s="26">
        <f t="shared" si="221"/>
        <v>0</v>
      </c>
      <c r="AQ203" s="198">
        <f t="shared" si="222"/>
        <v>0.33199999999999996</v>
      </c>
      <c r="AR203" s="276">
        <f t="shared" si="223"/>
        <v>0.16200000000000001</v>
      </c>
      <c r="AS203" s="283">
        <f t="shared" si="224"/>
        <v>0</v>
      </c>
      <c r="AT203" s="284">
        <f t="shared" si="225"/>
        <v>0</v>
      </c>
      <c r="AV203" s="450">
        <v>0</v>
      </c>
      <c r="AW203" s="83">
        <f t="shared" si="226"/>
        <v>0</v>
      </c>
      <c r="AX203" s="452">
        <v>0</v>
      </c>
      <c r="AY203" s="83">
        <f t="shared" si="227"/>
        <v>0</v>
      </c>
      <c r="AZ203" s="452">
        <v>0</v>
      </c>
      <c r="BA203" s="83">
        <f t="shared" si="228"/>
        <v>0</v>
      </c>
      <c r="BB203" s="452">
        <v>0</v>
      </c>
      <c r="BC203" s="83">
        <f t="shared" si="229"/>
        <v>0</v>
      </c>
      <c r="BD203" s="452">
        <v>0</v>
      </c>
      <c r="BE203" s="83">
        <f t="shared" si="230"/>
        <v>0</v>
      </c>
      <c r="BF203" s="26">
        <v>0</v>
      </c>
      <c r="BG203" s="83">
        <f t="shared" si="231"/>
        <v>0</v>
      </c>
      <c r="BH203" s="212">
        <f t="shared" si="232"/>
        <v>0</v>
      </c>
      <c r="BI203" s="203">
        <f t="shared" si="233"/>
        <v>0</v>
      </c>
      <c r="BJ203" s="283">
        <f t="shared" si="234"/>
        <v>0</v>
      </c>
      <c r="BK203" s="284">
        <f t="shared" si="235"/>
        <v>0</v>
      </c>
      <c r="BM203" s="160">
        <v>0</v>
      </c>
      <c r="BN203" s="26">
        <f t="shared" si="236"/>
        <v>0</v>
      </c>
      <c r="BO203" s="11">
        <v>0</v>
      </c>
      <c r="BP203" s="26">
        <f t="shared" si="237"/>
        <v>0</v>
      </c>
      <c r="BQ203" s="26">
        <v>2.8000000000000001E-2</v>
      </c>
      <c r="BR203" s="83">
        <f t="shared" si="238"/>
        <v>0.22800000000000001</v>
      </c>
      <c r="BS203" s="163">
        <f t="shared" si="239"/>
        <v>0.22800000000000001</v>
      </c>
      <c r="BT203" s="291">
        <f t="shared" si="240"/>
        <v>0.20599999999999999</v>
      </c>
      <c r="BU203" s="283">
        <f t="shared" si="241"/>
        <v>0</v>
      </c>
      <c r="BV203" s="284">
        <f t="shared" si="242"/>
        <v>0</v>
      </c>
      <c r="BX203" s="160">
        <v>0</v>
      </c>
      <c r="BY203" s="26">
        <f t="shared" si="243"/>
        <v>0</v>
      </c>
      <c r="BZ203" s="11">
        <v>0</v>
      </c>
      <c r="CA203" s="26">
        <f t="shared" si="244"/>
        <v>0</v>
      </c>
      <c r="CB203" s="11">
        <v>1</v>
      </c>
      <c r="CC203" s="26">
        <f t="shared" si="245"/>
        <v>0.26300000000000001</v>
      </c>
      <c r="CD203" s="11">
        <v>0</v>
      </c>
      <c r="CE203" s="26">
        <f t="shared" si="246"/>
        <v>0</v>
      </c>
      <c r="CF203" s="163">
        <f t="shared" si="247"/>
        <v>0.26300000000000001</v>
      </c>
      <c r="CG203" s="299">
        <f t="shared" si="248"/>
        <v>0.25800000000000001</v>
      </c>
      <c r="CH203" s="283">
        <f t="shared" si="249"/>
        <v>0</v>
      </c>
      <c r="CI203" s="284">
        <f t="shared" si="250"/>
        <v>0</v>
      </c>
      <c r="CK203" s="160">
        <v>0</v>
      </c>
      <c r="CL203" s="26">
        <f t="shared" si="251"/>
        <v>0</v>
      </c>
      <c r="CM203" s="26">
        <v>0</v>
      </c>
      <c r="CN203" s="45">
        <f t="shared" si="252"/>
        <v>0</v>
      </c>
      <c r="CO203" s="11">
        <v>2</v>
      </c>
      <c r="CP203" s="26">
        <f t="shared" si="253"/>
        <v>0.20100000000000001</v>
      </c>
      <c r="CQ203" s="11">
        <v>0</v>
      </c>
      <c r="CR203" s="26">
        <f t="shared" si="254"/>
        <v>0</v>
      </c>
      <c r="CS203" s="163">
        <f t="shared" si="255"/>
        <v>0.20100000000000001</v>
      </c>
      <c r="CT203" s="299">
        <f t="shared" si="256"/>
        <v>0.16200000000000001</v>
      </c>
      <c r="CU203" s="283">
        <f t="shared" si="257"/>
        <v>0</v>
      </c>
      <c r="CV203" s="284">
        <f t="shared" si="258"/>
        <v>0</v>
      </c>
      <c r="CX203" s="227">
        <v>2.1000000000000001E-2</v>
      </c>
      <c r="CY203" s="26">
        <f t="shared" si="259"/>
        <v>0.25</v>
      </c>
      <c r="CZ203" s="26">
        <v>1.2E-2</v>
      </c>
      <c r="DA203" s="26">
        <f t="shared" si="260"/>
        <v>0.32</v>
      </c>
      <c r="DB203" s="26">
        <v>0.48449999999999999</v>
      </c>
      <c r="DC203" s="163">
        <f t="shared" si="261"/>
        <v>1.0545</v>
      </c>
      <c r="DD203" s="203">
        <f t="shared" si="262"/>
        <v>0.34200000000000003</v>
      </c>
      <c r="DE203" s="283">
        <f t="shared" si="263"/>
        <v>0</v>
      </c>
      <c r="DF203" s="284">
        <f t="shared" si="264"/>
        <v>0</v>
      </c>
      <c r="DI203" s="231"/>
      <c r="DJ203" s="163">
        <f t="shared" si="265"/>
        <v>3.8884999999999996</v>
      </c>
      <c r="DK203" s="203">
        <f t="shared" si="266"/>
        <v>0.16200000000000001</v>
      </c>
      <c r="DM203" s="301">
        <f t="shared" si="267"/>
        <v>0</v>
      </c>
      <c r="DN203" s="302">
        <f t="shared" si="268"/>
        <v>0</v>
      </c>
    </row>
    <row r="204" spans="2:118" x14ac:dyDescent="0.3">
      <c r="B204" s="47" t="s">
        <v>257</v>
      </c>
      <c r="C204" s="160">
        <v>540132</v>
      </c>
      <c r="D204" s="4" t="s">
        <v>355</v>
      </c>
      <c r="E204" s="4" t="s">
        <v>369</v>
      </c>
      <c r="F204" s="11">
        <v>5</v>
      </c>
      <c r="G204" s="18">
        <v>1020</v>
      </c>
      <c r="H204" s="18">
        <v>1191</v>
      </c>
      <c r="I204" s="18">
        <v>1711</v>
      </c>
      <c r="J204" s="19">
        <v>1073.5686274509803</v>
      </c>
      <c r="K204" s="18">
        <v>669</v>
      </c>
      <c r="L204" s="163">
        <v>2.5</v>
      </c>
      <c r="N204" s="256">
        <v>21</v>
      </c>
      <c r="O204" s="26">
        <f t="shared" si="204"/>
        <v>0.14000000000000001</v>
      </c>
      <c r="P204" s="26">
        <v>2.058823529411765E-2</v>
      </c>
      <c r="Q204" s="26">
        <f t="shared" si="205"/>
        <v>9.6000000000000002E-2</v>
      </c>
      <c r="R204" s="11">
        <v>2.19</v>
      </c>
      <c r="S204" s="26">
        <f t="shared" si="206"/>
        <v>0.35899999999999999</v>
      </c>
      <c r="T204" s="69">
        <v>2.1470588235294121E-3</v>
      </c>
      <c r="U204" s="83">
        <f t="shared" si="207"/>
        <v>0.188</v>
      </c>
      <c r="V204" s="11">
        <v>12</v>
      </c>
      <c r="W204" s="26">
        <f t="shared" si="208"/>
        <v>0.109</v>
      </c>
      <c r="X204" s="62">
        <v>0.2</v>
      </c>
      <c r="Y204" s="26">
        <f t="shared" si="209"/>
        <v>0.16200000000000001</v>
      </c>
      <c r="Z204" s="163">
        <f t="shared" si="210"/>
        <v>0.55500000000000005</v>
      </c>
      <c r="AA204" s="279">
        <f t="shared" si="211"/>
        <v>6.5000000000000002E-2</v>
      </c>
      <c r="AB204" s="283">
        <f t="shared" si="212"/>
        <v>0</v>
      </c>
      <c r="AC204" s="284">
        <f t="shared" si="213"/>
        <v>0</v>
      </c>
      <c r="AE204" s="256">
        <v>1</v>
      </c>
      <c r="AF204" s="26">
        <f t="shared" si="214"/>
        <v>0.114</v>
      </c>
      <c r="AG204" s="79">
        <v>0</v>
      </c>
      <c r="AH204" s="26">
        <f t="shared" si="215"/>
        <v>0</v>
      </c>
      <c r="AI204" s="452">
        <v>0</v>
      </c>
      <c r="AJ204" s="83">
        <f t="shared" si="216"/>
        <v>0</v>
      </c>
      <c r="AK204" s="61">
        <f t="shared" si="217"/>
        <v>4.7619047619047616E-2</v>
      </c>
      <c r="AL204" s="26">
        <f t="shared" si="218"/>
        <v>0.14000000000000001</v>
      </c>
      <c r="AM204" s="11">
        <v>1</v>
      </c>
      <c r="AN204" s="83">
        <f t="shared" si="219"/>
        <v>8.3963056255247689E-4</v>
      </c>
      <c r="AO204" s="26">
        <f t="shared" si="220"/>
        <v>0</v>
      </c>
      <c r="AP204" s="26">
        <f t="shared" si="221"/>
        <v>0</v>
      </c>
      <c r="AQ204" s="198">
        <f t="shared" si="222"/>
        <v>0.254</v>
      </c>
      <c r="AR204" s="276">
        <f t="shared" si="223"/>
        <v>0.127</v>
      </c>
      <c r="AS204" s="283">
        <f t="shared" si="224"/>
        <v>0</v>
      </c>
      <c r="AT204" s="284">
        <f t="shared" si="225"/>
        <v>0</v>
      </c>
      <c r="AV204" s="450">
        <v>0</v>
      </c>
      <c r="AW204" s="83">
        <f t="shared" si="226"/>
        <v>0</v>
      </c>
      <c r="AX204" s="452">
        <v>0</v>
      </c>
      <c r="AY204" s="83">
        <f t="shared" si="227"/>
        <v>0</v>
      </c>
      <c r="AZ204" s="26">
        <v>0</v>
      </c>
      <c r="BA204" s="83">
        <f t="shared" si="228"/>
        <v>0</v>
      </c>
      <c r="BB204" s="452">
        <v>0</v>
      </c>
      <c r="BC204" s="83">
        <f t="shared" si="229"/>
        <v>0</v>
      </c>
      <c r="BD204" s="452">
        <v>0</v>
      </c>
      <c r="BE204" s="83">
        <f t="shared" si="230"/>
        <v>0</v>
      </c>
      <c r="BF204" s="26">
        <v>0</v>
      </c>
      <c r="BG204" s="83">
        <f t="shared" si="231"/>
        <v>0</v>
      </c>
      <c r="BH204" s="212">
        <f t="shared" si="232"/>
        <v>0</v>
      </c>
      <c r="BI204" s="203">
        <f t="shared" si="233"/>
        <v>0</v>
      </c>
      <c r="BJ204" s="283">
        <f t="shared" si="234"/>
        <v>0</v>
      </c>
      <c r="BK204" s="284">
        <f t="shared" si="235"/>
        <v>0</v>
      </c>
      <c r="BM204" s="160">
        <v>0</v>
      </c>
      <c r="BN204" s="26">
        <f t="shared" si="236"/>
        <v>0</v>
      </c>
      <c r="BO204" s="11">
        <v>0</v>
      </c>
      <c r="BP204" s="26">
        <f t="shared" si="237"/>
        <v>0</v>
      </c>
      <c r="BQ204" s="26">
        <v>3.0000000000000001E-3</v>
      </c>
      <c r="BR204" s="83">
        <f t="shared" si="238"/>
        <v>0.114</v>
      </c>
      <c r="BS204" s="163">
        <f t="shared" si="239"/>
        <v>0.114</v>
      </c>
      <c r="BT204" s="291">
        <f t="shared" si="240"/>
        <v>0.109</v>
      </c>
      <c r="BU204" s="283">
        <f t="shared" si="241"/>
        <v>0</v>
      </c>
      <c r="BV204" s="284">
        <f t="shared" si="242"/>
        <v>0</v>
      </c>
      <c r="BX204" s="160">
        <v>0</v>
      </c>
      <c r="BY204" s="26">
        <f t="shared" si="243"/>
        <v>0</v>
      </c>
      <c r="BZ204" s="11">
        <v>0</v>
      </c>
      <c r="CA204" s="26">
        <f t="shared" si="244"/>
        <v>0</v>
      </c>
      <c r="CB204" s="11">
        <v>0</v>
      </c>
      <c r="CC204" s="26">
        <f t="shared" si="245"/>
        <v>0</v>
      </c>
      <c r="CD204" s="11">
        <v>0</v>
      </c>
      <c r="CE204" s="26">
        <f t="shared" si="246"/>
        <v>0</v>
      </c>
      <c r="CF204" s="163">
        <f t="shared" si="247"/>
        <v>0</v>
      </c>
      <c r="CG204" s="299">
        <f t="shared" si="248"/>
        <v>0</v>
      </c>
      <c r="CH204" s="283">
        <f t="shared" si="249"/>
        <v>0</v>
      </c>
      <c r="CI204" s="284">
        <f t="shared" si="250"/>
        <v>0</v>
      </c>
      <c r="CK204" s="160">
        <v>0</v>
      </c>
      <c r="CL204" s="26">
        <f t="shared" si="251"/>
        <v>0</v>
      </c>
      <c r="CM204" s="26">
        <v>0</v>
      </c>
      <c r="CN204" s="45">
        <f t="shared" si="252"/>
        <v>0</v>
      </c>
      <c r="CO204" s="11">
        <v>0</v>
      </c>
      <c r="CP204" s="26">
        <f t="shared" si="253"/>
        <v>0</v>
      </c>
      <c r="CQ204" s="11">
        <v>0</v>
      </c>
      <c r="CR204" s="26">
        <f t="shared" si="254"/>
        <v>0</v>
      </c>
      <c r="CS204" s="163">
        <f t="shared" si="255"/>
        <v>0</v>
      </c>
      <c r="CT204" s="299">
        <f t="shared" si="256"/>
        <v>0</v>
      </c>
      <c r="CU204" s="283">
        <f t="shared" si="257"/>
        <v>0</v>
      </c>
      <c r="CV204" s="284">
        <f t="shared" si="258"/>
        <v>0</v>
      </c>
      <c r="CX204" s="227">
        <v>1E-3</v>
      </c>
      <c r="CY204" s="26">
        <f t="shared" si="259"/>
        <v>0.127</v>
      </c>
      <c r="CZ204" s="26">
        <v>0</v>
      </c>
      <c r="DA204" s="26">
        <f t="shared" si="260"/>
        <v>0</v>
      </c>
      <c r="DB204" s="178">
        <v>0.85899999999999999</v>
      </c>
      <c r="DC204" s="163">
        <f t="shared" si="261"/>
        <v>0.98599999999999999</v>
      </c>
      <c r="DD204" s="203">
        <f t="shared" si="262"/>
        <v>0.307</v>
      </c>
      <c r="DE204" s="283">
        <f t="shared" si="263"/>
        <v>0</v>
      </c>
      <c r="DF204" s="284">
        <f t="shared" si="264"/>
        <v>1</v>
      </c>
      <c r="DI204" s="231"/>
      <c r="DJ204" s="163">
        <f t="shared" si="265"/>
        <v>1.9090000000000003</v>
      </c>
      <c r="DK204" s="203">
        <f t="shared" si="266"/>
        <v>0.109</v>
      </c>
      <c r="DM204" s="301">
        <f t="shared" si="267"/>
        <v>0</v>
      </c>
      <c r="DN204" s="302">
        <f t="shared" si="268"/>
        <v>1</v>
      </c>
    </row>
    <row r="205" spans="2:118" x14ac:dyDescent="0.3">
      <c r="B205" s="47" t="s">
        <v>226</v>
      </c>
      <c r="C205" s="160">
        <v>540254</v>
      </c>
      <c r="D205" s="4" t="s">
        <v>351</v>
      </c>
      <c r="E205" s="4" t="s">
        <v>369</v>
      </c>
      <c r="F205" s="11">
        <v>6</v>
      </c>
      <c r="G205" s="18">
        <v>1555</v>
      </c>
      <c r="H205" s="18">
        <v>1456</v>
      </c>
      <c r="I205" s="18">
        <v>3091</v>
      </c>
      <c r="J205" s="19">
        <v>1272.1800643086817</v>
      </c>
      <c r="K205" s="18">
        <v>1289</v>
      </c>
      <c r="L205" s="163">
        <v>2.3199999999999998</v>
      </c>
      <c r="N205" s="256">
        <v>18</v>
      </c>
      <c r="O205" s="26">
        <f t="shared" si="204"/>
        <v>0.122</v>
      </c>
      <c r="P205" s="26">
        <v>1.1575562700964629E-2</v>
      </c>
      <c r="Q205" s="26">
        <f t="shared" si="205"/>
        <v>7.8E-2</v>
      </c>
      <c r="R205" s="11">
        <v>1.83</v>
      </c>
      <c r="S205" s="26">
        <f t="shared" si="206"/>
        <v>0.311</v>
      </c>
      <c r="T205" s="69">
        <v>1.1768488745980709E-3</v>
      </c>
      <c r="U205" s="26">
        <f t="shared" si="207"/>
        <v>7.0000000000000007E-2</v>
      </c>
      <c r="V205" s="11">
        <v>16</v>
      </c>
      <c r="W205" s="26">
        <f t="shared" si="208"/>
        <v>0.377</v>
      </c>
      <c r="X205" s="62">
        <v>0</v>
      </c>
      <c r="Y205" s="26">
        <f t="shared" si="209"/>
        <v>0</v>
      </c>
      <c r="Z205" s="163">
        <f t="shared" si="210"/>
        <v>0.52500000000000002</v>
      </c>
      <c r="AA205" s="276">
        <f t="shared" si="211"/>
        <v>5.7000000000000002E-2</v>
      </c>
      <c r="AB205" s="283">
        <f t="shared" si="212"/>
        <v>0</v>
      </c>
      <c r="AC205" s="284">
        <f t="shared" si="213"/>
        <v>0</v>
      </c>
      <c r="AE205" s="256">
        <v>1</v>
      </c>
      <c r="AF205" s="26">
        <f t="shared" si="214"/>
        <v>0.114</v>
      </c>
      <c r="AG205" s="79">
        <v>0</v>
      </c>
      <c r="AH205" s="26">
        <f t="shared" si="215"/>
        <v>0</v>
      </c>
      <c r="AI205" s="452">
        <v>0</v>
      </c>
      <c r="AJ205" s="83">
        <f t="shared" si="216"/>
        <v>0</v>
      </c>
      <c r="AK205" s="61">
        <f t="shared" si="217"/>
        <v>5.5555555555555552E-2</v>
      </c>
      <c r="AL205" s="26">
        <f t="shared" si="218"/>
        <v>0.14399999999999999</v>
      </c>
      <c r="AM205" s="11">
        <v>1</v>
      </c>
      <c r="AN205" s="83">
        <f t="shared" si="219"/>
        <v>6.8681318681318687E-4</v>
      </c>
      <c r="AO205" s="26">
        <f t="shared" si="220"/>
        <v>0</v>
      </c>
      <c r="AP205" s="26">
        <f t="shared" si="221"/>
        <v>0</v>
      </c>
      <c r="AQ205" s="198">
        <f t="shared" si="222"/>
        <v>0.25800000000000001</v>
      </c>
      <c r="AR205" s="276">
        <f t="shared" si="223"/>
        <v>0.13100000000000001</v>
      </c>
      <c r="AS205" s="283">
        <f t="shared" si="224"/>
        <v>0</v>
      </c>
      <c r="AT205" s="284">
        <f t="shared" si="225"/>
        <v>0</v>
      </c>
      <c r="AV205" s="450">
        <v>0</v>
      </c>
      <c r="AW205" s="83">
        <f t="shared" si="226"/>
        <v>0</v>
      </c>
      <c r="AX205" s="26">
        <v>0</v>
      </c>
      <c r="AY205" s="83">
        <f t="shared" si="227"/>
        <v>0</v>
      </c>
      <c r="AZ205" s="26">
        <v>0</v>
      </c>
      <c r="BA205" s="83">
        <f t="shared" si="228"/>
        <v>0</v>
      </c>
      <c r="BB205" s="452">
        <v>0</v>
      </c>
      <c r="BC205" s="83">
        <f t="shared" si="229"/>
        <v>0</v>
      </c>
      <c r="BD205" s="452">
        <v>0</v>
      </c>
      <c r="BE205" s="83">
        <f t="shared" si="230"/>
        <v>0</v>
      </c>
      <c r="BF205" s="26">
        <v>0</v>
      </c>
      <c r="BG205" s="83">
        <f t="shared" si="231"/>
        <v>0</v>
      </c>
      <c r="BH205" s="212">
        <f t="shared" si="232"/>
        <v>0</v>
      </c>
      <c r="BI205" s="203">
        <f t="shared" si="233"/>
        <v>0</v>
      </c>
      <c r="BJ205" s="283">
        <f t="shared" si="234"/>
        <v>0</v>
      </c>
      <c r="BK205" s="284">
        <f t="shared" si="235"/>
        <v>0</v>
      </c>
      <c r="BM205" s="160">
        <v>0</v>
      </c>
      <c r="BN205" s="26">
        <f t="shared" si="236"/>
        <v>0</v>
      </c>
      <c r="BO205" s="11">
        <v>0</v>
      </c>
      <c r="BP205" s="26">
        <f t="shared" si="237"/>
        <v>0</v>
      </c>
      <c r="BQ205" s="26">
        <v>0</v>
      </c>
      <c r="BR205" s="83">
        <f t="shared" si="238"/>
        <v>0</v>
      </c>
      <c r="BS205" s="163">
        <f t="shared" si="239"/>
        <v>0</v>
      </c>
      <c r="BT205" s="291">
        <f t="shared" si="240"/>
        <v>0</v>
      </c>
      <c r="BU205" s="283">
        <f t="shared" si="241"/>
        <v>0</v>
      </c>
      <c r="BV205" s="284">
        <f t="shared" si="242"/>
        <v>0</v>
      </c>
      <c r="BX205" s="160">
        <v>0</v>
      </c>
      <c r="BY205" s="26">
        <f t="shared" si="243"/>
        <v>0</v>
      </c>
      <c r="BZ205" s="11">
        <v>0</v>
      </c>
      <c r="CA205" s="26">
        <f t="shared" si="244"/>
        <v>0</v>
      </c>
      <c r="CB205" s="11">
        <v>0</v>
      </c>
      <c r="CC205" s="26">
        <f t="shared" si="245"/>
        <v>0</v>
      </c>
      <c r="CD205" s="11">
        <v>0</v>
      </c>
      <c r="CE205" s="26">
        <f t="shared" si="246"/>
        <v>0</v>
      </c>
      <c r="CF205" s="163">
        <f t="shared" si="247"/>
        <v>0</v>
      </c>
      <c r="CG205" s="299">
        <f t="shared" si="248"/>
        <v>0</v>
      </c>
      <c r="CH205" s="283">
        <f t="shared" si="249"/>
        <v>0</v>
      </c>
      <c r="CI205" s="284">
        <f t="shared" si="250"/>
        <v>0</v>
      </c>
      <c r="CK205" s="160">
        <v>0</v>
      </c>
      <c r="CL205" s="26">
        <f t="shared" si="251"/>
        <v>0</v>
      </c>
      <c r="CM205" s="26">
        <v>0</v>
      </c>
      <c r="CN205" s="45">
        <f t="shared" si="252"/>
        <v>0</v>
      </c>
      <c r="CO205" s="11">
        <v>1</v>
      </c>
      <c r="CP205" s="26">
        <f t="shared" si="253"/>
        <v>0.13500000000000001</v>
      </c>
      <c r="CQ205" s="11">
        <v>0</v>
      </c>
      <c r="CR205" s="26">
        <f t="shared" si="254"/>
        <v>0</v>
      </c>
      <c r="CS205" s="163">
        <f t="shared" si="255"/>
        <v>0.13500000000000001</v>
      </c>
      <c r="CT205" s="299">
        <f t="shared" si="256"/>
        <v>0.11799999999999999</v>
      </c>
      <c r="CU205" s="283">
        <f t="shared" si="257"/>
        <v>0</v>
      </c>
      <c r="CV205" s="284">
        <f t="shared" si="258"/>
        <v>0</v>
      </c>
      <c r="CX205" s="227">
        <v>1E-3</v>
      </c>
      <c r="CY205" s="26">
        <f t="shared" si="259"/>
        <v>0.127</v>
      </c>
      <c r="CZ205" s="26">
        <v>0</v>
      </c>
      <c r="DA205" s="26">
        <f t="shared" si="260"/>
        <v>0</v>
      </c>
      <c r="DB205" s="26">
        <v>0.15409999999999999</v>
      </c>
      <c r="DC205" s="163">
        <f t="shared" si="261"/>
        <v>0.28110000000000002</v>
      </c>
      <c r="DD205" s="203">
        <f t="shared" si="262"/>
        <v>7.0000000000000007E-2</v>
      </c>
      <c r="DE205" s="283">
        <f t="shared" si="263"/>
        <v>0</v>
      </c>
      <c r="DF205" s="284">
        <f t="shared" si="264"/>
        <v>0</v>
      </c>
      <c r="DI205" s="231"/>
      <c r="DJ205" s="163">
        <f t="shared" si="265"/>
        <v>1.1991000000000001</v>
      </c>
      <c r="DK205" s="203">
        <f t="shared" si="266"/>
        <v>7.3999999999999996E-2</v>
      </c>
      <c r="DM205" s="301">
        <f t="shared" si="267"/>
        <v>0</v>
      </c>
      <c r="DN205" s="302">
        <f t="shared" si="268"/>
        <v>0</v>
      </c>
    </row>
    <row r="206" spans="2:118" x14ac:dyDescent="0.3">
      <c r="B206" s="47" t="s">
        <v>134</v>
      </c>
      <c r="C206" s="160">
        <v>545535</v>
      </c>
      <c r="D206" s="4" t="s">
        <v>334</v>
      </c>
      <c r="E206" s="4" t="s">
        <v>369</v>
      </c>
      <c r="F206" s="11">
        <v>2</v>
      </c>
      <c r="G206" s="18">
        <v>790</v>
      </c>
      <c r="H206" s="18">
        <v>1005</v>
      </c>
      <c r="I206" s="18">
        <v>1680</v>
      </c>
      <c r="J206" s="19">
        <v>1361.0126582278481</v>
      </c>
      <c r="K206" s="18">
        <v>609</v>
      </c>
      <c r="L206" s="163">
        <v>2.76</v>
      </c>
      <c r="N206" s="256">
        <v>85</v>
      </c>
      <c r="O206" s="26">
        <f t="shared" si="204"/>
        <v>0.53900000000000003</v>
      </c>
      <c r="P206" s="26">
        <v>0.10759493670886081</v>
      </c>
      <c r="Q206" s="26">
        <f t="shared" si="205"/>
        <v>0.40300000000000002</v>
      </c>
      <c r="R206" s="11">
        <v>3.53</v>
      </c>
      <c r="S206" s="26">
        <f t="shared" si="206"/>
        <v>0.6</v>
      </c>
      <c r="T206" s="69">
        <v>4.4683544303797474E-3</v>
      </c>
      <c r="U206" s="83">
        <f t="shared" si="207"/>
        <v>0.50800000000000001</v>
      </c>
      <c r="V206" s="11">
        <v>27</v>
      </c>
      <c r="W206" s="144">
        <f t="shared" si="208"/>
        <v>0.95099999999999996</v>
      </c>
      <c r="X206" s="65">
        <v>2.6</v>
      </c>
      <c r="Y206" s="83">
        <f t="shared" si="209"/>
        <v>0.69199999999999995</v>
      </c>
      <c r="Z206" s="163">
        <f t="shared" si="210"/>
        <v>2.5539999999999998</v>
      </c>
      <c r="AA206" s="276">
        <f t="shared" si="211"/>
        <v>0.76300000000000001</v>
      </c>
      <c r="AB206" s="283">
        <f t="shared" si="212"/>
        <v>1</v>
      </c>
      <c r="AC206" s="284">
        <f t="shared" si="213"/>
        <v>1</v>
      </c>
      <c r="AE206" s="256">
        <v>4</v>
      </c>
      <c r="AF206" s="26">
        <f t="shared" si="214"/>
        <v>0.16200000000000001</v>
      </c>
      <c r="AG206" s="79">
        <v>1</v>
      </c>
      <c r="AH206" s="26">
        <f t="shared" si="215"/>
        <v>0.53</v>
      </c>
      <c r="AI206" s="452">
        <v>0</v>
      </c>
      <c r="AJ206" s="83">
        <f t="shared" si="216"/>
        <v>0</v>
      </c>
      <c r="AK206" s="61">
        <f t="shared" si="217"/>
        <v>4.7058823529411764E-2</v>
      </c>
      <c r="AL206" s="26">
        <f t="shared" si="218"/>
        <v>0.13500000000000001</v>
      </c>
      <c r="AM206" s="11">
        <v>4</v>
      </c>
      <c r="AN206" s="83">
        <f t="shared" si="219"/>
        <v>3.9800995024875619E-3</v>
      </c>
      <c r="AO206" s="452">
        <v>0</v>
      </c>
      <c r="AP206" s="26">
        <f t="shared" si="221"/>
        <v>0</v>
      </c>
      <c r="AQ206" s="198">
        <f t="shared" si="222"/>
        <v>0.82700000000000007</v>
      </c>
      <c r="AR206" s="276">
        <f t="shared" si="223"/>
        <v>0.19700000000000001</v>
      </c>
      <c r="AS206" s="283">
        <f t="shared" si="224"/>
        <v>0</v>
      </c>
      <c r="AT206" s="284">
        <f t="shared" si="225"/>
        <v>0</v>
      </c>
      <c r="AV206" s="450">
        <v>0</v>
      </c>
      <c r="AW206" s="83">
        <f t="shared" si="226"/>
        <v>0</v>
      </c>
      <c r="AX206" s="26">
        <v>0</v>
      </c>
      <c r="AY206" s="83">
        <f t="shared" si="227"/>
        <v>0</v>
      </c>
      <c r="AZ206" s="452">
        <v>0</v>
      </c>
      <c r="BA206" s="83">
        <f t="shared" si="228"/>
        <v>0</v>
      </c>
      <c r="BB206" s="452">
        <v>0</v>
      </c>
      <c r="BC206" s="83">
        <f t="shared" si="229"/>
        <v>0</v>
      </c>
      <c r="BD206" s="452">
        <v>0</v>
      </c>
      <c r="BE206" s="83">
        <f t="shared" si="230"/>
        <v>0</v>
      </c>
      <c r="BF206" s="452">
        <v>0</v>
      </c>
      <c r="BG206" s="83">
        <f t="shared" si="231"/>
        <v>0</v>
      </c>
      <c r="BH206" s="212">
        <f t="shared" si="232"/>
        <v>0</v>
      </c>
      <c r="BI206" s="203">
        <f t="shared" si="233"/>
        <v>0</v>
      </c>
      <c r="BJ206" s="283">
        <f t="shared" si="234"/>
        <v>0</v>
      </c>
      <c r="BK206" s="284">
        <f t="shared" si="235"/>
        <v>0</v>
      </c>
      <c r="BM206" s="160">
        <v>2</v>
      </c>
      <c r="BN206" s="26">
        <f t="shared" si="236"/>
        <v>0.66600000000000004</v>
      </c>
      <c r="BO206" s="11">
        <v>1</v>
      </c>
      <c r="BP206" s="26">
        <f t="shared" si="237"/>
        <v>0.63500000000000001</v>
      </c>
      <c r="BQ206" s="26">
        <v>2.1999999999999999E-2</v>
      </c>
      <c r="BR206" s="83">
        <f t="shared" si="238"/>
        <v>0.20100000000000001</v>
      </c>
      <c r="BS206" s="163">
        <f t="shared" si="239"/>
        <v>0.86699999999999999</v>
      </c>
      <c r="BT206" s="291">
        <f t="shared" si="240"/>
        <v>0.45600000000000002</v>
      </c>
      <c r="BU206" s="283">
        <f t="shared" si="241"/>
        <v>0</v>
      </c>
      <c r="BV206" s="284">
        <f t="shared" si="242"/>
        <v>0</v>
      </c>
      <c r="BX206" s="160">
        <v>0</v>
      </c>
      <c r="BY206" s="26">
        <f t="shared" si="243"/>
        <v>0</v>
      </c>
      <c r="BZ206" s="11">
        <v>0</v>
      </c>
      <c r="CA206" s="26">
        <f t="shared" si="244"/>
        <v>0</v>
      </c>
      <c r="CB206" s="11">
        <v>0</v>
      </c>
      <c r="CC206" s="26">
        <f t="shared" si="245"/>
        <v>0</v>
      </c>
      <c r="CD206" s="11">
        <v>0</v>
      </c>
      <c r="CE206" s="26">
        <f t="shared" si="246"/>
        <v>0</v>
      </c>
      <c r="CF206" s="163">
        <f t="shared" si="247"/>
        <v>0</v>
      </c>
      <c r="CG206" s="299">
        <f t="shared" si="248"/>
        <v>0</v>
      </c>
      <c r="CH206" s="283">
        <f t="shared" si="249"/>
        <v>0</v>
      </c>
      <c r="CI206" s="284">
        <f t="shared" si="250"/>
        <v>0</v>
      </c>
      <c r="CK206" s="160">
        <v>0</v>
      </c>
      <c r="CL206" s="26">
        <f t="shared" si="251"/>
        <v>0</v>
      </c>
      <c r="CM206" s="26">
        <v>0</v>
      </c>
      <c r="CN206" s="45">
        <f t="shared" si="252"/>
        <v>0</v>
      </c>
      <c r="CO206" s="11">
        <v>49</v>
      </c>
      <c r="CP206" s="26">
        <f t="shared" si="253"/>
        <v>0.79800000000000004</v>
      </c>
      <c r="CQ206" s="11">
        <v>8</v>
      </c>
      <c r="CR206" s="26">
        <f t="shared" si="254"/>
        <v>0.67900000000000005</v>
      </c>
      <c r="CS206" s="163">
        <f t="shared" si="255"/>
        <v>1.4770000000000001</v>
      </c>
      <c r="CT206" s="299">
        <f t="shared" si="256"/>
        <v>0.51300000000000001</v>
      </c>
      <c r="CU206" s="283">
        <f t="shared" si="257"/>
        <v>0</v>
      </c>
      <c r="CV206" s="284">
        <f t="shared" si="258"/>
        <v>0</v>
      </c>
      <c r="CX206" s="227">
        <v>2E-3</v>
      </c>
      <c r="CY206" s="26">
        <f t="shared" si="259"/>
        <v>0.14399999999999999</v>
      </c>
      <c r="CZ206" s="26">
        <v>0</v>
      </c>
      <c r="DA206" s="26">
        <f t="shared" si="260"/>
        <v>0</v>
      </c>
      <c r="DB206" s="26">
        <v>0.49769999999999998</v>
      </c>
      <c r="DC206" s="163">
        <f t="shared" si="261"/>
        <v>0.64169999999999994</v>
      </c>
      <c r="DD206" s="203">
        <f t="shared" si="262"/>
        <v>0.17899999999999999</v>
      </c>
      <c r="DE206" s="283">
        <f t="shared" si="263"/>
        <v>0</v>
      </c>
      <c r="DF206" s="284">
        <f t="shared" si="264"/>
        <v>0</v>
      </c>
      <c r="DI206" s="231"/>
      <c r="DJ206" s="163">
        <f t="shared" si="265"/>
        <v>6.3666999999999998</v>
      </c>
      <c r="DK206" s="203">
        <f t="shared" si="266"/>
        <v>0.19700000000000001</v>
      </c>
      <c r="DM206" s="301">
        <f t="shared" si="267"/>
        <v>1</v>
      </c>
      <c r="DN206" s="302">
        <f t="shared" si="268"/>
        <v>1</v>
      </c>
    </row>
    <row r="207" spans="2:118" x14ac:dyDescent="0.3">
      <c r="B207" s="49" t="s">
        <v>279</v>
      </c>
      <c r="C207" s="161">
        <v>540196</v>
      </c>
      <c r="D207" s="6" t="s">
        <v>361</v>
      </c>
      <c r="E207" s="6" t="s">
        <v>369</v>
      </c>
      <c r="F207" s="13">
        <v>5</v>
      </c>
      <c r="G207" s="22">
        <v>542</v>
      </c>
      <c r="H207" s="22">
        <v>1834</v>
      </c>
      <c r="I207" s="22">
        <v>2459</v>
      </c>
      <c r="J207" s="23">
        <v>2903.6162361623615</v>
      </c>
      <c r="K207" s="22">
        <v>949</v>
      </c>
      <c r="L207" s="164">
        <v>2.5911485774499474</v>
      </c>
      <c r="N207" s="445">
        <v>79</v>
      </c>
      <c r="O207" s="28">
        <f t="shared" si="204"/>
        <v>0.52100000000000002</v>
      </c>
      <c r="P207" s="28">
        <v>0.14575645756457559</v>
      </c>
      <c r="Q207" s="28">
        <f t="shared" si="205"/>
        <v>0.53500000000000003</v>
      </c>
      <c r="R207" s="13">
        <v>0.32</v>
      </c>
      <c r="S207" s="28">
        <f t="shared" si="206"/>
        <v>7.3999999999999996E-2</v>
      </c>
      <c r="T207" s="70">
        <v>5.9040590405904064E-4</v>
      </c>
      <c r="U207" s="28">
        <f t="shared" si="207"/>
        <v>5.1999999999999998E-2</v>
      </c>
      <c r="V207" s="13">
        <v>18</v>
      </c>
      <c r="W207" s="28">
        <f t="shared" si="208"/>
        <v>0.57399999999999995</v>
      </c>
      <c r="X207" s="63">
        <v>3</v>
      </c>
      <c r="Y207" s="86">
        <f t="shared" si="209"/>
        <v>0.75</v>
      </c>
      <c r="Z207" s="164">
        <f t="shared" si="210"/>
        <v>1.911</v>
      </c>
      <c r="AA207" s="274">
        <f t="shared" si="211"/>
        <v>0.42899999999999999</v>
      </c>
      <c r="AB207" s="360">
        <f t="shared" si="212"/>
        <v>0</v>
      </c>
      <c r="AC207" s="361">
        <f t="shared" si="213"/>
        <v>0</v>
      </c>
      <c r="AE207" s="445">
        <v>3</v>
      </c>
      <c r="AF207" s="28">
        <f t="shared" si="214"/>
        <v>0.153</v>
      </c>
      <c r="AG207" s="81">
        <v>0</v>
      </c>
      <c r="AH207" s="28">
        <f t="shared" si="215"/>
        <v>0</v>
      </c>
      <c r="AI207" s="453">
        <v>0</v>
      </c>
      <c r="AJ207" s="86">
        <f t="shared" si="216"/>
        <v>0</v>
      </c>
      <c r="AK207" s="73">
        <f t="shared" si="217"/>
        <v>3.7974683544303799E-2</v>
      </c>
      <c r="AL207" s="28">
        <f t="shared" si="218"/>
        <v>0.13100000000000001</v>
      </c>
      <c r="AM207" s="13">
        <v>8</v>
      </c>
      <c r="AN207" s="86">
        <f t="shared" si="219"/>
        <v>4.3620501635768813E-3</v>
      </c>
      <c r="AO207" s="28">
        <f>AG207/AE207</f>
        <v>0</v>
      </c>
      <c r="AP207" s="28">
        <f t="shared" si="221"/>
        <v>0</v>
      </c>
      <c r="AQ207" s="197">
        <f t="shared" si="222"/>
        <v>0.28400000000000003</v>
      </c>
      <c r="AR207" s="274">
        <f t="shared" si="223"/>
        <v>0.14399999999999999</v>
      </c>
      <c r="AS207" s="360">
        <f t="shared" si="224"/>
        <v>0</v>
      </c>
      <c r="AT207" s="361">
        <f t="shared" si="225"/>
        <v>0</v>
      </c>
      <c r="AV207" s="451">
        <v>0</v>
      </c>
      <c r="AW207" s="86">
        <f t="shared" si="226"/>
        <v>0</v>
      </c>
      <c r="AX207" s="453">
        <v>0</v>
      </c>
      <c r="AY207" s="86">
        <f t="shared" si="227"/>
        <v>0</v>
      </c>
      <c r="AZ207" s="453">
        <v>0</v>
      </c>
      <c r="BA207" s="86">
        <f t="shared" si="228"/>
        <v>0</v>
      </c>
      <c r="BB207" s="453">
        <v>0</v>
      </c>
      <c r="BC207" s="86">
        <f t="shared" si="229"/>
        <v>0</v>
      </c>
      <c r="BD207" s="453">
        <v>0</v>
      </c>
      <c r="BE207" s="86">
        <f t="shared" si="230"/>
        <v>0</v>
      </c>
      <c r="BF207" s="28">
        <v>0</v>
      </c>
      <c r="BG207" s="86">
        <f t="shared" si="231"/>
        <v>0</v>
      </c>
      <c r="BH207" s="214">
        <f t="shared" si="232"/>
        <v>0</v>
      </c>
      <c r="BI207" s="195">
        <f t="shared" si="233"/>
        <v>0</v>
      </c>
      <c r="BJ207" s="360">
        <f t="shared" si="234"/>
        <v>0</v>
      </c>
      <c r="BK207" s="361">
        <f t="shared" si="235"/>
        <v>0</v>
      </c>
      <c r="BM207" s="161">
        <v>0</v>
      </c>
      <c r="BN207" s="28">
        <f t="shared" si="236"/>
        <v>0</v>
      </c>
      <c r="BO207" s="13">
        <v>0</v>
      </c>
      <c r="BP207" s="28">
        <f t="shared" si="237"/>
        <v>0</v>
      </c>
      <c r="BQ207" s="28">
        <v>7.9000000000000001E-2</v>
      </c>
      <c r="BR207" s="86">
        <f t="shared" si="238"/>
        <v>0.42899999999999999</v>
      </c>
      <c r="BS207" s="164">
        <f t="shared" si="239"/>
        <v>0.42899999999999999</v>
      </c>
      <c r="BT207" s="293">
        <f t="shared" si="240"/>
        <v>0.315</v>
      </c>
      <c r="BU207" s="360">
        <f t="shared" si="241"/>
        <v>0</v>
      </c>
      <c r="BV207" s="361">
        <f t="shared" si="242"/>
        <v>0</v>
      </c>
      <c r="BX207" s="161">
        <v>0</v>
      </c>
      <c r="BY207" s="28">
        <f t="shared" si="243"/>
        <v>0</v>
      </c>
      <c r="BZ207" s="13">
        <v>0</v>
      </c>
      <c r="CA207" s="28">
        <f t="shared" si="244"/>
        <v>0</v>
      </c>
      <c r="CB207" s="13">
        <v>1</v>
      </c>
      <c r="CC207" s="28">
        <f t="shared" si="245"/>
        <v>0.26300000000000001</v>
      </c>
      <c r="CD207" s="13">
        <v>1</v>
      </c>
      <c r="CE207" s="28">
        <f t="shared" si="246"/>
        <v>0.59199999999999997</v>
      </c>
      <c r="CF207" s="164">
        <f t="shared" si="247"/>
        <v>0.26300000000000001</v>
      </c>
      <c r="CG207" s="274">
        <f t="shared" si="248"/>
        <v>0.25800000000000001</v>
      </c>
      <c r="CH207" s="360">
        <f t="shared" si="249"/>
        <v>0</v>
      </c>
      <c r="CI207" s="361">
        <f t="shared" si="250"/>
        <v>0</v>
      </c>
      <c r="CK207" s="161">
        <v>0</v>
      </c>
      <c r="CL207" s="28">
        <f t="shared" si="251"/>
        <v>0</v>
      </c>
      <c r="CM207" s="28">
        <v>0</v>
      </c>
      <c r="CN207" s="28">
        <f t="shared" si="252"/>
        <v>0</v>
      </c>
      <c r="CO207" s="13">
        <v>1</v>
      </c>
      <c r="CP207" s="28">
        <f t="shared" si="253"/>
        <v>0.13500000000000001</v>
      </c>
      <c r="CQ207" s="13">
        <v>0</v>
      </c>
      <c r="CR207" s="28">
        <f t="shared" si="254"/>
        <v>0</v>
      </c>
      <c r="CS207" s="164">
        <f t="shared" si="255"/>
        <v>0.13500000000000001</v>
      </c>
      <c r="CT207" s="274">
        <f t="shared" si="256"/>
        <v>0.11799999999999999</v>
      </c>
      <c r="CU207" s="360">
        <f t="shared" si="257"/>
        <v>0</v>
      </c>
      <c r="CV207" s="361">
        <f t="shared" si="258"/>
        <v>0</v>
      </c>
      <c r="CX207" s="229">
        <v>0</v>
      </c>
      <c r="CY207" s="28">
        <f t="shared" si="259"/>
        <v>0</v>
      </c>
      <c r="CZ207" s="28">
        <v>0</v>
      </c>
      <c r="DA207" s="28">
        <f t="shared" si="260"/>
        <v>0</v>
      </c>
      <c r="DB207" s="28">
        <v>0.50660000000000005</v>
      </c>
      <c r="DC207" s="164">
        <f t="shared" si="261"/>
        <v>0.50660000000000005</v>
      </c>
      <c r="DD207" s="195">
        <f t="shared" si="262"/>
        <v>0.13500000000000001</v>
      </c>
      <c r="DE207" s="360">
        <f t="shared" si="263"/>
        <v>0</v>
      </c>
      <c r="DF207" s="361">
        <f t="shared" si="264"/>
        <v>0</v>
      </c>
      <c r="DI207" s="231"/>
      <c r="DJ207" s="164">
        <f t="shared" si="265"/>
        <v>3.5286000000000004</v>
      </c>
      <c r="DK207" s="195">
        <f t="shared" si="266"/>
        <v>0.14899999999999999</v>
      </c>
      <c r="DM207" s="363">
        <f t="shared" si="267"/>
        <v>0</v>
      </c>
      <c r="DN207" s="364">
        <f t="shared" si="268"/>
        <v>0</v>
      </c>
    </row>
    <row r="208" spans="2:118" x14ac:dyDescent="0.3">
      <c r="B208" s="47" t="s">
        <v>259</v>
      </c>
      <c r="C208" s="160">
        <v>540263</v>
      </c>
      <c r="D208" s="4" t="s">
        <v>355</v>
      </c>
      <c r="E208" s="4" t="s">
        <v>369</v>
      </c>
      <c r="F208" s="11">
        <v>5</v>
      </c>
      <c r="G208" s="18">
        <v>156</v>
      </c>
      <c r="H208" s="18">
        <v>136</v>
      </c>
      <c r="I208" s="18">
        <v>339</v>
      </c>
      <c r="J208" s="19">
        <v>1390.7692307692307</v>
      </c>
      <c r="K208" s="18">
        <v>72</v>
      </c>
      <c r="L208" s="163">
        <v>4.71</v>
      </c>
      <c r="N208" s="256">
        <v>16</v>
      </c>
      <c r="O208" s="26">
        <f t="shared" si="204"/>
        <v>9.6000000000000002E-2</v>
      </c>
      <c r="P208" s="26">
        <v>0.1025641025641026</v>
      </c>
      <c r="Q208" s="26">
        <f t="shared" si="205"/>
        <v>0.38500000000000001</v>
      </c>
      <c r="R208" s="11">
        <v>1.02</v>
      </c>
      <c r="S208" s="26">
        <f t="shared" si="206"/>
        <v>0.14399999999999999</v>
      </c>
      <c r="T208" s="69">
        <v>6.538461538461539E-3</v>
      </c>
      <c r="U208" s="83">
        <f t="shared" si="207"/>
        <v>0.69199999999999995</v>
      </c>
      <c r="V208" s="11">
        <v>12</v>
      </c>
      <c r="W208" s="26">
        <f t="shared" si="208"/>
        <v>0.109</v>
      </c>
      <c r="X208" s="62">
        <v>0.6</v>
      </c>
      <c r="Y208" s="26">
        <f t="shared" si="209"/>
        <v>0.192</v>
      </c>
      <c r="Z208" s="163">
        <f t="shared" si="210"/>
        <v>1.3779999999999999</v>
      </c>
      <c r="AA208" s="276">
        <f t="shared" si="211"/>
        <v>0.254</v>
      </c>
      <c r="AB208" s="283">
        <f t="shared" si="212"/>
        <v>0</v>
      </c>
      <c r="AC208" s="284">
        <f t="shared" si="213"/>
        <v>0</v>
      </c>
      <c r="AE208" s="256">
        <v>8</v>
      </c>
      <c r="AF208" s="26">
        <f t="shared" si="214"/>
        <v>0.17899999999999999</v>
      </c>
      <c r="AG208" s="79">
        <v>0</v>
      </c>
      <c r="AH208" s="26">
        <f t="shared" si="215"/>
        <v>0</v>
      </c>
      <c r="AI208" s="452">
        <v>0</v>
      </c>
      <c r="AJ208" s="83">
        <f t="shared" si="216"/>
        <v>0</v>
      </c>
      <c r="AK208" s="61">
        <f t="shared" si="217"/>
        <v>0.5</v>
      </c>
      <c r="AL208" s="26">
        <f t="shared" si="218"/>
        <v>0.438</v>
      </c>
      <c r="AM208" s="11">
        <v>15</v>
      </c>
      <c r="AN208" s="83">
        <f t="shared" si="219"/>
        <v>0.11029411764705882</v>
      </c>
      <c r="AO208" s="26">
        <f>AG208/AE208</f>
        <v>0</v>
      </c>
      <c r="AP208" s="26">
        <f t="shared" si="221"/>
        <v>0</v>
      </c>
      <c r="AQ208" s="198">
        <f t="shared" si="222"/>
        <v>0.61699999999999999</v>
      </c>
      <c r="AR208" s="276">
        <f t="shared" si="223"/>
        <v>0.17499999999999999</v>
      </c>
      <c r="AS208" s="283">
        <f t="shared" si="224"/>
        <v>0</v>
      </c>
      <c r="AT208" s="284">
        <f t="shared" si="225"/>
        <v>0</v>
      </c>
      <c r="AV208" s="450">
        <v>0</v>
      </c>
      <c r="AW208" s="83">
        <f t="shared" si="226"/>
        <v>0</v>
      </c>
      <c r="AX208" s="452">
        <v>0</v>
      </c>
      <c r="AY208" s="83">
        <f t="shared" si="227"/>
        <v>0</v>
      </c>
      <c r="AZ208" s="452">
        <v>0</v>
      </c>
      <c r="BA208" s="83">
        <f t="shared" si="228"/>
        <v>0</v>
      </c>
      <c r="BB208" s="452">
        <v>0</v>
      </c>
      <c r="BC208" s="83">
        <f t="shared" si="229"/>
        <v>0</v>
      </c>
      <c r="BD208" s="452">
        <v>0</v>
      </c>
      <c r="BE208" s="83">
        <f t="shared" si="230"/>
        <v>0</v>
      </c>
      <c r="BF208" s="26">
        <v>0</v>
      </c>
      <c r="BG208" s="83">
        <f t="shared" si="231"/>
        <v>0</v>
      </c>
      <c r="BH208" s="212">
        <f t="shared" si="232"/>
        <v>0</v>
      </c>
      <c r="BI208" s="203">
        <f t="shared" si="233"/>
        <v>0</v>
      </c>
      <c r="BJ208" s="283">
        <f t="shared" si="234"/>
        <v>0</v>
      </c>
      <c r="BK208" s="284">
        <f t="shared" si="235"/>
        <v>0</v>
      </c>
      <c r="BM208" s="160">
        <v>0</v>
      </c>
      <c r="BN208" s="26">
        <f t="shared" si="236"/>
        <v>0</v>
      </c>
      <c r="BO208" s="11">
        <v>0</v>
      </c>
      <c r="BP208" s="26">
        <f t="shared" si="237"/>
        <v>0</v>
      </c>
      <c r="BQ208" s="26">
        <v>6.4000000000000001E-2</v>
      </c>
      <c r="BR208" s="83">
        <f t="shared" si="238"/>
        <v>0.36799999999999999</v>
      </c>
      <c r="BS208" s="163">
        <f t="shared" si="239"/>
        <v>0.36799999999999999</v>
      </c>
      <c r="BT208" s="291">
        <f t="shared" si="240"/>
        <v>0.27600000000000002</v>
      </c>
      <c r="BU208" s="283">
        <f t="shared" si="241"/>
        <v>0</v>
      </c>
      <c r="BV208" s="284">
        <f t="shared" si="242"/>
        <v>0</v>
      </c>
      <c r="BX208" s="160">
        <v>0</v>
      </c>
      <c r="BY208" s="26">
        <f t="shared" si="243"/>
        <v>0</v>
      </c>
      <c r="BZ208" s="11">
        <v>0</v>
      </c>
      <c r="CA208" s="26">
        <f t="shared" si="244"/>
        <v>0</v>
      </c>
      <c r="CB208" s="11">
        <v>1</v>
      </c>
      <c r="CC208" s="26">
        <f t="shared" si="245"/>
        <v>0.26300000000000001</v>
      </c>
      <c r="CD208" s="11">
        <v>0</v>
      </c>
      <c r="CE208" s="26">
        <f t="shared" si="246"/>
        <v>0</v>
      </c>
      <c r="CF208" s="163">
        <f t="shared" si="247"/>
        <v>0.26300000000000001</v>
      </c>
      <c r="CG208" s="299">
        <f t="shared" si="248"/>
        <v>0.25800000000000001</v>
      </c>
      <c r="CH208" s="283">
        <f t="shared" si="249"/>
        <v>0</v>
      </c>
      <c r="CI208" s="284">
        <f t="shared" si="250"/>
        <v>0</v>
      </c>
      <c r="CK208" s="160">
        <v>0</v>
      </c>
      <c r="CL208" s="26">
        <f t="shared" si="251"/>
        <v>0</v>
      </c>
      <c r="CM208" s="26">
        <v>0</v>
      </c>
      <c r="CN208" s="45">
        <f t="shared" si="252"/>
        <v>0</v>
      </c>
      <c r="CO208" s="11">
        <v>0</v>
      </c>
      <c r="CP208" s="26">
        <f t="shared" si="253"/>
        <v>0</v>
      </c>
      <c r="CQ208" s="11">
        <v>0</v>
      </c>
      <c r="CR208" s="26">
        <f t="shared" si="254"/>
        <v>0</v>
      </c>
      <c r="CS208" s="163">
        <f t="shared" si="255"/>
        <v>0</v>
      </c>
      <c r="CT208" s="299">
        <f t="shared" si="256"/>
        <v>0</v>
      </c>
      <c r="CU208" s="283">
        <f t="shared" si="257"/>
        <v>0</v>
      </c>
      <c r="CV208" s="284">
        <f t="shared" si="258"/>
        <v>0</v>
      </c>
      <c r="CX208" s="227">
        <v>9.7000000000000003E-2</v>
      </c>
      <c r="CY208" s="26">
        <f t="shared" si="259"/>
        <v>0.48599999999999999</v>
      </c>
      <c r="CZ208" s="26">
        <v>5.6000000000000001E-2</v>
      </c>
      <c r="DA208" s="26">
        <f t="shared" si="260"/>
        <v>0.504</v>
      </c>
      <c r="DB208" s="83">
        <v>0.63870000000000005</v>
      </c>
      <c r="DC208" s="163">
        <f t="shared" si="261"/>
        <v>1.6287</v>
      </c>
      <c r="DD208" s="203">
        <f t="shared" si="262"/>
        <v>0.55700000000000005</v>
      </c>
      <c r="DE208" s="283">
        <f t="shared" si="263"/>
        <v>0</v>
      </c>
      <c r="DF208" s="284">
        <f t="shared" si="264"/>
        <v>0</v>
      </c>
      <c r="DI208" s="231"/>
      <c r="DJ208" s="163">
        <f t="shared" si="265"/>
        <v>4.2546999999999997</v>
      </c>
      <c r="DK208" s="203">
        <f t="shared" si="266"/>
        <v>0.16600000000000001</v>
      </c>
      <c r="DM208" s="301">
        <f t="shared" si="267"/>
        <v>0</v>
      </c>
      <c r="DN208" s="302">
        <f t="shared" si="268"/>
        <v>0</v>
      </c>
    </row>
    <row r="209" spans="2:118" x14ac:dyDescent="0.3">
      <c r="B209" s="47" t="s">
        <v>176</v>
      </c>
      <c r="C209" s="160">
        <v>540285</v>
      </c>
      <c r="D209" s="4" t="s">
        <v>340</v>
      </c>
      <c r="E209" s="4" t="s">
        <v>369</v>
      </c>
      <c r="F209" s="11">
        <v>1</v>
      </c>
      <c r="G209" s="18">
        <v>5739</v>
      </c>
      <c r="H209" s="18">
        <v>5242</v>
      </c>
      <c r="I209" s="18">
        <v>9699</v>
      </c>
      <c r="J209" s="19">
        <v>1081.6100365917407</v>
      </c>
      <c r="K209" s="18">
        <v>4138</v>
      </c>
      <c r="L209" s="163">
        <v>2.29</v>
      </c>
      <c r="N209" s="256">
        <v>8</v>
      </c>
      <c r="O209" s="26">
        <f t="shared" si="204"/>
        <v>7.3999999999999996E-2</v>
      </c>
      <c r="P209" s="26">
        <v>1.393971075100192E-3</v>
      </c>
      <c r="Q209" s="26">
        <f t="shared" si="205"/>
        <v>5.1999999999999998E-2</v>
      </c>
      <c r="R209" s="11">
        <v>1.1599999999999999</v>
      </c>
      <c r="S209" s="26">
        <f t="shared" si="206"/>
        <v>0.16600000000000001</v>
      </c>
      <c r="T209" s="69">
        <v>2.0212580588952779E-4</v>
      </c>
      <c r="U209" s="26">
        <f t="shared" si="207"/>
        <v>4.8000000000000001E-2</v>
      </c>
      <c r="V209" s="11">
        <v>17</v>
      </c>
      <c r="W209" s="26">
        <f t="shared" si="208"/>
        <v>0.495</v>
      </c>
      <c r="X209" s="62">
        <v>0</v>
      </c>
      <c r="Y209" s="26">
        <f t="shared" si="209"/>
        <v>0</v>
      </c>
      <c r="Z209" s="163">
        <f t="shared" si="210"/>
        <v>0.59500000000000008</v>
      </c>
      <c r="AA209" s="276">
        <f t="shared" si="211"/>
        <v>8.3000000000000004E-2</v>
      </c>
      <c r="AB209" s="283">
        <f t="shared" si="212"/>
        <v>0</v>
      </c>
      <c r="AC209" s="284">
        <f t="shared" si="213"/>
        <v>0</v>
      </c>
      <c r="AE209" s="256">
        <v>0</v>
      </c>
      <c r="AF209" s="26">
        <f t="shared" si="214"/>
        <v>0</v>
      </c>
      <c r="AG209" s="79">
        <v>0</v>
      </c>
      <c r="AH209" s="26">
        <f t="shared" si="215"/>
        <v>0</v>
      </c>
      <c r="AI209" s="26">
        <f>AE209/H209</f>
        <v>0</v>
      </c>
      <c r="AJ209" s="83">
        <f t="shared" si="216"/>
        <v>0</v>
      </c>
      <c r="AK209" s="61">
        <f t="shared" si="217"/>
        <v>0</v>
      </c>
      <c r="AL209" s="26">
        <f t="shared" si="218"/>
        <v>0</v>
      </c>
      <c r="AM209" s="11">
        <v>2</v>
      </c>
      <c r="AN209" s="83">
        <f t="shared" si="219"/>
        <v>3.8153376573826786E-4</v>
      </c>
      <c r="AO209" s="26">
        <v>0</v>
      </c>
      <c r="AP209" s="26">
        <f t="shared" si="221"/>
        <v>0</v>
      </c>
      <c r="AQ209" s="198">
        <f t="shared" si="222"/>
        <v>0</v>
      </c>
      <c r="AR209" s="276">
        <f t="shared" si="223"/>
        <v>0</v>
      </c>
      <c r="AS209" s="283">
        <f t="shared" si="224"/>
        <v>0</v>
      </c>
      <c r="AT209" s="284">
        <f t="shared" si="225"/>
        <v>0</v>
      </c>
      <c r="AV209" s="450">
        <v>0</v>
      </c>
      <c r="AW209" s="83">
        <f t="shared" si="226"/>
        <v>0</v>
      </c>
      <c r="AX209" s="452">
        <v>0</v>
      </c>
      <c r="AY209" s="83">
        <f t="shared" si="227"/>
        <v>0</v>
      </c>
      <c r="AZ209" s="26">
        <v>0</v>
      </c>
      <c r="BA209" s="83">
        <f t="shared" si="228"/>
        <v>0</v>
      </c>
      <c r="BB209" s="452">
        <v>0</v>
      </c>
      <c r="BC209" s="83">
        <f t="shared" si="229"/>
        <v>0</v>
      </c>
      <c r="BD209" s="452">
        <v>0</v>
      </c>
      <c r="BE209" s="83">
        <f t="shared" si="230"/>
        <v>0</v>
      </c>
      <c r="BF209" s="26">
        <v>0</v>
      </c>
      <c r="BG209" s="83">
        <f t="shared" si="231"/>
        <v>0</v>
      </c>
      <c r="BH209" s="212">
        <f t="shared" si="232"/>
        <v>0</v>
      </c>
      <c r="BI209" s="203">
        <f t="shared" si="233"/>
        <v>0</v>
      </c>
      <c r="BJ209" s="283">
        <f t="shared" si="234"/>
        <v>0</v>
      </c>
      <c r="BK209" s="284">
        <f t="shared" si="235"/>
        <v>0</v>
      </c>
      <c r="BM209" s="160">
        <v>0</v>
      </c>
      <c r="BN209" s="26">
        <f t="shared" si="236"/>
        <v>0</v>
      </c>
      <c r="BO209" s="11">
        <v>0</v>
      </c>
      <c r="BP209" s="26">
        <f t="shared" si="237"/>
        <v>0</v>
      </c>
      <c r="BQ209" s="26">
        <v>0</v>
      </c>
      <c r="BR209" s="83">
        <f t="shared" si="238"/>
        <v>0</v>
      </c>
      <c r="BS209" s="163">
        <f t="shared" si="239"/>
        <v>0</v>
      </c>
      <c r="BT209" s="291">
        <f t="shared" si="240"/>
        <v>0</v>
      </c>
      <c r="BU209" s="283">
        <f t="shared" si="241"/>
        <v>0</v>
      </c>
      <c r="BV209" s="284">
        <f t="shared" si="242"/>
        <v>0</v>
      </c>
      <c r="BX209" s="160">
        <v>0</v>
      </c>
      <c r="BY209" s="26">
        <f t="shared" si="243"/>
        <v>0</v>
      </c>
      <c r="BZ209" s="11">
        <v>0</v>
      </c>
      <c r="CA209" s="26">
        <f t="shared" si="244"/>
        <v>0</v>
      </c>
      <c r="CB209" s="11">
        <v>0</v>
      </c>
      <c r="CC209" s="26">
        <f t="shared" si="245"/>
        <v>0</v>
      </c>
      <c r="CD209" s="11">
        <v>0</v>
      </c>
      <c r="CE209" s="26">
        <f t="shared" si="246"/>
        <v>0</v>
      </c>
      <c r="CF209" s="163">
        <f t="shared" si="247"/>
        <v>0</v>
      </c>
      <c r="CG209" s="299">
        <f t="shared" si="248"/>
        <v>0</v>
      </c>
      <c r="CH209" s="283">
        <f t="shared" si="249"/>
        <v>0</v>
      </c>
      <c r="CI209" s="284">
        <f t="shared" si="250"/>
        <v>0</v>
      </c>
      <c r="CK209" s="160">
        <v>0</v>
      </c>
      <c r="CL209" s="26">
        <f t="shared" si="251"/>
        <v>0</v>
      </c>
      <c r="CM209" s="26">
        <v>0</v>
      </c>
      <c r="CN209" s="45">
        <f t="shared" si="252"/>
        <v>0</v>
      </c>
      <c r="CO209" s="11">
        <v>20</v>
      </c>
      <c r="CP209" s="26">
        <f t="shared" si="253"/>
        <v>0.59599999999999997</v>
      </c>
      <c r="CQ209" s="11">
        <v>13</v>
      </c>
      <c r="CR209" s="26">
        <f t="shared" si="254"/>
        <v>0.74099999999999999</v>
      </c>
      <c r="CS209" s="163">
        <f t="shared" si="255"/>
        <v>1.337</v>
      </c>
      <c r="CT209" s="299">
        <f t="shared" si="256"/>
        <v>0.46</v>
      </c>
      <c r="CU209" s="283">
        <f t="shared" si="257"/>
        <v>0</v>
      </c>
      <c r="CV209" s="284">
        <f t="shared" si="258"/>
        <v>0</v>
      </c>
      <c r="CX209" s="227">
        <v>0</v>
      </c>
      <c r="CY209" s="26">
        <f t="shared" si="259"/>
        <v>0</v>
      </c>
      <c r="CZ209" s="26">
        <v>0</v>
      </c>
      <c r="DA209" s="26">
        <f t="shared" si="260"/>
        <v>0</v>
      </c>
      <c r="DB209" s="26">
        <v>0.58589999999999998</v>
      </c>
      <c r="DC209" s="163">
        <f t="shared" si="261"/>
        <v>0.58589999999999998</v>
      </c>
      <c r="DD209" s="203">
        <f t="shared" si="262"/>
        <v>0.157</v>
      </c>
      <c r="DE209" s="283">
        <f t="shared" si="263"/>
        <v>0</v>
      </c>
      <c r="DF209" s="284">
        <f t="shared" si="264"/>
        <v>0</v>
      </c>
      <c r="DI209" s="231"/>
      <c r="DJ209" s="163">
        <f t="shared" si="265"/>
        <v>2.5179</v>
      </c>
      <c r="DK209" s="203">
        <f t="shared" si="266"/>
        <v>0.122</v>
      </c>
      <c r="DM209" s="301">
        <f t="shared" si="267"/>
        <v>0</v>
      </c>
      <c r="DN209" s="302">
        <f t="shared" si="268"/>
        <v>0</v>
      </c>
    </row>
    <row r="210" spans="2:118" x14ac:dyDescent="0.3">
      <c r="B210" s="47" t="s">
        <v>249</v>
      </c>
      <c r="C210" s="160">
        <v>540264</v>
      </c>
      <c r="D210" s="4" t="s">
        <v>354</v>
      </c>
      <c r="E210" s="4" t="s">
        <v>369</v>
      </c>
      <c r="F210" s="11">
        <v>7</v>
      </c>
      <c r="G210" s="18">
        <v>194</v>
      </c>
      <c r="H210" s="18">
        <v>120</v>
      </c>
      <c r="I210" s="18">
        <v>186</v>
      </c>
      <c r="J210" s="19">
        <v>613.60824742268039</v>
      </c>
      <c r="K210" s="18">
        <v>52</v>
      </c>
      <c r="L210" s="163">
        <v>3.58</v>
      </c>
      <c r="N210" s="256">
        <v>37</v>
      </c>
      <c r="O210" s="26">
        <f t="shared" si="204"/>
        <v>0.254</v>
      </c>
      <c r="P210" s="26">
        <v>0.1907216494845361</v>
      </c>
      <c r="Q210" s="26">
        <f t="shared" si="205"/>
        <v>0.67900000000000005</v>
      </c>
      <c r="R210" s="11">
        <v>1.65</v>
      </c>
      <c r="S210" s="26">
        <f t="shared" si="206"/>
        <v>0.26300000000000001</v>
      </c>
      <c r="T210" s="69">
        <v>8.505154639175257E-3</v>
      </c>
      <c r="U210" s="178">
        <f t="shared" si="207"/>
        <v>0.83699999999999997</v>
      </c>
      <c r="V210" s="11">
        <v>15</v>
      </c>
      <c r="W210" s="26">
        <f t="shared" si="208"/>
        <v>0.27100000000000002</v>
      </c>
      <c r="X210" s="62">
        <v>0</v>
      </c>
      <c r="Y210" s="26">
        <f t="shared" si="209"/>
        <v>0</v>
      </c>
      <c r="Z210" s="163">
        <f t="shared" si="210"/>
        <v>1.7870000000000001</v>
      </c>
      <c r="AA210" s="276">
        <f t="shared" si="211"/>
        <v>0.372</v>
      </c>
      <c r="AB210" s="283">
        <f t="shared" si="212"/>
        <v>0</v>
      </c>
      <c r="AC210" s="284">
        <f t="shared" si="213"/>
        <v>1</v>
      </c>
      <c r="AE210" s="256">
        <v>0</v>
      </c>
      <c r="AF210" s="26">
        <f t="shared" si="214"/>
        <v>0</v>
      </c>
      <c r="AG210" s="79">
        <v>0</v>
      </c>
      <c r="AH210" s="26">
        <f t="shared" si="215"/>
        <v>0</v>
      </c>
      <c r="AI210" s="26">
        <f>AE210/H210</f>
        <v>0</v>
      </c>
      <c r="AJ210" s="83">
        <f t="shared" si="216"/>
        <v>0</v>
      </c>
      <c r="AK210" s="61">
        <f t="shared" si="217"/>
        <v>0</v>
      </c>
      <c r="AL210" s="26">
        <f t="shared" si="218"/>
        <v>0</v>
      </c>
      <c r="AM210" s="11">
        <v>0</v>
      </c>
      <c r="AN210" s="83">
        <f t="shared" si="219"/>
        <v>0</v>
      </c>
      <c r="AO210" s="26">
        <v>0</v>
      </c>
      <c r="AP210" s="26">
        <f t="shared" si="221"/>
        <v>0</v>
      </c>
      <c r="AQ210" s="198">
        <f t="shared" si="222"/>
        <v>0</v>
      </c>
      <c r="AR210" s="276">
        <f t="shared" si="223"/>
        <v>0</v>
      </c>
      <c r="AS210" s="283">
        <f t="shared" si="224"/>
        <v>0</v>
      </c>
      <c r="AT210" s="284">
        <f t="shared" si="225"/>
        <v>0</v>
      </c>
      <c r="AV210" s="208">
        <v>0</v>
      </c>
      <c r="AW210" s="83">
        <f t="shared" si="226"/>
        <v>0</v>
      </c>
      <c r="AX210" s="26">
        <v>0</v>
      </c>
      <c r="AY210" s="83">
        <f t="shared" si="227"/>
        <v>0</v>
      </c>
      <c r="AZ210" s="26">
        <v>0</v>
      </c>
      <c r="BA210" s="83">
        <f t="shared" si="228"/>
        <v>0</v>
      </c>
      <c r="BB210" s="26">
        <v>0</v>
      </c>
      <c r="BC210" s="83">
        <f t="shared" si="229"/>
        <v>0</v>
      </c>
      <c r="BD210" s="26">
        <v>0</v>
      </c>
      <c r="BE210" s="83">
        <f t="shared" si="230"/>
        <v>0</v>
      </c>
      <c r="BF210" s="26">
        <v>0</v>
      </c>
      <c r="BG210" s="83">
        <f t="shared" si="231"/>
        <v>0</v>
      </c>
      <c r="BH210" s="212">
        <f t="shared" si="232"/>
        <v>0</v>
      </c>
      <c r="BI210" s="203">
        <f t="shared" si="233"/>
        <v>0</v>
      </c>
      <c r="BJ210" s="283">
        <f t="shared" si="234"/>
        <v>0</v>
      </c>
      <c r="BK210" s="284">
        <f t="shared" si="235"/>
        <v>0</v>
      </c>
      <c r="BM210" s="160">
        <v>0</v>
      </c>
      <c r="BN210" s="26">
        <f t="shared" si="236"/>
        <v>0</v>
      </c>
      <c r="BO210" s="11">
        <v>0</v>
      </c>
      <c r="BP210" s="26">
        <f t="shared" si="237"/>
        <v>0</v>
      </c>
      <c r="BQ210" s="26">
        <v>0</v>
      </c>
      <c r="BR210" s="83">
        <f t="shared" si="238"/>
        <v>0</v>
      </c>
      <c r="BS210" s="163">
        <f t="shared" si="239"/>
        <v>0</v>
      </c>
      <c r="BT210" s="291">
        <f t="shared" si="240"/>
        <v>0</v>
      </c>
      <c r="BU210" s="283">
        <f t="shared" si="241"/>
        <v>0</v>
      </c>
      <c r="BV210" s="284">
        <f t="shared" si="242"/>
        <v>0</v>
      </c>
      <c r="BX210" s="160">
        <v>0</v>
      </c>
      <c r="BY210" s="26">
        <f t="shared" si="243"/>
        <v>0</v>
      </c>
      <c r="BZ210" s="11">
        <v>0</v>
      </c>
      <c r="CA210" s="26">
        <f t="shared" si="244"/>
        <v>0</v>
      </c>
      <c r="CB210" s="11">
        <v>0</v>
      </c>
      <c r="CC210" s="26">
        <f t="shared" si="245"/>
        <v>0</v>
      </c>
      <c r="CD210" s="11">
        <v>0</v>
      </c>
      <c r="CE210" s="26">
        <f t="shared" si="246"/>
        <v>0</v>
      </c>
      <c r="CF210" s="163">
        <f t="shared" si="247"/>
        <v>0</v>
      </c>
      <c r="CG210" s="299">
        <f t="shared" si="248"/>
        <v>0</v>
      </c>
      <c r="CH210" s="283">
        <f t="shared" si="249"/>
        <v>0</v>
      </c>
      <c r="CI210" s="284">
        <f t="shared" si="250"/>
        <v>0</v>
      </c>
      <c r="CK210" s="160">
        <v>0</v>
      </c>
      <c r="CL210" s="26">
        <f t="shared" si="251"/>
        <v>0</v>
      </c>
      <c r="CM210" s="26">
        <v>0</v>
      </c>
      <c r="CN210" s="45">
        <f t="shared" si="252"/>
        <v>0</v>
      </c>
      <c r="CO210" s="11">
        <v>2</v>
      </c>
      <c r="CP210" s="26">
        <f t="shared" si="253"/>
        <v>0.20100000000000001</v>
      </c>
      <c r="CQ210" s="11">
        <v>0</v>
      </c>
      <c r="CR210" s="26">
        <f t="shared" si="254"/>
        <v>0</v>
      </c>
      <c r="CS210" s="163">
        <f t="shared" si="255"/>
        <v>0.20100000000000001</v>
      </c>
      <c r="CT210" s="299">
        <f t="shared" si="256"/>
        <v>0.16200000000000001</v>
      </c>
      <c r="CU210" s="283">
        <f t="shared" si="257"/>
        <v>0</v>
      </c>
      <c r="CV210" s="284">
        <f t="shared" si="258"/>
        <v>0</v>
      </c>
      <c r="CX210" s="227">
        <v>0</v>
      </c>
      <c r="CY210" s="26">
        <f t="shared" si="259"/>
        <v>0</v>
      </c>
      <c r="CZ210" s="26">
        <v>0</v>
      </c>
      <c r="DA210" s="26">
        <f t="shared" si="260"/>
        <v>0</v>
      </c>
      <c r="DB210" s="26">
        <v>0.61670000000000003</v>
      </c>
      <c r="DC210" s="163">
        <f t="shared" si="261"/>
        <v>0.61670000000000003</v>
      </c>
      <c r="DD210" s="203">
        <f t="shared" si="262"/>
        <v>0.16200000000000001</v>
      </c>
      <c r="DE210" s="283">
        <f t="shared" si="263"/>
        <v>0</v>
      </c>
      <c r="DF210" s="284">
        <f t="shared" si="264"/>
        <v>0</v>
      </c>
      <c r="DI210" s="231"/>
      <c r="DJ210" s="163">
        <f t="shared" si="265"/>
        <v>2.6047000000000002</v>
      </c>
      <c r="DK210" s="203">
        <f t="shared" si="266"/>
        <v>0.13100000000000001</v>
      </c>
      <c r="DM210" s="301">
        <f t="shared" si="267"/>
        <v>0</v>
      </c>
      <c r="DN210" s="302">
        <f t="shared" si="268"/>
        <v>1</v>
      </c>
    </row>
    <row r="211" spans="2:118" x14ac:dyDescent="0.3">
      <c r="B211" s="47" t="s">
        <v>84</v>
      </c>
      <c r="C211" s="160">
        <v>540276</v>
      </c>
      <c r="D211" s="4" t="s">
        <v>324</v>
      </c>
      <c r="E211" s="4" t="s">
        <v>369</v>
      </c>
      <c r="F211" s="11">
        <v>8</v>
      </c>
      <c r="G211" s="18">
        <v>677</v>
      </c>
      <c r="H211" s="18">
        <v>1158</v>
      </c>
      <c r="I211" s="18">
        <v>2035</v>
      </c>
      <c r="J211" s="19">
        <v>1923.7813884785819</v>
      </c>
      <c r="K211" s="18">
        <v>662</v>
      </c>
      <c r="L211" s="163">
        <v>2.78</v>
      </c>
      <c r="N211" s="256">
        <v>55</v>
      </c>
      <c r="O211" s="26">
        <f t="shared" si="204"/>
        <v>0.40300000000000002</v>
      </c>
      <c r="P211" s="26">
        <v>8.1240768094534718E-2</v>
      </c>
      <c r="Q211" s="26">
        <f t="shared" si="205"/>
        <v>0.315</v>
      </c>
      <c r="R211" s="11">
        <v>3.36</v>
      </c>
      <c r="S211" s="26">
        <f t="shared" si="206"/>
        <v>0.56100000000000005</v>
      </c>
      <c r="T211" s="69">
        <v>4.9630723781388473E-3</v>
      </c>
      <c r="U211" s="83">
        <f t="shared" si="207"/>
        <v>0.56100000000000005</v>
      </c>
      <c r="V211" s="11">
        <v>11</v>
      </c>
      <c r="W211" s="26">
        <f t="shared" si="208"/>
        <v>4.2999999999999997E-2</v>
      </c>
      <c r="X211" s="62">
        <v>0.1</v>
      </c>
      <c r="Y211" s="26">
        <f t="shared" si="209"/>
        <v>0.13500000000000001</v>
      </c>
      <c r="Z211" s="163">
        <f t="shared" si="210"/>
        <v>1.054</v>
      </c>
      <c r="AA211" s="276">
        <f t="shared" si="211"/>
        <v>0.184</v>
      </c>
      <c r="AB211" s="283">
        <f t="shared" si="212"/>
        <v>0</v>
      </c>
      <c r="AC211" s="284">
        <f t="shared" si="213"/>
        <v>0</v>
      </c>
      <c r="AE211" s="256">
        <v>4</v>
      </c>
      <c r="AF211" s="26">
        <f t="shared" si="214"/>
        <v>0.16200000000000001</v>
      </c>
      <c r="AG211" s="79">
        <v>2</v>
      </c>
      <c r="AH211" s="26">
        <f t="shared" si="215"/>
        <v>0.58299999999999996</v>
      </c>
      <c r="AI211" s="452">
        <v>0</v>
      </c>
      <c r="AJ211" s="83">
        <f t="shared" si="216"/>
        <v>0</v>
      </c>
      <c r="AK211" s="61">
        <f t="shared" si="217"/>
        <v>7.2727272727272724E-2</v>
      </c>
      <c r="AL211" s="26">
        <f t="shared" si="218"/>
        <v>0.153</v>
      </c>
      <c r="AM211" s="11">
        <v>7</v>
      </c>
      <c r="AN211" s="83">
        <f t="shared" si="219"/>
        <v>6.044905008635579E-3</v>
      </c>
      <c r="AO211" s="452">
        <v>0</v>
      </c>
      <c r="AP211" s="26">
        <f t="shared" si="221"/>
        <v>0</v>
      </c>
      <c r="AQ211" s="198">
        <f t="shared" si="222"/>
        <v>0.89800000000000002</v>
      </c>
      <c r="AR211" s="276">
        <f t="shared" si="223"/>
        <v>0.22800000000000001</v>
      </c>
      <c r="AS211" s="283">
        <f t="shared" si="224"/>
        <v>0</v>
      </c>
      <c r="AT211" s="284">
        <f t="shared" si="225"/>
        <v>0</v>
      </c>
      <c r="AV211" s="450">
        <v>0</v>
      </c>
      <c r="AW211" s="83">
        <f t="shared" si="226"/>
        <v>0</v>
      </c>
      <c r="AX211" s="26">
        <v>0</v>
      </c>
      <c r="AY211" s="83">
        <f t="shared" si="227"/>
        <v>0</v>
      </c>
      <c r="AZ211" s="452">
        <v>0</v>
      </c>
      <c r="BA211" s="83">
        <f t="shared" si="228"/>
        <v>0</v>
      </c>
      <c r="BB211" s="452">
        <v>0</v>
      </c>
      <c r="BC211" s="83">
        <f t="shared" si="229"/>
        <v>0</v>
      </c>
      <c r="BD211" s="452">
        <v>0</v>
      </c>
      <c r="BE211" s="83">
        <f t="shared" si="230"/>
        <v>0</v>
      </c>
      <c r="BF211" s="26">
        <v>0</v>
      </c>
      <c r="BG211" s="83">
        <f t="shared" si="231"/>
        <v>0</v>
      </c>
      <c r="BH211" s="212">
        <f t="shared" si="232"/>
        <v>0</v>
      </c>
      <c r="BI211" s="203">
        <f t="shared" si="233"/>
        <v>0</v>
      </c>
      <c r="BJ211" s="283">
        <f t="shared" si="234"/>
        <v>0</v>
      </c>
      <c r="BK211" s="284">
        <f t="shared" si="235"/>
        <v>0</v>
      </c>
      <c r="BM211" s="160">
        <v>0</v>
      </c>
      <c r="BN211" s="26">
        <f t="shared" si="236"/>
        <v>0</v>
      </c>
      <c r="BO211" s="11">
        <v>0</v>
      </c>
      <c r="BP211" s="26">
        <f t="shared" si="237"/>
        <v>0</v>
      </c>
      <c r="BQ211" s="26">
        <v>1.0999999999999999E-2</v>
      </c>
      <c r="BR211" s="83">
        <f t="shared" si="238"/>
        <v>0.153</v>
      </c>
      <c r="BS211" s="163">
        <f t="shared" si="239"/>
        <v>0.153</v>
      </c>
      <c r="BT211" s="291">
        <f t="shared" si="240"/>
        <v>0.14399999999999999</v>
      </c>
      <c r="BU211" s="283">
        <f t="shared" si="241"/>
        <v>0</v>
      </c>
      <c r="BV211" s="284">
        <f t="shared" si="242"/>
        <v>0</v>
      </c>
      <c r="BX211" s="160">
        <v>0</v>
      </c>
      <c r="BY211" s="26">
        <f t="shared" si="243"/>
        <v>0</v>
      </c>
      <c r="BZ211" s="11">
        <v>0</v>
      </c>
      <c r="CA211" s="26">
        <f t="shared" si="244"/>
        <v>0</v>
      </c>
      <c r="CB211" s="11">
        <v>1</v>
      </c>
      <c r="CC211" s="26">
        <f t="shared" si="245"/>
        <v>0.26300000000000001</v>
      </c>
      <c r="CD211" s="11">
        <v>0</v>
      </c>
      <c r="CE211" s="26">
        <f t="shared" si="246"/>
        <v>0</v>
      </c>
      <c r="CF211" s="163">
        <f t="shared" si="247"/>
        <v>0.26300000000000001</v>
      </c>
      <c r="CG211" s="299">
        <f t="shared" si="248"/>
        <v>0.25800000000000001</v>
      </c>
      <c r="CH211" s="283">
        <f t="shared" si="249"/>
        <v>0</v>
      </c>
      <c r="CI211" s="284">
        <f t="shared" si="250"/>
        <v>0</v>
      </c>
      <c r="CK211" s="160">
        <v>0</v>
      </c>
      <c r="CL211" s="26">
        <f t="shared" si="251"/>
        <v>0</v>
      </c>
      <c r="CM211" s="26">
        <v>0</v>
      </c>
      <c r="CN211" s="45">
        <f t="shared" si="252"/>
        <v>0</v>
      </c>
      <c r="CO211" s="11">
        <v>4</v>
      </c>
      <c r="CP211" s="26">
        <f t="shared" si="253"/>
        <v>0.29299999999999998</v>
      </c>
      <c r="CQ211" s="11">
        <v>0</v>
      </c>
      <c r="CR211" s="26">
        <f t="shared" si="254"/>
        <v>0</v>
      </c>
      <c r="CS211" s="163">
        <f t="shared" si="255"/>
        <v>0.29299999999999998</v>
      </c>
      <c r="CT211" s="299">
        <f t="shared" si="256"/>
        <v>0.214</v>
      </c>
      <c r="CU211" s="283">
        <f t="shared" si="257"/>
        <v>0</v>
      </c>
      <c r="CV211" s="284">
        <f t="shared" si="258"/>
        <v>0</v>
      </c>
      <c r="CX211" s="227">
        <v>1E-3</v>
      </c>
      <c r="CY211" s="26">
        <f t="shared" si="259"/>
        <v>0.127</v>
      </c>
      <c r="CZ211" s="26">
        <v>1E-3</v>
      </c>
      <c r="DA211" s="26">
        <f t="shared" si="260"/>
        <v>0.192</v>
      </c>
      <c r="DB211" s="83">
        <v>0.68720000000000003</v>
      </c>
      <c r="DC211" s="163">
        <f t="shared" si="261"/>
        <v>1.0062</v>
      </c>
      <c r="DD211" s="203">
        <f t="shared" si="262"/>
        <v>0.32</v>
      </c>
      <c r="DE211" s="283">
        <f t="shared" si="263"/>
        <v>0</v>
      </c>
      <c r="DF211" s="284">
        <f t="shared" si="264"/>
        <v>0</v>
      </c>
      <c r="DI211" s="231"/>
      <c r="DJ211" s="163">
        <f t="shared" si="265"/>
        <v>3.6671999999999998</v>
      </c>
      <c r="DK211" s="203">
        <f t="shared" si="266"/>
        <v>0.153</v>
      </c>
      <c r="DM211" s="301">
        <f t="shared" si="267"/>
        <v>0</v>
      </c>
      <c r="DN211" s="302">
        <f t="shared" si="268"/>
        <v>0</v>
      </c>
    </row>
    <row r="212" spans="2:118" x14ac:dyDescent="0.3">
      <c r="B212" s="47" t="s">
        <v>57</v>
      </c>
      <c r="C212" s="160">
        <v>540027</v>
      </c>
      <c r="D212" s="4" t="s">
        <v>318</v>
      </c>
      <c r="E212" s="4" t="s">
        <v>369</v>
      </c>
      <c r="F212" s="11">
        <v>4</v>
      </c>
      <c r="G212" s="18">
        <v>1005</v>
      </c>
      <c r="H212" s="18">
        <v>739</v>
      </c>
      <c r="I212" s="18">
        <v>1209</v>
      </c>
      <c r="J212" s="19">
        <v>769.91044776119406</v>
      </c>
      <c r="K212" s="18">
        <v>460</v>
      </c>
      <c r="L212" s="163">
        <v>2.63</v>
      </c>
      <c r="N212" s="256">
        <v>19</v>
      </c>
      <c r="O212" s="26">
        <f t="shared" si="204"/>
        <v>0.13100000000000001</v>
      </c>
      <c r="P212" s="26">
        <v>1.8905472636815919E-2</v>
      </c>
      <c r="Q212" s="26">
        <f t="shared" si="205"/>
        <v>9.1999999999999998E-2</v>
      </c>
      <c r="R212" s="11">
        <v>1.88</v>
      </c>
      <c r="S212" s="26">
        <f t="shared" si="206"/>
        <v>0.315</v>
      </c>
      <c r="T212" s="69">
        <v>1.8706467661691541E-3</v>
      </c>
      <c r="U212" s="83">
        <f t="shared" si="207"/>
        <v>0.157</v>
      </c>
      <c r="V212" s="11">
        <v>17</v>
      </c>
      <c r="W212" s="26">
        <f t="shared" si="208"/>
        <v>0.495</v>
      </c>
      <c r="X212" s="62">
        <v>0</v>
      </c>
      <c r="Y212" s="166">
        <f t="shared" si="209"/>
        <v>0</v>
      </c>
      <c r="Z212" s="163">
        <f t="shared" si="210"/>
        <v>0.74399999999999999</v>
      </c>
      <c r="AA212" s="276">
        <f t="shared" si="211"/>
        <v>0.127</v>
      </c>
      <c r="AB212" s="283">
        <f t="shared" si="212"/>
        <v>0</v>
      </c>
      <c r="AC212" s="284">
        <f t="shared" si="213"/>
        <v>0</v>
      </c>
      <c r="AE212" s="256">
        <v>0</v>
      </c>
      <c r="AF212" s="26">
        <f t="shared" si="214"/>
        <v>0</v>
      </c>
      <c r="AG212" s="79">
        <v>0</v>
      </c>
      <c r="AH212" s="26">
        <f t="shared" si="215"/>
        <v>0</v>
      </c>
      <c r="AI212" s="26">
        <f>AE212/H212</f>
        <v>0</v>
      </c>
      <c r="AJ212" s="83">
        <f t="shared" si="216"/>
        <v>0</v>
      </c>
      <c r="AK212" s="61">
        <f t="shared" si="217"/>
        <v>0</v>
      </c>
      <c r="AL212" s="26">
        <f t="shared" si="218"/>
        <v>0</v>
      </c>
      <c r="AM212" s="11">
        <v>1</v>
      </c>
      <c r="AN212" s="83">
        <f t="shared" si="219"/>
        <v>1.3531799729364006E-3</v>
      </c>
      <c r="AO212" s="26">
        <v>0</v>
      </c>
      <c r="AP212" s="26">
        <f t="shared" si="221"/>
        <v>0</v>
      </c>
      <c r="AQ212" s="198">
        <f t="shared" si="222"/>
        <v>0</v>
      </c>
      <c r="AR212" s="276">
        <f t="shared" si="223"/>
        <v>0</v>
      </c>
      <c r="AS212" s="283">
        <f t="shared" si="224"/>
        <v>0</v>
      </c>
      <c r="AT212" s="284">
        <f t="shared" si="225"/>
        <v>0</v>
      </c>
      <c r="AV212" s="450">
        <v>0</v>
      </c>
      <c r="AW212" s="83">
        <f t="shared" si="226"/>
        <v>0</v>
      </c>
      <c r="AX212" s="26">
        <v>0</v>
      </c>
      <c r="AY212" s="83">
        <f t="shared" si="227"/>
        <v>0</v>
      </c>
      <c r="AZ212" s="26">
        <v>0</v>
      </c>
      <c r="BA212" s="83">
        <f t="shared" si="228"/>
        <v>0</v>
      </c>
      <c r="BB212" s="452">
        <v>0</v>
      </c>
      <c r="BC212" s="83">
        <f t="shared" si="229"/>
        <v>0</v>
      </c>
      <c r="BD212" s="452">
        <v>0</v>
      </c>
      <c r="BE212" s="83">
        <f t="shared" si="230"/>
        <v>0</v>
      </c>
      <c r="BF212" s="26">
        <v>0</v>
      </c>
      <c r="BG212" s="83">
        <f t="shared" si="231"/>
        <v>0</v>
      </c>
      <c r="BH212" s="212">
        <f t="shared" si="232"/>
        <v>0</v>
      </c>
      <c r="BI212" s="203">
        <f t="shared" si="233"/>
        <v>0</v>
      </c>
      <c r="BJ212" s="283">
        <f t="shared" si="234"/>
        <v>0</v>
      </c>
      <c r="BK212" s="284">
        <f t="shared" si="235"/>
        <v>0</v>
      </c>
      <c r="BM212" s="160">
        <v>0</v>
      </c>
      <c r="BN212" s="26">
        <f t="shared" si="236"/>
        <v>0</v>
      </c>
      <c r="BO212" s="11">
        <v>0</v>
      </c>
      <c r="BP212" s="26">
        <f t="shared" si="237"/>
        <v>0</v>
      </c>
      <c r="BQ212" s="26">
        <v>6.0000000000000001E-3</v>
      </c>
      <c r="BR212" s="83">
        <f t="shared" si="238"/>
        <v>0.13100000000000001</v>
      </c>
      <c r="BS212" s="163">
        <f t="shared" si="239"/>
        <v>0.13100000000000001</v>
      </c>
      <c r="BT212" s="291">
        <f t="shared" si="240"/>
        <v>0.127</v>
      </c>
      <c r="BU212" s="283">
        <f t="shared" si="241"/>
        <v>0</v>
      </c>
      <c r="BV212" s="284">
        <f t="shared" si="242"/>
        <v>0</v>
      </c>
      <c r="BX212" s="160">
        <v>0</v>
      </c>
      <c r="BY212" s="26">
        <f t="shared" si="243"/>
        <v>0</v>
      </c>
      <c r="BZ212" s="11">
        <v>0</v>
      </c>
      <c r="CA212" s="26">
        <f t="shared" si="244"/>
        <v>0</v>
      </c>
      <c r="CB212" s="11">
        <v>0</v>
      </c>
      <c r="CC212" s="26">
        <f t="shared" si="245"/>
        <v>0</v>
      </c>
      <c r="CD212" s="11">
        <v>0</v>
      </c>
      <c r="CE212" s="26">
        <f t="shared" si="246"/>
        <v>0</v>
      </c>
      <c r="CF212" s="163">
        <f t="shared" si="247"/>
        <v>0</v>
      </c>
      <c r="CG212" s="299">
        <f t="shared" si="248"/>
        <v>0</v>
      </c>
      <c r="CH212" s="283">
        <f t="shared" si="249"/>
        <v>0</v>
      </c>
      <c r="CI212" s="284">
        <f t="shared" si="250"/>
        <v>0</v>
      </c>
      <c r="CK212" s="160">
        <v>0</v>
      </c>
      <c r="CL212" s="26">
        <f t="shared" si="251"/>
        <v>0</v>
      </c>
      <c r="CM212" s="26">
        <v>0</v>
      </c>
      <c r="CN212" s="45">
        <f t="shared" si="252"/>
        <v>0</v>
      </c>
      <c r="CO212" s="11">
        <v>3</v>
      </c>
      <c r="CP212" s="26">
        <f t="shared" si="253"/>
        <v>0.27100000000000002</v>
      </c>
      <c r="CQ212" s="11">
        <v>0</v>
      </c>
      <c r="CR212" s="26">
        <f t="shared" si="254"/>
        <v>0</v>
      </c>
      <c r="CS212" s="163">
        <f t="shared" si="255"/>
        <v>0.27100000000000002</v>
      </c>
      <c r="CT212" s="299">
        <f t="shared" si="256"/>
        <v>0.20100000000000001</v>
      </c>
      <c r="CU212" s="283">
        <f t="shared" si="257"/>
        <v>0</v>
      </c>
      <c r="CV212" s="284">
        <f t="shared" si="258"/>
        <v>0</v>
      </c>
      <c r="CX212" s="227">
        <v>0</v>
      </c>
      <c r="CY212" s="26">
        <f t="shared" si="259"/>
        <v>0</v>
      </c>
      <c r="CZ212" s="26">
        <v>0</v>
      </c>
      <c r="DA212" s="26">
        <f t="shared" si="260"/>
        <v>0</v>
      </c>
      <c r="DB212" s="178">
        <v>0.80610000000000004</v>
      </c>
      <c r="DC212" s="163">
        <f t="shared" si="261"/>
        <v>0.80610000000000004</v>
      </c>
      <c r="DD212" s="203">
        <f t="shared" si="262"/>
        <v>0.22800000000000001</v>
      </c>
      <c r="DE212" s="283">
        <f t="shared" si="263"/>
        <v>0</v>
      </c>
      <c r="DF212" s="284">
        <f t="shared" si="264"/>
        <v>1</v>
      </c>
      <c r="DI212" s="231"/>
      <c r="DJ212" s="163">
        <f t="shared" si="265"/>
        <v>1.9521000000000002</v>
      </c>
      <c r="DK212" s="203">
        <f t="shared" si="266"/>
        <v>0.11799999999999999</v>
      </c>
      <c r="DM212" s="301">
        <f t="shared" si="267"/>
        <v>0</v>
      </c>
      <c r="DN212" s="302">
        <f t="shared" si="268"/>
        <v>1</v>
      </c>
    </row>
    <row r="213" spans="2:118" x14ac:dyDescent="0.3">
      <c r="B213" s="47" t="s">
        <v>38</v>
      </c>
      <c r="C213" s="160">
        <v>540236</v>
      </c>
      <c r="D213" s="4" t="s">
        <v>310</v>
      </c>
      <c r="E213" s="4" t="s">
        <v>369</v>
      </c>
      <c r="F213" s="11">
        <v>7</v>
      </c>
      <c r="G213" s="18">
        <v>482</v>
      </c>
      <c r="H213" s="18">
        <v>949</v>
      </c>
      <c r="I213" s="18">
        <v>809</v>
      </c>
      <c r="J213" s="19">
        <v>1074.1908713692947</v>
      </c>
      <c r="K213" s="18">
        <v>333</v>
      </c>
      <c r="L213" s="163">
        <v>2.4</v>
      </c>
      <c r="N213" s="256">
        <v>85</v>
      </c>
      <c r="O213" s="26">
        <f t="shared" si="204"/>
        <v>0.53900000000000003</v>
      </c>
      <c r="P213" s="26">
        <v>0.17634854771784231</v>
      </c>
      <c r="Q213" s="26">
        <f t="shared" si="205"/>
        <v>0.627</v>
      </c>
      <c r="R213" s="11">
        <v>2.39</v>
      </c>
      <c r="S213" s="26">
        <f t="shared" si="206"/>
        <v>0.40699999999999997</v>
      </c>
      <c r="T213" s="69">
        <v>4.9585062240663893E-3</v>
      </c>
      <c r="U213" s="83">
        <f t="shared" si="207"/>
        <v>0.55700000000000005</v>
      </c>
      <c r="V213" s="11">
        <v>18</v>
      </c>
      <c r="W213" s="83">
        <f t="shared" si="208"/>
        <v>0.57399999999999995</v>
      </c>
      <c r="X213" s="62">
        <v>1.9</v>
      </c>
      <c r="Y213" s="83">
        <f t="shared" si="209"/>
        <v>0.59599999999999997</v>
      </c>
      <c r="Z213" s="163">
        <f t="shared" si="210"/>
        <v>2.3540000000000001</v>
      </c>
      <c r="AA213" s="276">
        <f t="shared" si="211"/>
        <v>0.65300000000000002</v>
      </c>
      <c r="AB213" s="283">
        <f t="shared" si="212"/>
        <v>0</v>
      </c>
      <c r="AC213" s="284">
        <f t="shared" si="213"/>
        <v>0</v>
      </c>
      <c r="AE213" s="256">
        <v>2</v>
      </c>
      <c r="AF213" s="26">
        <f t="shared" si="214"/>
        <v>0.13100000000000001</v>
      </c>
      <c r="AG213" s="79">
        <v>0</v>
      </c>
      <c r="AH213" s="26">
        <f t="shared" si="215"/>
        <v>0</v>
      </c>
      <c r="AI213" s="452">
        <v>0</v>
      </c>
      <c r="AJ213" s="83">
        <f t="shared" si="216"/>
        <v>0</v>
      </c>
      <c r="AK213" s="61">
        <f t="shared" si="217"/>
        <v>2.3529411764705882E-2</v>
      </c>
      <c r="AL213" s="26">
        <f t="shared" si="218"/>
        <v>0.122</v>
      </c>
      <c r="AM213" s="11">
        <v>27</v>
      </c>
      <c r="AN213" s="83">
        <f t="shared" si="219"/>
        <v>2.8451001053740779E-2</v>
      </c>
      <c r="AO213" s="26">
        <f>AG213/AE213</f>
        <v>0</v>
      </c>
      <c r="AP213" s="26">
        <f t="shared" si="221"/>
        <v>0</v>
      </c>
      <c r="AQ213" s="198">
        <f t="shared" si="222"/>
        <v>0.253</v>
      </c>
      <c r="AR213" s="276">
        <f t="shared" si="223"/>
        <v>0.122</v>
      </c>
      <c r="AS213" s="283">
        <f t="shared" si="224"/>
        <v>0</v>
      </c>
      <c r="AT213" s="284">
        <f t="shared" si="225"/>
        <v>0</v>
      </c>
      <c r="AV213" s="450">
        <v>0</v>
      </c>
      <c r="AW213" s="83">
        <f t="shared" si="226"/>
        <v>0</v>
      </c>
      <c r="AX213" s="452">
        <v>0</v>
      </c>
      <c r="AY213" s="83">
        <f t="shared" si="227"/>
        <v>0</v>
      </c>
      <c r="AZ213" s="452">
        <v>0</v>
      </c>
      <c r="BA213" s="83">
        <f t="shared" si="228"/>
        <v>0</v>
      </c>
      <c r="BB213" s="452">
        <v>0</v>
      </c>
      <c r="BC213" s="83">
        <f t="shared" si="229"/>
        <v>0</v>
      </c>
      <c r="BD213" s="452">
        <v>0</v>
      </c>
      <c r="BE213" s="83">
        <f t="shared" si="230"/>
        <v>0</v>
      </c>
      <c r="BF213" s="26">
        <v>0</v>
      </c>
      <c r="BG213" s="83">
        <f t="shared" si="231"/>
        <v>0</v>
      </c>
      <c r="BH213" s="212">
        <f t="shared" si="232"/>
        <v>0</v>
      </c>
      <c r="BI213" s="203">
        <f t="shared" si="233"/>
        <v>0</v>
      </c>
      <c r="BJ213" s="283">
        <f t="shared" si="234"/>
        <v>0</v>
      </c>
      <c r="BK213" s="284">
        <f t="shared" si="235"/>
        <v>0</v>
      </c>
      <c r="BM213" s="160">
        <v>0</v>
      </c>
      <c r="BN213" s="26">
        <f t="shared" si="236"/>
        <v>0</v>
      </c>
      <c r="BO213" s="11">
        <v>0</v>
      </c>
      <c r="BP213" s="26">
        <f t="shared" si="237"/>
        <v>0</v>
      </c>
      <c r="BQ213" s="26">
        <v>1.0999999999999999E-2</v>
      </c>
      <c r="BR213" s="83">
        <f t="shared" si="238"/>
        <v>0.153</v>
      </c>
      <c r="BS213" s="163">
        <f t="shared" si="239"/>
        <v>0.153</v>
      </c>
      <c r="BT213" s="291">
        <f t="shared" si="240"/>
        <v>0.14399999999999999</v>
      </c>
      <c r="BU213" s="283">
        <f t="shared" si="241"/>
        <v>0</v>
      </c>
      <c r="BV213" s="284">
        <f t="shared" si="242"/>
        <v>0</v>
      </c>
      <c r="BX213" s="160">
        <v>4</v>
      </c>
      <c r="BY213" s="31">
        <f t="shared" si="243"/>
        <v>0.86399999999999999</v>
      </c>
      <c r="BZ213" s="11">
        <v>0</v>
      </c>
      <c r="CA213" s="26">
        <f t="shared" si="244"/>
        <v>0</v>
      </c>
      <c r="CB213" s="11">
        <v>0</v>
      </c>
      <c r="CC213" s="26">
        <f t="shared" si="245"/>
        <v>0</v>
      </c>
      <c r="CD213" s="11">
        <v>0</v>
      </c>
      <c r="CE213" s="26">
        <f t="shared" si="246"/>
        <v>0</v>
      </c>
      <c r="CF213" s="163">
        <f t="shared" si="247"/>
        <v>0.86399999999999999</v>
      </c>
      <c r="CG213" s="299">
        <f t="shared" si="248"/>
        <v>0.75800000000000001</v>
      </c>
      <c r="CH213" s="283">
        <f t="shared" si="249"/>
        <v>0</v>
      </c>
      <c r="CI213" s="284">
        <f t="shared" si="250"/>
        <v>1</v>
      </c>
      <c r="CK213" s="160">
        <v>0</v>
      </c>
      <c r="CL213" s="26">
        <f t="shared" si="251"/>
        <v>0</v>
      </c>
      <c r="CM213" s="26">
        <v>0</v>
      </c>
      <c r="CN213" s="45">
        <f t="shared" si="252"/>
        <v>0</v>
      </c>
      <c r="CO213" s="11">
        <v>5</v>
      </c>
      <c r="CP213" s="26">
        <f t="shared" si="253"/>
        <v>0.32400000000000001</v>
      </c>
      <c r="CQ213" s="11">
        <v>0</v>
      </c>
      <c r="CR213" s="26">
        <f t="shared" si="254"/>
        <v>0</v>
      </c>
      <c r="CS213" s="163">
        <f t="shared" si="255"/>
        <v>0.32400000000000001</v>
      </c>
      <c r="CT213" s="299">
        <f t="shared" si="256"/>
        <v>0.23200000000000001</v>
      </c>
      <c r="CU213" s="283">
        <f t="shared" si="257"/>
        <v>0</v>
      </c>
      <c r="CV213" s="284">
        <f t="shared" si="258"/>
        <v>0</v>
      </c>
      <c r="CX213" s="227">
        <v>0</v>
      </c>
      <c r="CY213" s="26">
        <f t="shared" si="259"/>
        <v>0</v>
      </c>
      <c r="CZ213" s="26">
        <v>0</v>
      </c>
      <c r="DA213" s="26">
        <f t="shared" si="260"/>
        <v>0</v>
      </c>
      <c r="DB213" s="83">
        <v>0.79290000000000005</v>
      </c>
      <c r="DC213" s="163">
        <f t="shared" si="261"/>
        <v>0.79290000000000005</v>
      </c>
      <c r="DD213" s="203">
        <f t="shared" si="262"/>
        <v>0.219</v>
      </c>
      <c r="DE213" s="283">
        <f t="shared" si="263"/>
        <v>0</v>
      </c>
      <c r="DF213" s="284">
        <f t="shared" si="264"/>
        <v>0</v>
      </c>
      <c r="DI213" s="231"/>
      <c r="DJ213" s="163">
        <f t="shared" si="265"/>
        <v>4.7408999999999999</v>
      </c>
      <c r="DK213" s="203">
        <f t="shared" si="266"/>
        <v>0.17100000000000001</v>
      </c>
      <c r="DM213" s="301">
        <f t="shared" si="267"/>
        <v>0</v>
      </c>
      <c r="DN213" s="302">
        <f t="shared" si="268"/>
        <v>1</v>
      </c>
    </row>
    <row r="214" spans="2:118" x14ac:dyDescent="0.3">
      <c r="B214" s="47" t="s">
        <v>90</v>
      </c>
      <c r="C214" s="160">
        <v>540245</v>
      </c>
      <c r="D214" s="4" t="s">
        <v>326</v>
      </c>
      <c r="E214" s="4" t="s">
        <v>369</v>
      </c>
      <c r="F214" s="11">
        <v>8</v>
      </c>
      <c r="G214" s="18">
        <v>212</v>
      </c>
      <c r="H214" s="18">
        <v>193</v>
      </c>
      <c r="I214" s="18">
        <v>381</v>
      </c>
      <c r="J214" s="19">
        <v>1150.1886792452829</v>
      </c>
      <c r="K214" s="18">
        <v>174</v>
      </c>
      <c r="L214" s="163">
        <v>2.06</v>
      </c>
      <c r="N214" s="256">
        <v>12</v>
      </c>
      <c r="O214" s="26">
        <f t="shared" si="204"/>
        <v>8.6999999999999994E-2</v>
      </c>
      <c r="P214" s="26">
        <v>5.6603773584905662E-2</v>
      </c>
      <c r="Q214" s="26">
        <f t="shared" si="205"/>
        <v>0.23599999999999999</v>
      </c>
      <c r="R214" s="11">
        <v>1</v>
      </c>
      <c r="S214" s="26">
        <f t="shared" si="206"/>
        <v>0.14000000000000001</v>
      </c>
      <c r="T214" s="69">
        <v>4.7169811320754724E-3</v>
      </c>
      <c r="U214" s="83">
        <f t="shared" si="207"/>
        <v>0.52600000000000002</v>
      </c>
      <c r="V214" s="11">
        <v>13</v>
      </c>
      <c r="W214" s="26">
        <f t="shared" si="208"/>
        <v>0.17499999999999999</v>
      </c>
      <c r="X214" s="62">
        <v>1.8</v>
      </c>
      <c r="Y214" s="83">
        <f t="shared" si="209"/>
        <v>0.55200000000000005</v>
      </c>
      <c r="Z214" s="163">
        <f t="shared" si="210"/>
        <v>1.4890000000000001</v>
      </c>
      <c r="AA214" s="276">
        <f t="shared" si="211"/>
        <v>0.28899999999999998</v>
      </c>
      <c r="AB214" s="283">
        <f t="shared" si="212"/>
        <v>0</v>
      </c>
      <c r="AC214" s="284">
        <f t="shared" si="213"/>
        <v>0</v>
      </c>
      <c r="AE214" s="256">
        <v>1</v>
      </c>
      <c r="AF214" s="26">
        <f t="shared" si="214"/>
        <v>0.114</v>
      </c>
      <c r="AG214" s="79">
        <v>0</v>
      </c>
      <c r="AH214" s="26">
        <f t="shared" si="215"/>
        <v>0</v>
      </c>
      <c r="AI214" s="452">
        <v>0</v>
      </c>
      <c r="AJ214" s="83">
        <f t="shared" si="216"/>
        <v>0</v>
      </c>
      <c r="AK214" s="61">
        <f t="shared" si="217"/>
        <v>8.3333333333333329E-2</v>
      </c>
      <c r="AL214" s="26">
        <f t="shared" si="218"/>
        <v>0.17899999999999999</v>
      </c>
      <c r="AM214" s="11">
        <v>2</v>
      </c>
      <c r="AN214" s="83">
        <f t="shared" si="219"/>
        <v>1.0362694300518135E-2</v>
      </c>
      <c r="AO214" s="26">
        <f>AG214/AE214</f>
        <v>0</v>
      </c>
      <c r="AP214" s="26">
        <f t="shared" si="221"/>
        <v>0</v>
      </c>
      <c r="AQ214" s="198">
        <f t="shared" si="222"/>
        <v>0.29299999999999998</v>
      </c>
      <c r="AR214" s="276">
        <f t="shared" si="223"/>
        <v>0.14899999999999999</v>
      </c>
      <c r="AS214" s="283">
        <f t="shared" si="224"/>
        <v>0</v>
      </c>
      <c r="AT214" s="284">
        <f t="shared" si="225"/>
        <v>0</v>
      </c>
      <c r="AV214" s="450">
        <v>0</v>
      </c>
      <c r="AW214" s="83">
        <f t="shared" si="226"/>
        <v>0</v>
      </c>
      <c r="AX214" s="26">
        <v>0</v>
      </c>
      <c r="AY214" s="83">
        <f t="shared" si="227"/>
        <v>0</v>
      </c>
      <c r="AZ214" s="452">
        <v>0</v>
      </c>
      <c r="BA214" s="83">
        <f t="shared" si="228"/>
        <v>0</v>
      </c>
      <c r="BB214" s="452">
        <v>0</v>
      </c>
      <c r="BC214" s="83">
        <f t="shared" si="229"/>
        <v>0</v>
      </c>
      <c r="BD214" s="452">
        <v>0</v>
      </c>
      <c r="BE214" s="83">
        <f t="shared" si="230"/>
        <v>0</v>
      </c>
      <c r="BF214" s="26">
        <v>0</v>
      </c>
      <c r="BG214" s="83">
        <f t="shared" si="231"/>
        <v>0</v>
      </c>
      <c r="BH214" s="212">
        <f t="shared" si="232"/>
        <v>0</v>
      </c>
      <c r="BI214" s="203">
        <f t="shared" si="233"/>
        <v>0</v>
      </c>
      <c r="BJ214" s="283">
        <f t="shared" si="234"/>
        <v>0</v>
      </c>
      <c r="BK214" s="284">
        <f t="shared" si="235"/>
        <v>0</v>
      </c>
      <c r="BM214" s="160">
        <v>0</v>
      </c>
      <c r="BN214" s="26">
        <f t="shared" si="236"/>
        <v>0</v>
      </c>
      <c r="BO214" s="11">
        <v>0</v>
      </c>
      <c r="BP214" s="26">
        <f t="shared" si="237"/>
        <v>0</v>
      </c>
      <c r="BQ214" s="26">
        <v>0</v>
      </c>
      <c r="BR214" s="83">
        <f t="shared" si="238"/>
        <v>0</v>
      </c>
      <c r="BS214" s="163">
        <f t="shared" si="239"/>
        <v>0</v>
      </c>
      <c r="BT214" s="291">
        <f t="shared" si="240"/>
        <v>0</v>
      </c>
      <c r="BU214" s="283">
        <f t="shared" si="241"/>
        <v>0</v>
      </c>
      <c r="BV214" s="284">
        <f t="shared" si="242"/>
        <v>0</v>
      </c>
      <c r="BX214" s="160">
        <v>0</v>
      </c>
      <c r="BY214" s="26">
        <f t="shared" si="243"/>
        <v>0</v>
      </c>
      <c r="BZ214" s="11">
        <v>0</v>
      </c>
      <c r="CA214" s="26">
        <f t="shared" si="244"/>
        <v>0</v>
      </c>
      <c r="CB214" s="11">
        <v>0</v>
      </c>
      <c r="CC214" s="26">
        <f t="shared" si="245"/>
        <v>0</v>
      </c>
      <c r="CD214" s="11">
        <v>0</v>
      </c>
      <c r="CE214" s="26">
        <f t="shared" si="246"/>
        <v>0</v>
      </c>
      <c r="CF214" s="163">
        <f t="shared" si="247"/>
        <v>0</v>
      </c>
      <c r="CG214" s="299">
        <f t="shared" si="248"/>
        <v>0</v>
      </c>
      <c r="CH214" s="283">
        <f t="shared" si="249"/>
        <v>0</v>
      </c>
      <c r="CI214" s="284">
        <f t="shared" si="250"/>
        <v>0</v>
      </c>
      <c r="CK214" s="160">
        <v>0</v>
      </c>
      <c r="CL214" s="26">
        <f t="shared" si="251"/>
        <v>0</v>
      </c>
      <c r="CM214" s="26">
        <v>0</v>
      </c>
      <c r="CN214" s="45">
        <f t="shared" si="252"/>
        <v>0</v>
      </c>
      <c r="CO214" s="11">
        <v>0</v>
      </c>
      <c r="CP214" s="26">
        <f t="shared" si="253"/>
        <v>0</v>
      </c>
      <c r="CQ214" s="11">
        <v>0</v>
      </c>
      <c r="CR214" s="26">
        <f t="shared" si="254"/>
        <v>0</v>
      </c>
      <c r="CS214" s="163">
        <f t="shared" si="255"/>
        <v>0</v>
      </c>
      <c r="CT214" s="299">
        <f t="shared" si="256"/>
        <v>0</v>
      </c>
      <c r="CU214" s="283">
        <f t="shared" si="257"/>
        <v>0</v>
      </c>
      <c r="CV214" s="284">
        <f t="shared" si="258"/>
        <v>0</v>
      </c>
      <c r="CX214" s="227">
        <v>5.0000000000000001E-3</v>
      </c>
      <c r="CY214" s="26">
        <f t="shared" si="259"/>
        <v>0.17499999999999999</v>
      </c>
      <c r="CZ214" s="26">
        <v>5.0000000000000001E-3</v>
      </c>
      <c r="DA214" s="26">
        <f t="shared" si="260"/>
        <v>0.23599999999999999</v>
      </c>
      <c r="DB214" s="26">
        <v>0.37880000000000003</v>
      </c>
      <c r="DC214" s="163">
        <f t="shared" si="261"/>
        <v>0.78980000000000006</v>
      </c>
      <c r="DD214" s="203">
        <f t="shared" si="262"/>
        <v>0.214</v>
      </c>
      <c r="DE214" s="283">
        <f t="shared" si="263"/>
        <v>0</v>
      </c>
      <c r="DF214" s="284">
        <f t="shared" si="264"/>
        <v>0</v>
      </c>
      <c r="DI214" s="231"/>
      <c r="DJ214" s="163">
        <f t="shared" si="265"/>
        <v>2.5718000000000005</v>
      </c>
      <c r="DK214" s="203">
        <f t="shared" si="266"/>
        <v>0.127</v>
      </c>
      <c r="DM214" s="301">
        <f t="shared" si="267"/>
        <v>0</v>
      </c>
      <c r="DN214" s="302">
        <f t="shared" si="268"/>
        <v>0</v>
      </c>
    </row>
    <row r="215" spans="2:118" x14ac:dyDescent="0.3">
      <c r="B215" s="47" t="s">
        <v>269</v>
      </c>
      <c r="C215" s="160">
        <v>540260</v>
      </c>
      <c r="D215" s="4" t="s">
        <v>359</v>
      </c>
      <c r="E215" s="4" t="s">
        <v>369</v>
      </c>
      <c r="F215" s="11">
        <v>7</v>
      </c>
      <c r="G215" s="18">
        <v>1280</v>
      </c>
      <c r="H215" s="18">
        <v>537</v>
      </c>
      <c r="I215" s="18">
        <v>846</v>
      </c>
      <c r="J215" s="19">
        <v>423</v>
      </c>
      <c r="K215" s="18">
        <v>378</v>
      </c>
      <c r="L215" s="163">
        <v>2.2400000000000002</v>
      </c>
      <c r="N215" s="256">
        <v>98</v>
      </c>
      <c r="O215" s="26">
        <f t="shared" si="204"/>
        <v>0.57799999999999996</v>
      </c>
      <c r="P215" s="26">
        <v>7.6562500000000006E-2</v>
      </c>
      <c r="Q215" s="26">
        <f t="shared" si="205"/>
        <v>0.30199999999999999</v>
      </c>
      <c r="R215" s="11">
        <v>2.69</v>
      </c>
      <c r="S215" s="26">
        <f t="shared" si="206"/>
        <v>0.46899999999999997</v>
      </c>
      <c r="T215" s="69">
        <v>2.1015625000000001E-3</v>
      </c>
      <c r="U215" s="83">
        <f t="shared" si="207"/>
        <v>0.17100000000000001</v>
      </c>
      <c r="V215" s="11">
        <v>18</v>
      </c>
      <c r="W215" s="26">
        <f t="shared" si="208"/>
        <v>0.57399999999999995</v>
      </c>
      <c r="X215" s="62">
        <v>0</v>
      </c>
      <c r="Y215" s="26">
        <f t="shared" si="209"/>
        <v>0</v>
      </c>
      <c r="Z215" s="163">
        <f t="shared" si="210"/>
        <v>1.0469999999999999</v>
      </c>
      <c r="AA215" s="276">
        <f t="shared" si="211"/>
        <v>0.17899999999999999</v>
      </c>
      <c r="AB215" s="283">
        <f t="shared" si="212"/>
        <v>0</v>
      </c>
      <c r="AC215" s="284">
        <f t="shared" si="213"/>
        <v>0</v>
      </c>
      <c r="AE215" s="256">
        <v>0</v>
      </c>
      <c r="AF215" s="26">
        <f t="shared" si="214"/>
        <v>0</v>
      </c>
      <c r="AG215" s="79">
        <v>0</v>
      </c>
      <c r="AH215" s="26">
        <f t="shared" si="215"/>
        <v>0</v>
      </c>
      <c r="AI215" s="26">
        <f>AE215/H215</f>
        <v>0</v>
      </c>
      <c r="AJ215" s="83">
        <f t="shared" si="216"/>
        <v>0</v>
      </c>
      <c r="AK215" s="61">
        <f t="shared" si="217"/>
        <v>0</v>
      </c>
      <c r="AL215" s="26">
        <f t="shared" si="218"/>
        <v>0</v>
      </c>
      <c r="AM215" s="11">
        <v>2</v>
      </c>
      <c r="AN215" s="83">
        <f t="shared" si="219"/>
        <v>3.7243947858472998E-3</v>
      </c>
      <c r="AO215" s="26">
        <v>0</v>
      </c>
      <c r="AP215" s="26">
        <f t="shared" si="221"/>
        <v>0</v>
      </c>
      <c r="AQ215" s="198">
        <f t="shared" si="222"/>
        <v>0</v>
      </c>
      <c r="AR215" s="276">
        <f t="shared" si="223"/>
        <v>0</v>
      </c>
      <c r="AS215" s="283">
        <f t="shared" si="224"/>
        <v>0</v>
      </c>
      <c r="AT215" s="284">
        <f t="shared" si="225"/>
        <v>0</v>
      </c>
      <c r="AV215" s="450">
        <v>0</v>
      </c>
      <c r="AW215" s="83">
        <f t="shared" si="226"/>
        <v>0</v>
      </c>
      <c r="AX215" s="26">
        <v>0</v>
      </c>
      <c r="AY215" s="83">
        <f t="shared" si="227"/>
        <v>0</v>
      </c>
      <c r="AZ215" s="26">
        <v>0</v>
      </c>
      <c r="BA215" s="83">
        <f t="shared" si="228"/>
        <v>0</v>
      </c>
      <c r="BB215" s="452">
        <v>0</v>
      </c>
      <c r="BC215" s="83">
        <f t="shared" si="229"/>
        <v>0</v>
      </c>
      <c r="BD215" s="26">
        <v>0</v>
      </c>
      <c r="BE215" s="83">
        <f t="shared" si="230"/>
        <v>0</v>
      </c>
      <c r="BF215" s="26">
        <v>0</v>
      </c>
      <c r="BG215" s="83">
        <f t="shared" si="231"/>
        <v>0</v>
      </c>
      <c r="BH215" s="212">
        <f t="shared" si="232"/>
        <v>0</v>
      </c>
      <c r="BI215" s="203">
        <f t="shared" si="233"/>
        <v>0</v>
      </c>
      <c r="BJ215" s="283">
        <f t="shared" si="234"/>
        <v>0</v>
      </c>
      <c r="BK215" s="284">
        <f t="shared" si="235"/>
        <v>0</v>
      </c>
      <c r="BM215" s="160">
        <v>0</v>
      </c>
      <c r="BN215" s="26">
        <f t="shared" si="236"/>
        <v>0</v>
      </c>
      <c r="BO215" s="11">
        <v>0</v>
      </c>
      <c r="BP215" s="26">
        <f t="shared" si="237"/>
        <v>0</v>
      </c>
      <c r="BQ215" s="26">
        <v>0.02</v>
      </c>
      <c r="BR215" s="83">
        <f t="shared" si="238"/>
        <v>0.188</v>
      </c>
      <c r="BS215" s="163">
        <f t="shared" si="239"/>
        <v>0.188</v>
      </c>
      <c r="BT215" s="291">
        <f t="shared" si="240"/>
        <v>0.17499999999999999</v>
      </c>
      <c r="BU215" s="283">
        <f t="shared" si="241"/>
        <v>0</v>
      </c>
      <c r="BV215" s="284">
        <f t="shared" si="242"/>
        <v>0</v>
      </c>
      <c r="BX215" s="160">
        <v>0</v>
      </c>
      <c r="BY215" s="26">
        <f t="shared" si="243"/>
        <v>0</v>
      </c>
      <c r="BZ215" s="11">
        <v>0</v>
      </c>
      <c r="CA215" s="26">
        <f t="shared" si="244"/>
        <v>0</v>
      </c>
      <c r="CB215" s="11">
        <v>0</v>
      </c>
      <c r="CC215" s="26">
        <f t="shared" si="245"/>
        <v>0</v>
      </c>
      <c r="CD215" s="11">
        <v>0</v>
      </c>
      <c r="CE215" s="26">
        <f t="shared" si="246"/>
        <v>0</v>
      </c>
      <c r="CF215" s="163">
        <f t="shared" si="247"/>
        <v>0</v>
      </c>
      <c r="CG215" s="299">
        <f t="shared" si="248"/>
        <v>0</v>
      </c>
      <c r="CH215" s="283">
        <f t="shared" si="249"/>
        <v>0</v>
      </c>
      <c r="CI215" s="284">
        <f t="shared" si="250"/>
        <v>0</v>
      </c>
      <c r="CK215" s="160">
        <v>0</v>
      </c>
      <c r="CL215" s="26">
        <f t="shared" si="251"/>
        <v>0</v>
      </c>
      <c r="CM215" s="26">
        <v>0</v>
      </c>
      <c r="CN215" s="45">
        <f t="shared" si="252"/>
        <v>0</v>
      </c>
      <c r="CO215" s="11">
        <v>1</v>
      </c>
      <c r="CP215" s="26">
        <f t="shared" si="253"/>
        <v>0.13500000000000001</v>
      </c>
      <c r="CQ215" s="11">
        <v>0</v>
      </c>
      <c r="CR215" s="26">
        <f t="shared" si="254"/>
        <v>0</v>
      </c>
      <c r="CS215" s="163">
        <f t="shared" si="255"/>
        <v>0.13500000000000001</v>
      </c>
      <c r="CT215" s="299">
        <f t="shared" si="256"/>
        <v>0.11799999999999999</v>
      </c>
      <c r="CU215" s="283">
        <f t="shared" si="257"/>
        <v>0</v>
      </c>
      <c r="CV215" s="284">
        <f t="shared" si="258"/>
        <v>0</v>
      </c>
      <c r="CX215" s="227">
        <v>0</v>
      </c>
      <c r="CY215" s="26">
        <f t="shared" si="259"/>
        <v>0</v>
      </c>
      <c r="CZ215" s="26">
        <v>0</v>
      </c>
      <c r="DA215" s="26">
        <f t="shared" si="260"/>
        <v>0</v>
      </c>
      <c r="DB215" s="26">
        <v>0.44490000000000002</v>
      </c>
      <c r="DC215" s="163">
        <f t="shared" si="261"/>
        <v>0.44490000000000002</v>
      </c>
      <c r="DD215" s="203">
        <f t="shared" si="262"/>
        <v>0.114</v>
      </c>
      <c r="DE215" s="283">
        <f t="shared" si="263"/>
        <v>0</v>
      </c>
      <c r="DF215" s="284">
        <f t="shared" si="264"/>
        <v>0</v>
      </c>
      <c r="DI215" s="231"/>
      <c r="DJ215" s="163">
        <f t="shared" si="265"/>
        <v>1.8149</v>
      </c>
      <c r="DK215" s="203">
        <f t="shared" si="266"/>
        <v>0.105</v>
      </c>
      <c r="DM215" s="301">
        <f t="shared" si="267"/>
        <v>0</v>
      </c>
      <c r="DN215" s="302">
        <f t="shared" si="268"/>
        <v>0</v>
      </c>
    </row>
    <row r="216" spans="2:118" x14ac:dyDescent="0.3">
      <c r="B216" s="47" t="s">
        <v>76</v>
      </c>
      <c r="C216" s="160">
        <v>540244</v>
      </c>
      <c r="D216" s="4" t="s">
        <v>322</v>
      </c>
      <c r="E216" s="4" t="s">
        <v>369</v>
      </c>
      <c r="F216" s="11">
        <v>4</v>
      </c>
      <c r="G216" s="18">
        <v>221</v>
      </c>
      <c r="H216" s="18">
        <v>162</v>
      </c>
      <c r="I216" s="18">
        <v>139</v>
      </c>
      <c r="J216" s="19">
        <v>402.5339366515837</v>
      </c>
      <c r="K216" s="18">
        <v>59</v>
      </c>
      <c r="L216" s="163">
        <v>2.36</v>
      </c>
      <c r="N216" s="256">
        <v>1</v>
      </c>
      <c r="O216" s="26">
        <f t="shared" si="204"/>
        <v>5.1999999999999998E-2</v>
      </c>
      <c r="P216" s="26">
        <v>4.5248868778280547E-3</v>
      </c>
      <c r="Q216" s="26">
        <f t="shared" si="205"/>
        <v>6.0999999999999999E-2</v>
      </c>
      <c r="R216" s="11">
        <v>0.18</v>
      </c>
      <c r="S216" s="26">
        <f t="shared" si="206"/>
        <v>5.1999999999999998E-2</v>
      </c>
      <c r="T216" s="69">
        <v>8.1447963800904979E-4</v>
      </c>
      <c r="U216" s="26">
        <f t="shared" si="207"/>
        <v>6.5000000000000002E-2</v>
      </c>
      <c r="V216" s="11">
        <v>18</v>
      </c>
      <c r="W216" s="26">
        <f t="shared" si="208"/>
        <v>0.57399999999999995</v>
      </c>
      <c r="X216" s="62">
        <v>0</v>
      </c>
      <c r="Y216" s="26">
        <f t="shared" si="209"/>
        <v>0</v>
      </c>
      <c r="Z216" s="163">
        <f t="shared" si="210"/>
        <v>0.7</v>
      </c>
      <c r="AA216" s="276">
        <f t="shared" si="211"/>
        <v>0.1</v>
      </c>
      <c r="AB216" s="283">
        <f t="shared" si="212"/>
        <v>0</v>
      </c>
      <c r="AC216" s="284">
        <f t="shared" si="213"/>
        <v>0</v>
      </c>
      <c r="AE216" s="256">
        <v>0</v>
      </c>
      <c r="AF216" s="26">
        <f t="shared" si="214"/>
        <v>0</v>
      </c>
      <c r="AG216" s="79">
        <v>0</v>
      </c>
      <c r="AH216" s="26">
        <f t="shared" si="215"/>
        <v>0</v>
      </c>
      <c r="AI216" s="26">
        <v>0</v>
      </c>
      <c r="AJ216" s="83">
        <f t="shared" si="216"/>
        <v>0</v>
      </c>
      <c r="AK216" s="11">
        <v>0</v>
      </c>
      <c r="AL216" s="26">
        <f t="shared" si="218"/>
        <v>0</v>
      </c>
      <c r="AM216" s="11">
        <v>0</v>
      </c>
      <c r="AN216" s="83">
        <f t="shared" si="219"/>
        <v>0</v>
      </c>
      <c r="AO216" s="26">
        <v>0</v>
      </c>
      <c r="AP216" s="26">
        <f t="shared" si="221"/>
        <v>0</v>
      </c>
      <c r="AQ216" s="198">
        <f t="shared" si="222"/>
        <v>0</v>
      </c>
      <c r="AR216" s="276">
        <f t="shared" si="223"/>
        <v>0</v>
      </c>
      <c r="AS216" s="283">
        <f t="shared" si="224"/>
        <v>0</v>
      </c>
      <c r="AT216" s="284">
        <f t="shared" si="225"/>
        <v>0</v>
      </c>
      <c r="AV216" s="208">
        <v>0</v>
      </c>
      <c r="AW216" s="83">
        <f t="shared" si="226"/>
        <v>0</v>
      </c>
      <c r="AX216" s="26">
        <v>0</v>
      </c>
      <c r="AY216" s="83">
        <f t="shared" si="227"/>
        <v>0</v>
      </c>
      <c r="AZ216" s="26">
        <v>0</v>
      </c>
      <c r="BA216" s="83">
        <f t="shared" si="228"/>
        <v>0</v>
      </c>
      <c r="BB216" s="26">
        <v>0</v>
      </c>
      <c r="BC216" s="83">
        <f t="shared" si="229"/>
        <v>0</v>
      </c>
      <c r="BD216" s="26">
        <v>0</v>
      </c>
      <c r="BE216" s="83">
        <f t="shared" si="230"/>
        <v>0</v>
      </c>
      <c r="BF216" s="26">
        <v>0</v>
      </c>
      <c r="BG216" s="83">
        <f t="shared" si="231"/>
        <v>0</v>
      </c>
      <c r="BH216" s="212">
        <f t="shared" si="232"/>
        <v>0</v>
      </c>
      <c r="BI216" s="203">
        <f t="shared" si="233"/>
        <v>0</v>
      </c>
      <c r="BJ216" s="283">
        <f t="shared" si="234"/>
        <v>0</v>
      </c>
      <c r="BK216" s="284">
        <f t="shared" si="235"/>
        <v>0</v>
      </c>
      <c r="BM216" s="160">
        <v>0</v>
      </c>
      <c r="BN216" s="26">
        <f t="shared" si="236"/>
        <v>0</v>
      </c>
      <c r="BO216" s="11">
        <v>0</v>
      </c>
      <c r="BP216" s="26">
        <f t="shared" si="237"/>
        <v>0</v>
      </c>
      <c r="BQ216" s="26">
        <v>0</v>
      </c>
      <c r="BR216" s="83">
        <f t="shared" si="238"/>
        <v>0</v>
      </c>
      <c r="BS216" s="163">
        <f t="shared" si="239"/>
        <v>0</v>
      </c>
      <c r="BT216" s="291">
        <f t="shared" si="240"/>
        <v>0</v>
      </c>
      <c r="BU216" s="283">
        <f t="shared" si="241"/>
        <v>0</v>
      </c>
      <c r="BV216" s="284">
        <f t="shared" si="242"/>
        <v>0</v>
      </c>
      <c r="BX216" s="160">
        <v>0</v>
      </c>
      <c r="BY216" s="26">
        <f t="shared" si="243"/>
        <v>0</v>
      </c>
      <c r="BZ216" s="11">
        <v>0</v>
      </c>
      <c r="CA216" s="26">
        <f t="shared" si="244"/>
        <v>0</v>
      </c>
      <c r="CB216" s="11">
        <v>0</v>
      </c>
      <c r="CC216" s="26">
        <f t="shared" si="245"/>
        <v>0</v>
      </c>
      <c r="CD216" s="11">
        <v>0</v>
      </c>
      <c r="CE216" s="26">
        <f t="shared" si="246"/>
        <v>0</v>
      </c>
      <c r="CF216" s="163">
        <f t="shared" si="247"/>
        <v>0</v>
      </c>
      <c r="CG216" s="299">
        <f t="shared" si="248"/>
        <v>0</v>
      </c>
      <c r="CH216" s="283">
        <f t="shared" si="249"/>
        <v>0</v>
      </c>
      <c r="CI216" s="284">
        <f t="shared" si="250"/>
        <v>0</v>
      </c>
      <c r="CK216" s="160">
        <v>0</v>
      </c>
      <c r="CL216" s="26">
        <f t="shared" si="251"/>
        <v>0</v>
      </c>
      <c r="CM216" s="26">
        <v>0</v>
      </c>
      <c r="CN216" s="45">
        <f t="shared" si="252"/>
        <v>0</v>
      </c>
      <c r="CO216" s="11">
        <v>1</v>
      </c>
      <c r="CP216" s="26">
        <f t="shared" si="253"/>
        <v>0.13500000000000001</v>
      </c>
      <c r="CQ216" s="11">
        <v>0</v>
      </c>
      <c r="CR216" s="26">
        <f t="shared" si="254"/>
        <v>0</v>
      </c>
      <c r="CS216" s="163">
        <f t="shared" si="255"/>
        <v>0.13500000000000001</v>
      </c>
      <c r="CT216" s="299">
        <f t="shared" si="256"/>
        <v>0.11799999999999999</v>
      </c>
      <c r="CU216" s="283">
        <f t="shared" si="257"/>
        <v>0</v>
      </c>
      <c r="CV216" s="284">
        <f t="shared" si="258"/>
        <v>0</v>
      </c>
      <c r="CX216" s="227">
        <v>0</v>
      </c>
      <c r="CY216" s="26">
        <f t="shared" si="259"/>
        <v>0</v>
      </c>
      <c r="CZ216" s="26">
        <v>0</v>
      </c>
      <c r="DA216" s="26">
        <f t="shared" si="260"/>
        <v>0</v>
      </c>
      <c r="DB216" s="144">
        <v>0.94269999999999998</v>
      </c>
      <c r="DC216" s="163">
        <f t="shared" si="261"/>
        <v>0.94269999999999998</v>
      </c>
      <c r="DD216" s="203">
        <f t="shared" si="262"/>
        <v>0.27100000000000002</v>
      </c>
      <c r="DE216" s="283">
        <f t="shared" si="263"/>
        <v>1</v>
      </c>
      <c r="DF216" s="284">
        <f t="shared" si="264"/>
        <v>1</v>
      </c>
      <c r="DI216" s="231"/>
      <c r="DJ216" s="163">
        <f t="shared" si="265"/>
        <v>1.7776999999999998</v>
      </c>
      <c r="DK216" s="203">
        <f t="shared" si="266"/>
        <v>0.1</v>
      </c>
      <c r="DM216" s="301">
        <f t="shared" si="267"/>
        <v>1</v>
      </c>
      <c r="DN216" s="302">
        <f t="shared" si="268"/>
        <v>1</v>
      </c>
    </row>
    <row r="217" spans="2:118" x14ac:dyDescent="0.3">
      <c r="B217" s="47" t="s">
        <v>273</v>
      </c>
      <c r="C217" s="160">
        <v>540261</v>
      </c>
      <c r="D217" s="4" t="s">
        <v>359</v>
      </c>
      <c r="E217" s="4" t="s">
        <v>369</v>
      </c>
      <c r="F217" s="11">
        <v>7</v>
      </c>
      <c r="G217" s="18">
        <v>2257</v>
      </c>
      <c r="H217" s="18">
        <v>537</v>
      </c>
      <c r="I217" s="18">
        <v>532</v>
      </c>
      <c r="J217" s="19">
        <v>150.85511741249445</v>
      </c>
      <c r="K217" s="18">
        <v>197</v>
      </c>
      <c r="L217" s="163">
        <v>2.31</v>
      </c>
      <c r="N217" s="256">
        <v>115</v>
      </c>
      <c r="O217" s="26">
        <f t="shared" si="204"/>
        <v>0.64</v>
      </c>
      <c r="P217" s="26">
        <v>5.0952591936198492E-2</v>
      </c>
      <c r="Q217" s="26">
        <f t="shared" si="205"/>
        <v>0.214</v>
      </c>
      <c r="R217" s="11">
        <v>5.0199999999999996</v>
      </c>
      <c r="S217" s="26">
        <f t="shared" si="206"/>
        <v>0.745</v>
      </c>
      <c r="T217" s="69">
        <v>2.224191404519273E-3</v>
      </c>
      <c r="U217" s="83">
        <f t="shared" si="207"/>
        <v>0.192</v>
      </c>
      <c r="V217" s="11">
        <v>18</v>
      </c>
      <c r="W217" s="26">
        <f t="shared" si="208"/>
        <v>0.57399999999999995</v>
      </c>
      <c r="X217" s="62">
        <v>0</v>
      </c>
      <c r="Y217" s="26">
        <f t="shared" si="209"/>
        <v>0</v>
      </c>
      <c r="Z217" s="163">
        <f t="shared" si="210"/>
        <v>0.98</v>
      </c>
      <c r="AA217" s="276">
        <f t="shared" si="211"/>
        <v>0.16200000000000001</v>
      </c>
      <c r="AB217" s="283">
        <f t="shared" si="212"/>
        <v>0</v>
      </c>
      <c r="AC217" s="284">
        <f t="shared" si="213"/>
        <v>0</v>
      </c>
      <c r="AE217" s="256">
        <v>0</v>
      </c>
      <c r="AF217" s="26">
        <f t="shared" si="214"/>
        <v>0</v>
      </c>
      <c r="AG217" s="79">
        <v>0</v>
      </c>
      <c r="AH217" s="26">
        <f t="shared" si="215"/>
        <v>0</v>
      </c>
      <c r="AI217" s="26">
        <f>AE217/H217</f>
        <v>0</v>
      </c>
      <c r="AJ217" s="83">
        <f t="shared" si="216"/>
        <v>0</v>
      </c>
      <c r="AK217" s="61">
        <f>AE217/N217</f>
        <v>0</v>
      </c>
      <c r="AL217" s="26">
        <f t="shared" si="218"/>
        <v>0</v>
      </c>
      <c r="AM217" s="11">
        <v>0</v>
      </c>
      <c r="AN217" s="83">
        <f t="shared" si="219"/>
        <v>0</v>
      </c>
      <c r="AO217" s="26">
        <v>0</v>
      </c>
      <c r="AP217" s="26">
        <f t="shared" si="221"/>
        <v>0</v>
      </c>
      <c r="AQ217" s="198">
        <f t="shared" si="222"/>
        <v>0</v>
      </c>
      <c r="AR217" s="276">
        <f t="shared" si="223"/>
        <v>0</v>
      </c>
      <c r="AS217" s="283">
        <f t="shared" si="224"/>
        <v>0</v>
      </c>
      <c r="AT217" s="284">
        <f t="shared" si="225"/>
        <v>0</v>
      </c>
      <c r="AV217" s="208">
        <v>0</v>
      </c>
      <c r="AW217" s="83">
        <f t="shared" si="226"/>
        <v>0</v>
      </c>
      <c r="AX217" s="26">
        <v>0</v>
      </c>
      <c r="AY217" s="83">
        <f t="shared" si="227"/>
        <v>0</v>
      </c>
      <c r="AZ217" s="26">
        <v>0</v>
      </c>
      <c r="BA217" s="83">
        <f t="shared" si="228"/>
        <v>0</v>
      </c>
      <c r="BB217" s="26">
        <v>0</v>
      </c>
      <c r="BC217" s="83">
        <f t="shared" si="229"/>
        <v>0</v>
      </c>
      <c r="BD217" s="26">
        <v>0</v>
      </c>
      <c r="BE217" s="83">
        <f t="shared" si="230"/>
        <v>0</v>
      </c>
      <c r="BF217" s="26">
        <v>0</v>
      </c>
      <c r="BG217" s="83">
        <f t="shared" si="231"/>
        <v>0</v>
      </c>
      <c r="BH217" s="212">
        <f t="shared" si="232"/>
        <v>0</v>
      </c>
      <c r="BI217" s="203">
        <f t="shared" si="233"/>
        <v>0</v>
      </c>
      <c r="BJ217" s="283">
        <f t="shared" si="234"/>
        <v>0</v>
      </c>
      <c r="BK217" s="284">
        <f t="shared" si="235"/>
        <v>0</v>
      </c>
      <c r="BM217" s="160">
        <v>0</v>
      </c>
      <c r="BN217" s="26">
        <f t="shared" si="236"/>
        <v>0</v>
      </c>
      <c r="BO217" s="11">
        <v>0</v>
      </c>
      <c r="BP217" s="26">
        <f t="shared" si="237"/>
        <v>0</v>
      </c>
      <c r="BQ217" s="26">
        <v>4.0000000000000001E-3</v>
      </c>
      <c r="BR217" s="83">
        <f t="shared" si="238"/>
        <v>0.11799999999999999</v>
      </c>
      <c r="BS217" s="163">
        <f t="shared" si="239"/>
        <v>0.11799999999999999</v>
      </c>
      <c r="BT217" s="291">
        <f t="shared" si="240"/>
        <v>0.114</v>
      </c>
      <c r="BU217" s="283">
        <f t="shared" si="241"/>
        <v>0</v>
      </c>
      <c r="BV217" s="284">
        <f t="shared" si="242"/>
        <v>0</v>
      </c>
      <c r="BX217" s="160">
        <v>0</v>
      </c>
      <c r="BY217" s="26">
        <f t="shared" si="243"/>
        <v>0</v>
      </c>
      <c r="BZ217" s="11">
        <v>0</v>
      </c>
      <c r="CA217" s="26">
        <f t="shared" si="244"/>
        <v>0</v>
      </c>
      <c r="CB217" s="11">
        <v>0</v>
      </c>
      <c r="CC217" s="26">
        <f t="shared" si="245"/>
        <v>0</v>
      </c>
      <c r="CD217" s="11">
        <v>0</v>
      </c>
      <c r="CE217" s="26">
        <f t="shared" si="246"/>
        <v>0</v>
      </c>
      <c r="CF217" s="163">
        <f t="shared" si="247"/>
        <v>0</v>
      </c>
      <c r="CG217" s="299">
        <f t="shared" si="248"/>
        <v>0</v>
      </c>
      <c r="CH217" s="283">
        <f t="shared" si="249"/>
        <v>0</v>
      </c>
      <c r="CI217" s="284">
        <f t="shared" si="250"/>
        <v>0</v>
      </c>
      <c r="CK217" s="160">
        <v>0</v>
      </c>
      <c r="CL217" s="26">
        <f t="shared" si="251"/>
        <v>0</v>
      </c>
      <c r="CM217" s="26">
        <v>0</v>
      </c>
      <c r="CN217" s="45">
        <f t="shared" si="252"/>
        <v>0</v>
      </c>
      <c r="CO217" s="11">
        <v>1</v>
      </c>
      <c r="CP217" s="26">
        <f t="shared" si="253"/>
        <v>0.13500000000000001</v>
      </c>
      <c r="CQ217" s="11">
        <v>0</v>
      </c>
      <c r="CR217" s="26">
        <f t="shared" si="254"/>
        <v>0</v>
      </c>
      <c r="CS217" s="163">
        <f t="shared" si="255"/>
        <v>0.13500000000000001</v>
      </c>
      <c r="CT217" s="299">
        <f t="shared" si="256"/>
        <v>0.11799999999999999</v>
      </c>
      <c r="CU217" s="283">
        <f t="shared" si="257"/>
        <v>0</v>
      </c>
      <c r="CV217" s="284">
        <f t="shared" si="258"/>
        <v>0</v>
      </c>
      <c r="CX217" s="227">
        <v>0</v>
      </c>
      <c r="CY217" s="26">
        <f t="shared" si="259"/>
        <v>0</v>
      </c>
      <c r="CZ217" s="26">
        <v>0</v>
      </c>
      <c r="DA217" s="26">
        <f t="shared" si="260"/>
        <v>0</v>
      </c>
      <c r="DB217" s="26">
        <v>0.30830000000000002</v>
      </c>
      <c r="DC217" s="163">
        <f t="shared" si="261"/>
        <v>0.30830000000000002</v>
      </c>
      <c r="DD217" s="203">
        <f t="shared" si="262"/>
        <v>7.8E-2</v>
      </c>
      <c r="DE217" s="283">
        <f t="shared" si="263"/>
        <v>0</v>
      </c>
      <c r="DF217" s="284">
        <f t="shared" si="264"/>
        <v>0</v>
      </c>
      <c r="DI217" s="231"/>
      <c r="DJ217" s="163">
        <f t="shared" si="265"/>
        <v>1.5412999999999999</v>
      </c>
      <c r="DK217" s="203">
        <f t="shared" si="266"/>
        <v>9.6000000000000002E-2</v>
      </c>
      <c r="DM217" s="301">
        <f t="shared" si="267"/>
        <v>0</v>
      </c>
      <c r="DN217" s="302">
        <f t="shared" si="268"/>
        <v>0</v>
      </c>
    </row>
    <row r="218" spans="2:118" x14ac:dyDescent="0.3">
      <c r="B218" s="47" t="s">
        <v>212</v>
      </c>
      <c r="C218" s="160">
        <v>540094</v>
      </c>
      <c r="D218" s="4" t="s">
        <v>347</v>
      </c>
      <c r="E218" s="4" t="s">
        <v>369</v>
      </c>
      <c r="F218" s="11">
        <v>10</v>
      </c>
      <c r="G218" s="18">
        <v>700</v>
      </c>
      <c r="H218" s="18">
        <v>325</v>
      </c>
      <c r="I218" s="18">
        <v>1619</v>
      </c>
      <c r="J218" s="19">
        <v>1480.2285714285715</v>
      </c>
      <c r="K218" s="18">
        <v>235</v>
      </c>
      <c r="L218" s="163">
        <v>2.65</v>
      </c>
      <c r="N218" s="256">
        <v>28</v>
      </c>
      <c r="O218" s="26">
        <f t="shared" si="204"/>
        <v>0.188</v>
      </c>
      <c r="P218" s="26">
        <v>0.04</v>
      </c>
      <c r="Q218" s="26">
        <f t="shared" si="205"/>
        <v>0.14000000000000001</v>
      </c>
      <c r="R218" s="11">
        <v>1.1599999999999999</v>
      </c>
      <c r="S218" s="26">
        <f t="shared" si="206"/>
        <v>0.16600000000000001</v>
      </c>
      <c r="T218" s="69">
        <v>1.657142857142857E-3</v>
      </c>
      <c r="U218" s="83">
        <f t="shared" si="207"/>
        <v>0.14000000000000001</v>
      </c>
      <c r="V218" s="11">
        <v>13</v>
      </c>
      <c r="W218" s="26">
        <f t="shared" si="208"/>
        <v>0.17499999999999999</v>
      </c>
      <c r="X218" s="62">
        <v>0</v>
      </c>
      <c r="Y218" s="26">
        <f t="shared" si="209"/>
        <v>0</v>
      </c>
      <c r="Z218" s="163">
        <f t="shared" si="210"/>
        <v>0.45500000000000002</v>
      </c>
      <c r="AA218" s="279">
        <f t="shared" si="211"/>
        <v>4.8000000000000001E-2</v>
      </c>
      <c r="AB218" s="283">
        <f t="shared" si="212"/>
        <v>0</v>
      </c>
      <c r="AC218" s="284">
        <f t="shared" si="213"/>
        <v>0</v>
      </c>
      <c r="AE218" s="256">
        <v>2</v>
      </c>
      <c r="AF218" s="26">
        <f t="shared" si="214"/>
        <v>0.13100000000000001</v>
      </c>
      <c r="AG218" s="79">
        <v>0</v>
      </c>
      <c r="AH218" s="26">
        <f t="shared" si="215"/>
        <v>0</v>
      </c>
      <c r="AI218" s="452">
        <v>0</v>
      </c>
      <c r="AJ218" s="83">
        <f t="shared" si="216"/>
        <v>0</v>
      </c>
      <c r="AK218" s="61">
        <f>AE218/N218</f>
        <v>7.1428571428571425E-2</v>
      </c>
      <c r="AL218" s="26">
        <f t="shared" si="218"/>
        <v>0.14899999999999999</v>
      </c>
      <c r="AM218" s="11">
        <v>12</v>
      </c>
      <c r="AN218" s="83">
        <f t="shared" si="219"/>
        <v>3.6923076923076927E-2</v>
      </c>
      <c r="AO218" s="26">
        <f>AG218/AE218</f>
        <v>0</v>
      </c>
      <c r="AP218" s="26">
        <f t="shared" si="221"/>
        <v>0</v>
      </c>
      <c r="AQ218" s="198">
        <f t="shared" si="222"/>
        <v>0.28000000000000003</v>
      </c>
      <c r="AR218" s="276">
        <f t="shared" si="223"/>
        <v>0.14000000000000001</v>
      </c>
      <c r="AS218" s="283">
        <f t="shared" si="224"/>
        <v>0</v>
      </c>
      <c r="AT218" s="284">
        <f t="shared" si="225"/>
        <v>0</v>
      </c>
      <c r="AV218" s="450">
        <v>0</v>
      </c>
      <c r="AW218" s="83">
        <f t="shared" si="226"/>
        <v>0</v>
      </c>
      <c r="AX218" s="452">
        <v>0</v>
      </c>
      <c r="AY218" s="83">
        <f t="shared" si="227"/>
        <v>0</v>
      </c>
      <c r="AZ218" s="452">
        <v>0</v>
      </c>
      <c r="BA218" s="83">
        <f t="shared" si="228"/>
        <v>0</v>
      </c>
      <c r="BB218" s="452">
        <v>0</v>
      </c>
      <c r="BC218" s="83">
        <f t="shared" si="229"/>
        <v>0</v>
      </c>
      <c r="BD218" s="452">
        <v>0</v>
      </c>
      <c r="BE218" s="83">
        <f t="shared" si="230"/>
        <v>0</v>
      </c>
      <c r="BF218" s="26">
        <v>0</v>
      </c>
      <c r="BG218" s="83">
        <f t="shared" si="231"/>
        <v>0</v>
      </c>
      <c r="BH218" s="212">
        <f t="shared" si="232"/>
        <v>0</v>
      </c>
      <c r="BI218" s="203">
        <f t="shared" si="233"/>
        <v>0</v>
      </c>
      <c r="BJ218" s="283">
        <f t="shared" si="234"/>
        <v>0</v>
      </c>
      <c r="BK218" s="284">
        <f t="shared" si="235"/>
        <v>0</v>
      </c>
      <c r="BM218" s="160">
        <v>0</v>
      </c>
      <c r="BN218" s="26">
        <f t="shared" si="236"/>
        <v>0</v>
      </c>
      <c r="BO218" s="11">
        <v>0</v>
      </c>
      <c r="BP218" s="26">
        <f t="shared" si="237"/>
        <v>0</v>
      </c>
      <c r="BQ218" s="26">
        <v>5.0000000000000001E-3</v>
      </c>
      <c r="BR218" s="83">
        <f t="shared" si="238"/>
        <v>0.122</v>
      </c>
      <c r="BS218" s="163">
        <f t="shared" si="239"/>
        <v>0.122</v>
      </c>
      <c r="BT218" s="291">
        <f t="shared" si="240"/>
        <v>0.11799999999999999</v>
      </c>
      <c r="BU218" s="283">
        <f t="shared" si="241"/>
        <v>0</v>
      </c>
      <c r="BV218" s="284">
        <f t="shared" si="242"/>
        <v>0</v>
      </c>
      <c r="BX218" s="160">
        <v>0</v>
      </c>
      <c r="BY218" s="26">
        <f t="shared" si="243"/>
        <v>0</v>
      </c>
      <c r="BZ218" s="11">
        <v>0</v>
      </c>
      <c r="CA218" s="26">
        <f t="shared" si="244"/>
        <v>0</v>
      </c>
      <c r="CB218" s="11">
        <v>0</v>
      </c>
      <c r="CC218" s="26">
        <f t="shared" si="245"/>
        <v>0</v>
      </c>
      <c r="CD218" s="11">
        <v>0</v>
      </c>
      <c r="CE218" s="26">
        <f t="shared" si="246"/>
        <v>0</v>
      </c>
      <c r="CF218" s="163">
        <f t="shared" si="247"/>
        <v>0</v>
      </c>
      <c r="CG218" s="299">
        <f t="shared" si="248"/>
        <v>0</v>
      </c>
      <c r="CH218" s="283">
        <f t="shared" si="249"/>
        <v>0</v>
      </c>
      <c r="CI218" s="284">
        <f t="shared" si="250"/>
        <v>0</v>
      </c>
      <c r="CK218" s="160">
        <v>0</v>
      </c>
      <c r="CL218" s="26">
        <f t="shared" si="251"/>
        <v>0</v>
      </c>
      <c r="CM218" s="26">
        <v>0</v>
      </c>
      <c r="CN218" s="45">
        <f t="shared" si="252"/>
        <v>0</v>
      </c>
      <c r="CO218" s="11">
        <v>2</v>
      </c>
      <c r="CP218" s="26">
        <f t="shared" si="253"/>
        <v>0.20100000000000001</v>
      </c>
      <c r="CQ218" s="11">
        <v>0</v>
      </c>
      <c r="CR218" s="26">
        <f t="shared" si="254"/>
        <v>0</v>
      </c>
      <c r="CS218" s="163">
        <f t="shared" si="255"/>
        <v>0.20100000000000001</v>
      </c>
      <c r="CT218" s="299">
        <f t="shared" si="256"/>
        <v>0.16200000000000001</v>
      </c>
      <c r="CU218" s="283">
        <f t="shared" si="257"/>
        <v>0</v>
      </c>
      <c r="CV218" s="284">
        <f t="shared" si="258"/>
        <v>0</v>
      </c>
      <c r="CX218" s="227">
        <v>3.0000000000000001E-3</v>
      </c>
      <c r="CY218" s="26">
        <f t="shared" si="259"/>
        <v>0.153</v>
      </c>
      <c r="CZ218" s="26">
        <v>0</v>
      </c>
      <c r="DA218" s="26">
        <f t="shared" si="260"/>
        <v>0</v>
      </c>
      <c r="DB218" s="26">
        <v>0.2555</v>
      </c>
      <c r="DC218" s="163">
        <f t="shared" si="261"/>
        <v>0.40849999999999997</v>
      </c>
      <c r="DD218" s="203">
        <f t="shared" si="262"/>
        <v>0.105</v>
      </c>
      <c r="DE218" s="283">
        <f t="shared" si="263"/>
        <v>0</v>
      </c>
      <c r="DF218" s="284">
        <f t="shared" si="264"/>
        <v>0</v>
      </c>
      <c r="DI218" s="231"/>
      <c r="DJ218" s="163">
        <f t="shared" si="265"/>
        <v>1.4664999999999999</v>
      </c>
      <c r="DK218" s="203">
        <f t="shared" si="266"/>
        <v>9.1999999999999998E-2</v>
      </c>
      <c r="DM218" s="301">
        <f t="shared" si="267"/>
        <v>0</v>
      </c>
      <c r="DN218" s="302">
        <f t="shared" si="268"/>
        <v>0</v>
      </c>
    </row>
    <row r="219" spans="2:118" x14ac:dyDescent="0.3">
      <c r="B219" s="47" t="s">
        <v>58</v>
      </c>
      <c r="C219" s="160">
        <v>540293</v>
      </c>
      <c r="D219" s="4" t="s">
        <v>318</v>
      </c>
      <c r="E219" s="4" t="s">
        <v>369</v>
      </c>
      <c r="F219" s="11">
        <v>4</v>
      </c>
      <c r="G219" s="18">
        <v>3724</v>
      </c>
      <c r="H219" s="18">
        <v>1530</v>
      </c>
      <c r="I219" s="18">
        <v>2882</v>
      </c>
      <c r="J219" s="19">
        <v>495.29538131041886</v>
      </c>
      <c r="K219" s="18">
        <v>1254</v>
      </c>
      <c r="L219" s="163">
        <v>2.27</v>
      </c>
      <c r="N219" s="256">
        <v>21</v>
      </c>
      <c r="O219" s="26">
        <f t="shared" si="204"/>
        <v>0.14000000000000001</v>
      </c>
      <c r="P219" s="26">
        <v>5.6390977443609019E-3</v>
      </c>
      <c r="Q219" s="26">
        <f t="shared" si="205"/>
        <v>7.0000000000000007E-2</v>
      </c>
      <c r="R219" s="11">
        <v>7.84</v>
      </c>
      <c r="S219" s="31">
        <f t="shared" si="206"/>
        <v>0.88100000000000001</v>
      </c>
      <c r="T219" s="69">
        <v>2.1052631578947368E-3</v>
      </c>
      <c r="U219" s="83">
        <f t="shared" si="207"/>
        <v>0.17499999999999999</v>
      </c>
      <c r="V219" s="11">
        <v>17</v>
      </c>
      <c r="W219" s="26">
        <f t="shared" si="208"/>
        <v>0.495</v>
      </c>
      <c r="X219" s="62">
        <v>0</v>
      </c>
      <c r="Y219" s="26">
        <f t="shared" si="209"/>
        <v>0</v>
      </c>
      <c r="Z219" s="163">
        <f t="shared" si="210"/>
        <v>0.74</v>
      </c>
      <c r="AA219" s="276">
        <f t="shared" si="211"/>
        <v>0.122</v>
      </c>
      <c r="AB219" s="283">
        <f t="shared" si="212"/>
        <v>0</v>
      </c>
      <c r="AC219" s="284">
        <f t="shared" si="213"/>
        <v>0</v>
      </c>
      <c r="AE219" s="256">
        <v>0</v>
      </c>
      <c r="AF219" s="26">
        <f t="shared" si="214"/>
        <v>0</v>
      </c>
      <c r="AG219" s="79">
        <v>0</v>
      </c>
      <c r="AH219" s="26">
        <f t="shared" si="215"/>
        <v>0</v>
      </c>
      <c r="AI219" s="26">
        <v>0</v>
      </c>
      <c r="AJ219" s="83">
        <f t="shared" si="216"/>
        <v>0</v>
      </c>
      <c r="AK219" s="11">
        <v>0</v>
      </c>
      <c r="AL219" s="26">
        <f t="shared" si="218"/>
        <v>0</v>
      </c>
      <c r="AM219" s="11">
        <v>0</v>
      </c>
      <c r="AN219" s="83">
        <f t="shared" si="219"/>
        <v>0</v>
      </c>
      <c r="AO219" s="26">
        <v>0</v>
      </c>
      <c r="AP219" s="26">
        <f t="shared" si="221"/>
        <v>0</v>
      </c>
      <c r="AQ219" s="198">
        <f t="shared" si="222"/>
        <v>0</v>
      </c>
      <c r="AR219" s="276">
        <f t="shared" si="223"/>
        <v>0</v>
      </c>
      <c r="AS219" s="283">
        <f t="shared" si="224"/>
        <v>0</v>
      </c>
      <c r="AT219" s="284">
        <f t="shared" si="225"/>
        <v>0</v>
      </c>
      <c r="AV219" s="208">
        <v>0</v>
      </c>
      <c r="AW219" s="83">
        <f t="shared" si="226"/>
        <v>0</v>
      </c>
      <c r="AX219" s="26">
        <v>0</v>
      </c>
      <c r="AY219" s="83">
        <f t="shared" si="227"/>
        <v>0</v>
      </c>
      <c r="AZ219" s="26">
        <v>0</v>
      </c>
      <c r="BA219" s="83">
        <f t="shared" si="228"/>
        <v>0</v>
      </c>
      <c r="BB219" s="26">
        <v>0</v>
      </c>
      <c r="BC219" s="83">
        <f t="shared" si="229"/>
        <v>0</v>
      </c>
      <c r="BD219" s="26">
        <v>0</v>
      </c>
      <c r="BE219" s="83">
        <f t="shared" si="230"/>
        <v>0</v>
      </c>
      <c r="BF219" s="26">
        <v>0</v>
      </c>
      <c r="BG219" s="83">
        <f t="shared" si="231"/>
        <v>0</v>
      </c>
      <c r="BH219" s="212">
        <f t="shared" si="232"/>
        <v>0</v>
      </c>
      <c r="BI219" s="203">
        <f t="shared" si="233"/>
        <v>0</v>
      </c>
      <c r="BJ219" s="283">
        <f t="shared" si="234"/>
        <v>0</v>
      </c>
      <c r="BK219" s="284">
        <f t="shared" si="235"/>
        <v>0</v>
      </c>
      <c r="BM219" s="160">
        <v>0</v>
      </c>
      <c r="BN219" s="26">
        <f t="shared" si="236"/>
        <v>0</v>
      </c>
      <c r="BO219" s="11">
        <v>0</v>
      </c>
      <c r="BP219" s="26">
        <f t="shared" si="237"/>
        <v>0</v>
      </c>
      <c r="BQ219" s="26">
        <v>2.8000000000000001E-2</v>
      </c>
      <c r="BR219" s="83">
        <f t="shared" si="238"/>
        <v>0.22800000000000001</v>
      </c>
      <c r="BS219" s="163">
        <f t="shared" si="239"/>
        <v>0.22800000000000001</v>
      </c>
      <c r="BT219" s="291">
        <f t="shared" si="240"/>
        <v>0.20599999999999999</v>
      </c>
      <c r="BU219" s="283">
        <f t="shared" si="241"/>
        <v>0</v>
      </c>
      <c r="BV219" s="284">
        <f t="shared" si="242"/>
        <v>0</v>
      </c>
      <c r="BX219" s="160">
        <v>0</v>
      </c>
      <c r="BY219" s="26">
        <f t="shared" si="243"/>
        <v>0</v>
      </c>
      <c r="BZ219" s="11">
        <v>0</v>
      </c>
      <c r="CA219" s="26">
        <f t="shared" si="244"/>
        <v>0</v>
      </c>
      <c r="CB219" s="11">
        <v>0</v>
      </c>
      <c r="CC219" s="26">
        <f t="shared" si="245"/>
        <v>0</v>
      </c>
      <c r="CD219" s="11">
        <v>0</v>
      </c>
      <c r="CE219" s="26">
        <f t="shared" si="246"/>
        <v>0</v>
      </c>
      <c r="CF219" s="163">
        <f t="shared" si="247"/>
        <v>0</v>
      </c>
      <c r="CG219" s="299">
        <f t="shared" si="248"/>
        <v>0</v>
      </c>
      <c r="CH219" s="283">
        <f t="shared" si="249"/>
        <v>0</v>
      </c>
      <c r="CI219" s="284">
        <f t="shared" si="250"/>
        <v>0</v>
      </c>
      <c r="CK219" s="160">
        <v>0</v>
      </c>
      <c r="CL219" s="26">
        <f t="shared" si="251"/>
        <v>0</v>
      </c>
      <c r="CM219" s="26">
        <v>0</v>
      </c>
      <c r="CN219" s="45">
        <f t="shared" si="252"/>
        <v>0</v>
      </c>
      <c r="CO219" s="11">
        <v>1</v>
      </c>
      <c r="CP219" s="26">
        <f t="shared" si="253"/>
        <v>0.13500000000000001</v>
      </c>
      <c r="CQ219" s="11">
        <v>0</v>
      </c>
      <c r="CR219" s="26">
        <f t="shared" si="254"/>
        <v>0</v>
      </c>
      <c r="CS219" s="163">
        <f t="shared" si="255"/>
        <v>0.13500000000000001</v>
      </c>
      <c r="CT219" s="299">
        <f t="shared" si="256"/>
        <v>0.11799999999999999</v>
      </c>
      <c r="CU219" s="283">
        <f t="shared" si="257"/>
        <v>0</v>
      </c>
      <c r="CV219" s="284">
        <f t="shared" si="258"/>
        <v>0</v>
      </c>
      <c r="CX219" s="227">
        <v>0</v>
      </c>
      <c r="CY219" s="26">
        <f t="shared" si="259"/>
        <v>0</v>
      </c>
      <c r="CZ219" s="26">
        <v>0</v>
      </c>
      <c r="DA219" s="26">
        <f t="shared" si="260"/>
        <v>0</v>
      </c>
      <c r="DB219" s="26">
        <v>0.31709999999999999</v>
      </c>
      <c r="DC219" s="163">
        <f t="shared" si="261"/>
        <v>0.31709999999999999</v>
      </c>
      <c r="DD219" s="203">
        <f t="shared" si="262"/>
        <v>8.3000000000000004E-2</v>
      </c>
      <c r="DE219" s="283">
        <f t="shared" si="263"/>
        <v>0</v>
      </c>
      <c r="DF219" s="284">
        <f t="shared" si="264"/>
        <v>0</v>
      </c>
      <c r="DI219" s="231"/>
      <c r="DJ219" s="163">
        <f t="shared" si="265"/>
        <v>1.4201000000000001</v>
      </c>
      <c r="DK219" s="203">
        <f t="shared" si="266"/>
        <v>8.6999999999999994E-2</v>
      </c>
      <c r="DM219" s="301">
        <f t="shared" si="267"/>
        <v>0</v>
      </c>
      <c r="DN219" s="302">
        <f t="shared" si="268"/>
        <v>0</v>
      </c>
    </row>
    <row r="220" spans="2:118" x14ac:dyDescent="0.3">
      <c r="B220" s="47" t="s">
        <v>224</v>
      </c>
      <c r="C220" s="160">
        <v>540284</v>
      </c>
      <c r="D220" s="4" t="s">
        <v>351</v>
      </c>
      <c r="E220" s="4" t="s">
        <v>369</v>
      </c>
      <c r="F220" s="11">
        <v>6</v>
      </c>
      <c r="G220" s="18">
        <v>247</v>
      </c>
      <c r="H220" s="18">
        <v>66</v>
      </c>
      <c r="I220" s="18">
        <v>190</v>
      </c>
      <c r="J220" s="19">
        <v>492.30769230769226</v>
      </c>
      <c r="K220" s="18">
        <v>82</v>
      </c>
      <c r="L220" s="163">
        <v>2.3199999999999998</v>
      </c>
      <c r="N220" s="256">
        <v>18</v>
      </c>
      <c r="O220" s="26">
        <f t="shared" si="204"/>
        <v>0.122</v>
      </c>
      <c r="P220" s="26">
        <v>7.28744939271255E-2</v>
      </c>
      <c r="Q220" s="26">
        <f t="shared" si="205"/>
        <v>0.28499999999999998</v>
      </c>
      <c r="R220" s="11">
        <v>1.06</v>
      </c>
      <c r="S220" s="26">
        <f t="shared" si="206"/>
        <v>0.153</v>
      </c>
      <c r="T220" s="69">
        <v>4.2914979757085019E-3</v>
      </c>
      <c r="U220" s="83">
        <f t="shared" si="207"/>
        <v>0.47799999999999998</v>
      </c>
      <c r="V220" s="11">
        <v>16</v>
      </c>
      <c r="W220" s="26">
        <f t="shared" si="208"/>
        <v>0.377</v>
      </c>
      <c r="X220" s="62">
        <v>0</v>
      </c>
      <c r="Y220" s="26">
        <f t="shared" si="209"/>
        <v>0</v>
      </c>
      <c r="Z220" s="163">
        <f t="shared" si="210"/>
        <v>1.1399999999999999</v>
      </c>
      <c r="AA220" s="276">
        <f t="shared" si="211"/>
        <v>0.20100000000000001</v>
      </c>
      <c r="AB220" s="283">
        <f t="shared" si="212"/>
        <v>0</v>
      </c>
      <c r="AC220" s="284">
        <f t="shared" si="213"/>
        <v>0</v>
      </c>
      <c r="AE220" s="256">
        <v>0</v>
      </c>
      <c r="AF220" s="26">
        <f t="shared" si="214"/>
        <v>0</v>
      </c>
      <c r="AG220" s="79">
        <v>0</v>
      </c>
      <c r="AH220" s="26">
        <f t="shared" si="215"/>
        <v>0</v>
      </c>
      <c r="AI220" s="26">
        <v>0</v>
      </c>
      <c r="AJ220" s="83">
        <f t="shared" si="216"/>
        <v>0</v>
      </c>
      <c r="AK220" s="11">
        <v>0</v>
      </c>
      <c r="AL220" s="26">
        <f t="shared" si="218"/>
        <v>0</v>
      </c>
      <c r="AM220" s="11">
        <v>0</v>
      </c>
      <c r="AN220" s="83">
        <f t="shared" si="219"/>
        <v>0</v>
      </c>
      <c r="AO220" s="26">
        <v>0</v>
      </c>
      <c r="AP220" s="26">
        <f t="shared" si="221"/>
        <v>0</v>
      </c>
      <c r="AQ220" s="198">
        <f t="shared" si="222"/>
        <v>0</v>
      </c>
      <c r="AR220" s="276">
        <f t="shared" si="223"/>
        <v>0</v>
      </c>
      <c r="AS220" s="283">
        <f t="shared" si="224"/>
        <v>0</v>
      </c>
      <c r="AT220" s="284">
        <f t="shared" si="225"/>
        <v>0</v>
      </c>
      <c r="AV220" s="208">
        <v>0</v>
      </c>
      <c r="AW220" s="83">
        <f t="shared" si="226"/>
        <v>0</v>
      </c>
      <c r="AX220" s="26">
        <v>0</v>
      </c>
      <c r="AY220" s="83">
        <f t="shared" si="227"/>
        <v>0</v>
      </c>
      <c r="AZ220" s="26">
        <v>0</v>
      </c>
      <c r="BA220" s="83">
        <f t="shared" si="228"/>
        <v>0</v>
      </c>
      <c r="BB220" s="26">
        <v>0</v>
      </c>
      <c r="BC220" s="83">
        <f t="shared" si="229"/>
        <v>0</v>
      </c>
      <c r="BD220" s="26">
        <v>0</v>
      </c>
      <c r="BE220" s="83">
        <f t="shared" si="230"/>
        <v>0</v>
      </c>
      <c r="BF220" s="26">
        <v>0</v>
      </c>
      <c r="BG220" s="83">
        <f t="shared" si="231"/>
        <v>0</v>
      </c>
      <c r="BH220" s="212">
        <f t="shared" si="232"/>
        <v>0</v>
      </c>
      <c r="BI220" s="203">
        <f t="shared" si="233"/>
        <v>0</v>
      </c>
      <c r="BJ220" s="283">
        <f t="shared" si="234"/>
        <v>0</v>
      </c>
      <c r="BK220" s="284">
        <f t="shared" si="235"/>
        <v>0</v>
      </c>
      <c r="BM220" s="160">
        <v>0</v>
      </c>
      <c r="BN220" s="26">
        <f t="shared" si="236"/>
        <v>0</v>
      </c>
      <c r="BO220" s="11">
        <v>0</v>
      </c>
      <c r="BP220" s="26">
        <f t="shared" si="237"/>
        <v>0</v>
      </c>
      <c r="BQ220" s="26">
        <v>0</v>
      </c>
      <c r="BR220" s="83">
        <f t="shared" si="238"/>
        <v>0</v>
      </c>
      <c r="BS220" s="163">
        <f t="shared" si="239"/>
        <v>0</v>
      </c>
      <c r="BT220" s="291">
        <f t="shared" si="240"/>
        <v>0</v>
      </c>
      <c r="BU220" s="283">
        <f t="shared" si="241"/>
        <v>0</v>
      </c>
      <c r="BV220" s="284">
        <f t="shared" si="242"/>
        <v>0</v>
      </c>
      <c r="BX220" s="160">
        <v>0</v>
      </c>
      <c r="BY220" s="26">
        <f t="shared" si="243"/>
        <v>0</v>
      </c>
      <c r="BZ220" s="11">
        <v>0</v>
      </c>
      <c r="CA220" s="26">
        <f t="shared" si="244"/>
        <v>0</v>
      </c>
      <c r="CB220" s="11">
        <v>0</v>
      </c>
      <c r="CC220" s="26">
        <f t="shared" si="245"/>
        <v>0</v>
      </c>
      <c r="CD220" s="11">
        <v>0</v>
      </c>
      <c r="CE220" s="26">
        <f t="shared" si="246"/>
        <v>0</v>
      </c>
      <c r="CF220" s="163">
        <f t="shared" si="247"/>
        <v>0</v>
      </c>
      <c r="CG220" s="299">
        <f t="shared" si="248"/>
        <v>0</v>
      </c>
      <c r="CH220" s="283">
        <f t="shared" si="249"/>
        <v>0</v>
      </c>
      <c r="CI220" s="284">
        <f t="shared" si="250"/>
        <v>0</v>
      </c>
      <c r="CK220" s="160">
        <v>0</v>
      </c>
      <c r="CL220" s="26">
        <f t="shared" si="251"/>
        <v>0</v>
      </c>
      <c r="CM220" s="26">
        <v>0</v>
      </c>
      <c r="CN220" s="45">
        <f t="shared" si="252"/>
        <v>0</v>
      </c>
      <c r="CO220" s="11">
        <v>0</v>
      </c>
      <c r="CP220" s="26">
        <f t="shared" si="253"/>
        <v>0</v>
      </c>
      <c r="CQ220" s="11">
        <v>0</v>
      </c>
      <c r="CR220" s="26">
        <f t="shared" si="254"/>
        <v>0</v>
      </c>
      <c r="CS220" s="163">
        <f t="shared" si="255"/>
        <v>0</v>
      </c>
      <c r="CT220" s="299">
        <f t="shared" si="256"/>
        <v>0</v>
      </c>
      <c r="CU220" s="283">
        <f t="shared" si="257"/>
        <v>0</v>
      </c>
      <c r="CV220" s="284">
        <f t="shared" si="258"/>
        <v>0</v>
      </c>
      <c r="CX220" s="227">
        <v>0</v>
      </c>
      <c r="CY220" s="26">
        <f t="shared" si="259"/>
        <v>0</v>
      </c>
      <c r="CZ220" s="26">
        <v>0</v>
      </c>
      <c r="DA220" s="26">
        <f t="shared" si="260"/>
        <v>0</v>
      </c>
      <c r="DB220" s="26">
        <v>7.9200000000000007E-2</v>
      </c>
      <c r="DC220" s="163">
        <f t="shared" si="261"/>
        <v>7.9200000000000007E-2</v>
      </c>
      <c r="DD220" s="203">
        <f t="shared" si="262"/>
        <v>2.5999999999999999E-2</v>
      </c>
      <c r="DE220" s="283">
        <f t="shared" si="263"/>
        <v>0</v>
      </c>
      <c r="DF220" s="284">
        <f t="shared" si="264"/>
        <v>0</v>
      </c>
      <c r="DI220" s="231"/>
      <c r="DJ220" s="163">
        <f t="shared" si="265"/>
        <v>1.2191999999999998</v>
      </c>
      <c r="DK220" s="203">
        <f t="shared" si="266"/>
        <v>8.3000000000000004E-2</v>
      </c>
      <c r="DM220" s="301">
        <f t="shared" si="267"/>
        <v>0</v>
      </c>
      <c r="DN220" s="302">
        <f t="shared" si="268"/>
        <v>0</v>
      </c>
    </row>
    <row r="221" spans="2:118" x14ac:dyDescent="0.3">
      <c r="B221" s="47" t="s">
        <v>227</v>
      </c>
      <c r="C221" s="160">
        <v>540270</v>
      </c>
      <c r="D221" s="4" t="s">
        <v>351</v>
      </c>
      <c r="E221" s="4" t="s">
        <v>369</v>
      </c>
      <c r="F221" s="11">
        <v>6</v>
      </c>
      <c r="G221" s="18">
        <v>178</v>
      </c>
      <c r="H221" s="18">
        <v>341</v>
      </c>
      <c r="I221" s="18">
        <v>526</v>
      </c>
      <c r="J221" s="19">
        <v>1891.2359550561796</v>
      </c>
      <c r="K221" s="18">
        <v>230</v>
      </c>
      <c r="L221" s="163">
        <v>2.29</v>
      </c>
      <c r="N221" s="256">
        <v>1</v>
      </c>
      <c r="O221" s="26">
        <f t="shared" si="204"/>
        <v>5.1999999999999998E-2</v>
      </c>
      <c r="P221" s="26">
        <v>5.6179775280898866E-3</v>
      </c>
      <c r="Q221" s="26">
        <f t="shared" si="205"/>
        <v>6.5000000000000002E-2</v>
      </c>
      <c r="R221" s="11">
        <v>0.31</v>
      </c>
      <c r="S221" s="26">
        <f t="shared" si="206"/>
        <v>7.0000000000000007E-2</v>
      </c>
      <c r="T221" s="69">
        <v>1.741573033707865E-3</v>
      </c>
      <c r="U221" s="83">
        <f t="shared" si="207"/>
        <v>0.14399999999999999</v>
      </c>
      <c r="V221" s="11">
        <v>16</v>
      </c>
      <c r="W221" s="26">
        <f t="shared" si="208"/>
        <v>0.377</v>
      </c>
      <c r="X221" s="62">
        <v>0</v>
      </c>
      <c r="Y221" s="26">
        <f t="shared" si="209"/>
        <v>0</v>
      </c>
      <c r="Z221" s="163">
        <f t="shared" si="210"/>
        <v>0.58600000000000008</v>
      </c>
      <c r="AA221" s="276">
        <f t="shared" si="211"/>
        <v>7.8E-2</v>
      </c>
      <c r="AB221" s="283">
        <f t="shared" si="212"/>
        <v>0</v>
      </c>
      <c r="AC221" s="284">
        <f t="shared" si="213"/>
        <v>0</v>
      </c>
      <c r="AE221" s="256">
        <v>0</v>
      </c>
      <c r="AF221" s="26">
        <f t="shared" si="214"/>
        <v>0</v>
      </c>
      <c r="AG221" s="79">
        <v>0</v>
      </c>
      <c r="AH221" s="26">
        <f t="shared" si="215"/>
        <v>0</v>
      </c>
      <c r="AI221" s="26">
        <f>AE221/H221</f>
        <v>0</v>
      </c>
      <c r="AJ221" s="83">
        <f t="shared" si="216"/>
        <v>0</v>
      </c>
      <c r="AK221" s="61">
        <f>AE221/N221</f>
        <v>0</v>
      </c>
      <c r="AL221" s="26">
        <f t="shared" si="218"/>
        <v>0</v>
      </c>
      <c r="AM221" s="11">
        <v>0</v>
      </c>
      <c r="AN221" s="83">
        <f t="shared" si="219"/>
        <v>0</v>
      </c>
      <c r="AO221" s="26">
        <v>0</v>
      </c>
      <c r="AP221" s="26">
        <f t="shared" si="221"/>
        <v>0</v>
      </c>
      <c r="AQ221" s="198">
        <f t="shared" si="222"/>
        <v>0</v>
      </c>
      <c r="AR221" s="276">
        <f t="shared" si="223"/>
        <v>0</v>
      </c>
      <c r="AS221" s="283">
        <f t="shared" si="224"/>
        <v>0</v>
      </c>
      <c r="AT221" s="284">
        <f t="shared" si="225"/>
        <v>0</v>
      </c>
      <c r="AV221" s="208">
        <v>0</v>
      </c>
      <c r="AW221" s="83">
        <f t="shared" si="226"/>
        <v>0</v>
      </c>
      <c r="AX221" s="26">
        <v>0</v>
      </c>
      <c r="AY221" s="83">
        <f t="shared" si="227"/>
        <v>0</v>
      </c>
      <c r="AZ221" s="26">
        <v>0</v>
      </c>
      <c r="BA221" s="83">
        <f t="shared" si="228"/>
        <v>0</v>
      </c>
      <c r="BB221" s="26">
        <v>0</v>
      </c>
      <c r="BC221" s="83">
        <f t="shared" si="229"/>
        <v>0</v>
      </c>
      <c r="BD221" s="26">
        <v>0</v>
      </c>
      <c r="BE221" s="83">
        <f t="shared" si="230"/>
        <v>0</v>
      </c>
      <c r="BF221" s="26">
        <v>0</v>
      </c>
      <c r="BG221" s="83">
        <f t="shared" si="231"/>
        <v>0</v>
      </c>
      <c r="BH221" s="212">
        <f t="shared" si="232"/>
        <v>0</v>
      </c>
      <c r="BI221" s="203">
        <f t="shared" si="233"/>
        <v>0</v>
      </c>
      <c r="BJ221" s="283">
        <f t="shared" si="234"/>
        <v>0</v>
      </c>
      <c r="BK221" s="284">
        <f t="shared" si="235"/>
        <v>0</v>
      </c>
      <c r="BM221" s="160">
        <v>0</v>
      </c>
      <c r="BN221" s="26">
        <f t="shared" si="236"/>
        <v>0</v>
      </c>
      <c r="BO221" s="11">
        <v>0</v>
      </c>
      <c r="BP221" s="26">
        <f t="shared" si="237"/>
        <v>0</v>
      </c>
      <c r="BQ221" s="26">
        <v>1.0999999999999999E-2</v>
      </c>
      <c r="BR221" s="83">
        <f t="shared" si="238"/>
        <v>0.153</v>
      </c>
      <c r="BS221" s="163">
        <f t="shared" si="239"/>
        <v>0.153</v>
      </c>
      <c r="BT221" s="291">
        <f t="shared" si="240"/>
        <v>0.14399999999999999</v>
      </c>
      <c r="BU221" s="283">
        <f t="shared" si="241"/>
        <v>0</v>
      </c>
      <c r="BV221" s="284">
        <f t="shared" si="242"/>
        <v>0</v>
      </c>
      <c r="BX221" s="160">
        <v>0</v>
      </c>
      <c r="BY221" s="26">
        <f t="shared" si="243"/>
        <v>0</v>
      </c>
      <c r="BZ221" s="11">
        <v>0</v>
      </c>
      <c r="CA221" s="26">
        <f t="shared" si="244"/>
        <v>0</v>
      </c>
      <c r="CB221" s="11">
        <v>0</v>
      </c>
      <c r="CC221" s="26">
        <f t="shared" si="245"/>
        <v>0</v>
      </c>
      <c r="CD221" s="11">
        <v>0</v>
      </c>
      <c r="CE221" s="26">
        <f t="shared" si="246"/>
        <v>0</v>
      </c>
      <c r="CF221" s="163">
        <f t="shared" si="247"/>
        <v>0</v>
      </c>
      <c r="CG221" s="299">
        <f t="shared" si="248"/>
        <v>0</v>
      </c>
      <c r="CH221" s="283">
        <f t="shared" si="249"/>
        <v>0</v>
      </c>
      <c r="CI221" s="284">
        <f t="shared" si="250"/>
        <v>0</v>
      </c>
      <c r="CK221" s="160">
        <v>0</v>
      </c>
      <c r="CL221" s="26">
        <f t="shared" si="251"/>
        <v>0</v>
      </c>
      <c r="CM221" s="26">
        <v>0</v>
      </c>
      <c r="CN221" s="45">
        <f t="shared" si="252"/>
        <v>0</v>
      </c>
      <c r="CO221" s="11">
        <v>0</v>
      </c>
      <c r="CP221" s="26">
        <f t="shared" si="253"/>
        <v>0</v>
      </c>
      <c r="CQ221" s="11">
        <v>0</v>
      </c>
      <c r="CR221" s="26">
        <f t="shared" si="254"/>
        <v>0</v>
      </c>
      <c r="CS221" s="163">
        <f t="shared" si="255"/>
        <v>0</v>
      </c>
      <c r="CT221" s="299">
        <f t="shared" si="256"/>
        <v>0</v>
      </c>
      <c r="CU221" s="283">
        <f t="shared" si="257"/>
        <v>0</v>
      </c>
      <c r="CV221" s="284">
        <f t="shared" si="258"/>
        <v>0</v>
      </c>
      <c r="CX221" s="227">
        <v>0</v>
      </c>
      <c r="CY221" s="26">
        <f t="shared" si="259"/>
        <v>0</v>
      </c>
      <c r="CZ221" s="26">
        <v>0</v>
      </c>
      <c r="DA221" s="26">
        <f t="shared" si="260"/>
        <v>0</v>
      </c>
      <c r="DB221" s="26">
        <v>0.4713</v>
      </c>
      <c r="DC221" s="163">
        <f t="shared" si="261"/>
        <v>0.4713</v>
      </c>
      <c r="DD221" s="203">
        <f t="shared" si="262"/>
        <v>0.122</v>
      </c>
      <c r="DE221" s="283">
        <f t="shared" si="263"/>
        <v>0</v>
      </c>
      <c r="DF221" s="284">
        <f t="shared" si="264"/>
        <v>0</v>
      </c>
      <c r="DI221" s="231"/>
      <c r="DJ221" s="163">
        <f t="shared" si="265"/>
        <v>1.2102999999999999</v>
      </c>
      <c r="DK221" s="203">
        <f t="shared" si="266"/>
        <v>7.8E-2</v>
      </c>
      <c r="DM221" s="301">
        <f t="shared" si="267"/>
        <v>0</v>
      </c>
      <c r="DN221" s="302">
        <f t="shared" si="268"/>
        <v>0</v>
      </c>
    </row>
    <row r="222" spans="2:118" x14ac:dyDescent="0.3">
      <c r="B222" s="47" t="s">
        <v>101</v>
      </c>
      <c r="C222" s="160">
        <v>540062</v>
      </c>
      <c r="D222" s="4" t="s">
        <v>327</v>
      </c>
      <c r="E222" s="4" t="s">
        <v>369</v>
      </c>
      <c r="F222" s="11">
        <v>6</v>
      </c>
      <c r="G222" s="18">
        <v>340</v>
      </c>
      <c r="H222" s="18">
        <v>288</v>
      </c>
      <c r="I222" s="18">
        <v>456</v>
      </c>
      <c r="J222" s="19">
        <v>858.35294117647061</v>
      </c>
      <c r="K222" s="18">
        <v>194</v>
      </c>
      <c r="L222" s="163">
        <v>2.35</v>
      </c>
      <c r="N222" s="256">
        <v>10</v>
      </c>
      <c r="O222" s="26">
        <f t="shared" si="204"/>
        <v>7.8E-2</v>
      </c>
      <c r="P222" s="26">
        <v>2.9411764705882349E-2</v>
      </c>
      <c r="Q222" s="26">
        <f t="shared" si="205"/>
        <v>0.114</v>
      </c>
      <c r="R222" s="11">
        <v>1.29</v>
      </c>
      <c r="S222" s="26">
        <f t="shared" si="206"/>
        <v>0.188</v>
      </c>
      <c r="T222" s="69">
        <v>3.7941176470588241E-3</v>
      </c>
      <c r="U222" s="83">
        <f t="shared" si="207"/>
        <v>0.40300000000000002</v>
      </c>
      <c r="V222" s="11">
        <v>18</v>
      </c>
      <c r="W222" s="83">
        <f t="shared" si="208"/>
        <v>0.57399999999999995</v>
      </c>
      <c r="X222" s="62">
        <v>0</v>
      </c>
      <c r="Y222" s="26">
        <f t="shared" si="209"/>
        <v>0</v>
      </c>
      <c r="Z222" s="163">
        <f t="shared" si="210"/>
        <v>1.091</v>
      </c>
      <c r="AA222" s="276">
        <f t="shared" si="211"/>
        <v>0.192</v>
      </c>
      <c r="AB222" s="283">
        <f t="shared" si="212"/>
        <v>0</v>
      </c>
      <c r="AC222" s="284">
        <f t="shared" si="213"/>
        <v>0</v>
      </c>
      <c r="AE222" s="256">
        <v>1</v>
      </c>
      <c r="AF222" s="26">
        <f t="shared" si="214"/>
        <v>0.114</v>
      </c>
      <c r="AG222" s="79">
        <v>0</v>
      </c>
      <c r="AH222" s="26">
        <f t="shared" si="215"/>
        <v>0</v>
      </c>
      <c r="AI222" s="452">
        <v>0</v>
      </c>
      <c r="AJ222" s="83">
        <f t="shared" si="216"/>
        <v>0</v>
      </c>
      <c r="AK222" s="61">
        <f>AE222/N222</f>
        <v>0.1</v>
      </c>
      <c r="AL222" s="26">
        <f t="shared" si="218"/>
        <v>0.188</v>
      </c>
      <c r="AM222" s="11">
        <v>1</v>
      </c>
      <c r="AN222" s="83">
        <f t="shared" si="219"/>
        <v>3.472222222222222E-3</v>
      </c>
      <c r="AO222" s="26">
        <f>AG222/AE222</f>
        <v>0</v>
      </c>
      <c r="AP222" s="26">
        <f t="shared" si="221"/>
        <v>0</v>
      </c>
      <c r="AQ222" s="198">
        <f t="shared" si="222"/>
        <v>0.30199999999999999</v>
      </c>
      <c r="AR222" s="276">
        <f t="shared" si="223"/>
        <v>0.153</v>
      </c>
      <c r="AS222" s="283">
        <f t="shared" si="224"/>
        <v>0</v>
      </c>
      <c r="AT222" s="284">
        <f t="shared" si="225"/>
        <v>0</v>
      </c>
      <c r="AV222" s="450">
        <v>0</v>
      </c>
      <c r="AW222" s="83">
        <f t="shared" si="226"/>
        <v>0</v>
      </c>
      <c r="AX222" s="26">
        <v>0</v>
      </c>
      <c r="AY222" s="83">
        <f t="shared" si="227"/>
        <v>0</v>
      </c>
      <c r="AZ222" s="452">
        <v>0</v>
      </c>
      <c r="BA222" s="83">
        <f t="shared" si="228"/>
        <v>0</v>
      </c>
      <c r="BB222" s="452">
        <v>0</v>
      </c>
      <c r="BC222" s="83">
        <f t="shared" si="229"/>
        <v>0</v>
      </c>
      <c r="BD222" s="452">
        <v>0</v>
      </c>
      <c r="BE222" s="83">
        <f t="shared" si="230"/>
        <v>0</v>
      </c>
      <c r="BF222" s="26">
        <v>0</v>
      </c>
      <c r="BG222" s="83">
        <f t="shared" si="231"/>
        <v>0</v>
      </c>
      <c r="BH222" s="212">
        <f t="shared" si="232"/>
        <v>0</v>
      </c>
      <c r="BI222" s="203">
        <f t="shared" si="233"/>
        <v>0</v>
      </c>
      <c r="BJ222" s="283">
        <f t="shared" si="234"/>
        <v>0</v>
      </c>
      <c r="BK222" s="284">
        <f t="shared" si="235"/>
        <v>0</v>
      </c>
      <c r="BM222" s="160">
        <v>0</v>
      </c>
      <c r="BN222" s="26">
        <f t="shared" si="236"/>
        <v>0</v>
      </c>
      <c r="BO222" s="11">
        <v>0</v>
      </c>
      <c r="BP222" s="26">
        <f t="shared" si="237"/>
        <v>0</v>
      </c>
      <c r="BQ222" s="26">
        <v>0</v>
      </c>
      <c r="BR222" s="83">
        <f t="shared" si="238"/>
        <v>0</v>
      </c>
      <c r="BS222" s="163">
        <f t="shared" si="239"/>
        <v>0</v>
      </c>
      <c r="BT222" s="291">
        <f t="shared" si="240"/>
        <v>0</v>
      </c>
      <c r="BU222" s="283">
        <f t="shared" si="241"/>
        <v>0</v>
      </c>
      <c r="BV222" s="284">
        <f t="shared" si="242"/>
        <v>0</v>
      </c>
      <c r="BX222" s="160">
        <v>0</v>
      </c>
      <c r="BY222" s="26">
        <f t="shared" si="243"/>
        <v>0</v>
      </c>
      <c r="BZ222" s="11">
        <v>0</v>
      </c>
      <c r="CA222" s="26">
        <f t="shared" si="244"/>
        <v>0</v>
      </c>
      <c r="CB222" s="11">
        <v>0</v>
      </c>
      <c r="CC222" s="26">
        <f t="shared" si="245"/>
        <v>0</v>
      </c>
      <c r="CD222" s="11">
        <v>0</v>
      </c>
      <c r="CE222" s="26">
        <f t="shared" si="246"/>
        <v>0</v>
      </c>
      <c r="CF222" s="163">
        <f t="shared" si="247"/>
        <v>0</v>
      </c>
      <c r="CG222" s="299">
        <f t="shared" si="248"/>
        <v>0</v>
      </c>
      <c r="CH222" s="283">
        <f t="shared" si="249"/>
        <v>0</v>
      </c>
      <c r="CI222" s="284">
        <f t="shared" si="250"/>
        <v>0</v>
      </c>
      <c r="CK222" s="160">
        <v>0</v>
      </c>
      <c r="CL222" s="26">
        <f t="shared" si="251"/>
        <v>0</v>
      </c>
      <c r="CM222" s="26">
        <v>0</v>
      </c>
      <c r="CN222" s="45">
        <f t="shared" si="252"/>
        <v>0</v>
      </c>
      <c r="CO222" s="11">
        <v>3</v>
      </c>
      <c r="CP222" s="26">
        <f t="shared" si="253"/>
        <v>0.27100000000000002</v>
      </c>
      <c r="CQ222" s="11">
        <v>0</v>
      </c>
      <c r="CR222" s="26">
        <f t="shared" si="254"/>
        <v>0</v>
      </c>
      <c r="CS222" s="163">
        <f t="shared" si="255"/>
        <v>0.27100000000000002</v>
      </c>
      <c r="CT222" s="299">
        <f t="shared" si="256"/>
        <v>0.20100000000000001</v>
      </c>
      <c r="CU222" s="283">
        <f t="shared" si="257"/>
        <v>0</v>
      </c>
      <c r="CV222" s="284">
        <f t="shared" si="258"/>
        <v>0</v>
      </c>
      <c r="CX222" s="227">
        <v>4.0000000000000001E-3</v>
      </c>
      <c r="CY222" s="26">
        <f t="shared" si="259"/>
        <v>0.17100000000000001</v>
      </c>
      <c r="CZ222" s="26">
        <v>0</v>
      </c>
      <c r="DA222" s="26">
        <f t="shared" si="260"/>
        <v>0</v>
      </c>
      <c r="DB222" s="26">
        <v>0.1057</v>
      </c>
      <c r="DC222" s="163">
        <f t="shared" si="261"/>
        <v>0.2767</v>
      </c>
      <c r="DD222" s="203">
        <f t="shared" si="262"/>
        <v>6.5000000000000002E-2</v>
      </c>
      <c r="DE222" s="283">
        <f t="shared" si="263"/>
        <v>0</v>
      </c>
      <c r="DF222" s="284">
        <f t="shared" si="264"/>
        <v>0</v>
      </c>
      <c r="DI222" s="231"/>
      <c r="DJ222" s="163">
        <f t="shared" si="265"/>
        <v>1.9407000000000001</v>
      </c>
      <c r="DK222" s="203">
        <f t="shared" si="266"/>
        <v>0.114</v>
      </c>
      <c r="DM222" s="301">
        <f t="shared" si="267"/>
        <v>0</v>
      </c>
      <c r="DN222" s="302">
        <f t="shared" si="268"/>
        <v>0</v>
      </c>
    </row>
    <row r="223" spans="2:118" x14ac:dyDescent="0.3">
      <c r="B223" s="47" t="s">
        <v>220</v>
      </c>
      <c r="C223" s="160">
        <v>540288</v>
      </c>
      <c r="D223" s="4" t="s">
        <v>350</v>
      </c>
      <c r="E223" s="4" t="s">
        <v>369</v>
      </c>
      <c r="F223" s="11">
        <v>4</v>
      </c>
      <c r="G223" s="18">
        <v>341</v>
      </c>
      <c r="H223" s="18">
        <v>179</v>
      </c>
      <c r="I223" s="18">
        <v>129</v>
      </c>
      <c r="J223" s="19">
        <v>242.11143695014661</v>
      </c>
      <c r="K223" s="18">
        <v>48</v>
      </c>
      <c r="L223" s="163">
        <v>2.69</v>
      </c>
      <c r="N223" s="256">
        <v>0</v>
      </c>
      <c r="O223" s="26">
        <f t="shared" ref="O223:O239" si="269">IFERROR(_xlfn.PERCENTRANK.INC(N$11:N$239,N223),"-9999")</f>
        <v>0</v>
      </c>
      <c r="P223" s="26">
        <v>0</v>
      </c>
      <c r="Q223" s="26">
        <f t="shared" ref="Q223:Q239" si="270">IFERROR(_xlfn.PERCENTRANK.INC(P$11:P$239,P223),"-9999")</f>
        <v>0</v>
      </c>
      <c r="R223" s="11">
        <v>0</v>
      </c>
      <c r="S223" s="26">
        <f t="shared" ref="S223:S239" si="271">IFERROR(_xlfn.PERCENTRANK.INC(R$11:R$239,R223),"-9999")</f>
        <v>0</v>
      </c>
      <c r="T223" s="69">
        <v>0</v>
      </c>
      <c r="U223" s="26">
        <f t="shared" ref="U223:U239" si="272">IFERROR(_xlfn.PERCENTRANK.INC(T$11:T$239,T223),"-9999")</f>
        <v>0</v>
      </c>
      <c r="V223" s="11">
        <v>15</v>
      </c>
      <c r="W223" s="26">
        <f t="shared" ref="W223:W239" si="273">IFERROR(_xlfn.PERCENTRANK.INC(V$11:V$239,V223),"-9999")</f>
        <v>0.27100000000000002</v>
      </c>
      <c r="X223" s="62">
        <v>0</v>
      </c>
      <c r="Y223" s="26">
        <f t="shared" ref="Y223:Y239" si="274">IFERROR(_xlfn.PERCENTRANK.INC(X$11:X$239,X223),"-9999")</f>
        <v>0</v>
      </c>
      <c r="Z223" s="163">
        <f t="shared" ref="Z223:Z239" si="275">SUM(Y223,W223,U223,Q223)</f>
        <v>0.27100000000000002</v>
      </c>
      <c r="AA223" s="279">
        <f t="shared" ref="AA223:AA239" si="276">IFERROR(_xlfn.PERCENTRANK.INC(Z$11:Z$239,Z223),"-9999")</f>
        <v>2.5999999999999999E-2</v>
      </c>
      <c r="AB223" s="283">
        <f t="shared" ref="AB223:AB239" si="277">COUNTIF(Q223,"&gt;=90%")+COUNTIF(U223,"&gt;=90%")+COUNTIF(W223,"&gt;=90%")+COUNTIF(Y223,"&gt;=90%")</f>
        <v>0</v>
      </c>
      <c r="AC223" s="284">
        <f t="shared" ref="AC223:AC239" si="278">COUNTIF(Q223,"&gt;=80%")+COUNTIF(U223,"&gt;=80%")+COUNTIF(W223,"&gt;=80%")+COUNTIF(Y223,"&gt;=80%")</f>
        <v>0</v>
      </c>
      <c r="AE223" s="256">
        <v>0</v>
      </c>
      <c r="AF223" s="26">
        <f t="shared" ref="AF223:AF239" si="279">IFERROR(_xlfn.PERCENTRANK.INC(AE$11:AE$239,AE223),"-9999")</f>
        <v>0</v>
      </c>
      <c r="AG223" s="79">
        <v>0</v>
      </c>
      <c r="AH223" s="26">
        <f t="shared" ref="AH223:AH239" si="280">IFERROR(_xlfn.PERCENTRANK.INC(AG$11:AG$239,AG223),"-9999")</f>
        <v>0</v>
      </c>
      <c r="AI223" s="26">
        <v>0</v>
      </c>
      <c r="AJ223" s="83">
        <f t="shared" ref="AJ223:AJ239" si="281">IFERROR(_xlfn.PERCENTRANK.INC(AI$11:AI$239,AI223),"-9999")</f>
        <v>0</v>
      </c>
      <c r="AK223" s="11">
        <v>0</v>
      </c>
      <c r="AL223" s="26">
        <f t="shared" ref="AL223:AL239" si="282">IFERROR(_xlfn.PERCENTRANK.INC(AK$11:AK$239,AK223),"-9999")</f>
        <v>0</v>
      </c>
      <c r="AM223" s="11">
        <v>0</v>
      </c>
      <c r="AN223" s="83">
        <f t="shared" ref="AN223:AN239" si="283">AM223/H223</f>
        <v>0</v>
      </c>
      <c r="AO223" s="26">
        <v>0</v>
      </c>
      <c r="AP223" s="26">
        <f t="shared" ref="AP223:AP239" si="284">IFERROR(_xlfn.PERCENTRANK.INC(AO$11:AO$239,AO223),"-9999")</f>
        <v>0</v>
      </c>
      <c r="AQ223" s="198">
        <f t="shared" ref="AQ223:AQ239" si="285">SUM(AL223,AJ223,AH223,AF223)</f>
        <v>0</v>
      </c>
      <c r="AR223" s="276">
        <f t="shared" ref="AR223:AR239" si="286">IFERROR(_xlfn.PERCENTRANK.INC(AQ$11:AQ$239,AQ223),"-9999")</f>
        <v>0</v>
      </c>
      <c r="AS223" s="283">
        <f t="shared" ref="AS223:AS239" si="287">COUNTIF(AF223,"&gt;=90%")+COUNTIF(AH223,"&gt;=90%")+COUNTIF(AJ223,"&gt;=90%")+COUNTIF(AL223,"&gt;=90%")</f>
        <v>0</v>
      </c>
      <c r="AT223" s="284">
        <f t="shared" ref="AT223:AT239" si="288">COUNTIF(AF223,"&gt;=80%")+COUNTIF(AH223,"&gt;=80%")+COUNTIF(AJ223,"&gt;=80%")+COUNTIF(AL223,"&gt;=80%")</f>
        <v>0</v>
      </c>
      <c r="AV223" s="208">
        <v>0</v>
      </c>
      <c r="AW223" s="83">
        <f t="shared" ref="AW223:AW239" si="289">IFERROR(_xlfn.PERCENTRANK.INC(AV$11:AV$239,AV223),"-9999")</f>
        <v>0</v>
      </c>
      <c r="AX223" s="26">
        <v>0</v>
      </c>
      <c r="AY223" s="83">
        <f t="shared" ref="AY223:AY239" si="290">IFERROR(_xlfn.PERCENTRANK.INC(AX$11:AX$239,AX223),"-9999")</f>
        <v>0</v>
      </c>
      <c r="AZ223" s="26">
        <v>0</v>
      </c>
      <c r="BA223" s="83">
        <f t="shared" ref="BA223:BA239" si="291">IFERROR(_xlfn.PERCENTRANK.INC(AZ$11:AZ$239,AZ223),"-9999")</f>
        <v>0</v>
      </c>
      <c r="BB223" s="26">
        <v>0</v>
      </c>
      <c r="BC223" s="83">
        <f t="shared" ref="BC223:BC239" si="292">IFERROR(_xlfn.PERCENTRANK.INC(BB$11:BB$239,BB223),"-9999")</f>
        <v>0</v>
      </c>
      <c r="BD223" s="26">
        <v>0</v>
      </c>
      <c r="BE223" s="83">
        <f t="shared" ref="BE223:BE239" si="293">IFERROR(_xlfn.PERCENTRANK.INC(BD$11:BD$239,BD223),"-9999")</f>
        <v>0</v>
      </c>
      <c r="BF223" s="26">
        <v>0</v>
      </c>
      <c r="BG223" s="83">
        <f t="shared" ref="BG223:BG239" si="294">IFERROR(_xlfn.PERCENTRANK.INC(BF$11:BF$239,BF223),"-9999")</f>
        <v>0</v>
      </c>
      <c r="BH223" s="212">
        <f t="shared" ref="BH223:BH239" si="295">SUM(BG223,BE223,BC223,BA223,AY223,AW223)</f>
        <v>0</v>
      </c>
      <c r="BI223" s="203">
        <f t="shared" ref="BI223:BI239" si="296">IFERROR(_xlfn.PERCENTRANK.INC(BH$11:BH$239,BH223),"-9999")</f>
        <v>0</v>
      </c>
      <c r="BJ223" s="283">
        <f t="shared" ref="BJ223:BJ239" si="297">COUNTIF(AW223,"&gt;=90%")+COUNTIF(AY223,"&gt;=90%")+COUNTIF(BA223,"&gt;=90%")+COUNTIF(BC223,"&gt;=90%")+COUNTIF(BE223,"&gt;=90%")+COUNTIF(BG223,"&gt;=90%")</f>
        <v>0</v>
      </c>
      <c r="BK223" s="284">
        <f t="shared" ref="BK223:BK239" si="298">COUNTIF(AW223,"&gt;=80%")+COUNTIF(AY223,"&gt;=80%")+COUNTIF(BA223,"&gt;=80%")+COUNTIF(BC223,"&gt;=80%")+COUNTIF(BE223,"&gt;=80%")+COUNTIF(BG223,"&gt;=80%")</f>
        <v>0</v>
      </c>
      <c r="BM223" s="160">
        <v>0</v>
      </c>
      <c r="BN223" s="26">
        <f t="shared" ref="BN223:BN239" si="299">IFERROR(_xlfn.PERCENTRANK.INC(BM$11:BM$239,BM223),"-9999")</f>
        <v>0</v>
      </c>
      <c r="BO223" s="11">
        <v>0</v>
      </c>
      <c r="BP223" s="26">
        <f t="shared" ref="BP223:BP239" si="300">IFERROR(_xlfn.PERCENTRANK.INC(BO$11:BO$239,BO223),"-9999")</f>
        <v>0</v>
      </c>
      <c r="BQ223" s="26">
        <v>0</v>
      </c>
      <c r="BR223" s="83">
        <f t="shared" ref="BR223:BR239" si="301">IFERROR(_xlfn.PERCENTRANK.INC(BQ$11:BQ$239,BQ223),"-9999")</f>
        <v>0</v>
      </c>
      <c r="BS223" s="163">
        <f t="shared" ref="BS223:BS239" si="302">SUM(BR223,BN223)</f>
        <v>0</v>
      </c>
      <c r="BT223" s="291">
        <f t="shared" ref="BT223:BT239" si="303">IFERROR(_xlfn.PERCENTRANK.INC(BS$11:BS$239,BS223),"-9999")</f>
        <v>0</v>
      </c>
      <c r="BU223" s="283">
        <f t="shared" ref="BU223:BU239" si="304">COUNTIF(BN223,"&gt;=90%")+COUNTIF(BR223,"&gt;=90%")</f>
        <v>0</v>
      </c>
      <c r="BV223" s="284">
        <f t="shared" ref="BV223:BV239" si="305">COUNTIF(BN223,"&gt;=80%")+COUNTIF(BR223,"&gt;=80%")</f>
        <v>0</v>
      </c>
      <c r="BX223" s="160">
        <v>0</v>
      </c>
      <c r="BY223" s="26">
        <f t="shared" ref="BY223:BY239" si="306">IFERROR(_xlfn.PERCENTRANK.INC(BX$11:BX$239,BX223),"-9999")</f>
        <v>0</v>
      </c>
      <c r="BZ223" s="11">
        <v>0</v>
      </c>
      <c r="CA223" s="26">
        <f t="shared" ref="CA223:CA239" si="307">IFERROR(_xlfn.PERCENTRANK.INC(BZ$11:BZ$239,BZ223),"-9999")</f>
        <v>0</v>
      </c>
      <c r="CB223" s="11">
        <v>0</v>
      </c>
      <c r="CC223" s="26">
        <f t="shared" ref="CC223:CC239" si="308">IFERROR(_xlfn.PERCENTRANK.INC(CB$11:CB$239,CB223),"-9999")</f>
        <v>0</v>
      </c>
      <c r="CD223" s="11">
        <v>0</v>
      </c>
      <c r="CE223" s="26">
        <f t="shared" ref="CE223:CE239" si="309">IFERROR(_xlfn.PERCENTRANK.INC(CD$11:CD$239,CD223),"-9999")</f>
        <v>0</v>
      </c>
      <c r="CF223" s="163">
        <f t="shared" ref="CF223:CF239" si="310">SUM(CC223,BY223)</f>
        <v>0</v>
      </c>
      <c r="CG223" s="299">
        <f t="shared" ref="CG223:CG239" si="311">IFERROR(_xlfn.PERCENTRANK.INC(CF$11:CF$239,CF223),"-9999")</f>
        <v>0</v>
      </c>
      <c r="CH223" s="283">
        <f t="shared" ref="CH223:CH239" si="312">COUNTIF(BY223,"&gt;=90%")+COUNTIF(CC223,"&gt;=90%")</f>
        <v>0</v>
      </c>
      <c r="CI223" s="284">
        <f t="shared" ref="CI223:CI239" si="313">COUNTIF(BY223,"&gt;=80%")+COUNTIF(CC223,"&gt;=80%")</f>
        <v>0</v>
      </c>
      <c r="CK223" s="160">
        <v>0</v>
      </c>
      <c r="CL223" s="26">
        <f t="shared" ref="CL223:CL239" si="314">IFERROR(_xlfn.PERCENTRANK.INC(CK$11:CK$239,CK223),"-9999")</f>
        <v>0</v>
      </c>
      <c r="CM223" s="26">
        <v>0</v>
      </c>
      <c r="CN223" s="45">
        <f t="shared" ref="CN223:CN239" si="315">IFERROR(_xlfn.PERCENTRANK.INC(CM$11:CM$239,CM223),"-9999")</f>
        <v>0</v>
      </c>
      <c r="CO223" s="11">
        <v>0</v>
      </c>
      <c r="CP223" s="26">
        <f t="shared" ref="CP223:CP239" si="316">IFERROR(_xlfn.PERCENTRANK.INC(CO$11:CO$239,CO223),"-9999")</f>
        <v>0</v>
      </c>
      <c r="CQ223" s="11">
        <v>0</v>
      </c>
      <c r="CR223" s="26">
        <f t="shared" ref="CR223:CR239" si="317">IFERROR(_xlfn.PERCENTRANK.INC(CQ$11:CQ$239,CQ223),"-9999")</f>
        <v>0</v>
      </c>
      <c r="CS223" s="163">
        <f t="shared" ref="CS223:CS239" si="318">SUM(CR223,CP223,CN223,CL223)</f>
        <v>0</v>
      </c>
      <c r="CT223" s="299">
        <f t="shared" ref="CT223:CT239" si="319">IFERROR(_xlfn.PERCENTRANK.INC(CS$11:CS$239,CS223),"-9999")</f>
        <v>0</v>
      </c>
      <c r="CU223" s="283">
        <f t="shared" ref="CU223:CU239" si="320">COUNTIF(CL223,"&gt;=90%")+COUNTIF(CN223,"&gt;=90%")+COUNTIF(CP223,"&gt;=90%")+COUNTIF(CR223,"&gt;=90%")</f>
        <v>0</v>
      </c>
      <c r="CV223" s="284">
        <f t="shared" ref="CV223:CV239" si="321">COUNTIF(CL223,"&gt;=80%")+COUNTIF(CN223,"&gt;=80%")+COUNTIF(CP223,"&gt;=80%")+COUNTIF(CR223,"&gt;=80%")</f>
        <v>0</v>
      </c>
      <c r="CX223" s="227">
        <v>0</v>
      </c>
      <c r="CY223" s="26">
        <f t="shared" ref="CY223:CY239" si="322">IFERROR(_xlfn.PERCENTRANK.INC(CX$11:CX$239,CX223),"-9999")</f>
        <v>0</v>
      </c>
      <c r="CZ223" s="26">
        <v>0</v>
      </c>
      <c r="DA223" s="26">
        <f t="shared" ref="DA223:DA239" si="323">IFERROR(_xlfn.PERCENTRANK.INC(CZ$11:CZ$239,CZ223),"-9999")</f>
        <v>0</v>
      </c>
      <c r="DB223" s="178">
        <v>0.86339999999999995</v>
      </c>
      <c r="DC223" s="163">
        <f t="shared" ref="DC223:DC239" si="324">SUM(DA223,CY223,DB223)</f>
        <v>0.86339999999999995</v>
      </c>
      <c r="DD223" s="203">
        <f t="shared" ref="DD223:DD239" si="325">IFERROR(_xlfn.PERCENTRANK.INC(DC$11:DC$239,DC223),"-9999")</f>
        <v>0.245</v>
      </c>
      <c r="DE223" s="283">
        <f t="shared" ref="DE223:DE239" si="326">COUNTIF(CY223,"&gt;=90%")+COUNTIF(DA223,"&gt;=90%")+COUNTIF(DB223,"&gt;=90%")</f>
        <v>0</v>
      </c>
      <c r="DF223" s="284">
        <f t="shared" ref="DF223:DF239" si="327">COUNTIF(CY223,"&gt;=80%")+COUNTIF(DA223,"&gt;=80%")+COUNTIF(DB223,"&gt;=80%")</f>
        <v>1</v>
      </c>
      <c r="DI223" s="231"/>
      <c r="DJ223" s="163">
        <f t="shared" ref="DJ223:DJ239" si="328">SUM(DB223,DA223,CY223,CR223,CP223,CN223,CL223,CC223,BY223,BR223,BN223,BG223,BE223,BC223,BA223,AY223,AW223,AL223,AJ223,AH223,AF223,Y223,W223,U223,Q223)</f>
        <v>1.1343999999999999</v>
      </c>
      <c r="DK223" s="203">
        <f t="shared" ref="DK223:DK239" si="329">IFERROR(_xlfn.PERCENTRANK.INC(DJ$11:DJ$239,DJ223),"-9999")</f>
        <v>7.0000000000000007E-2</v>
      </c>
      <c r="DM223" s="301">
        <f t="shared" ref="DM223:DM239" si="330">SUM(AB223,AS223,BJ223,BU223,CH223,CU223,DE223)</f>
        <v>0</v>
      </c>
      <c r="DN223" s="302">
        <f t="shared" ref="DN223:DN239" si="331">SUM(AC223,AT223,BK223,BV223,CI223,CV223,DF223)</f>
        <v>1</v>
      </c>
    </row>
    <row r="224" spans="2:118" x14ac:dyDescent="0.3">
      <c r="B224" s="47" t="s">
        <v>148</v>
      </c>
      <c r="C224" s="160">
        <v>545556</v>
      </c>
      <c r="D224" s="4" t="s">
        <v>335</v>
      </c>
      <c r="E224" s="4" t="s">
        <v>369</v>
      </c>
      <c r="F224" s="11">
        <v>6</v>
      </c>
      <c r="G224" s="18">
        <v>672</v>
      </c>
      <c r="H224" s="18">
        <v>409</v>
      </c>
      <c r="I224" s="18">
        <v>1006</v>
      </c>
      <c r="J224" s="19">
        <v>958.09523809523807</v>
      </c>
      <c r="K224" s="18">
        <v>410</v>
      </c>
      <c r="L224" s="163">
        <v>2.4500000000000002</v>
      </c>
      <c r="N224" s="256">
        <v>6</v>
      </c>
      <c r="O224" s="26">
        <f t="shared" si="269"/>
        <v>6.5000000000000002E-2</v>
      </c>
      <c r="P224" s="26">
        <v>8.9285714285714281E-3</v>
      </c>
      <c r="Q224" s="26">
        <f t="shared" si="270"/>
        <v>7.3999999999999996E-2</v>
      </c>
      <c r="R224" s="11">
        <v>3.07</v>
      </c>
      <c r="S224" s="26">
        <f t="shared" si="271"/>
        <v>0.53500000000000003</v>
      </c>
      <c r="T224" s="69">
        <v>4.5684523809523814E-3</v>
      </c>
      <c r="U224" s="83">
        <f t="shared" si="272"/>
        <v>0.51300000000000001</v>
      </c>
      <c r="V224" s="11">
        <v>15</v>
      </c>
      <c r="W224" s="26">
        <f t="shared" si="273"/>
        <v>0.27100000000000002</v>
      </c>
      <c r="X224" s="62">
        <v>0</v>
      </c>
      <c r="Y224" s="26">
        <f t="shared" si="274"/>
        <v>0</v>
      </c>
      <c r="Z224" s="163">
        <f t="shared" si="275"/>
        <v>0.85799999999999998</v>
      </c>
      <c r="AA224" s="276">
        <f t="shared" si="276"/>
        <v>0.14000000000000001</v>
      </c>
      <c r="AB224" s="283">
        <f t="shared" si="277"/>
        <v>0</v>
      </c>
      <c r="AC224" s="284">
        <f t="shared" si="278"/>
        <v>0</v>
      </c>
      <c r="AE224" s="256">
        <v>0</v>
      </c>
      <c r="AF224" s="26">
        <f t="shared" si="279"/>
        <v>0</v>
      </c>
      <c r="AG224" s="79">
        <v>0</v>
      </c>
      <c r="AH224" s="26">
        <f t="shared" si="280"/>
        <v>0</v>
      </c>
      <c r="AI224" s="26">
        <v>0</v>
      </c>
      <c r="AJ224" s="83">
        <f t="shared" si="281"/>
        <v>0</v>
      </c>
      <c r="AK224" s="11">
        <v>0</v>
      </c>
      <c r="AL224" s="26">
        <f t="shared" si="282"/>
        <v>0</v>
      </c>
      <c r="AM224" s="11">
        <v>0</v>
      </c>
      <c r="AN224" s="83">
        <f t="shared" si="283"/>
        <v>0</v>
      </c>
      <c r="AO224" s="26">
        <v>0</v>
      </c>
      <c r="AP224" s="26">
        <f t="shared" si="284"/>
        <v>0</v>
      </c>
      <c r="AQ224" s="198">
        <f t="shared" si="285"/>
        <v>0</v>
      </c>
      <c r="AR224" s="276">
        <f t="shared" si="286"/>
        <v>0</v>
      </c>
      <c r="AS224" s="283">
        <f t="shared" si="287"/>
        <v>0</v>
      </c>
      <c r="AT224" s="284">
        <f t="shared" si="288"/>
        <v>0</v>
      </c>
      <c r="AV224" s="208">
        <v>0</v>
      </c>
      <c r="AW224" s="83">
        <f t="shared" si="289"/>
        <v>0</v>
      </c>
      <c r="AX224" s="26">
        <v>0</v>
      </c>
      <c r="AY224" s="83">
        <f t="shared" si="290"/>
        <v>0</v>
      </c>
      <c r="AZ224" s="26">
        <v>0</v>
      </c>
      <c r="BA224" s="83">
        <f t="shared" si="291"/>
        <v>0</v>
      </c>
      <c r="BB224" s="26">
        <v>0</v>
      </c>
      <c r="BC224" s="83">
        <f t="shared" si="292"/>
        <v>0</v>
      </c>
      <c r="BD224" s="26">
        <v>0</v>
      </c>
      <c r="BE224" s="83">
        <f t="shared" si="293"/>
        <v>0</v>
      </c>
      <c r="BF224" s="26">
        <v>0</v>
      </c>
      <c r="BG224" s="83">
        <f t="shared" si="294"/>
        <v>0</v>
      </c>
      <c r="BH224" s="212">
        <f t="shared" si="295"/>
        <v>0</v>
      </c>
      <c r="BI224" s="203">
        <f t="shared" si="296"/>
        <v>0</v>
      </c>
      <c r="BJ224" s="283">
        <f t="shared" si="297"/>
        <v>0</v>
      </c>
      <c r="BK224" s="284">
        <f t="shared" si="298"/>
        <v>0</v>
      </c>
      <c r="BM224" s="160">
        <v>0</v>
      </c>
      <c r="BN224" s="26">
        <f t="shared" si="299"/>
        <v>0</v>
      </c>
      <c r="BO224" s="11">
        <v>0</v>
      </c>
      <c r="BP224" s="26">
        <f t="shared" si="300"/>
        <v>0</v>
      </c>
      <c r="BQ224" s="26">
        <v>5.0000000000000001E-3</v>
      </c>
      <c r="BR224" s="83">
        <f t="shared" si="301"/>
        <v>0.122</v>
      </c>
      <c r="BS224" s="163">
        <f t="shared" si="302"/>
        <v>0.122</v>
      </c>
      <c r="BT224" s="291">
        <f t="shared" si="303"/>
        <v>0.11799999999999999</v>
      </c>
      <c r="BU224" s="283">
        <f t="shared" si="304"/>
        <v>0</v>
      </c>
      <c r="BV224" s="284">
        <f t="shared" si="305"/>
        <v>0</v>
      </c>
      <c r="BX224" s="160">
        <v>0</v>
      </c>
      <c r="BY224" s="26">
        <f t="shared" si="306"/>
        <v>0</v>
      </c>
      <c r="BZ224" s="11">
        <v>0</v>
      </c>
      <c r="CA224" s="26">
        <f t="shared" si="307"/>
        <v>0</v>
      </c>
      <c r="CB224" s="11">
        <v>0</v>
      </c>
      <c r="CC224" s="26">
        <f t="shared" si="308"/>
        <v>0</v>
      </c>
      <c r="CD224" s="11">
        <v>0</v>
      </c>
      <c r="CE224" s="26">
        <f t="shared" si="309"/>
        <v>0</v>
      </c>
      <c r="CF224" s="163">
        <f t="shared" si="310"/>
        <v>0</v>
      </c>
      <c r="CG224" s="299">
        <f t="shared" si="311"/>
        <v>0</v>
      </c>
      <c r="CH224" s="283">
        <f t="shared" si="312"/>
        <v>0</v>
      </c>
      <c r="CI224" s="284">
        <f t="shared" si="313"/>
        <v>0</v>
      </c>
      <c r="CK224" s="160">
        <v>0</v>
      </c>
      <c r="CL224" s="26">
        <f t="shared" si="314"/>
        <v>0</v>
      </c>
      <c r="CM224" s="26">
        <v>0</v>
      </c>
      <c r="CN224" s="45">
        <f t="shared" si="315"/>
        <v>0</v>
      </c>
      <c r="CO224" s="11">
        <v>0</v>
      </c>
      <c r="CP224" s="26">
        <f t="shared" si="316"/>
        <v>0</v>
      </c>
      <c r="CQ224" s="11">
        <v>0</v>
      </c>
      <c r="CR224" s="26">
        <f t="shared" si="317"/>
        <v>0</v>
      </c>
      <c r="CS224" s="163">
        <f t="shared" si="318"/>
        <v>0</v>
      </c>
      <c r="CT224" s="299">
        <f t="shared" si="319"/>
        <v>0</v>
      </c>
      <c r="CU224" s="283">
        <f t="shared" si="320"/>
        <v>0</v>
      </c>
      <c r="CV224" s="284">
        <f t="shared" si="321"/>
        <v>0</v>
      </c>
      <c r="CX224" s="227">
        <v>0</v>
      </c>
      <c r="CY224" s="26">
        <f t="shared" si="322"/>
        <v>0</v>
      </c>
      <c r="CZ224" s="26">
        <v>0</v>
      </c>
      <c r="DA224" s="26">
        <f t="shared" si="323"/>
        <v>0</v>
      </c>
      <c r="DB224" s="26">
        <v>6.1600000000000002E-2</v>
      </c>
      <c r="DC224" s="163">
        <f t="shared" si="324"/>
        <v>6.1600000000000002E-2</v>
      </c>
      <c r="DD224" s="203">
        <f t="shared" si="325"/>
        <v>2.1000000000000001E-2</v>
      </c>
      <c r="DE224" s="283">
        <f t="shared" si="326"/>
        <v>0</v>
      </c>
      <c r="DF224" s="284">
        <f t="shared" si="327"/>
        <v>0</v>
      </c>
      <c r="DI224" s="231"/>
      <c r="DJ224" s="163">
        <f t="shared" si="328"/>
        <v>1.0416000000000001</v>
      </c>
      <c r="DK224" s="203">
        <f t="shared" si="329"/>
        <v>6.5000000000000002E-2</v>
      </c>
      <c r="DM224" s="301">
        <f t="shared" si="330"/>
        <v>0</v>
      </c>
      <c r="DN224" s="302">
        <f t="shared" si="331"/>
        <v>0</v>
      </c>
    </row>
    <row r="225" spans="2:118" x14ac:dyDescent="0.3">
      <c r="B225" s="47" t="s">
        <v>75</v>
      </c>
      <c r="C225" s="160">
        <v>540281</v>
      </c>
      <c r="D225" s="4" t="s">
        <v>322</v>
      </c>
      <c r="E225" s="4" t="s">
        <v>369</v>
      </c>
      <c r="F225" s="11">
        <v>4</v>
      </c>
      <c r="G225" s="18">
        <v>2437</v>
      </c>
      <c r="H225" s="18">
        <v>2764</v>
      </c>
      <c r="I225" s="18">
        <v>3923</v>
      </c>
      <c r="J225" s="19">
        <v>1030.250307755437</v>
      </c>
      <c r="K225" s="18">
        <v>1971</v>
      </c>
      <c r="L225" s="163">
        <v>1.97</v>
      </c>
      <c r="N225" s="256">
        <v>0</v>
      </c>
      <c r="O225" s="26">
        <f t="shared" si="269"/>
        <v>0</v>
      </c>
      <c r="P225" s="26">
        <v>0</v>
      </c>
      <c r="Q225" s="26">
        <f t="shared" si="270"/>
        <v>0</v>
      </c>
      <c r="R225" s="11">
        <v>0</v>
      </c>
      <c r="S225" s="26">
        <f t="shared" si="271"/>
        <v>0</v>
      </c>
      <c r="T225" s="69">
        <v>0</v>
      </c>
      <c r="U225" s="26">
        <f t="shared" si="272"/>
        <v>0</v>
      </c>
      <c r="V225" s="11">
        <v>18</v>
      </c>
      <c r="W225" s="26">
        <f t="shared" si="273"/>
        <v>0.57399999999999995</v>
      </c>
      <c r="X225" s="62">
        <v>0</v>
      </c>
      <c r="Y225" s="26">
        <f t="shared" si="274"/>
        <v>0</v>
      </c>
      <c r="Z225" s="163">
        <f t="shared" si="275"/>
        <v>0.57399999999999995</v>
      </c>
      <c r="AA225" s="276">
        <f t="shared" si="276"/>
        <v>7.0000000000000007E-2</v>
      </c>
      <c r="AB225" s="283">
        <f t="shared" si="277"/>
        <v>0</v>
      </c>
      <c r="AC225" s="284">
        <f t="shared" si="278"/>
        <v>0</v>
      </c>
      <c r="AE225" s="256">
        <v>0</v>
      </c>
      <c r="AF225" s="26">
        <f t="shared" si="279"/>
        <v>0</v>
      </c>
      <c r="AG225" s="79">
        <v>0</v>
      </c>
      <c r="AH225" s="26">
        <f t="shared" si="280"/>
        <v>0</v>
      </c>
      <c r="AI225" s="26">
        <v>0</v>
      </c>
      <c r="AJ225" s="83">
        <f t="shared" si="281"/>
        <v>0</v>
      </c>
      <c r="AK225" s="11">
        <v>0</v>
      </c>
      <c r="AL225" s="26">
        <f t="shared" si="282"/>
        <v>0</v>
      </c>
      <c r="AM225" s="11">
        <v>0</v>
      </c>
      <c r="AN225" s="83">
        <f t="shared" si="283"/>
        <v>0</v>
      </c>
      <c r="AO225" s="26">
        <v>0</v>
      </c>
      <c r="AP225" s="26">
        <f t="shared" si="284"/>
        <v>0</v>
      </c>
      <c r="AQ225" s="198">
        <f t="shared" si="285"/>
        <v>0</v>
      </c>
      <c r="AR225" s="276">
        <f t="shared" si="286"/>
        <v>0</v>
      </c>
      <c r="AS225" s="283">
        <f t="shared" si="287"/>
        <v>0</v>
      </c>
      <c r="AT225" s="284">
        <f t="shared" si="288"/>
        <v>0</v>
      </c>
      <c r="AV225" s="208">
        <v>0</v>
      </c>
      <c r="AW225" s="83">
        <f t="shared" si="289"/>
        <v>0</v>
      </c>
      <c r="AX225" s="26">
        <v>0</v>
      </c>
      <c r="AY225" s="83">
        <f t="shared" si="290"/>
        <v>0</v>
      </c>
      <c r="AZ225" s="26">
        <v>0</v>
      </c>
      <c r="BA225" s="83">
        <f t="shared" si="291"/>
        <v>0</v>
      </c>
      <c r="BB225" s="26">
        <v>0</v>
      </c>
      <c r="BC225" s="83">
        <f t="shared" si="292"/>
        <v>0</v>
      </c>
      <c r="BD225" s="26">
        <v>0</v>
      </c>
      <c r="BE225" s="83">
        <f t="shared" si="293"/>
        <v>0</v>
      </c>
      <c r="BF225" s="26">
        <v>0</v>
      </c>
      <c r="BG225" s="83">
        <f t="shared" si="294"/>
        <v>0</v>
      </c>
      <c r="BH225" s="212">
        <f t="shared" si="295"/>
        <v>0</v>
      </c>
      <c r="BI225" s="203">
        <f t="shared" si="296"/>
        <v>0</v>
      </c>
      <c r="BJ225" s="283">
        <f t="shared" si="297"/>
        <v>0</v>
      </c>
      <c r="BK225" s="284">
        <f t="shared" si="298"/>
        <v>0</v>
      </c>
      <c r="BM225" s="160">
        <v>0</v>
      </c>
      <c r="BN225" s="26">
        <f t="shared" si="299"/>
        <v>0</v>
      </c>
      <c r="BO225" s="11">
        <v>0</v>
      </c>
      <c r="BP225" s="26">
        <f t="shared" si="300"/>
        <v>0</v>
      </c>
      <c r="BQ225" s="26">
        <v>0</v>
      </c>
      <c r="BR225" s="83">
        <f t="shared" si="301"/>
        <v>0</v>
      </c>
      <c r="BS225" s="163">
        <f t="shared" si="302"/>
        <v>0</v>
      </c>
      <c r="BT225" s="291">
        <f t="shared" si="303"/>
        <v>0</v>
      </c>
      <c r="BU225" s="283">
        <f t="shared" si="304"/>
        <v>0</v>
      </c>
      <c r="BV225" s="284">
        <f t="shared" si="305"/>
        <v>0</v>
      </c>
      <c r="BX225" s="160">
        <v>0</v>
      </c>
      <c r="BY225" s="26">
        <f t="shared" si="306"/>
        <v>0</v>
      </c>
      <c r="BZ225" s="11">
        <v>0</v>
      </c>
      <c r="CA225" s="26">
        <f t="shared" si="307"/>
        <v>0</v>
      </c>
      <c r="CB225" s="11">
        <v>0</v>
      </c>
      <c r="CC225" s="26">
        <f t="shared" si="308"/>
        <v>0</v>
      </c>
      <c r="CD225" s="11">
        <v>0</v>
      </c>
      <c r="CE225" s="26">
        <f t="shared" si="309"/>
        <v>0</v>
      </c>
      <c r="CF225" s="163">
        <f t="shared" si="310"/>
        <v>0</v>
      </c>
      <c r="CG225" s="299">
        <f t="shared" si="311"/>
        <v>0</v>
      </c>
      <c r="CH225" s="283">
        <f t="shared" si="312"/>
        <v>0</v>
      </c>
      <c r="CI225" s="284">
        <f t="shared" si="313"/>
        <v>0</v>
      </c>
      <c r="CK225" s="160">
        <v>0</v>
      </c>
      <c r="CL225" s="26">
        <f t="shared" si="314"/>
        <v>0</v>
      </c>
      <c r="CM225" s="26">
        <v>0</v>
      </c>
      <c r="CN225" s="45">
        <f t="shared" si="315"/>
        <v>0</v>
      </c>
      <c r="CO225" s="11">
        <v>1</v>
      </c>
      <c r="CP225" s="26">
        <f t="shared" si="316"/>
        <v>0.13500000000000001</v>
      </c>
      <c r="CQ225" s="11">
        <v>0</v>
      </c>
      <c r="CR225" s="26">
        <f t="shared" si="317"/>
        <v>0</v>
      </c>
      <c r="CS225" s="163">
        <f t="shared" si="318"/>
        <v>0.13500000000000001</v>
      </c>
      <c r="CT225" s="299">
        <f t="shared" si="319"/>
        <v>0.11799999999999999</v>
      </c>
      <c r="CU225" s="283">
        <f t="shared" si="320"/>
        <v>0</v>
      </c>
      <c r="CV225" s="284">
        <f t="shared" si="321"/>
        <v>0</v>
      </c>
      <c r="CX225" s="227">
        <v>0</v>
      </c>
      <c r="CY225" s="26">
        <f t="shared" si="322"/>
        <v>0</v>
      </c>
      <c r="CZ225" s="26">
        <v>0</v>
      </c>
      <c r="DA225" s="26">
        <f t="shared" si="323"/>
        <v>0</v>
      </c>
      <c r="DB225" s="26">
        <v>0.3039</v>
      </c>
      <c r="DC225" s="163">
        <f t="shared" si="324"/>
        <v>0.3039</v>
      </c>
      <c r="DD225" s="203">
        <f t="shared" si="325"/>
        <v>7.3999999999999996E-2</v>
      </c>
      <c r="DE225" s="283">
        <f t="shared" si="326"/>
        <v>0</v>
      </c>
      <c r="DF225" s="284">
        <f t="shared" si="327"/>
        <v>0</v>
      </c>
      <c r="DI225" s="231"/>
      <c r="DJ225" s="163">
        <f t="shared" si="328"/>
        <v>1.0128999999999999</v>
      </c>
      <c r="DK225" s="203">
        <f t="shared" si="329"/>
        <v>6.0999999999999999E-2</v>
      </c>
      <c r="DM225" s="301">
        <f t="shared" si="330"/>
        <v>0</v>
      </c>
      <c r="DN225" s="302">
        <f t="shared" si="331"/>
        <v>0</v>
      </c>
    </row>
    <row r="226" spans="2:118" x14ac:dyDescent="0.3">
      <c r="B226" s="47" t="s">
        <v>229</v>
      </c>
      <c r="C226" s="160">
        <v>540269</v>
      </c>
      <c r="D226" s="4" t="s">
        <v>351</v>
      </c>
      <c r="E226" s="4" t="s">
        <v>369</v>
      </c>
      <c r="F226" s="11">
        <v>6</v>
      </c>
      <c r="G226" s="18">
        <v>416</v>
      </c>
      <c r="H226" s="18">
        <v>282</v>
      </c>
      <c r="I226" s="18">
        <v>569</v>
      </c>
      <c r="J226" s="19">
        <v>875.38461538461536</v>
      </c>
      <c r="K226" s="18">
        <v>236</v>
      </c>
      <c r="L226" s="163">
        <v>2.41</v>
      </c>
      <c r="N226" s="256">
        <v>17</v>
      </c>
      <c r="O226" s="26">
        <f t="shared" si="269"/>
        <v>0.105</v>
      </c>
      <c r="P226" s="26">
        <v>4.0865384615384623E-2</v>
      </c>
      <c r="Q226" s="26">
        <f t="shared" si="270"/>
        <v>0.14899999999999999</v>
      </c>
      <c r="R226" s="11">
        <v>0.66</v>
      </c>
      <c r="S226" s="26">
        <f t="shared" si="271"/>
        <v>0.109</v>
      </c>
      <c r="T226" s="69">
        <v>1.5865384615384619E-3</v>
      </c>
      <c r="U226" s="83">
        <f t="shared" si="272"/>
        <v>0.127</v>
      </c>
      <c r="V226" s="11">
        <v>16</v>
      </c>
      <c r="W226" s="26">
        <f t="shared" si="273"/>
        <v>0.377</v>
      </c>
      <c r="X226" s="62">
        <v>0</v>
      </c>
      <c r="Y226" s="26">
        <f t="shared" si="274"/>
        <v>0</v>
      </c>
      <c r="Z226" s="163">
        <f t="shared" si="275"/>
        <v>0.65300000000000002</v>
      </c>
      <c r="AA226" s="276">
        <f t="shared" si="276"/>
        <v>9.1999999999999998E-2</v>
      </c>
      <c r="AB226" s="283">
        <f t="shared" si="277"/>
        <v>0</v>
      </c>
      <c r="AC226" s="284">
        <f t="shared" si="278"/>
        <v>0</v>
      </c>
      <c r="AE226" s="256">
        <v>0</v>
      </c>
      <c r="AF226" s="26">
        <f t="shared" si="279"/>
        <v>0</v>
      </c>
      <c r="AG226" s="79">
        <v>0</v>
      </c>
      <c r="AH226" s="26">
        <f t="shared" si="280"/>
        <v>0</v>
      </c>
      <c r="AI226" s="26">
        <f>AE226/H226</f>
        <v>0</v>
      </c>
      <c r="AJ226" s="83">
        <f t="shared" si="281"/>
        <v>0</v>
      </c>
      <c r="AK226" s="61">
        <f>AE226/N226</f>
        <v>0</v>
      </c>
      <c r="AL226" s="26">
        <f t="shared" si="282"/>
        <v>0</v>
      </c>
      <c r="AM226" s="11">
        <v>0</v>
      </c>
      <c r="AN226" s="83">
        <f t="shared" si="283"/>
        <v>0</v>
      </c>
      <c r="AO226" s="26">
        <v>0</v>
      </c>
      <c r="AP226" s="26">
        <f t="shared" si="284"/>
        <v>0</v>
      </c>
      <c r="AQ226" s="198">
        <f t="shared" si="285"/>
        <v>0</v>
      </c>
      <c r="AR226" s="276">
        <f t="shared" si="286"/>
        <v>0</v>
      </c>
      <c r="AS226" s="283">
        <f t="shared" si="287"/>
        <v>0</v>
      </c>
      <c r="AT226" s="284">
        <f t="shared" si="288"/>
        <v>0</v>
      </c>
      <c r="AV226" s="208">
        <v>0</v>
      </c>
      <c r="AW226" s="83">
        <f t="shared" si="289"/>
        <v>0</v>
      </c>
      <c r="AX226" s="26">
        <v>0</v>
      </c>
      <c r="AY226" s="83">
        <f t="shared" si="290"/>
        <v>0</v>
      </c>
      <c r="AZ226" s="26">
        <v>0</v>
      </c>
      <c r="BA226" s="83">
        <f t="shared" si="291"/>
        <v>0</v>
      </c>
      <c r="BB226" s="26">
        <v>0</v>
      </c>
      <c r="BC226" s="83">
        <f t="shared" si="292"/>
        <v>0</v>
      </c>
      <c r="BD226" s="26">
        <v>0</v>
      </c>
      <c r="BE226" s="83">
        <f t="shared" si="293"/>
        <v>0</v>
      </c>
      <c r="BF226" s="26">
        <v>0</v>
      </c>
      <c r="BG226" s="83">
        <f t="shared" si="294"/>
        <v>0</v>
      </c>
      <c r="BH226" s="212">
        <f t="shared" si="295"/>
        <v>0</v>
      </c>
      <c r="BI226" s="203">
        <f t="shared" si="296"/>
        <v>0</v>
      </c>
      <c r="BJ226" s="283">
        <f t="shared" si="297"/>
        <v>0</v>
      </c>
      <c r="BK226" s="284">
        <f t="shared" si="298"/>
        <v>0</v>
      </c>
      <c r="BM226" s="160">
        <v>0</v>
      </c>
      <c r="BN226" s="26">
        <f t="shared" si="299"/>
        <v>0</v>
      </c>
      <c r="BO226" s="11">
        <v>0</v>
      </c>
      <c r="BP226" s="26">
        <f t="shared" si="300"/>
        <v>0</v>
      </c>
      <c r="BQ226" s="26">
        <v>2.5000000000000001E-2</v>
      </c>
      <c r="BR226" s="83">
        <f t="shared" si="301"/>
        <v>0.219</v>
      </c>
      <c r="BS226" s="163">
        <f t="shared" si="302"/>
        <v>0.219</v>
      </c>
      <c r="BT226" s="291">
        <f t="shared" si="303"/>
        <v>0.19700000000000001</v>
      </c>
      <c r="BU226" s="283">
        <f t="shared" si="304"/>
        <v>0</v>
      </c>
      <c r="BV226" s="284">
        <f t="shared" si="305"/>
        <v>0</v>
      </c>
      <c r="BX226" s="160">
        <v>0</v>
      </c>
      <c r="BY226" s="26">
        <f t="shared" si="306"/>
        <v>0</v>
      </c>
      <c r="BZ226" s="11">
        <v>0</v>
      </c>
      <c r="CA226" s="26">
        <f t="shared" si="307"/>
        <v>0</v>
      </c>
      <c r="CB226" s="11">
        <v>0</v>
      </c>
      <c r="CC226" s="26">
        <f t="shared" si="308"/>
        <v>0</v>
      </c>
      <c r="CD226" s="11">
        <v>0</v>
      </c>
      <c r="CE226" s="26">
        <f t="shared" si="309"/>
        <v>0</v>
      </c>
      <c r="CF226" s="163">
        <f t="shared" si="310"/>
        <v>0</v>
      </c>
      <c r="CG226" s="299">
        <f t="shared" si="311"/>
        <v>0</v>
      </c>
      <c r="CH226" s="283">
        <f t="shared" si="312"/>
        <v>0</v>
      </c>
      <c r="CI226" s="284">
        <f t="shared" si="313"/>
        <v>0</v>
      </c>
      <c r="CK226" s="160">
        <v>0</v>
      </c>
      <c r="CL226" s="26">
        <f t="shared" si="314"/>
        <v>0</v>
      </c>
      <c r="CM226" s="26">
        <v>0</v>
      </c>
      <c r="CN226" s="45">
        <f t="shared" si="315"/>
        <v>0</v>
      </c>
      <c r="CO226" s="11">
        <v>0</v>
      </c>
      <c r="CP226" s="26">
        <f t="shared" si="316"/>
        <v>0</v>
      </c>
      <c r="CQ226" s="11">
        <v>0</v>
      </c>
      <c r="CR226" s="26">
        <f t="shared" si="317"/>
        <v>0</v>
      </c>
      <c r="CS226" s="163">
        <f t="shared" si="318"/>
        <v>0</v>
      </c>
      <c r="CT226" s="299">
        <f t="shared" si="319"/>
        <v>0</v>
      </c>
      <c r="CU226" s="283">
        <f t="shared" si="320"/>
        <v>0</v>
      </c>
      <c r="CV226" s="284">
        <f t="shared" si="321"/>
        <v>0</v>
      </c>
      <c r="CX226" s="227">
        <v>0</v>
      </c>
      <c r="CY226" s="26">
        <f t="shared" si="322"/>
        <v>0</v>
      </c>
      <c r="CZ226" s="26">
        <v>0</v>
      </c>
      <c r="DA226" s="26">
        <f t="shared" si="323"/>
        <v>0</v>
      </c>
      <c r="DB226" s="26">
        <v>9.69E-2</v>
      </c>
      <c r="DC226" s="163">
        <f t="shared" si="324"/>
        <v>9.69E-2</v>
      </c>
      <c r="DD226" s="203">
        <f t="shared" si="325"/>
        <v>0.03</v>
      </c>
      <c r="DE226" s="283">
        <f t="shared" si="326"/>
        <v>0</v>
      </c>
      <c r="DF226" s="284">
        <f t="shared" si="327"/>
        <v>0</v>
      </c>
      <c r="DI226" s="231"/>
      <c r="DJ226" s="163">
        <f t="shared" si="328"/>
        <v>0.96890000000000009</v>
      </c>
      <c r="DK226" s="203">
        <f t="shared" si="329"/>
        <v>5.7000000000000002E-2</v>
      </c>
      <c r="DM226" s="301">
        <f t="shared" si="330"/>
        <v>0</v>
      </c>
      <c r="DN226" s="302">
        <f t="shared" si="331"/>
        <v>0</v>
      </c>
    </row>
    <row r="227" spans="2:118" x14ac:dyDescent="0.3">
      <c r="B227" s="47" t="s">
        <v>232</v>
      </c>
      <c r="C227" s="160">
        <v>540137</v>
      </c>
      <c r="D227" s="4" t="s">
        <v>351</v>
      </c>
      <c r="E227" s="4" t="s">
        <v>369</v>
      </c>
      <c r="F227" s="11">
        <v>6</v>
      </c>
      <c r="G227" s="18">
        <v>215</v>
      </c>
      <c r="H227" s="18">
        <v>153</v>
      </c>
      <c r="I227" s="18">
        <v>362</v>
      </c>
      <c r="J227" s="19">
        <v>1077.5813953488373</v>
      </c>
      <c r="K227" s="18">
        <v>141</v>
      </c>
      <c r="L227" s="163">
        <v>2.57</v>
      </c>
      <c r="N227" s="256">
        <v>0</v>
      </c>
      <c r="O227" s="26">
        <f t="shared" si="269"/>
        <v>0</v>
      </c>
      <c r="P227" s="26">
        <v>0</v>
      </c>
      <c r="Q227" s="26">
        <f t="shared" si="270"/>
        <v>0</v>
      </c>
      <c r="R227" s="11">
        <v>0</v>
      </c>
      <c r="S227" s="26">
        <f t="shared" si="271"/>
        <v>0</v>
      </c>
      <c r="T227" s="69">
        <v>0</v>
      </c>
      <c r="U227" s="26">
        <f t="shared" si="272"/>
        <v>0</v>
      </c>
      <c r="V227" s="11">
        <v>16</v>
      </c>
      <c r="W227" s="26">
        <f t="shared" si="273"/>
        <v>0.377</v>
      </c>
      <c r="X227" s="62">
        <v>0</v>
      </c>
      <c r="Y227" s="26">
        <f t="shared" si="274"/>
        <v>0</v>
      </c>
      <c r="Z227" s="163">
        <f t="shared" si="275"/>
        <v>0.377</v>
      </c>
      <c r="AA227" s="279">
        <f t="shared" si="276"/>
        <v>3.9E-2</v>
      </c>
      <c r="AB227" s="283">
        <f t="shared" si="277"/>
        <v>0</v>
      </c>
      <c r="AC227" s="284">
        <f t="shared" si="278"/>
        <v>0</v>
      </c>
      <c r="AE227" s="256">
        <v>0</v>
      </c>
      <c r="AF227" s="26">
        <f t="shared" si="279"/>
        <v>0</v>
      </c>
      <c r="AG227" s="79">
        <v>0</v>
      </c>
      <c r="AH227" s="26">
        <f t="shared" si="280"/>
        <v>0</v>
      </c>
      <c r="AI227" s="26">
        <v>0</v>
      </c>
      <c r="AJ227" s="83">
        <f t="shared" si="281"/>
        <v>0</v>
      </c>
      <c r="AK227" s="11">
        <v>0</v>
      </c>
      <c r="AL227" s="26">
        <f t="shared" si="282"/>
        <v>0</v>
      </c>
      <c r="AM227" s="11">
        <v>0</v>
      </c>
      <c r="AN227" s="83">
        <f t="shared" si="283"/>
        <v>0</v>
      </c>
      <c r="AO227" s="26">
        <v>0</v>
      </c>
      <c r="AP227" s="26">
        <f t="shared" si="284"/>
        <v>0</v>
      </c>
      <c r="AQ227" s="198">
        <f t="shared" si="285"/>
        <v>0</v>
      </c>
      <c r="AR227" s="276">
        <f t="shared" si="286"/>
        <v>0</v>
      </c>
      <c r="AS227" s="283">
        <f t="shared" si="287"/>
        <v>0</v>
      </c>
      <c r="AT227" s="284">
        <f t="shared" si="288"/>
        <v>0</v>
      </c>
      <c r="AV227" s="208">
        <v>0</v>
      </c>
      <c r="AW227" s="83">
        <f t="shared" si="289"/>
        <v>0</v>
      </c>
      <c r="AX227" s="26">
        <v>0</v>
      </c>
      <c r="AY227" s="83">
        <f t="shared" si="290"/>
        <v>0</v>
      </c>
      <c r="AZ227" s="26">
        <v>0</v>
      </c>
      <c r="BA227" s="83">
        <f t="shared" si="291"/>
        <v>0</v>
      </c>
      <c r="BB227" s="26">
        <v>0</v>
      </c>
      <c r="BC227" s="83">
        <f t="shared" si="292"/>
        <v>0</v>
      </c>
      <c r="BD227" s="26">
        <v>0</v>
      </c>
      <c r="BE227" s="83">
        <f t="shared" si="293"/>
        <v>0</v>
      </c>
      <c r="BF227" s="26">
        <v>0</v>
      </c>
      <c r="BG227" s="83">
        <f t="shared" si="294"/>
        <v>0</v>
      </c>
      <c r="BH227" s="212">
        <f t="shared" si="295"/>
        <v>0</v>
      </c>
      <c r="BI227" s="203">
        <f t="shared" si="296"/>
        <v>0</v>
      </c>
      <c r="BJ227" s="283">
        <f t="shared" si="297"/>
        <v>0</v>
      </c>
      <c r="BK227" s="284">
        <f t="shared" si="298"/>
        <v>0</v>
      </c>
      <c r="BM227" s="160">
        <v>0</v>
      </c>
      <c r="BN227" s="26">
        <f t="shared" si="299"/>
        <v>0</v>
      </c>
      <c r="BO227" s="11">
        <v>0</v>
      </c>
      <c r="BP227" s="26">
        <f t="shared" si="300"/>
        <v>0</v>
      </c>
      <c r="BQ227" s="26">
        <v>0</v>
      </c>
      <c r="BR227" s="83">
        <f t="shared" si="301"/>
        <v>0</v>
      </c>
      <c r="BS227" s="163">
        <f t="shared" si="302"/>
        <v>0</v>
      </c>
      <c r="BT227" s="291">
        <f t="shared" si="303"/>
        <v>0</v>
      </c>
      <c r="BU227" s="283">
        <f t="shared" si="304"/>
        <v>0</v>
      </c>
      <c r="BV227" s="284">
        <f t="shared" si="305"/>
        <v>0</v>
      </c>
      <c r="BX227" s="160">
        <v>0</v>
      </c>
      <c r="BY227" s="26">
        <f t="shared" si="306"/>
        <v>0</v>
      </c>
      <c r="BZ227" s="11">
        <v>0</v>
      </c>
      <c r="CA227" s="26">
        <f t="shared" si="307"/>
        <v>0</v>
      </c>
      <c r="CB227" s="11">
        <v>0</v>
      </c>
      <c r="CC227" s="26">
        <f t="shared" si="308"/>
        <v>0</v>
      </c>
      <c r="CD227" s="11">
        <v>0</v>
      </c>
      <c r="CE227" s="26">
        <f t="shared" si="309"/>
        <v>0</v>
      </c>
      <c r="CF227" s="163">
        <f t="shared" si="310"/>
        <v>0</v>
      </c>
      <c r="CG227" s="299">
        <f t="shared" si="311"/>
        <v>0</v>
      </c>
      <c r="CH227" s="283">
        <f t="shared" si="312"/>
        <v>0</v>
      </c>
      <c r="CI227" s="284">
        <f t="shared" si="313"/>
        <v>0</v>
      </c>
      <c r="CK227" s="160">
        <v>0</v>
      </c>
      <c r="CL227" s="26">
        <f t="shared" si="314"/>
        <v>0</v>
      </c>
      <c r="CM227" s="26">
        <v>0</v>
      </c>
      <c r="CN227" s="45">
        <f t="shared" si="315"/>
        <v>0</v>
      </c>
      <c r="CO227" s="11">
        <v>0</v>
      </c>
      <c r="CP227" s="26">
        <f t="shared" si="316"/>
        <v>0</v>
      </c>
      <c r="CQ227" s="11">
        <v>0</v>
      </c>
      <c r="CR227" s="26">
        <f t="shared" si="317"/>
        <v>0</v>
      </c>
      <c r="CS227" s="163">
        <f t="shared" si="318"/>
        <v>0</v>
      </c>
      <c r="CT227" s="299">
        <f t="shared" si="319"/>
        <v>0</v>
      </c>
      <c r="CU227" s="283">
        <f t="shared" si="320"/>
        <v>0</v>
      </c>
      <c r="CV227" s="284">
        <f t="shared" si="321"/>
        <v>0</v>
      </c>
      <c r="CX227" s="227">
        <v>0</v>
      </c>
      <c r="CY227" s="26">
        <f t="shared" si="322"/>
        <v>0</v>
      </c>
      <c r="CZ227" s="26">
        <v>0</v>
      </c>
      <c r="DA227" s="26">
        <f t="shared" si="323"/>
        <v>0</v>
      </c>
      <c r="DB227" s="26">
        <v>0.58140000000000003</v>
      </c>
      <c r="DC227" s="163">
        <f t="shared" si="324"/>
        <v>0.58140000000000003</v>
      </c>
      <c r="DD227" s="203">
        <f t="shared" si="325"/>
        <v>0.153</v>
      </c>
      <c r="DE227" s="283">
        <f t="shared" si="326"/>
        <v>0</v>
      </c>
      <c r="DF227" s="284">
        <f t="shared" si="327"/>
        <v>0</v>
      </c>
      <c r="DI227" s="231"/>
      <c r="DJ227" s="163">
        <f t="shared" si="328"/>
        <v>0.95840000000000003</v>
      </c>
      <c r="DK227" s="203">
        <f t="shared" si="329"/>
        <v>5.1999999999999998E-2</v>
      </c>
      <c r="DM227" s="301">
        <f t="shared" si="330"/>
        <v>0</v>
      </c>
      <c r="DN227" s="302">
        <f t="shared" si="331"/>
        <v>0</v>
      </c>
    </row>
    <row r="228" spans="2:118" x14ac:dyDescent="0.3">
      <c r="B228" s="47" t="s">
        <v>185</v>
      </c>
      <c r="C228" s="160">
        <v>540155</v>
      </c>
      <c r="D228" s="4" t="s">
        <v>341</v>
      </c>
      <c r="E228" s="4" t="s">
        <v>369</v>
      </c>
      <c r="F228" s="11">
        <v>8</v>
      </c>
      <c r="G228" s="18">
        <v>192</v>
      </c>
      <c r="H228" s="18">
        <v>403</v>
      </c>
      <c r="I228" s="18">
        <v>467</v>
      </c>
      <c r="J228" s="19">
        <v>1556.6666666666665</v>
      </c>
      <c r="K228" s="18">
        <v>168</v>
      </c>
      <c r="L228" s="163">
        <v>2.78</v>
      </c>
      <c r="N228" s="256">
        <v>30</v>
      </c>
      <c r="O228" s="26">
        <f t="shared" si="269"/>
        <v>0.20100000000000001</v>
      </c>
      <c r="P228" s="26">
        <v>0.15625</v>
      </c>
      <c r="Q228" s="26">
        <f t="shared" si="270"/>
        <v>0.56999999999999995</v>
      </c>
      <c r="R228" s="11">
        <v>0.27</v>
      </c>
      <c r="S228" s="26">
        <f t="shared" si="271"/>
        <v>6.0999999999999999E-2</v>
      </c>
      <c r="T228" s="69">
        <v>1.4062499999999999E-3</v>
      </c>
      <c r="U228" s="26">
        <f t="shared" si="272"/>
        <v>9.6000000000000002E-2</v>
      </c>
      <c r="V228" s="11">
        <v>11</v>
      </c>
      <c r="W228" s="26">
        <f t="shared" si="273"/>
        <v>4.2999999999999997E-2</v>
      </c>
      <c r="X228" s="62">
        <v>0</v>
      </c>
      <c r="Y228" s="26">
        <f t="shared" si="274"/>
        <v>0</v>
      </c>
      <c r="Z228" s="163">
        <f t="shared" si="275"/>
        <v>0.70899999999999996</v>
      </c>
      <c r="AA228" s="276">
        <f t="shared" si="276"/>
        <v>0.105</v>
      </c>
      <c r="AB228" s="283">
        <f t="shared" si="277"/>
        <v>0</v>
      </c>
      <c r="AC228" s="284">
        <f t="shared" si="278"/>
        <v>0</v>
      </c>
      <c r="AE228" s="256">
        <v>0</v>
      </c>
      <c r="AF228" s="26">
        <f t="shared" si="279"/>
        <v>0</v>
      </c>
      <c r="AG228" s="79">
        <v>0</v>
      </c>
      <c r="AH228" s="26">
        <f t="shared" si="280"/>
        <v>0</v>
      </c>
      <c r="AI228" s="26">
        <f>AE228/H228</f>
        <v>0</v>
      </c>
      <c r="AJ228" s="83">
        <f t="shared" si="281"/>
        <v>0</v>
      </c>
      <c r="AK228" s="61">
        <f>AE228/N228</f>
        <v>0</v>
      </c>
      <c r="AL228" s="26">
        <f t="shared" si="282"/>
        <v>0</v>
      </c>
      <c r="AM228" s="11">
        <v>9</v>
      </c>
      <c r="AN228" s="83">
        <f t="shared" si="283"/>
        <v>2.2332506203473945E-2</v>
      </c>
      <c r="AO228" s="26">
        <v>0</v>
      </c>
      <c r="AP228" s="26">
        <f t="shared" si="284"/>
        <v>0</v>
      </c>
      <c r="AQ228" s="198">
        <f t="shared" si="285"/>
        <v>0</v>
      </c>
      <c r="AR228" s="276">
        <f t="shared" si="286"/>
        <v>0</v>
      </c>
      <c r="AS228" s="283">
        <f t="shared" si="287"/>
        <v>0</v>
      </c>
      <c r="AT228" s="284">
        <f t="shared" si="288"/>
        <v>0</v>
      </c>
      <c r="AV228" s="450">
        <v>0</v>
      </c>
      <c r="AW228" s="83">
        <f t="shared" si="289"/>
        <v>0</v>
      </c>
      <c r="AX228" s="26">
        <v>0</v>
      </c>
      <c r="AY228" s="83">
        <f t="shared" si="290"/>
        <v>0</v>
      </c>
      <c r="AZ228" s="452">
        <v>0</v>
      </c>
      <c r="BA228" s="83">
        <f t="shared" si="291"/>
        <v>0</v>
      </c>
      <c r="BB228" s="452">
        <v>0</v>
      </c>
      <c r="BC228" s="83">
        <f t="shared" si="292"/>
        <v>0</v>
      </c>
      <c r="BD228" s="452">
        <v>0</v>
      </c>
      <c r="BE228" s="83">
        <f t="shared" si="293"/>
        <v>0</v>
      </c>
      <c r="BF228" s="26">
        <v>0</v>
      </c>
      <c r="BG228" s="83">
        <f t="shared" si="294"/>
        <v>0</v>
      </c>
      <c r="BH228" s="212">
        <f t="shared" si="295"/>
        <v>0</v>
      </c>
      <c r="BI228" s="203">
        <f t="shared" si="296"/>
        <v>0</v>
      </c>
      <c r="BJ228" s="283">
        <f t="shared" si="297"/>
        <v>0</v>
      </c>
      <c r="BK228" s="284">
        <f t="shared" si="298"/>
        <v>0</v>
      </c>
      <c r="BM228" s="160">
        <v>0</v>
      </c>
      <c r="BN228" s="26">
        <f t="shared" si="299"/>
        <v>0</v>
      </c>
      <c r="BO228" s="11">
        <v>0</v>
      </c>
      <c r="BP228" s="26">
        <f t="shared" si="300"/>
        <v>0</v>
      </c>
      <c r="BQ228" s="26">
        <v>0</v>
      </c>
      <c r="BR228" s="83">
        <f t="shared" si="301"/>
        <v>0</v>
      </c>
      <c r="BS228" s="163">
        <f t="shared" si="302"/>
        <v>0</v>
      </c>
      <c r="BT228" s="291">
        <f t="shared" si="303"/>
        <v>0</v>
      </c>
      <c r="BU228" s="283">
        <f t="shared" si="304"/>
        <v>0</v>
      </c>
      <c r="BV228" s="284">
        <f t="shared" si="305"/>
        <v>0</v>
      </c>
      <c r="BX228" s="160">
        <v>0</v>
      </c>
      <c r="BY228" s="26">
        <f t="shared" si="306"/>
        <v>0</v>
      </c>
      <c r="BZ228" s="11">
        <v>0</v>
      </c>
      <c r="CA228" s="26">
        <f t="shared" si="307"/>
        <v>0</v>
      </c>
      <c r="CB228" s="11">
        <v>0</v>
      </c>
      <c r="CC228" s="26">
        <f t="shared" si="308"/>
        <v>0</v>
      </c>
      <c r="CD228" s="11">
        <v>0</v>
      </c>
      <c r="CE228" s="26">
        <f t="shared" si="309"/>
        <v>0</v>
      </c>
      <c r="CF228" s="163">
        <f t="shared" si="310"/>
        <v>0</v>
      </c>
      <c r="CG228" s="299">
        <f t="shared" si="311"/>
        <v>0</v>
      </c>
      <c r="CH228" s="283">
        <f t="shared" si="312"/>
        <v>0</v>
      </c>
      <c r="CI228" s="284">
        <f t="shared" si="313"/>
        <v>0</v>
      </c>
      <c r="CK228" s="160">
        <v>0</v>
      </c>
      <c r="CL228" s="26">
        <f t="shared" si="314"/>
        <v>0</v>
      </c>
      <c r="CM228" s="26">
        <v>0</v>
      </c>
      <c r="CN228" s="45">
        <f t="shared" si="315"/>
        <v>0</v>
      </c>
      <c r="CO228" s="11">
        <v>0</v>
      </c>
      <c r="CP228" s="26">
        <f t="shared" si="316"/>
        <v>0</v>
      </c>
      <c r="CQ228" s="11">
        <v>0</v>
      </c>
      <c r="CR228" s="26">
        <f t="shared" si="317"/>
        <v>0</v>
      </c>
      <c r="CS228" s="163">
        <f t="shared" si="318"/>
        <v>0</v>
      </c>
      <c r="CT228" s="299">
        <f t="shared" si="319"/>
        <v>0</v>
      </c>
      <c r="CU228" s="283">
        <f t="shared" si="320"/>
        <v>0</v>
      </c>
      <c r="CV228" s="284">
        <f t="shared" si="321"/>
        <v>0</v>
      </c>
      <c r="CX228" s="227">
        <v>0</v>
      </c>
      <c r="CY228" s="26">
        <f t="shared" si="322"/>
        <v>0</v>
      </c>
      <c r="CZ228" s="26">
        <v>0</v>
      </c>
      <c r="DA228" s="26">
        <f t="shared" si="323"/>
        <v>0</v>
      </c>
      <c r="DB228" s="26">
        <v>0.1409</v>
      </c>
      <c r="DC228" s="163">
        <f t="shared" si="324"/>
        <v>0.1409</v>
      </c>
      <c r="DD228" s="203">
        <f t="shared" si="325"/>
        <v>4.2999999999999997E-2</v>
      </c>
      <c r="DE228" s="283">
        <f t="shared" si="326"/>
        <v>0</v>
      </c>
      <c r="DF228" s="284">
        <f t="shared" si="327"/>
        <v>0</v>
      </c>
      <c r="DI228" s="231"/>
      <c r="DJ228" s="163">
        <f t="shared" si="328"/>
        <v>0.84989999999999999</v>
      </c>
      <c r="DK228" s="203">
        <f t="shared" si="329"/>
        <v>4.8000000000000001E-2</v>
      </c>
      <c r="DM228" s="301">
        <f t="shared" si="330"/>
        <v>0</v>
      </c>
      <c r="DN228" s="302">
        <f t="shared" si="331"/>
        <v>0</v>
      </c>
    </row>
    <row r="229" spans="2:118" x14ac:dyDescent="0.3">
      <c r="B229" s="47" t="s">
        <v>36</v>
      </c>
      <c r="C229" s="160">
        <v>540235</v>
      </c>
      <c r="D229" s="4" t="s">
        <v>310</v>
      </c>
      <c r="E229" s="4" t="s">
        <v>369</v>
      </c>
      <c r="F229" s="11">
        <v>7</v>
      </c>
      <c r="G229" s="18">
        <v>420</v>
      </c>
      <c r="H229" s="18">
        <v>247</v>
      </c>
      <c r="I229" s="18">
        <v>356</v>
      </c>
      <c r="J229" s="19">
        <v>542.47619047619048</v>
      </c>
      <c r="K229" s="18">
        <v>112</v>
      </c>
      <c r="L229" s="163">
        <v>3.18</v>
      </c>
      <c r="N229" s="256">
        <v>0</v>
      </c>
      <c r="O229" s="26">
        <f t="shared" si="269"/>
        <v>0</v>
      </c>
      <c r="P229" s="26">
        <v>0</v>
      </c>
      <c r="Q229" s="26">
        <f t="shared" si="270"/>
        <v>0</v>
      </c>
      <c r="R229" s="11">
        <v>0</v>
      </c>
      <c r="S229" s="26">
        <f t="shared" si="271"/>
        <v>0</v>
      </c>
      <c r="T229" s="69">
        <v>0</v>
      </c>
      <c r="U229" s="26">
        <f t="shared" si="272"/>
        <v>0</v>
      </c>
      <c r="V229" s="11">
        <v>18</v>
      </c>
      <c r="W229" s="26">
        <f t="shared" si="273"/>
        <v>0.57399999999999995</v>
      </c>
      <c r="X229" s="62">
        <v>0</v>
      </c>
      <c r="Y229" s="26">
        <f t="shared" si="274"/>
        <v>0</v>
      </c>
      <c r="Z229" s="163">
        <f t="shared" si="275"/>
        <v>0.57399999999999995</v>
      </c>
      <c r="AA229" s="276">
        <f t="shared" si="276"/>
        <v>7.0000000000000007E-2</v>
      </c>
      <c r="AB229" s="283">
        <f t="shared" si="277"/>
        <v>0</v>
      </c>
      <c r="AC229" s="284">
        <f t="shared" si="278"/>
        <v>0</v>
      </c>
      <c r="AE229" s="256">
        <v>0</v>
      </c>
      <c r="AF229" s="26">
        <f t="shared" si="279"/>
        <v>0</v>
      </c>
      <c r="AG229" s="79">
        <v>0</v>
      </c>
      <c r="AH229" s="26">
        <f t="shared" si="280"/>
        <v>0</v>
      </c>
      <c r="AI229" s="26">
        <v>0</v>
      </c>
      <c r="AJ229" s="83">
        <f t="shared" si="281"/>
        <v>0</v>
      </c>
      <c r="AK229" s="11">
        <v>0</v>
      </c>
      <c r="AL229" s="26">
        <f t="shared" si="282"/>
        <v>0</v>
      </c>
      <c r="AM229" s="11">
        <v>0</v>
      </c>
      <c r="AN229" s="83">
        <f t="shared" si="283"/>
        <v>0</v>
      </c>
      <c r="AO229" s="26">
        <v>0</v>
      </c>
      <c r="AP229" s="26">
        <f t="shared" si="284"/>
        <v>0</v>
      </c>
      <c r="AQ229" s="198">
        <f t="shared" si="285"/>
        <v>0</v>
      </c>
      <c r="AR229" s="276">
        <f t="shared" si="286"/>
        <v>0</v>
      </c>
      <c r="AS229" s="283">
        <f t="shared" si="287"/>
        <v>0</v>
      </c>
      <c r="AT229" s="284">
        <f t="shared" si="288"/>
        <v>0</v>
      </c>
      <c r="AV229" s="208">
        <v>0</v>
      </c>
      <c r="AW229" s="83">
        <f t="shared" si="289"/>
        <v>0</v>
      </c>
      <c r="AX229" s="26">
        <v>0</v>
      </c>
      <c r="AY229" s="83">
        <f t="shared" si="290"/>
        <v>0</v>
      </c>
      <c r="AZ229" s="26">
        <v>0</v>
      </c>
      <c r="BA229" s="83">
        <f t="shared" si="291"/>
        <v>0</v>
      </c>
      <c r="BB229" s="26">
        <v>0</v>
      </c>
      <c r="BC229" s="83">
        <f t="shared" si="292"/>
        <v>0</v>
      </c>
      <c r="BD229" s="26">
        <v>0</v>
      </c>
      <c r="BE229" s="83">
        <f t="shared" si="293"/>
        <v>0</v>
      </c>
      <c r="BF229" s="26">
        <v>0</v>
      </c>
      <c r="BG229" s="83">
        <f t="shared" si="294"/>
        <v>0</v>
      </c>
      <c r="BH229" s="212">
        <f t="shared" si="295"/>
        <v>0</v>
      </c>
      <c r="BI229" s="203">
        <f t="shared" si="296"/>
        <v>0</v>
      </c>
      <c r="BJ229" s="283">
        <f t="shared" si="297"/>
        <v>0</v>
      </c>
      <c r="BK229" s="284">
        <f t="shared" si="298"/>
        <v>0</v>
      </c>
      <c r="BM229" s="160">
        <v>0</v>
      </c>
      <c r="BN229" s="26">
        <f t="shared" si="299"/>
        <v>0</v>
      </c>
      <c r="BO229" s="11">
        <v>0</v>
      </c>
      <c r="BP229" s="26">
        <f t="shared" si="300"/>
        <v>0</v>
      </c>
      <c r="BQ229" s="26">
        <v>0</v>
      </c>
      <c r="BR229" s="83">
        <f t="shared" si="301"/>
        <v>0</v>
      </c>
      <c r="BS229" s="163">
        <f t="shared" si="302"/>
        <v>0</v>
      </c>
      <c r="BT229" s="291">
        <f t="shared" si="303"/>
        <v>0</v>
      </c>
      <c r="BU229" s="283">
        <f t="shared" si="304"/>
        <v>0</v>
      </c>
      <c r="BV229" s="284">
        <f t="shared" si="305"/>
        <v>0</v>
      </c>
      <c r="BX229" s="160">
        <v>0</v>
      </c>
      <c r="BY229" s="26">
        <f t="shared" si="306"/>
        <v>0</v>
      </c>
      <c r="BZ229" s="11">
        <v>0</v>
      </c>
      <c r="CA229" s="26">
        <f t="shared" si="307"/>
        <v>0</v>
      </c>
      <c r="CB229" s="11">
        <v>0</v>
      </c>
      <c r="CC229" s="26">
        <f t="shared" si="308"/>
        <v>0</v>
      </c>
      <c r="CD229" s="11">
        <v>0</v>
      </c>
      <c r="CE229" s="26">
        <f t="shared" si="309"/>
        <v>0</v>
      </c>
      <c r="CF229" s="163">
        <f t="shared" si="310"/>
        <v>0</v>
      </c>
      <c r="CG229" s="299">
        <f t="shared" si="311"/>
        <v>0</v>
      </c>
      <c r="CH229" s="283">
        <f t="shared" si="312"/>
        <v>0</v>
      </c>
      <c r="CI229" s="284">
        <f t="shared" si="313"/>
        <v>0</v>
      </c>
      <c r="CK229" s="160">
        <v>0</v>
      </c>
      <c r="CL229" s="26">
        <f t="shared" si="314"/>
        <v>0</v>
      </c>
      <c r="CM229" s="26">
        <v>0</v>
      </c>
      <c r="CN229" s="45">
        <f t="shared" si="315"/>
        <v>0</v>
      </c>
      <c r="CO229" s="11">
        <v>0</v>
      </c>
      <c r="CP229" s="26">
        <f t="shared" si="316"/>
        <v>0</v>
      </c>
      <c r="CQ229" s="11">
        <v>0</v>
      </c>
      <c r="CR229" s="26">
        <f t="shared" si="317"/>
        <v>0</v>
      </c>
      <c r="CS229" s="163">
        <f t="shared" si="318"/>
        <v>0</v>
      </c>
      <c r="CT229" s="299">
        <f t="shared" si="319"/>
        <v>0</v>
      </c>
      <c r="CU229" s="283">
        <f t="shared" si="320"/>
        <v>0</v>
      </c>
      <c r="CV229" s="284">
        <f t="shared" si="321"/>
        <v>0</v>
      </c>
      <c r="CX229" s="227">
        <v>0</v>
      </c>
      <c r="CY229" s="26">
        <f t="shared" si="322"/>
        <v>0</v>
      </c>
      <c r="CZ229" s="26">
        <v>0</v>
      </c>
      <c r="DA229" s="26">
        <f t="shared" si="323"/>
        <v>0</v>
      </c>
      <c r="DB229" s="26">
        <v>0.1938</v>
      </c>
      <c r="DC229" s="163">
        <f t="shared" si="324"/>
        <v>0.1938</v>
      </c>
      <c r="DD229" s="203">
        <f t="shared" si="325"/>
        <v>4.8000000000000001E-2</v>
      </c>
      <c r="DE229" s="283">
        <f t="shared" si="326"/>
        <v>0</v>
      </c>
      <c r="DF229" s="284">
        <f t="shared" si="327"/>
        <v>0</v>
      </c>
      <c r="DI229" s="231"/>
      <c r="DJ229" s="163">
        <f t="shared" si="328"/>
        <v>0.76779999999999993</v>
      </c>
      <c r="DK229" s="203">
        <f t="shared" si="329"/>
        <v>4.2999999999999997E-2</v>
      </c>
      <c r="DM229" s="301">
        <f t="shared" si="330"/>
        <v>0</v>
      </c>
      <c r="DN229" s="302">
        <f t="shared" si="331"/>
        <v>0</v>
      </c>
    </row>
    <row r="230" spans="2:118" x14ac:dyDescent="0.3">
      <c r="B230" s="47" t="s">
        <v>44</v>
      </c>
      <c r="C230" s="160">
        <v>540084</v>
      </c>
      <c r="D230" s="4" t="s">
        <v>311</v>
      </c>
      <c r="E230" s="4" t="s">
        <v>369</v>
      </c>
      <c r="F230" s="11">
        <v>11</v>
      </c>
      <c r="G230" s="18">
        <v>92</v>
      </c>
      <c r="H230" s="18">
        <v>290</v>
      </c>
      <c r="I230" s="18">
        <v>560</v>
      </c>
      <c r="J230" s="19">
        <v>3895.6521739130399</v>
      </c>
      <c r="K230" s="18">
        <v>213</v>
      </c>
      <c r="L230" s="163">
        <v>2.61</v>
      </c>
      <c r="N230" s="256">
        <v>0</v>
      </c>
      <c r="O230" s="26">
        <f t="shared" si="269"/>
        <v>0</v>
      </c>
      <c r="P230" s="26">
        <v>0</v>
      </c>
      <c r="Q230" s="26">
        <f t="shared" si="270"/>
        <v>0</v>
      </c>
      <c r="R230" s="11">
        <v>0</v>
      </c>
      <c r="S230" s="26">
        <f t="shared" si="271"/>
        <v>0</v>
      </c>
      <c r="T230" s="69">
        <v>0</v>
      </c>
      <c r="U230" s="26">
        <f t="shared" si="272"/>
        <v>0</v>
      </c>
      <c r="V230" s="11">
        <v>9</v>
      </c>
      <c r="W230" s="26">
        <f t="shared" si="273"/>
        <v>0</v>
      </c>
      <c r="X230" s="62">
        <v>0</v>
      </c>
      <c r="Y230" s="26">
        <f t="shared" si="274"/>
        <v>0</v>
      </c>
      <c r="Z230" s="163">
        <f t="shared" si="275"/>
        <v>0</v>
      </c>
      <c r="AA230" s="279">
        <f t="shared" si="276"/>
        <v>0</v>
      </c>
      <c r="AB230" s="283">
        <f t="shared" si="277"/>
        <v>0</v>
      </c>
      <c r="AC230" s="284">
        <f t="shared" si="278"/>
        <v>0</v>
      </c>
      <c r="AE230" s="256">
        <v>0</v>
      </c>
      <c r="AF230" s="26">
        <f t="shared" si="279"/>
        <v>0</v>
      </c>
      <c r="AG230" s="79">
        <v>0</v>
      </c>
      <c r="AH230" s="26">
        <f t="shared" si="280"/>
        <v>0</v>
      </c>
      <c r="AI230" s="26">
        <v>0</v>
      </c>
      <c r="AJ230" s="83">
        <f t="shared" si="281"/>
        <v>0</v>
      </c>
      <c r="AK230" s="11">
        <v>0</v>
      </c>
      <c r="AL230" s="26">
        <f t="shared" si="282"/>
        <v>0</v>
      </c>
      <c r="AM230" s="11">
        <v>0</v>
      </c>
      <c r="AN230" s="83">
        <f t="shared" si="283"/>
        <v>0</v>
      </c>
      <c r="AO230" s="26">
        <v>0</v>
      </c>
      <c r="AP230" s="26">
        <f t="shared" si="284"/>
        <v>0</v>
      </c>
      <c r="AQ230" s="198">
        <f t="shared" si="285"/>
        <v>0</v>
      </c>
      <c r="AR230" s="276">
        <f t="shared" si="286"/>
        <v>0</v>
      </c>
      <c r="AS230" s="283">
        <f t="shared" si="287"/>
        <v>0</v>
      </c>
      <c r="AT230" s="284">
        <f t="shared" si="288"/>
        <v>0</v>
      </c>
      <c r="AV230" s="208">
        <v>0</v>
      </c>
      <c r="AW230" s="83">
        <f t="shared" si="289"/>
        <v>0</v>
      </c>
      <c r="AX230" s="26">
        <v>0</v>
      </c>
      <c r="AY230" s="83">
        <f t="shared" si="290"/>
        <v>0</v>
      </c>
      <c r="AZ230" s="26">
        <v>0</v>
      </c>
      <c r="BA230" s="83">
        <f t="shared" si="291"/>
        <v>0</v>
      </c>
      <c r="BB230" s="26">
        <v>0</v>
      </c>
      <c r="BC230" s="83">
        <f t="shared" si="292"/>
        <v>0</v>
      </c>
      <c r="BD230" s="26">
        <v>0</v>
      </c>
      <c r="BE230" s="83">
        <f t="shared" si="293"/>
        <v>0</v>
      </c>
      <c r="BF230" s="26">
        <v>0</v>
      </c>
      <c r="BG230" s="83">
        <f t="shared" si="294"/>
        <v>0</v>
      </c>
      <c r="BH230" s="212">
        <f t="shared" si="295"/>
        <v>0</v>
      </c>
      <c r="BI230" s="203">
        <f t="shared" si="296"/>
        <v>0</v>
      </c>
      <c r="BJ230" s="283">
        <f t="shared" si="297"/>
        <v>0</v>
      </c>
      <c r="BK230" s="284">
        <f t="shared" si="298"/>
        <v>0</v>
      </c>
      <c r="BM230" s="160">
        <v>0</v>
      </c>
      <c r="BN230" s="26">
        <f t="shared" si="299"/>
        <v>0</v>
      </c>
      <c r="BO230" s="11">
        <v>0</v>
      </c>
      <c r="BP230" s="26">
        <f t="shared" si="300"/>
        <v>0</v>
      </c>
      <c r="BQ230" s="26">
        <v>0</v>
      </c>
      <c r="BR230" s="83">
        <f t="shared" si="301"/>
        <v>0</v>
      </c>
      <c r="BS230" s="163">
        <f t="shared" si="302"/>
        <v>0</v>
      </c>
      <c r="BT230" s="291">
        <f t="shared" si="303"/>
        <v>0</v>
      </c>
      <c r="BU230" s="283">
        <f t="shared" si="304"/>
        <v>0</v>
      </c>
      <c r="BV230" s="284">
        <f t="shared" si="305"/>
        <v>0</v>
      </c>
      <c r="BX230" s="160">
        <v>0</v>
      </c>
      <c r="BY230" s="26">
        <f t="shared" si="306"/>
        <v>0</v>
      </c>
      <c r="BZ230" s="11">
        <v>0</v>
      </c>
      <c r="CA230" s="26">
        <f t="shared" si="307"/>
        <v>0</v>
      </c>
      <c r="CB230" s="11">
        <v>0</v>
      </c>
      <c r="CC230" s="26">
        <f t="shared" si="308"/>
        <v>0</v>
      </c>
      <c r="CD230" s="11">
        <v>0</v>
      </c>
      <c r="CE230" s="26">
        <f t="shared" si="309"/>
        <v>0</v>
      </c>
      <c r="CF230" s="163">
        <f t="shared" si="310"/>
        <v>0</v>
      </c>
      <c r="CG230" s="299">
        <f t="shared" si="311"/>
        <v>0</v>
      </c>
      <c r="CH230" s="283">
        <f t="shared" si="312"/>
        <v>0</v>
      </c>
      <c r="CI230" s="284">
        <f t="shared" si="313"/>
        <v>0</v>
      </c>
      <c r="CK230" s="160">
        <v>0</v>
      </c>
      <c r="CL230" s="26">
        <f t="shared" si="314"/>
        <v>0</v>
      </c>
      <c r="CM230" s="26">
        <v>0</v>
      </c>
      <c r="CN230" s="45">
        <f t="shared" si="315"/>
        <v>0</v>
      </c>
      <c r="CO230" s="11">
        <v>0</v>
      </c>
      <c r="CP230" s="26">
        <f t="shared" si="316"/>
        <v>0</v>
      </c>
      <c r="CQ230" s="11">
        <v>0</v>
      </c>
      <c r="CR230" s="26">
        <f t="shared" si="317"/>
        <v>0</v>
      </c>
      <c r="CS230" s="163">
        <f t="shared" si="318"/>
        <v>0</v>
      </c>
      <c r="CT230" s="299">
        <f t="shared" si="319"/>
        <v>0</v>
      </c>
      <c r="CU230" s="283">
        <f t="shared" si="320"/>
        <v>0</v>
      </c>
      <c r="CV230" s="284">
        <f t="shared" si="321"/>
        <v>0</v>
      </c>
      <c r="CX230" s="227">
        <v>0</v>
      </c>
      <c r="CY230" s="26">
        <f t="shared" si="322"/>
        <v>0</v>
      </c>
      <c r="CZ230" s="26">
        <v>0</v>
      </c>
      <c r="DA230" s="26">
        <f t="shared" si="323"/>
        <v>0</v>
      </c>
      <c r="DB230" s="83">
        <v>0.71360000000000001</v>
      </c>
      <c r="DC230" s="163">
        <f t="shared" si="324"/>
        <v>0.71360000000000001</v>
      </c>
      <c r="DD230" s="203">
        <f t="shared" si="325"/>
        <v>0.19700000000000001</v>
      </c>
      <c r="DE230" s="283">
        <f t="shared" si="326"/>
        <v>0</v>
      </c>
      <c r="DF230" s="284">
        <f t="shared" si="327"/>
        <v>0</v>
      </c>
      <c r="DI230" s="231"/>
      <c r="DJ230" s="163">
        <f t="shared" si="328"/>
        <v>0.71360000000000001</v>
      </c>
      <c r="DK230" s="203">
        <f t="shared" si="329"/>
        <v>3.9E-2</v>
      </c>
      <c r="DM230" s="301">
        <f t="shared" si="330"/>
        <v>0</v>
      </c>
      <c r="DN230" s="302">
        <f t="shared" si="331"/>
        <v>0</v>
      </c>
    </row>
    <row r="231" spans="2:118" x14ac:dyDescent="0.3">
      <c r="B231" s="47" t="s">
        <v>64</v>
      </c>
      <c r="C231" s="160">
        <v>540050</v>
      </c>
      <c r="D231" s="4" t="s">
        <v>318</v>
      </c>
      <c r="E231" s="4" t="s">
        <v>369</v>
      </c>
      <c r="F231" s="11">
        <v>4</v>
      </c>
      <c r="G231" s="18">
        <v>58</v>
      </c>
      <c r="H231" s="18">
        <v>28</v>
      </c>
      <c r="I231" s="18">
        <v>4</v>
      </c>
      <c r="J231" s="19">
        <v>44.137931034482754</v>
      </c>
      <c r="K231" s="18">
        <v>4</v>
      </c>
      <c r="L231" s="163">
        <v>1</v>
      </c>
      <c r="N231" s="256">
        <v>0</v>
      </c>
      <c r="O231" s="26">
        <f t="shared" si="269"/>
        <v>0</v>
      </c>
      <c r="P231" s="26">
        <v>0</v>
      </c>
      <c r="Q231" s="26">
        <f t="shared" si="270"/>
        <v>0</v>
      </c>
      <c r="R231" s="11">
        <v>0.13</v>
      </c>
      <c r="S231" s="26">
        <f t="shared" si="271"/>
        <v>4.8000000000000001E-2</v>
      </c>
      <c r="T231" s="69">
        <v>2.241379310344827E-3</v>
      </c>
      <c r="U231" s="83">
        <f t="shared" si="272"/>
        <v>0.19700000000000001</v>
      </c>
      <c r="V231" s="11">
        <v>17</v>
      </c>
      <c r="W231" s="26">
        <f t="shared" si="273"/>
        <v>0.495</v>
      </c>
      <c r="X231" s="62">
        <v>0</v>
      </c>
      <c r="Y231" s="26">
        <f t="shared" si="274"/>
        <v>0</v>
      </c>
      <c r="Z231" s="163">
        <f t="shared" si="275"/>
        <v>0.69199999999999995</v>
      </c>
      <c r="AA231" s="276">
        <f t="shared" si="276"/>
        <v>9.6000000000000002E-2</v>
      </c>
      <c r="AB231" s="283">
        <f t="shared" si="277"/>
        <v>0</v>
      </c>
      <c r="AC231" s="284">
        <f t="shared" si="278"/>
        <v>0</v>
      </c>
      <c r="AE231" s="256">
        <v>0</v>
      </c>
      <c r="AF231" s="26">
        <f t="shared" si="279"/>
        <v>0</v>
      </c>
      <c r="AG231" s="79">
        <v>0</v>
      </c>
      <c r="AH231" s="26">
        <f t="shared" si="280"/>
        <v>0</v>
      </c>
      <c r="AI231" s="26">
        <v>0</v>
      </c>
      <c r="AJ231" s="83">
        <f t="shared" si="281"/>
        <v>0</v>
      </c>
      <c r="AK231" s="11">
        <v>0</v>
      </c>
      <c r="AL231" s="26">
        <f t="shared" si="282"/>
        <v>0</v>
      </c>
      <c r="AM231" s="11">
        <v>0</v>
      </c>
      <c r="AN231" s="83">
        <f t="shared" si="283"/>
        <v>0</v>
      </c>
      <c r="AO231" s="26">
        <v>0</v>
      </c>
      <c r="AP231" s="26">
        <f t="shared" si="284"/>
        <v>0</v>
      </c>
      <c r="AQ231" s="198">
        <f t="shared" si="285"/>
        <v>0</v>
      </c>
      <c r="AR231" s="276">
        <f t="shared" si="286"/>
        <v>0</v>
      </c>
      <c r="AS231" s="283">
        <f t="shared" si="287"/>
        <v>0</v>
      </c>
      <c r="AT231" s="284">
        <f t="shared" si="288"/>
        <v>0</v>
      </c>
      <c r="AV231" s="208">
        <v>0</v>
      </c>
      <c r="AW231" s="83">
        <f t="shared" si="289"/>
        <v>0</v>
      </c>
      <c r="AX231" s="26">
        <v>0</v>
      </c>
      <c r="AY231" s="83">
        <f t="shared" si="290"/>
        <v>0</v>
      </c>
      <c r="AZ231" s="26">
        <v>0</v>
      </c>
      <c r="BA231" s="83">
        <f t="shared" si="291"/>
        <v>0</v>
      </c>
      <c r="BB231" s="26">
        <v>0</v>
      </c>
      <c r="BC231" s="83">
        <f t="shared" si="292"/>
        <v>0</v>
      </c>
      <c r="BD231" s="26">
        <v>0</v>
      </c>
      <c r="BE231" s="83">
        <f t="shared" si="293"/>
        <v>0</v>
      </c>
      <c r="BF231" s="26">
        <v>0</v>
      </c>
      <c r="BG231" s="83">
        <f t="shared" si="294"/>
        <v>0</v>
      </c>
      <c r="BH231" s="212">
        <f t="shared" si="295"/>
        <v>0</v>
      </c>
      <c r="BI231" s="203">
        <f t="shared" si="296"/>
        <v>0</v>
      </c>
      <c r="BJ231" s="283">
        <f t="shared" si="297"/>
        <v>0</v>
      </c>
      <c r="BK231" s="284">
        <f t="shared" si="298"/>
        <v>0</v>
      </c>
      <c r="BM231" s="160">
        <v>0</v>
      </c>
      <c r="BN231" s="26">
        <f t="shared" si="299"/>
        <v>0</v>
      </c>
      <c r="BO231" s="11">
        <v>0</v>
      </c>
      <c r="BP231" s="26">
        <f t="shared" si="300"/>
        <v>0</v>
      </c>
      <c r="BQ231" s="26">
        <v>0</v>
      </c>
      <c r="BR231" s="83">
        <f t="shared" si="301"/>
        <v>0</v>
      </c>
      <c r="BS231" s="163">
        <f t="shared" si="302"/>
        <v>0</v>
      </c>
      <c r="BT231" s="291">
        <f t="shared" si="303"/>
        <v>0</v>
      </c>
      <c r="BU231" s="283">
        <f t="shared" si="304"/>
        <v>0</v>
      </c>
      <c r="BV231" s="284">
        <f t="shared" si="305"/>
        <v>0</v>
      </c>
      <c r="BX231" s="160">
        <v>0</v>
      </c>
      <c r="BY231" s="26">
        <f t="shared" si="306"/>
        <v>0</v>
      </c>
      <c r="BZ231" s="11">
        <v>0</v>
      </c>
      <c r="CA231" s="26">
        <f t="shared" si="307"/>
        <v>0</v>
      </c>
      <c r="CB231" s="11">
        <v>0</v>
      </c>
      <c r="CC231" s="26">
        <f t="shared" si="308"/>
        <v>0</v>
      </c>
      <c r="CD231" s="11">
        <v>0</v>
      </c>
      <c r="CE231" s="26">
        <f t="shared" si="309"/>
        <v>0</v>
      </c>
      <c r="CF231" s="163">
        <f t="shared" si="310"/>
        <v>0</v>
      </c>
      <c r="CG231" s="299">
        <f t="shared" si="311"/>
        <v>0</v>
      </c>
      <c r="CH231" s="283">
        <f t="shared" si="312"/>
        <v>0</v>
      </c>
      <c r="CI231" s="284">
        <f t="shared" si="313"/>
        <v>0</v>
      </c>
      <c r="CK231" s="160">
        <v>0</v>
      </c>
      <c r="CL231" s="26">
        <f t="shared" si="314"/>
        <v>0</v>
      </c>
      <c r="CM231" s="26">
        <v>0</v>
      </c>
      <c r="CN231" s="45">
        <f t="shared" si="315"/>
        <v>0</v>
      </c>
      <c r="CO231" s="11">
        <v>0</v>
      </c>
      <c r="CP231" s="26">
        <f t="shared" si="316"/>
        <v>0</v>
      </c>
      <c r="CQ231" s="11">
        <v>0</v>
      </c>
      <c r="CR231" s="26">
        <f t="shared" si="317"/>
        <v>0</v>
      </c>
      <c r="CS231" s="163">
        <f t="shared" si="318"/>
        <v>0</v>
      </c>
      <c r="CT231" s="299">
        <f t="shared" si="319"/>
        <v>0</v>
      </c>
      <c r="CU231" s="283">
        <f t="shared" si="320"/>
        <v>0</v>
      </c>
      <c r="CV231" s="284">
        <f t="shared" si="321"/>
        <v>0</v>
      </c>
      <c r="CX231" s="227">
        <v>0</v>
      </c>
      <c r="CY231" s="26">
        <f t="shared" si="322"/>
        <v>0</v>
      </c>
      <c r="CZ231" s="26">
        <v>0</v>
      </c>
      <c r="DA231" s="26">
        <f t="shared" si="323"/>
        <v>0</v>
      </c>
      <c r="DB231" s="26">
        <v>0</v>
      </c>
      <c r="DC231" s="163">
        <f t="shared" si="324"/>
        <v>0</v>
      </c>
      <c r="DD231" s="203">
        <f t="shared" si="325"/>
        <v>0</v>
      </c>
      <c r="DE231" s="283">
        <f t="shared" si="326"/>
        <v>0</v>
      </c>
      <c r="DF231" s="284">
        <f t="shared" si="327"/>
        <v>0</v>
      </c>
      <c r="DI231" s="231"/>
      <c r="DJ231" s="163">
        <f t="shared" si="328"/>
        <v>0.69199999999999995</v>
      </c>
      <c r="DK231" s="203">
        <f t="shared" si="329"/>
        <v>3.5000000000000003E-2</v>
      </c>
      <c r="DM231" s="301">
        <f t="shared" si="330"/>
        <v>0</v>
      </c>
      <c r="DN231" s="302">
        <f t="shared" si="331"/>
        <v>0</v>
      </c>
    </row>
    <row r="232" spans="2:118" x14ac:dyDescent="0.3">
      <c r="B232" s="47" t="s">
        <v>200</v>
      </c>
      <c r="C232" s="160">
        <v>540290</v>
      </c>
      <c r="D232" s="4" t="s">
        <v>344</v>
      </c>
      <c r="E232" s="4" t="s">
        <v>369</v>
      </c>
      <c r="F232" s="11">
        <v>1</v>
      </c>
      <c r="G232" s="18">
        <v>287</v>
      </c>
      <c r="H232" s="18">
        <v>418</v>
      </c>
      <c r="I232" s="18">
        <v>435</v>
      </c>
      <c r="J232" s="19">
        <v>970.03484320557482</v>
      </c>
      <c r="K232" s="18">
        <v>242</v>
      </c>
      <c r="L232" s="163">
        <v>1.8</v>
      </c>
      <c r="N232" s="256">
        <v>0</v>
      </c>
      <c r="O232" s="26">
        <f t="shared" si="269"/>
        <v>0</v>
      </c>
      <c r="P232" s="26">
        <v>0</v>
      </c>
      <c r="Q232" s="26">
        <f t="shared" si="270"/>
        <v>0</v>
      </c>
      <c r="R232" s="11">
        <v>0</v>
      </c>
      <c r="S232" s="26">
        <f t="shared" si="271"/>
        <v>0</v>
      </c>
      <c r="T232" s="69">
        <v>0</v>
      </c>
      <c r="U232" s="26">
        <f t="shared" si="272"/>
        <v>0</v>
      </c>
      <c r="V232" s="11">
        <v>11</v>
      </c>
      <c r="W232" s="26">
        <f t="shared" si="273"/>
        <v>4.2999999999999997E-2</v>
      </c>
      <c r="X232" s="62">
        <v>0</v>
      </c>
      <c r="Y232" s="26">
        <f t="shared" si="274"/>
        <v>0</v>
      </c>
      <c r="Z232" s="163">
        <f t="shared" si="275"/>
        <v>4.2999999999999997E-2</v>
      </c>
      <c r="AA232" s="279">
        <f t="shared" si="276"/>
        <v>4.0000000000000001E-3</v>
      </c>
      <c r="AB232" s="283">
        <f t="shared" si="277"/>
        <v>0</v>
      </c>
      <c r="AC232" s="284">
        <f t="shared" si="278"/>
        <v>0</v>
      </c>
      <c r="AE232" s="256">
        <v>0</v>
      </c>
      <c r="AF232" s="26">
        <f t="shared" si="279"/>
        <v>0</v>
      </c>
      <c r="AG232" s="79">
        <v>0</v>
      </c>
      <c r="AH232" s="26">
        <f t="shared" si="280"/>
        <v>0</v>
      </c>
      <c r="AI232" s="26">
        <v>0</v>
      </c>
      <c r="AJ232" s="83">
        <f t="shared" si="281"/>
        <v>0</v>
      </c>
      <c r="AK232" s="11">
        <v>0</v>
      </c>
      <c r="AL232" s="26">
        <f t="shared" si="282"/>
        <v>0</v>
      </c>
      <c r="AM232" s="11">
        <v>0</v>
      </c>
      <c r="AN232" s="83">
        <f t="shared" si="283"/>
        <v>0</v>
      </c>
      <c r="AO232" s="26">
        <v>0</v>
      </c>
      <c r="AP232" s="26">
        <f t="shared" si="284"/>
        <v>0</v>
      </c>
      <c r="AQ232" s="198">
        <f t="shared" si="285"/>
        <v>0</v>
      </c>
      <c r="AR232" s="276">
        <f t="shared" si="286"/>
        <v>0</v>
      </c>
      <c r="AS232" s="283">
        <f t="shared" si="287"/>
        <v>0</v>
      </c>
      <c r="AT232" s="284">
        <f t="shared" si="288"/>
        <v>0</v>
      </c>
      <c r="AV232" s="208">
        <v>0</v>
      </c>
      <c r="AW232" s="83">
        <f t="shared" si="289"/>
        <v>0</v>
      </c>
      <c r="AX232" s="26">
        <v>0</v>
      </c>
      <c r="AY232" s="83">
        <f t="shared" si="290"/>
        <v>0</v>
      </c>
      <c r="AZ232" s="26">
        <v>0</v>
      </c>
      <c r="BA232" s="83">
        <f t="shared" si="291"/>
        <v>0</v>
      </c>
      <c r="BB232" s="26">
        <v>0</v>
      </c>
      <c r="BC232" s="83">
        <f t="shared" si="292"/>
        <v>0</v>
      </c>
      <c r="BD232" s="26">
        <v>0</v>
      </c>
      <c r="BE232" s="83">
        <f t="shared" si="293"/>
        <v>0</v>
      </c>
      <c r="BF232" s="26">
        <v>0</v>
      </c>
      <c r="BG232" s="83">
        <f t="shared" si="294"/>
        <v>0</v>
      </c>
      <c r="BH232" s="212">
        <f t="shared" si="295"/>
        <v>0</v>
      </c>
      <c r="BI232" s="203">
        <f t="shared" si="296"/>
        <v>0</v>
      </c>
      <c r="BJ232" s="283">
        <f t="shared" si="297"/>
        <v>0</v>
      </c>
      <c r="BK232" s="284">
        <f t="shared" si="298"/>
        <v>0</v>
      </c>
      <c r="BM232" s="160">
        <v>0</v>
      </c>
      <c r="BN232" s="26">
        <f t="shared" si="299"/>
        <v>0</v>
      </c>
      <c r="BO232" s="11">
        <v>0</v>
      </c>
      <c r="BP232" s="26">
        <f t="shared" si="300"/>
        <v>0</v>
      </c>
      <c r="BQ232" s="26">
        <v>0</v>
      </c>
      <c r="BR232" s="83">
        <f t="shared" si="301"/>
        <v>0</v>
      </c>
      <c r="BS232" s="163">
        <f t="shared" si="302"/>
        <v>0</v>
      </c>
      <c r="BT232" s="291">
        <f t="shared" si="303"/>
        <v>0</v>
      </c>
      <c r="BU232" s="283">
        <f t="shared" si="304"/>
        <v>0</v>
      </c>
      <c r="BV232" s="284">
        <f t="shared" si="305"/>
        <v>0</v>
      </c>
      <c r="BX232" s="160">
        <v>0</v>
      </c>
      <c r="BY232" s="26">
        <f t="shared" si="306"/>
        <v>0</v>
      </c>
      <c r="BZ232" s="11">
        <v>0</v>
      </c>
      <c r="CA232" s="26">
        <f t="shared" si="307"/>
        <v>0</v>
      </c>
      <c r="CB232" s="11">
        <v>0</v>
      </c>
      <c r="CC232" s="26">
        <f t="shared" si="308"/>
        <v>0</v>
      </c>
      <c r="CD232" s="11">
        <v>0</v>
      </c>
      <c r="CE232" s="26">
        <f t="shared" si="309"/>
        <v>0</v>
      </c>
      <c r="CF232" s="163">
        <f t="shared" si="310"/>
        <v>0</v>
      </c>
      <c r="CG232" s="299">
        <f t="shared" si="311"/>
        <v>0</v>
      </c>
      <c r="CH232" s="283">
        <f t="shared" si="312"/>
        <v>0</v>
      </c>
      <c r="CI232" s="284">
        <f t="shared" si="313"/>
        <v>0</v>
      </c>
      <c r="CK232" s="160">
        <v>0</v>
      </c>
      <c r="CL232" s="26">
        <f t="shared" si="314"/>
        <v>0</v>
      </c>
      <c r="CM232" s="26">
        <v>0</v>
      </c>
      <c r="CN232" s="45">
        <f t="shared" si="315"/>
        <v>0</v>
      </c>
      <c r="CO232" s="11">
        <v>0</v>
      </c>
      <c r="CP232" s="26">
        <f t="shared" si="316"/>
        <v>0</v>
      </c>
      <c r="CQ232" s="11">
        <v>0</v>
      </c>
      <c r="CR232" s="26">
        <f t="shared" si="317"/>
        <v>0</v>
      </c>
      <c r="CS232" s="163">
        <f t="shared" si="318"/>
        <v>0</v>
      </c>
      <c r="CT232" s="299">
        <f t="shared" si="319"/>
        <v>0</v>
      </c>
      <c r="CU232" s="283">
        <f t="shared" si="320"/>
        <v>0</v>
      </c>
      <c r="CV232" s="284">
        <f t="shared" si="321"/>
        <v>0</v>
      </c>
      <c r="CX232" s="227">
        <v>0</v>
      </c>
      <c r="CY232" s="26">
        <f t="shared" si="322"/>
        <v>0</v>
      </c>
      <c r="CZ232" s="26">
        <v>0</v>
      </c>
      <c r="DA232" s="26">
        <f t="shared" si="323"/>
        <v>0</v>
      </c>
      <c r="DB232" s="83">
        <v>0.63429999999999997</v>
      </c>
      <c r="DC232" s="163">
        <f t="shared" si="324"/>
        <v>0.63429999999999997</v>
      </c>
      <c r="DD232" s="203">
        <f t="shared" si="325"/>
        <v>0.17499999999999999</v>
      </c>
      <c r="DE232" s="283">
        <f t="shared" si="326"/>
        <v>0</v>
      </c>
      <c r="DF232" s="284">
        <f t="shared" si="327"/>
        <v>0</v>
      </c>
      <c r="DI232" s="231"/>
      <c r="DJ232" s="163">
        <f t="shared" si="328"/>
        <v>0.67730000000000001</v>
      </c>
      <c r="DK232" s="203">
        <f t="shared" si="329"/>
        <v>0.03</v>
      </c>
      <c r="DM232" s="301">
        <f t="shared" si="330"/>
        <v>0</v>
      </c>
      <c r="DN232" s="302">
        <f t="shared" si="331"/>
        <v>0</v>
      </c>
    </row>
    <row r="233" spans="2:118" x14ac:dyDescent="0.3">
      <c r="B233" s="47" t="s">
        <v>175</v>
      </c>
      <c r="C233" s="160">
        <v>540172</v>
      </c>
      <c r="D233" s="4" t="s">
        <v>340</v>
      </c>
      <c r="E233" s="4" t="s">
        <v>369</v>
      </c>
      <c r="F233" s="11">
        <v>1</v>
      </c>
      <c r="G233" s="18">
        <v>258</v>
      </c>
      <c r="H233" s="18">
        <v>348</v>
      </c>
      <c r="I233" s="18">
        <v>1142</v>
      </c>
      <c r="J233" s="19">
        <v>2832.8682170542634</v>
      </c>
      <c r="K233" s="18">
        <v>266</v>
      </c>
      <c r="L233" s="163">
        <v>3.25</v>
      </c>
      <c r="N233" s="256">
        <v>0</v>
      </c>
      <c r="O233" s="26">
        <f t="shared" si="269"/>
        <v>0</v>
      </c>
      <c r="P233" s="26">
        <v>0</v>
      </c>
      <c r="Q233" s="26">
        <f t="shared" si="270"/>
        <v>0</v>
      </c>
      <c r="R233" s="11">
        <v>0</v>
      </c>
      <c r="S233" s="26">
        <f t="shared" si="271"/>
        <v>0</v>
      </c>
      <c r="T233" s="69">
        <v>0</v>
      </c>
      <c r="U233" s="26">
        <f t="shared" si="272"/>
        <v>0</v>
      </c>
      <c r="V233" s="11">
        <v>17</v>
      </c>
      <c r="W233" s="26">
        <f t="shared" si="273"/>
        <v>0.495</v>
      </c>
      <c r="X233" s="62">
        <v>0</v>
      </c>
      <c r="Y233" s="26">
        <f t="shared" si="274"/>
        <v>0</v>
      </c>
      <c r="Z233" s="163">
        <f t="shared" si="275"/>
        <v>0.495</v>
      </c>
      <c r="AA233" s="279">
        <f t="shared" si="276"/>
        <v>5.1999999999999998E-2</v>
      </c>
      <c r="AB233" s="283">
        <f t="shared" si="277"/>
        <v>0</v>
      </c>
      <c r="AC233" s="284">
        <f t="shared" si="278"/>
        <v>0</v>
      </c>
      <c r="AE233" s="256">
        <v>0</v>
      </c>
      <c r="AF233" s="26">
        <f t="shared" si="279"/>
        <v>0</v>
      </c>
      <c r="AG233" s="79">
        <v>0</v>
      </c>
      <c r="AH233" s="26">
        <f t="shared" si="280"/>
        <v>0</v>
      </c>
      <c r="AI233" s="26">
        <v>0</v>
      </c>
      <c r="AJ233" s="83">
        <f t="shared" si="281"/>
        <v>0</v>
      </c>
      <c r="AK233" s="11">
        <v>0</v>
      </c>
      <c r="AL233" s="26">
        <f t="shared" si="282"/>
        <v>0</v>
      </c>
      <c r="AM233" s="11">
        <v>0</v>
      </c>
      <c r="AN233" s="83">
        <f t="shared" si="283"/>
        <v>0</v>
      </c>
      <c r="AO233" s="26">
        <v>0</v>
      </c>
      <c r="AP233" s="26">
        <f t="shared" si="284"/>
        <v>0</v>
      </c>
      <c r="AQ233" s="198">
        <f t="shared" si="285"/>
        <v>0</v>
      </c>
      <c r="AR233" s="276">
        <f t="shared" si="286"/>
        <v>0</v>
      </c>
      <c r="AS233" s="283">
        <f t="shared" si="287"/>
        <v>0</v>
      </c>
      <c r="AT233" s="284">
        <f t="shared" si="288"/>
        <v>0</v>
      </c>
      <c r="AV233" s="208">
        <v>0</v>
      </c>
      <c r="AW233" s="83">
        <f t="shared" si="289"/>
        <v>0</v>
      </c>
      <c r="AX233" s="26">
        <v>0</v>
      </c>
      <c r="AY233" s="83">
        <f t="shared" si="290"/>
        <v>0</v>
      </c>
      <c r="AZ233" s="26">
        <v>0</v>
      </c>
      <c r="BA233" s="83">
        <f t="shared" si="291"/>
        <v>0</v>
      </c>
      <c r="BB233" s="26">
        <v>0</v>
      </c>
      <c r="BC233" s="83">
        <f t="shared" si="292"/>
        <v>0</v>
      </c>
      <c r="BD233" s="26">
        <v>0</v>
      </c>
      <c r="BE233" s="83">
        <f t="shared" si="293"/>
        <v>0</v>
      </c>
      <c r="BF233" s="26">
        <v>0</v>
      </c>
      <c r="BG233" s="83">
        <f t="shared" si="294"/>
        <v>0</v>
      </c>
      <c r="BH233" s="212">
        <f t="shared" si="295"/>
        <v>0</v>
      </c>
      <c r="BI233" s="203">
        <f t="shared" si="296"/>
        <v>0</v>
      </c>
      <c r="BJ233" s="283">
        <f t="shared" si="297"/>
        <v>0</v>
      </c>
      <c r="BK233" s="284">
        <f t="shared" si="298"/>
        <v>0</v>
      </c>
      <c r="BM233" s="160">
        <v>0</v>
      </c>
      <c r="BN233" s="26">
        <f t="shared" si="299"/>
        <v>0</v>
      </c>
      <c r="BO233" s="11">
        <v>0</v>
      </c>
      <c r="BP233" s="26">
        <f t="shared" si="300"/>
        <v>0</v>
      </c>
      <c r="BQ233" s="26">
        <v>0</v>
      </c>
      <c r="BR233" s="83">
        <f t="shared" si="301"/>
        <v>0</v>
      </c>
      <c r="BS233" s="163">
        <f t="shared" si="302"/>
        <v>0</v>
      </c>
      <c r="BT233" s="291">
        <f t="shared" si="303"/>
        <v>0</v>
      </c>
      <c r="BU233" s="283">
        <f t="shared" si="304"/>
        <v>0</v>
      </c>
      <c r="BV233" s="284">
        <f t="shared" si="305"/>
        <v>0</v>
      </c>
      <c r="BX233" s="160">
        <v>0</v>
      </c>
      <c r="BY233" s="26">
        <f t="shared" si="306"/>
        <v>0</v>
      </c>
      <c r="BZ233" s="11">
        <v>0</v>
      </c>
      <c r="CA233" s="26">
        <f t="shared" si="307"/>
        <v>0</v>
      </c>
      <c r="CB233" s="11">
        <v>0</v>
      </c>
      <c r="CC233" s="26">
        <f t="shared" si="308"/>
        <v>0</v>
      </c>
      <c r="CD233" s="11">
        <v>0</v>
      </c>
      <c r="CE233" s="26">
        <f t="shared" si="309"/>
        <v>0</v>
      </c>
      <c r="CF233" s="163">
        <f t="shared" si="310"/>
        <v>0</v>
      </c>
      <c r="CG233" s="299">
        <f t="shared" si="311"/>
        <v>0</v>
      </c>
      <c r="CH233" s="283">
        <f t="shared" si="312"/>
        <v>0</v>
      </c>
      <c r="CI233" s="284">
        <f t="shared" si="313"/>
        <v>0</v>
      </c>
      <c r="CK233" s="160">
        <v>0</v>
      </c>
      <c r="CL233" s="26">
        <f t="shared" si="314"/>
        <v>0</v>
      </c>
      <c r="CM233" s="26">
        <v>0</v>
      </c>
      <c r="CN233" s="45">
        <f t="shared" si="315"/>
        <v>0</v>
      </c>
      <c r="CO233" s="11">
        <v>0</v>
      </c>
      <c r="CP233" s="26">
        <f t="shared" si="316"/>
        <v>0</v>
      </c>
      <c r="CQ233" s="11">
        <v>0</v>
      </c>
      <c r="CR233" s="26">
        <f t="shared" si="317"/>
        <v>0</v>
      </c>
      <c r="CS233" s="163">
        <f t="shared" si="318"/>
        <v>0</v>
      </c>
      <c r="CT233" s="299">
        <f t="shared" si="319"/>
        <v>0</v>
      </c>
      <c r="CU233" s="283">
        <f t="shared" si="320"/>
        <v>0</v>
      </c>
      <c r="CV233" s="284">
        <f t="shared" si="321"/>
        <v>0</v>
      </c>
      <c r="CX233" s="227">
        <v>0</v>
      </c>
      <c r="CY233" s="26">
        <f t="shared" si="322"/>
        <v>0</v>
      </c>
      <c r="CZ233" s="26">
        <v>0</v>
      </c>
      <c r="DA233" s="26">
        <f t="shared" si="323"/>
        <v>0</v>
      </c>
      <c r="DB233" s="26">
        <v>5.28E-2</v>
      </c>
      <c r="DC233" s="163">
        <f t="shared" si="324"/>
        <v>5.28E-2</v>
      </c>
      <c r="DD233" s="203">
        <f t="shared" si="325"/>
        <v>1.7000000000000001E-2</v>
      </c>
      <c r="DE233" s="283">
        <f t="shared" si="326"/>
        <v>0</v>
      </c>
      <c r="DF233" s="284">
        <f t="shared" si="327"/>
        <v>0</v>
      </c>
      <c r="DI233" s="231"/>
      <c r="DJ233" s="163">
        <f t="shared" si="328"/>
        <v>0.54779999999999995</v>
      </c>
      <c r="DK233" s="203">
        <f t="shared" si="329"/>
        <v>2.5999999999999999E-2</v>
      </c>
      <c r="DM233" s="301">
        <f t="shared" si="330"/>
        <v>0</v>
      </c>
      <c r="DN233" s="302">
        <f t="shared" si="331"/>
        <v>0</v>
      </c>
    </row>
    <row r="234" spans="2:118" x14ac:dyDescent="0.3">
      <c r="B234" s="47" t="s">
        <v>181</v>
      </c>
      <c r="C234" s="160">
        <v>545555</v>
      </c>
      <c r="D234" s="4" t="s">
        <v>341</v>
      </c>
      <c r="E234" s="4" t="s">
        <v>369</v>
      </c>
      <c r="F234" s="11">
        <v>8</v>
      </c>
      <c r="G234" s="18">
        <v>835</v>
      </c>
      <c r="H234" s="18">
        <v>443</v>
      </c>
      <c r="I234" s="18">
        <v>1048</v>
      </c>
      <c r="J234" s="19">
        <v>803.25748502994009</v>
      </c>
      <c r="K234" s="18">
        <v>399</v>
      </c>
      <c r="L234" s="163">
        <v>2.63</v>
      </c>
      <c r="N234" s="256">
        <v>54</v>
      </c>
      <c r="O234" s="26">
        <f t="shared" si="269"/>
        <v>0.39</v>
      </c>
      <c r="P234" s="26">
        <v>6.4670658682634732E-2</v>
      </c>
      <c r="Q234" s="26">
        <f t="shared" si="270"/>
        <v>0.26300000000000001</v>
      </c>
      <c r="R234" s="11">
        <v>0.52</v>
      </c>
      <c r="S234" s="26">
        <f t="shared" si="271"/>
        <v>9.1999999999999998E-2</v>
      </c>
      <c r="T234" s="69">
        <v>6.2275449101796413E-4</v>
      </c>
      <c r="U234" s="26">
        <f t="shared" si="272"/>
        <v>6.0999999999999999E-2</v>
      </c>
      <c r="V234" s="11">
        <v>11</v>
      </c>
      <c r="W234" s="26">
        <f t="shared" si="273"/>
        <v>4.2999999999999997E-2</v>
      </c>
      <c r="X234" s="62">
        <v>0</v>
      </c>
      <c r="Y234" s="26">
        <f t="shared" si="274"/>
        <v>0</v>
      </c>
      <c r="Z234" s="163">
        <f t="shared" si="275"/>
        <v>0.36699999999999999</v>
      </c>
      <c r="AA234" s="279">
        <f t="shared" si="276"/>
        <v>3.5000000000000003E-2</v>
      </c>
      <c r="AB234" s="283">
        <f t="shared" si="277"/>
        <v>0</v>
      </c>
      <c r="AC234" s="284">
        <f t="shared" si="278"/>
        <v>0</v>
      </c>
      <c r="AE234" s="256">
        <v>0</v>
      </c>
      <c r="AF234" s="26">
        <f t="shared" si="279"/>
        <v>0</v>
      </c>
      <c r="AG234" s="79">
        <v>0</v>
      </c>
      <c r="AH234" s="26">
        <f t="shared" si="280"/>
        <v>0</v>
      </c>
      <c r="AI234" s="26">
        <v>0</v>
      </c>
      <c r="AJ234" s="83">
        <f t="shared" si="281"/>
        <v>0</v>
      </c>
      <c r="AK234" s="11">
        <v>0</v>
      </c>
      <c r="AL234" s="26">
        <f t="shared" si="282"/>
        <v>0</v>
      </c>
      <c r="AM234" s="11">
        <v>0</v>
      </c>
      <c r="AN234" s="83">
        <f t="shared" si="283"/>
        <v>0</v>
      </c>
      <c r="AO234" s="26">
        <v>0</v>
      </c>
      <c r="AP234" s="26">
        <f t="shared" si="284"/>
        <v>0</v>
      </c>
      <c r="AQ234" s="198">
        <f t="shared" si="285"/>
        <v>0</v>
      </c>
      <c r="AR234" s="276">
        <f t="shared" si="286"/>
        <v>0</v>
      </c>
      <c r="AS234" s="283">
        <f t="shared" si="287"/>
        <v>0</v>
      </c>
      <c r="AT234" s="284">
        <f t="shared" si="288"/>
        <v>0</v>
      </c>
      <c r="AV234" s="208">
        <v>0</v>
      </c>
      <c r="AW234" s="83">
        <f t="shared" si="289"/>
        <v>0</v>
      </c>
      <c r="AX234" s="26">
        <v>0</v>
      </c>
      <c r="AY234" s="83">
        <f t="shared" si="290"/>
        <v>0</v>
      </c>
      <c r="AZ234" s="26">
        <v>0</v>
      </c>
      <c r="BA234" s="83">
        <f t="shared" si="291"/>
        <v>0</v>
      </c>
      <c r="BB234" s="26">
        <v>0</v>
      </c>
      <c r="BC234" s="83">
        <f t="shared" si="292"/>
        <v>0</v>
      </c>
      <c r="BD234" s="26">
        <v>0</v>
      </c>
      <c r="BE234" s="83">
        <f t="shared" si="293"/>
        <v>0</v>
      </c>
      <c r="BF234" s="26">
        <v>0</v>
      </c>
      <c r="BG234" s="83">
        <f t="shared" si="294"/>
        <v>0</v>
      </c>
      <c r="BH234" s="212">
        <f t="shared" si="295"/>
        <v>0</v>
      </c>
      <c r="BI234" s="203">
        <f t="shared" si="296"/>
        <v>0</v>
      </c>
      <c r="BJ234" s="283">
        <f t="shared" si="297"/>
        <v>0</v>
      </c>
      <c r="BK234" s="284">
        <f t="shared" si="298"/>
        <v>0</v>
      </c>
      <c r="BM234" s="160">
        <v>0</v>
      </c>
      <c r="BN234" s="26">
        <f t="shared" si="299"/>
        <v>0</v>
      </c>
      <c r="BO234" s="11">
        <v>0</v>
      </c>
      <c r="BP234" s="26">
        <f t="shared" si="300"/>
        <v>0</v>
      </c>
      <c r="BQ234" s="26">
        <v>0</v>
      </c>
      <c r="BR234" s="83">
        <f t="shared" si="301"/>
        <v>0</v>
      </c>
      <c r="BS234" s="163">
        <f t="shared" si="302"/>
        <v>0</v>
      </c>
      <c r="BT234" s="291">
        <f t="shared" si="303"/>
        <v>0</v>
      </c>
      <c r="BU234" s="283">
        <f t="shared" si="304"/>
        <v>0</v>
      </c>
      <c r="BV234" s="284">
        <f t="shared" si="305"/>
        <v>0</v>
      </c>
      <c r="BX234" s="160">
        <v>0</v>
      </c>
      <c r="BY234" s="26">
        <f t="shared" si="306"/>
        <v>0</v>
      </c>
      <c r="BZ234" s="11">
        <v>0</v>
      </c>
      <c r="CA234" s="26">
        <f t="shared" si="307"/>
        <v>0</v>
      </c>
      <c r="CB234" s="11">
        <v>0</v>
      </c>
      <c r="CC234" s="26">
        <f t="shared" si="308"/>
        <v>0</v>
      </c>
      <c r="CD234" s="11">
        <v>0</v>
      </c>
      <c r="CE234" s="26">
        <f t="shared" si="309"/>
        <v>0</v>
      </c>
      <c r="CF234" s="163">
        <f t="shared" si="310"/>
        <v>0</v>
      </c>
      <c r="CG234" s="299">
        <f t="shared" si="311"/>
        <v>0</v>
      </c>
      <c r="CH234" s="283">
        <f t="shared" si="312"/>
        <v>0</v>
      </c>
      <c r="CI234" s="284">
        <f t="shared" si="313"/>
        <v>0</v>
      </c>
      <c r="CK234" s="160">
        <v>0</v>
      </c>
      <c r="CL234" s="26">
        <f t="shared" si="314"/>
        <v>0</v>
      </c>
      <c r="CM234" s="26">
        <v>0</v>
      </c>
      <c r="CN234" s="45">
        <f t="shared" si="315"/>
        <v>0</v>
      </c>
      <c r="CO234" s="11">
        <v>0</v>
      </c>
      <c r="CP234" s="26">
        <f t="shared" si="316"/>
        <v>0</v>
      </c>
      <c r="CQ234" s="11">
        <v>0</v>
      </c>
      <c r="CR234" s="26">
        <f t="shared" si="317"/>
        <v>0</v>
      </c>
      <c r="CS234" s="163">
        <f t="shared" si="318"/>
        <v>0</v>
      </c>
      <c r="CT234" s="299">
        <f t="shared" si="319"/>
        <v>0</v>
      </c>
      <c r="CU234" s="283">
        <f t="shared" si="320"/>
        <v>0</v>
      </c>
      <c r="CV234" s="284">
        <f t="shared" si="321"/>
        <v>0</v>
      </c>
      <c r="CX234" s="227">
        <v>0</v>
      </c>
      <c r="CY234" s="26">
        <f t="shared" si="322"/>
        <v>0</v>
      </c>
      <c r="CZ234" s="26">
        <v>0</v>
      </c>
      <c r="DA234" s="26">
        <f t="shared" si="323"/>
        <v>0</v>
      </c>
      <c r="DB234" s="26">
        <v>0.1321</v>
      </c>
      <c r="DC234" s="163">
        <f t="shared" si="324"/>
        <v>0.1321</v>
      </c>
      <c r="DD234" s="203">
        <f t="shared" si="325"/>
        <v>3.9E-2</v>
      </c>
      <c r="DE234" s="283">
        <f t="shared" si="326"/>
        <v>0</v>
      </c>
      <c r="DF234" s="284">
        <f t="shared" si="327"/>
        <v>0</v>
      </c>
      <c r="DI234" s="231"/>
      <c r="DJ234" s="163">
        <f t="shared" si="328"/>
        <v>0.49909999999999999</v>
      </c>
      <c r="DK234" s="203">
        <f t="shared" si="329"/>
        <v>2.1000000000000001E-2</v>
      </c>
      <c r="DM234" s="301">
        <f t="shared" si="330"/>
        <v>0</v>
      </c>
      <c r="DN234" s="302">
        <f t="shared" si="331"/>
        <v>0</v>
      </c>
    </row>
    <row r="235" spans="2:118" x14ac:dyDescent="0.3">
      <c r="B235" s="47" t="s">
        <v>298</v>
      </c>
      <c r="C235" s="160">
        <v>540042</v>
      </c>
      <c r="D235" s="4" t="s">
        <v>367</v>
      </c>
      <c r="E235" s="4" t="s">
        <v>369</v>
      </c>
      <c r="F235" s="11">
        <v>5</v>
      </c>
      <c r="G235" s="18">
        <v>367</v>
      </c>
      <c r="H235" s="18">
        <v>316</v>
      </c>
      <c r="I235" s="18">
        <v>991</v>
      </c>
      <c r="J235" s="19">
        <v>1728.1743869209809</v>
      </c>
      <c r="K235" s="18">
        <v>306</v>
      </c>
      <c r="L235" s="163">
        <v>3.24</v>
      </c>
      <c r="N235" s="256">
        <v>16</v>
      </c>
      <c r="O235" s="26">
        <f t="shared" si="269"/>
        <v>9.6000000000000002E-2</v>
      </c>
      <c r="P235" s="26">
        <v>4.3596730245231613E-2</v>
      </c>
      <c r="Q235" s="26">
        <f t="shared" si="270"/>
        <v>0.16600000000000001</v>
      </c>
      <c r="R235" s="11">
        <v>0.66</v>
      </c>
      <c r="S235" s="26">
        <f t="shared" si="271"/>
        <v>0.109</v>
      </c>
      <c r="T235" s="69">
        <v>1.7983651226158039E-3</v>
      </c>
      <c r="U235" s="83">
        <f t="shared" si="272"/>
        <v>0.153</v>
      </c>
      <c r="V235" s="11">
        <v>11</v>
      </c>
      <c r="W235" s="26">
        <f t="shared" si="273"/>
        <v>4.2999999999999997E-2</v>
      </c>
      <c r="X235" s="62">
        <v>0</v>
      </c>
      <c r="Y235" s="26">
        <f t="shared" si="274"/>
        <v>0</v>
      </c>
      <c r="Z235" s="163">
        <f t="shared" si="275"/>
        <v>0.36199999999999999</v>
      </c>
      <c r="AA235" s="279">
        <f t="shared" si="276"/>
        <v>0.03</v>
      </c>
      <c r="AB235" s="283">
        <f t="shared" si="277"/>
        <v>0</v>
      </c>
      <c r="AC235" s="284">
        <f t="shared" si="278"/>
        <v>0</v>
      </c>
      <c r="AE235" s="256">
        <v>0</v>
      </c>
      <c r="AF235" s="26">
        <f t="shared" si="279"/>
        <v>0</v>
      </c>
      <c r="AG235" s="79">
        <v>0</v>
      </c>
      <c r="AH235" s="26">
        <f t="shared" si="280"/>
        <v>0</v>
      </c>
      <c r="AI235" s="26">
        <v>0</v>
      </c>
      <c r="AJ235" s="83">
        <f t="shared" si="281"/>
        <v>0</v>
      </c>
      <c r="AK235" s="11">
        <v>0</v>
      </c>
      <c r="AL235" s="26">
        <f t="shared" si="282"/>
        <v>0</v>
      </c>
      <c r="AM235" s="11">
        <v>0</v>
      </c>
      <c r="AN235" s="83">
        <f t="shared" si="283"/>
        <v>0</v>
      </c>
      <c r="AO235" s="26">
        <v>0</v>
      </c>
      <c r="AP235" s="26">
        <f t="shared" si="284"/>
        <v>0</v>
      </c>
      <c r="AQ235" s="198">
        <f t="shared" si="285"/>
        <v>0</v>
      </c>
      <c r="AR235" s="276">
        <f t="shared" si="286"/>
        <v>0</v>
      </c>
      <c r="AS235" s="283">
        <f t="shared" si="287"/>
        <v>0</v>
      </c>
      <c r="AT235" s="284">
        <f t="shared" si="288"/>
        <v>0</v>
      </c>
      <c r="AV235" s="208">
        <v>0</v>
      </c>
      <c r="AW235" s="83">
        <f t="shared" si="289"/>
        <v>0</v>
      </c>
      <c r="AX235" s="26">
        <v>0</v>
      </c>
      <c r="AY235" s="83">
        <f t="shared" si="290"/>
        <v>0</v>
      </c>
      <c r="AZ235" s="26">
        <v>0</v>
      </c>
      <c r="BA235" s="83">
        <f t="shared" si="291"/>
        <v>0</v>
      </c>
      <c r="BB235" s="26">
        <v>0</v>
      </c>
      <c r="BC235" s="83">
        <f t="shared" si="292"/>
        <v>0</v>
      </c>
      <c r="BD235" s="26">
        <v>0</v>
      </c>
      <c r="BE235" s="83">
        <f t="shared" si="293"/>
        <v>0</v>
      </c>
      <c r="BF235" s="26">
        <v>0</v>
      </c>
      <c r="BG235" s="83">
        <f t="shared" si="294"/>
        <v>0</v>
      </c>
      <c r="BH235" s="212">
        <f t="shared" si="295"/>
        <v>0</v>
      </c>
      <c r="BI235" s="203">
        <f t="shared" si="296"/>
        <v>0</v>
      </c>
      <c r="BJ235" s="283">
        <f t="shared" si="297"/>
        <v>0</v>
      </c>
      <c r="BK235" s="284">
        <f t="shared" si="298"/>
        <v>0</v>
      </c>
      <c r="BM235" s="160">
        <v>0</v>
      </c>
      <c r="BN235" s="26">
        <f t="shared" si="299"/>
        <v>0</v>
      </c>
      <c r="BO235" s="11">
        <v>0</v>
      </c>
      <c r="BP235" s="26">
        <f t="shared" si="300"/>
        <v>0</v>
      </c>
      <c r="BQ235" s="26">
        <v>0</v>
      </c>
      <c r="BR235" s="83">
        <f t="shared" si="301"/>
        <v>0</v>
      </c>
      <c r="BS235" s="163">
        <f t="shared" si="302"/>
        <v>0</v>
      </c>
      <c r="BT235" s="291">
        <f t="shared" si="303"/>
        <v>0</v>
      </c>
      <c r="BU235" s="283">
        <f t="shared" si="304"/>
        <v>0</v>
      </c>
      <c r="BV235" s="284">
        <f t="shared" si="305"/>
        <v>0</v>
      </c>
      <c r="BX235" s="160">
        <v>0</v>
      </c>
      <c r="BY235" s="26">
        <f t="shared" si="306"/>
        <v>0</v>
      </c>
      <c r="BZ235" s="11">
        <v>0</v>
      </c>
      <c r="CA235" s="26">
        <f t="shared" si="307"/>
        <v>0</v>
      </c>
      <c r="CB235" s="11">
        <v>0</v>
      </c>
      <c r="CC235" s="26">
        <f t="shared" si="308"/>
        <v>0</v>
      </c>
      <c r="CD235" s="11">
        <v>0</v>
      </c>
      <c r="CE235" s="26">
        <f t="shared" si="309"/>
        <v>0</v>
      </c>
      <c r="CF235" s="163">
        <f t="shared" si="310"/>
        <v>0</v>
      </c>
      <c r="CG235" s="299">
        <f t="shared" si="311"/>
        <v>0</v>
      </c>
      <c r="CH235" s="283">
        <f t="shared" si="312"/>
        <v>0</v>
      </c>
      <c r="CI235" s="284">
        <f t="shared" si="313"/>
        <v>0</v>
      </c>
      <c r="CK235" s="160">
        <v>0</v>
      </c>
      <c r="CL235" s="26">
        <f t="shared" si="314"/>
        <v>0</v>
      </c>
      <c r="CM235" s="26">
        <v>0</v>
      </c>
      <c r="CN235" s="45">
        <f t="shared" si="315"/>
        <v>0</v>
      </c>
      <c r="CO235" s="11">
        <v>0</v>
      </c>
      <c r="CP235" s="26">
        <f t="shared" si="316"/>
        <v>0</v>
      </c>
      <c r="CQ235" s="11">
        <v>0</v>
      </c>
      <c r="CR235" s="26">
        <f t="shared" si="317"/>
        <v>0</v>
      </c>
      <c r="CS235" s="163">
        <f t="shared" si="318"/>
        <v>0</v>
      </c>
      <c r="CT235" s="299">
        <f t="shared" si="319"/>
        <v>0</v>
      </c>
      <c r="CU235" s="283">
        <f t="shared" si="320"/>
        <v>0</v>
      </c>
      <c r="CV235" s="284">
        <f t="shared" si="321"/>
        <v>0</v>
      </c>
      <c r="CX235" s="227">
        <v>0</v>
      </c>
      <c r="CY235" s="26">
        <f t="shared" si="322"/>
        <v>0</v>
      </c>
      <c r="CZ235" s="26">
        <v>0</v>
      </c>
      <c r="DA235" s="26">
        <f t="shared" si="323"/>
        <v>0</v>
      </c>
      <c r="DB235" s="26">
        <v>2.64E-2</v>
      </c>
      <c r="DC235" s="163">
        <f t="shared" si="324"/>
        <v>2.64E-2</v>
      </c>
      <c r="DD235" s="203">
        <f t="shared" si="325"/>
        <v>8.0000000000000002E-3</v>
      </c>
      <c r="DE235" s="283">
        <f t="shared" si="326"/>
        <v>0</v>
      </c>
      <c r="DF235" s="284">
        <f t="shared" si="327"/>
        <v>0</v>
      </c>
      <c r="DI235" s="231"/>
      <c r="DJ235" s="163">
        <f t="shared" si="328"/>
        <v>0.38839999999999997</v>
      </c>
      <c r="DK235" s="203">
        <f t="shared" si="329"/>
        <v>1.7000000000000001E-2</v>
      </c>
      <c r="DM235" s="301">
        <f t="shared" si="330"/>
        <v>0</v>
      </c>
      <c r="DN235" s="302">
        <f t="shared" si="331"/>
        <v>0</v>
      </c>
    </row>
    <row r="236" spans="2:118" x14ac:dyDescent="0.3">
      <c r="B236" s="47" t="s">
        <v>182</v>
      </c>
      <c r="C236" s="160">
        <v>540091</v>
      </c>
      <c r="D236" s="4" t="s">
        <v>341</v>
      </c>
      <c r="E236" s="4" t="s">
        <v>369</v>
      </c>
      <c r="F236" s="11">
        <v>8</v>
      </c>
      <c r="G236" s="18">
        <v>165</v>
      </c>
      <c r="H236" s="18">
        <v>117</v>
      </c>
      <c r="I236" s="18">
        <v>194</v>
      </c>
      <c r="J236" s="19">
        <v>752.4848484848485</v>
      </c>
      <c r="K236" s="18">
        <v>53</v>
      </c>
      <c r="L236" s="163">
        <v>3.66</v>
      </c>
      <c r="N236" s="256">
        <v>0</v>
      </c>
      <c r="O236" s="26">
        <f t="shared" si="269"/>
        <v>0</v>
      </c>
      <c r="P236" s="26">
        <v>0</v>
      </c>
      <c r="Q236" s="26">
        <f t="shared" si="270"/>
        <v>0</v>
      </c>
      <c r="R236" s="11">
        <v>0</v>
      </c>
      <c r="S236" s="26">
        <f t="shared" si="271"/>
        <v>0</v>
      </c>
      <c r="T236" s="69">
        <v>0</v>
      </c>
      <c r="U236" s="26">
        <f t="shared" si="272"/>
        <v>0</v>
      </c>
      <c r="V236" s="11">
        <v>11</v>
      </c>
      <c r="W236" s="26">
        <f t="shared" si="273"/>
        <v>4.2999999999999997E-2</v>
      </c>
      <c r="X236" s="62">
        <v>0</v>
      </c>
      <c r="Y236" s="26">
        <f t="shared" si="274"/>
        <v>0</v>
      </c>
      <c r="Z236" s="163">
        <f t="shared" si="275"/>
        <v>4.2999999999999997E-2</v>
      </c>
      <c r="AA236" s="279">
        <f t="shared" si="276"/>
        <v>4.0000000000000001E-3</v>
      </c>
      <c r="AB236" s="283">
        <f t="shared" si="277"/>
        <v>0</v>
      </c>
      <c r="AC236" s="284">
        <f t="shared" si="278"/>
        <v>0</v>
      </c>
      <c r="AE236" s="256">
        <v>0</v>
      </c>
      <c r="AF236" s="26">
        <f t="shared" si="279"/>
        <v>0</v>
      </c>
      <c r="AG236" s="79">
        <v>0</v>
      </c>
      <c r="AH236" s="26">
        <f t="shared" si="280"/>
        <v>0</v>
      </c>
      <c r="AI236" s="26">
        <v>0</v>
      </c>
      <c r="AJ236" s="83">
        <f t="shared" si="281"/>
        <v>0</v>
      </c>
      <c r="AK236" s="11">
        <v>0</v>
      </c>
      <c r="AL236" s="26">
        <f t="shared" si="282"/>
        <v>0</v>
      </c>
      <c r="AM236" s="11">
        <v>0</v>
      </c>
      <c r="AN236" s="83">
        <f t="shared" si="283"/>
        <v>0</v>
      </c>
      <c r="AO236" s="26">
        <v>0</v>
      </c>
      <c r="AP236" s="26">
        <f t="shared" si="284"/>
        <v>0</v>
      </c>
      <c r="AQ236" s="198">
        <f t="shared" si="285"/>
        <v>0</v>
      </c>
      <c r="AR236" s="276">
        <f t="shared" si="286"/>
        <v>0</v>
      </c>
      <c r="AS236" s="283">
        <f t="shared" si="287"/>
        <v>0</v>
      </c>
      <c r="AT236" s="284">
        <f t="shared" si="288"/>
        <v>0</v>
      </c>
      <c r="AV236" s="208">
        <v>0</v>
      </c>
      <c r="AW236" s="83">
        <f t="shared" si="289"/>
        <v>0</v>
      </c>
      <c r="AX236" s="26">
        <v>0</v>
      </c>
      <c r="AY236" s="83">
        <f t="shared" si="290"/>
        <v>0</v>
      </c>
      <c r="AZ236" s="26">
        <v>0</v>
      </c>
      <c r="BA236" s="83">
        <f t="shared" si="291"/>
        <v>0</v>
      </c>
      <c r="BB236" s="26">
        <v>0</v>
      </c>
      <c r="BC236" s="83">
        <f t="shared" si="292"/>
        <v>0</v>
      </c>
      <c r="BD236" s="26">
        <v>0</v>
      </c>
      <c r="BE236" s="83">
        <f t="shared" si="293"/>
        <v>0</v>
      </c>
      <c r="BF236" s="26">
        <v>0</v>
      </c>
      <c r="BG236" s="83">
        <f t="shared" si="294"/>
        <v>0</v>
      </c>
      <c r="BH236" s="212">
        <f t="shared" si="295"/>
        <v>0</v>
      </c>
      <c r="BI236" s="203">
        <f t="shared" si="296"/>
        <v>0</v>
      </c>
      <c r="BJ236" s="283">
        <f t="shared" si="297"/>
        <v>0</v>
      </c>
      <c r="BK236" s="284">
        <f t="shared" si="298"/>
        <v>0</v>
      </c>
      <c r="BM236" s="160">
        <v>0</v>
      </c>
      <c r="BN236" s="26">
        <f t="shared" si="299"/>
        <v>0</v>
      </c>
      <c r="BO236" s="11">
        <v>0</v>
      </c>
      <c r="BP236" s="26">
        <f t="shared" si="300"/>
        <v>0</v>
      </c>
      <c r="BQ236" s="26">
        <v>0</v>
      </c>
      <c r="BR236" s="83">
        <f t="shared" si="301"/>
        <v>0</v>
      </c>
      <c r="BS236" s="163">
        <f t="shared" si="302"/>
        <v>0</v>
      </c>
      <c r="BT236" s="291">
        <f t="shared" si="303"/>
        <v>0</v>
      </c>
      <c r="BU236" s="283">
        <f t="shared" si="304"/>
        <v>0</v>
      </c>
      <c r="BV236" s="284">
        <f t="shared" si="305"/>
        <v>0</v>
      </c>
      <c r="BX236" s="160">
        <v>0</v>
      </c>
      <c r="BY236" s="26">
        <f t="shared" si="306"/>
        <v>0</v>
      </c>
      <c r="BZ236" s="11">
        <v>0</v>
      </c>
      <c r="CA236" s="26">
        <f t="shared" si="307"/>
        <v>0</v>
      </c>
      <c r="CB236" s="11">
        <v>0</v>
      </c>
      <c r="CC236" s="26">
        <f t="shared" si="308"/>
        <v>0</v>
      </c>
      <c r="CD236" s="11">
        <v>0</v>
      </c>
      <c r="CE236" s="26">
        <f t="shared" si="309"/>
        <v>0</v>
      </c>
      <c r="CF236" s="163">
        <f t="shared" si="310"/>
        <v>0</v>
      </c>
      <c r="CG236" s="299">
        <f t="shared" si="311"/>
        <v>0</v>
      </c>
      <c r="CH236" s="283">
        <f t="shared" si="312"/>
        <v>0</v>
      </c>
      <c r="CI236" s="284">
        <f t="shared" si="313"/>
        <v>0</v>
      </c>
      <c r="CK236" s="160">
        <v>0</v>
      </c>
      <c r="CL236" s="26">
        <f t="shared" si="314"/>
        <v>0</v>
      </c>
      <c r="CM236" s="26">
        <v>0</v>
      </c>
      <c r="CN236" s="45">
        <f t="shared" si="315"/>
        <v>0</v>
      </c>
      <c r="CO236" s="11">
        <v>0</v>
      </c>
      <c r="CP236" s="26">
        <f t="shared" si="316"/>
        <v>0</v>
      </c>
      <c r="CQ236" s="11">
        <v>0</v>
      </c>
      <c r="CR236" s="26">
        <f t="shared" si="317"/>
        <v>0</v>
      </c>
      <c r="CS236" s="163">
        <f t="shared" si="318"/>
        <v>0</v>
      </c>
      <c r="CT236" s="299">
        <f t="shared" si="319"/>
        <v>0</v>
      </c>
      <c r="CU236" s="283">
        <f t="shared" si="320"/>
        <v>0</v>
      </c>
      <c r="CV236" s="284">
        <f t="shared" si="321"/>
        <v>0</v>
      </c>
      <c r="CX236" s="227">
        <v>0</v>
      </c>
      <c r="CY236" s="26">
        <f t="shared" si="322"/>
        <v>0</v>
      </c>
      <c r="CZ236" s="26">
        <v>0</v>
      </c>
      <c r="DA236" s="26">
        <f t="shared" si="323"/>
        <v>0</v>
      </c>
      <c r="DB236" s="26">
        <v>0.25109999999999999</v>
      </c>
      <c r="DC236" s="163">
        <f t="shared" si="324"/>
        <v>0.25109999999999999</v>
      </c>
      <c r="DD236" s="203">
        <f t="shared" si="325"/>
        <v>5.1999999999999998E-2</v>
      </c>
      <c r="DE236" s="283">
        <f t="shared" si="326"/>
        <v>0</v>
      </c>
      <c r="DF236" s="284">
        <f t="shared" si="327"/>
        <v>0</v>
      </c>
      <c r="DI236" s="231"/>
      <c r="DJ236" s="163">
        <f t="shared" si="328"/>
        <v>0.29409999999999997</v>
      </c>
      <c r="DK236" s="203">
        <f t="shared" si="329"/>
        <v>1.2999999999999999E-2</v>
      </c>
      <c r="DM236" s="301">
        <f t="shared" si="330"/>
        <v>0</v>
      </c>
      <c r="DN236" s="302">
        <f t="shared" si="331"/>
        <v>0</v>
      </c>
    </row>
    <row r="237" spans="2:118" x14ac:dyDescent="0.3">
      <c r="B237" s="47" t="s">
        <v>209</v>
      </c>
      <c r="C237" s="160">
        <v>540080</v>
      </c>
      <c r="D237" s="4" t="s">
        <v>347</v>
      </c>
      <c r="E237" s="4" t="s">
        <v>369</v>
      </c>
      <c r="F237" s="11">
        <v>10</v>
      </c>
      <c r="G237" s="18">
        <v>259</v>
      </c>
      <c r="H237" s="18">
        <v>206</v>
      </c>
      <c r="I237" s="18">
        <v>579</v>
      </c>
      <c r="J237" s="19">
        <v>1430.7335907335905</v>
      </c>
      <c r="K237" s="18">
        <v>221</v>
      </c>
      <c r="L237" s="163">
        <v>2.62</v>
      </c>
      <c r="N237" s="256">
        <v>0</v>
      </c>
      <c r="O237" s="26">
        <f t="shared" si="269"/>
        <v>0</v>
      </c>
      <c r="P237" s="26">
        <v>0</v>
      </c>
      <c r="Q237" s="26">
        <f t="shared" si="270"/>
        <v>0</v>
      </c>
      <c r="R237" s="11">
        <v>0</v>
      </c>
      <c r="S237" s="26">
        <f t="shared" si="271"/>
        <v>0</v>
      </c>
      <c r="T237" s="69">
        <v>0</v>
      </c>
      <c r="U237" s="26">
        <f t="shared" si="272"/>
        <v>0</v>
      </c>
      <c r="V237" s="11">
        <v>13</v>
      </c>
      <c r="W237" s="26">
        <f t="shared" si="273"/>
        <v>0.17499999999999999</v>
      </c>
      <c r="X237" s="62">
        <v>0</v>
      </c>
      <c r="Y237" s="26">
        <f t="shared" si="274"/>
        <v>0</v>
      </c>
      <c r="Z237" s="163">
        <f t="shared" si="275"/>
        <v>0.17499999999999999</v>
      </c>
      <c r="AA237" s="279">
        <f t="shared" si="276"/>
        <v>1.7000000000000001E-2</v>
      </c>
      <c r="AB237" s="283">
        <f t="shared" si="277"/>
        <v>0</v>
      </c>
      <c r="AC237" s="284">
        <f t="shared" si="278"/>
        <v>0</v>
      </c>
      <c r="AE237" s="256">
        <v>0</v>
      </c>
      <c r="AF237" s="26">
        <f t="shared" si="279"/>
        <v>0</v>
      </c>
      <c r="AG237" s="79">
        <v>0</v>
      </c>
      <c r="AH237" s="26">
        <f t="shared" si="280"/>
        <v>0</v>
      </c>
      <c r="AI237" s="26">
        <v>0</v>
      </c>
      <c r="AJ237" s="83">
        <f t="shared" si="281"/>
        <v>0</v>
      </c>
      <c r="AK237" s="11">
        <v>0</v>
      </c>
      <c r="AL237" s="26">
        <f t="shared" si="282"/>
        <v>0</v>
      </c>
      <c r="AM237" s="11">
        <v>0</v>
      </c>
      <c r="AN237" s="83">
        <f t="shared" si="283"/>
        <v>0</v>
      </c>
      <c r="AO237" s="26">
        <v>0</v>
      </c>
      <c r="AP237" s="26">
        <f t="shared" si="284"/>
        <v>0</v>
      </c>
      <c r="AQ237" s="198">
        <f t="shared" si="285"/>
        <v>0</v>
      </c>
      <c r="AR237" s="276">
        <f t="shared" si="286"/>
        <v>0</v>
      </c>
      <c r="AS237" s="283">
        <f t="shared" si="287"/>
        <v>0</v>
      </c>
      <c r="AT237" s="284">
        <f t="shared" si="288"/>
        <v>0</v>
      </c>
      <c r="AV237" s="208">
        <v>0</v>
      </c>
      <c r="AW237" s="83">
        <f t="shared" si="289"/>
        <v>0</v>
      </c>
      <c r="AX237" s="26">
        <v>0</v>
      </c>
      <c r="AY237" s="83">
        <f t="shared" si="290"/>
        <v>0</v>
      </c>
      <c r="AZ237" s="26">
        <v>0</v>
      </c>
      <c r="BA237" s="83">
        <f t="shared" si="291"/>
        <v>0</v>
      </c>
      <c r="BB237" s="26">
        <v>0</v>
      </c>
      <c r="BC237" s="83">
        <f t="shared" si="292"/>
        <v>0</v>
      </c>
      <c r="BD237" s="26">
        <v>0</v>
      </c>
      <c r="BE237" s="83">
        <f t="shared" si="293"/>
        <v>0</v>
      </c>
      <c r="BF237" s="26">
        <v>0</v>
      </c>
      <c r="BG237" s="83">
        <f t="shared" si="294"/>
        <v>0</v>
      </c>
      <c r="BH237" s="212">
        <f t="shared" si="295"/>
        <v>0</v>
      </c>
      <c r="BI237" s="203">
        <f t="shared" si="296"/>
        <v>0</v>
      </c>
      <c r="BJ237" s="283">
        <f t="shared" si="297"/>
        <v>0</v>
      </c>
      <c r="BK237" s="284">
        <f t="shared" si="298"/>
        <v>0</v>
      </c>
      <c r="BM237" s="160">
        <v>0</v>
      </c>
      <c r="BN237" s="26">
        <f t="shared" si="299"/>
        <v>0</v>
      </c>
      <c r="BO237" s="11">
        <v>0</v>
      </c>
      <c r="BP237" s="26">
        <f t="shared" si="300"/>
        <v>0</v>
      </c>
      <c r="BQ237" s="26">
        <v>0</v>
      </c>
      <c r="BR237" s="83">
        <f t="shared" si="301"/>
        <v>0</v>
      </c>
      <c r="BS237" s="163">
        <f t="shared" si="302"/>
        <v>0</v>
      </c>
      <c r="BT237" s="291">
        <f t="shared" si="303"/>
        <v>0</v>
      </c>
      <c r="BU237" s="283">
        <f t="shared" si="304"/>
        <v>0</v>
      </c>
      <c r="BV237" s="284">
        <f t="shared" si="305"/>
        <v>0</v>
      </c>
      <c r="BX237" s="160">
        <v>0</v>
      </c>
      <c r="BY237" s="26">
        <f t="shared" si="306"/>
        <v>0</v>
      </c>
      <c r="BZ237" s="11">
        <v>0</v>
      </c>
      <c r="CA237" s="26">
        <f t="shared" si="307"/>
        <v>0</v>
      </c>
      <c r="CB237" s="11">
        <v>0</v>
      </c>
      <c r="CC237" s="26">
        <f t="shared" si="308"/>
        <v>0</v>
      </c>
      <c r="CD237" s="11">
        <v>0</v>
      </c>
      <c r="CE237" s="26">
        <f t="shared" si="309"/>
        <v>0</v>
      </c>
      <c r="CF237" s="163">
        <f t="shared" si="310"/>
        <v>0</v>
      </c>
      <c r="CG237" s="299">
        <f t="shared" si="311"/>
        <v>0</v>
      </c>
      <c r="CH237" s="283">
        <f t="shared" si="312"/>
        <v>0</v>
      </c>
      <c r="CI237" s="284">
        <f t="shared" si="313"/>
        <v>0</v>
      </c>
      <c r="CK237" s="160">
        <v>0</v>
      </c>
      <c r="CL237" s="26">
        <f t="shared" si="314"/>
        <v>0</v>
      </c>
      <c r="CM237" s="26">
        <v>0</v>
      </c>
      <c r="CN237" s="45">
        <f t="shared" si="315"/>
        <v>0</v>
      </c>
      <c r="CO237" s="11">
        <v>0</v>
      </c>
      <c r="CP237" s="26">
        <f t="shared" si="316"/>
        <v>0</v>
      </c>
      <c r="CQ237" s="11">
        <v>0</v>
      </c>
      <c r="CR237" s="26">
        <f t="shared" si="317"/>
        <v>0</v>
      </c>
      <c r="CS237" s="163">
        <f t="shared" si="318"/>
        <v>0</v>
      </c>
      <c r="CT237" s="299">
        <f t="shared" si="319"/>
        <v>0</v>
      </c>
      <c r="CU237" s="283">
        <f t="shared" si="320"/>
        <v>0</v>
      </c>
      <c r="CV237" s="284">
        <f t="shared" si="321"/>
        <v>0</v>
      </c>
      <c r="CX237" s="227">
        <v>0</v>
      </c>
      <c r="CY237" s="26">
        <f t="shared" si="322"/>
        <v>0</v>
      </c>
      <c r="CZ237" s="26">
        <v>0</v>
      </c>
      <c r="DA237" s="26">
        <f t="shared" si="323"/>
        <v>0</v>
      </c>
      <c r="DB237" s="26">
        <v>0.1013</v>
      </c>
      <c r="DC237" s="163">
        <f t="shared" si="324"/>
        <v>0.1013</v>
      </c>
      <c r="DD237" s="203">
        <f t="shared" si="325"/>
        <v>3.5000000000000003E-2</v>
      </c>
      <c r="DE237" s="283">
        <f t="shared" si="326"/>
        <v>0</v>
      </c>
      <c r="DF237" s="284">
        <f t="shared" si="327"/>
        <v>0</v>
      </c>
      <c r="DI237" s="231"/>
      <c r="DJ237" s="163">
        <f t="shared" si="328"/>
        <v>0.27629999999999999</v>
      </c>
      <c r="DK237" s="203">
        <f t="shared" si="329"/>
        <v>8.0000000000000002E-3</v>
      </c>
      <c r="DM237" s="301">
        <f t="shared" si="330"/>
        <v>0</v>
      </c>
      <c r="DN237" s="302">
        <f t="shared" si="331"/>
        <v>0</v>
      </c>
    </row>
    <row r="238" spans="2:118" x14ac:dyDescent="0.3">
      <c r="B238" s="47" t="s">
        <v>208</v>
      </c>
      <c r="C238" s="160">
        <v>540275</v>
      </c>
      <c r="D238" s="4" t="s">
        <v>347</v>
      </c>
      <c r="E238" s="4" t="s">
        <v>369</v>
      </c>
      <c r="F238" s="11">
        <v>10</v>
      </c>
      <c r="G238" s="18">
        <v>2268</v>
      </c>
      <c r="H238" s="18">
        <v>1164</v>
      </c>
      <c r="I238" s="18">
        <v>2559</v>
      </c>
      <c r="J238" s="19">
        <v>722.11640211640213</v>
      </c>
      <c r="K238" s="18">
        <v>1043</v>
      </c>
      <c r="L238" s="163">
        <v>2.4500000000000002</v>
      </c>
      <c r="N238" s="256">
        <v>0</v>
      </c>
      <c r="O238" s="26">
        <f t="shared" si="269"/>
        <v>0</v>
      </c>
      <c r="P238" s="26">
        <v>0</v>
      </c>
      <c r="Q238" s="26">
        <f t="shared" si="270"/>
        <v>0</v>
      </c>
      <c r="R238" s="11">
        <v>0</v>
      </c>
      <c r="S238" s="26">
        <f t="shared" si="271"/>
        <v>0</v>
      </c>
      <c r="T238" s="69">
        <v>0</v>
      </c>
      <c r="U238" s="26">
        <f t="shared" si="272"/>
        <v>0</v>
      </c>
      <c r="V238" s="11">
        <v>13</v>
      </c>
      <c r="W238" s="26">
        <f t="shared" si="273"/>
        <v>0.17499999999999999</v>
      </c>
      <c r="X238" s="62">
        <v>0</v>
      </c>
      <c r="Y238" s="26">
        <f t="shared" si="274"/>
        <v>0</v>
      </c>
      <c r="Z238" s="163">
        <f t="shared" si="275"/>
        <v>0.17499999999999999</v>
      </c>
      <c r="AA238" s="279">
        <f t="shared" si="276"/>
        <v>1.7000000000000001E-2</v>
      </c>
      <c r="AB238" s="283">
        <f t="shared" si="277"/>
        <v>0</v>
      </c>
      <c r="AC238" s="284">
        <f t="shared" si="278"/>
        <v>0</v>
      </c>
      <c r="AE238" s="256">
        <v>0</v>
      </c>
      <c r="AF238" s="26">
        <f t="shared" si="279"/>
        <v>0</v>
      </c>
      <c r="AG238" s="79">
        <v>0</v>
      </c>
      <c r="AH238" s="26">
        <f t="shared" si="280"/>
        <v>0</v>
      </c>
      <c r="AI238" s="26">
        <v>0</v>
      </c>
      <c r="AJ238" s="83">
        <f t="shared" si="281"/>
        <v>0</v>
      </c>
      <c r="AK238" s="11">
        <v>0</v>
      </c>
      <c r="AL238" s="26">
        <f t="shared" si="282"/>
        <v>0</v>
      </c>
      <c r="AM238" s="11">
        <v>0</v>
      </c>
      <c r="AN238" s="83">
        <f t="shared" si="283"/>
        <v>0</v>
      </c>
      <c r="AO238" s="26">
        <v>0</v>
      </c>
      <c r="AP238" s="26">
        <f t="shared" si="284"/>
        <v>0</v>
      </c>
      <c r="AQ238" s="198">
        <f t="shared" si="285"/>
        <v>0</v>
      </c>
      <c r="AR238" s="276">
        <f t="shared" si="286"/>
        <v>0</v>
      </c>
      <c r="AS238" s="283">
        <f t="shared" si="287"/>
        <v>0</v>
      </c>
      <c r="AT238" s="284">
        <f t="shared" si="288"/>
        <v>0</v>
      </c>
      <c r="AV238" s="208">
        <v>0</v>
      </c>
      <c r="AW238" s="83">
        <f t="shared" si="289"/>
        <v>0</v>
      </c>
      <c r="AX238" s="26">
        <v>0</v>
      </c>
      <c r="AY238" s="83">
        <f t="shared" si="290"/>
        <v>0</v>
      </c>
      <c r="AZ238" s="26">
        <v>0</v>
      </c>
      <c r="BA238" s="83">
        <f t="shared" si="291"/>
        <v>0</v>
      </c>
      <c r="BB238" s="26">
        <v>0</v>
      </c>
      <c r="BC238" s="83">
        <f t="shared" si="292"/>
        <v>0</v>
      </c>
      <c r="BD238" s="26">
        <v>0</v>
      </c>
      <c r="BE238" s="83">
        <f t="shared" si="293"/>
        <v>0</v>
      </c>
      <c r="BF238" s="26">
        <v>0</v>
      </c>
      <c r="BG238" s="83">
        <f t="shared" si="294"/>
        <v>0</v>
      </c>
      <c r="BH238" s="212">
        <f t="shared" si="295"/>
        <v>0</v>
      </c>
      <c r="BI238" s="203">
        <f t="shared" si="296"/>
        <v>0</v>
      </c>
      <c r="BJ238" s="283">
        <f t="shared" si="297"/>
        <v>0</v>
      </c>
      <c r="BK238" s="284">
        <f t="shared" si="298"/>
        <v>0</v>
      </c>
      <c r="BM238" s="160">
        <v>0</v>
      </c>
      <c r="BN238" s="26">
        <f t="shared" si="299"/>
        <v>0</v>
      </c>
      <c r="BO238" s="11">
        <v>0</v>
      </c>
      <c r="BP238" s="26">
        <f t="shared" si="300"/>
        <v>0</v>
      </c>
      <c r="BQ238" s="26">
        <v>0</v>
      </c>
      <c r="BR238" s="83">
        <f t="shared" si="301"/>
        <v>0</v>
      </c>
      <c r="BS238" s="163">
        <f t="shared" si="302"/>
        <v>0</v>
      </c>
      <c r="BT238" s="291">
        <f t="shared" si="303"/>
        <v>0</v>
      </c>
      <c r="BU238" s="283">
        <f t="shared" si="304"/>
        <v>0</v>
      </c>
      <c r="BV238" s="284">
        <f t="shared" si="305"/>
        <v>0</v>
      </c>
      <c r="BX238" s="160">
        <v>0</v>
      </c>
      <c r="BY238" s="26">
        <f t="shared" si="306"/>
        <v>0</v>
      </c>
      <c r="BZ238" s="11">
        <v>0</v>
      </c>
      <c r="CA238" s="26">
        <f t="shared" si="307"/>
        <v>0</v>
      </c>
      <c r="CB238" s="11">
        <v>0</v>
      </c>
      <c r="CC238" s="26">
        <f t="shared" si="308"/>
        <v>0</v>
      </c>
      <c r="CD238" s="11">
        <v>0</v>
      </c>
      <c r="CE238" s="26">
        <f t="shared" si="309"/>
        <v>0</v>
      </c>
      <c r="CF238" s="163">
        <f t="shared" si="310"/>
        <v>0</v>
      </c>
      <c r="CG238" s="299">
        <f t="shared" si="311"/>
        <v>0</v>
      </c>
      <c r="CH238" s="283">
        <f t="shared" si="312"/>
        <v>0</v>
      </c>
      <c r="CI238" s="284">
        <f t="shared" si="313"/>
        <v>0</v>
      </c>
      <c r="CK238" s="160">
        <v>0</v>
      </c>
      <c r="CL238" s="26">
        <f t="shared" si="314"/>
        <v>0</v>
      </c>
      <c r="CM238" s="26">
        <v>0</v>
      </c>
      <c r="CN238" s="45">
        <f t="shared" si="315"/>
        <v>0</v>
      </c>
      <c r="CO238" s="11">
        <v>0</v>
      </c>
      <c r="CP238" s="26">
        <f t="shared" si="316"/>
        <v>0</v>
      </c>
      <c r="CQ238" s="11">
        <v>0</v>
      </c>
      <c r="CR238" s="26">
        <f t="shared" si="317"/>
        <v>0</v>
      </c>
      <c r="CS238" s="163">
        <f t="shared" si="318"/>
        <v>0</v>
      </c>
      <c r="CT238" s="299">
        <f t="shared" si="319"/>
        <v>0</v>
      </c>
      <c r="CU238" s="283">
        <f t="shared" si="320"/>
        <v>0</v>
      </c>
      <c r="CV238" s="284">
        <f t="shared" si="321"/>
        <v>0</v>
      </c>
      <c r="CX238" s="227">
        <v>0</v>
      </c>
      <c r="CY238" s="26">
        <f t="shared" si="322"/>
        <v>0</v>
      </c>
      <c r="CZ238" s="26">
        <v>0</v>
      </c>
      <c r="DA238" s="26">
        <f t="shared" si="323"/>
        <v>0</v>
      </c>
      <c r="DB238" s="26">
        <v>1.32E-2</v>
      </c>
      <c r="DC238" s="163">
        <f t="shared" si="324"/>
        <v>1.32E-2</v>
      </c>
      <c r="DD238" s="203">
        <f t="shared" si="325"/>
        <v>4.0000000000000001E-3</v>
      </c>
      <c r="DE238" s="283">
        <f t="shared" si="326"/>
        <v>0</v>
      </c>
      <c r="DF238" s="284">
        <f t="shared" si="327"/>
        <v>0</v>
      </c>
      <c r="DI238" s="231"/>
      <c r="DJ238" s="163">
        <f t="shared" si="328"/>
        <v>0.18819999999999998</v>
      </c>
      <c r="DK238" s="203">
        <f t="shared" si="329"/>
        <v>4.0000000000000001E-3</v>
      </c>
      <c r="DM238" s="301">
        <f t="shared" si="330"/>
        <v>0</v>
      </c>
      <c r="DN238" s="302">
        <f t="shared" si="331"/>
        <v>0</v>
      </c>
    </row>
    <row r="239" spans="2:118" ht="15" thickBot="1" x14ac:dyDescent="0.35">
      <c r="B239" s="167" t="s">
        <v>27</v>
      </c>
      <c r="C239" s="168">
        <v>545550</v>
      </c>
      <c r="D239" s="169" t="s">
        <v>308</v>
      </c>
      <c r="E239" s="169" t="s">
        <v>369</v>
      </c>
      <c r="F239" s="170">
        <v>9</v>
      </c>
      <c r="G239" s="171">
        <v>85</v>
      </c>
      <c r="H239" s="171">
        <v>178</v>
      </c>
      <c r="I239" s="171">
        <v>308</v>
      </c>
      <c r="J239" s="172">
        <v>2319.0588235294117</v>
      </c>
      <c r="K239" s="171">
        <v>119</v>
      </c>
      <c r="L239" s="173">
        <v>2.59</v>
      </c>
      <c r="N239" s="257">
        <v>0</v>
      </c>
      <c r="O239" s="174">
        <f t="shared" si="269"/>
        <v>0</v>
      </c>
      <c r="P239" s="174">
        <v>0</v>
      </c>
      <c r="Q239" s="174">
        <f t="shared" si="270"/>
        <v>0</v>
      </c>
      <c r="R239" s="170">
        <v>0</v>
      </c>
      <c r="S239" s="174">
        <f t="shared" si="271"/>
        <v>0</v>
      </c>
      <c r="T239" s="175">
        <v>0</v>
      </c>
      <c r="U239" s="174">
        <f t="shared" si="272"/>
        <v>0</v>
      </c>
      <c r="V239" s="170">
        <v>12</v>
      </c>
      <c r="W239" s="174">
        <f t="shared" si="273"/>
        <v>0.109</v>
      </c>
      <c r="X239" s="176">
        <v>0</v>
      </c>
      <c r="Y239" s="174">
        <f t="shared" si="274"/>
        <v>0</v>
      </c>
      <c r="Z239" s="173">
        <f t="shared" si="275"/>
        <v>0.109</v>
      </c>
      <c r="AA239" s="663">
        <f t="shared" si="276"/>
        <v>1.2999999999999999E-2</v>
      </c>
      <c r="AB239" s="285">
        <f t="shared" si="277"/>
        <v>0</v>
      </c>
      <c r="AC239" s="286">
        <f t="shared" si="278"/>
        <v>0</v>
      </c>
      <c r="AE239" s="257">
        <v>0</v>
      </c>
      <c r="AF239" s="174">
        <f t="shared" si="279"/>
        <v>0</v>
      </c>
      <c r="AG239" s="200">
        <v>0</v>
      </c>
      <c r="AH239" s="174">
        <f t="shared" si="280"/>
        <v>0</v>
      </c>
      <c r="AI239" s="174">
        <v>0</v>
      </c>
      <c r="AJ239" s="201">
        <f t="shared" si="281"/>
        <v>0</v>
      </c>
      <c r="AK239" s="170">
        <v>0</v>
      </c>
      <c r="AL239" s="174">
        <f t="shared" si="282"/>
        <v>0</v>
      </c>
      <c r="AM239" s="170">
        <v>0</v>
      </c>
      <c r="AN239" s="201">
        <f t="shared" si="283"/>
        <v>0</v>
      </c>
      <c r="AO239" s="174">
        <v>0</v>
      </c>
      <c r="AP239" s="174">
        <f t="shared" si="284"/>
        <v>0</v>
      </c>
      <c r="AQ239" s="357">
        <f t="shared" si="285"/>
        <v>0</v>
      </c>
      <c r="AR239" s="288">
        <f t="shared" si="286"/>
        <v>0</v>
      </c>
      <c r="AS239" s="285">
        <f t="shared" si="287"/>
        <v>0</v>
      </c>
      <c r="AT239" s="286">
        <f t="shared" si="288"/>
        <v>0</v>
      </c>
      <c r="AV239" s="211">
        <v>0</v>
      </c>
      <c r="AW239" s="201">
        <f t="shared" si="289"/>
        <v>0</v>
      </c>
      <c r="AX239" s="174">
        <v>0</v>
      </c>
      <c r="AY239" s="201">
        <f t="shared" si="290"/>
        <v>0</v>
      </c>
      <c r="AZ239" s="174">
        <v>0</v>
      </c>
      <c r="BA239" s="201">
        <f t="shared" si="291"/>
        <v>0</v>
      </c>
      <c r="BB239" s="174">
        <v>0</v>
      </c>
      <c r="BC239" s="201">
        <f t="shared" si="292"/>
        <v>0</v>
      </c>
      <c r="BD239" s="174">
        <v>0</v>
      </c>
      <c r="BE239" s="201">
        <f t="shared" si="293"/>
        <v>0</v>
      </c>
      <c r="BF239" s="174">
        <v>0</v>
      </c>
      <c r="BG239" s="201">
        <f t="shared" si="294"/>
        <v>0</v>
      </c>
      <c r="BH239" s="215">
        <f t="shared" si="295"/>
        <v>0</v>
      </c>
      <c r="BI239" s="216">
        <f t="shared" si="296"/>
        <v>0</v>
      </c>
      <c r="BJ239" s="285">
        <f t="shared" si="297"/>
        <v>0</v>
      </c>
      <c r="BK239" s="286">
        <f t="shared" si="298"/>
        <v>0</v>
      </c>
      <c r="BM239" s="168">
        <v>0</v>
      </c>
      <c r="BN239" s="174">
        <f t="shared" si="299"/>
        <v>0</v>
      </c>
      <c r="BO239" s="170">
        <v>0</v>
      </c>
      <c r="BP239" s="174">
        <f t="shared" si="300"/>
        <v>0</v>
      </c>
      <c r="BQ239" s="174">
        <v>0</v>
      </c>
      <c r="BR239" s="201">
        <f t="shared" si="301"/>
        <v>0</v>
      </c>
      <c r="BS239" s="173">
        <f t="shared" si="302"/>
        <v>0</v>
      </c>
      <c r="BT239" s="296">
        <f t="shared" si="303"/>
        <v>0</v>
      </c>
      <c r="BU239" s="285">
        <f t="shared" si="304"/>
        <v>0</v>
      </c>
      <c r="BV239" s="286">
        <f t="shared" si="305"/>
        <v>0</v>
      </c>
      <c r="BX239" s="168">
        <v>0</v>
      </c>
      <c r="BY239" s="174">
        <f t="shared" si="306"/>
        <v>0</v>
      </c>
      <c r="BZ239" s="170">
        <v>0</v>
      </c>
      <c r="CA239" s="174">
        <f t="shared" si="307"/>
        <v>0</v>
      </c>
      <c r="CB239" s="170">
        <v>0</v>
      </c>
      <c r="CC239" s="174">
        <f t="shared" si="308"/>
        <v>0</v>
      </c>
      <c r="CD239" s="170">
        <v>0</v>
      </c>
      <c r="CE239" s="174">
        <f t="shared" si="309"/>
        <v>0</v>
      </c>
      <c r="CF239" s="173">
        <f t="shared" si="310"/>
        <v>0</v>
      </c>
      <c r="CG239" s="300">
        <f t="shared" si="311"/>
        <v>0</v>
      </c>
      <c r="CH239" s="285">
        <f t="shared" si="312"/>
        <v>0</v>
      </c>
      <c r="CI239" s="286">
        <f t="shared" si="313"/>
        <v>0</v>
      </c>
      <c r="CK239" s="168">
        <v>0</v>
      </c>
      <c r="CL239" s="174">
        <f t="shared" si="314"/>
        <v>0</v>
      </c>
      <c r="CM239" s="174">
        <v>0</v>
      </c>
      <c r="CN239" s="255">
        <f t="shared" si="315"/>
        <v>0</v>
      </c>
      <c r="CO239" s="170">
        <v>0</v>
      </c>
      <c r="CP239" s="174">
        <f t="shared" si="316"/>
        <v>0</v>
      </c>
      <c r="CQ239" s="170">
        <v>0</v>
      </c>
      <c r="CR239" s="174">
        <f t="shared" si="317"/>
        <v>0</v>
      </c>
      <c r="CS239" s="173">
        <f t="shared" si="318"/>
        <v>0</v>
      </c>
      <c r="CT239" s="300">
        <f t="shared" si="319"/>
        <v>0</v>
      </c>
      <c r="CU239" s="285">
        <f t="shared" si="320"/>
        <v>0</v>
      </c>
      <c r="CV239" s="286">
        <f t="shared" si="321"/>
        <v>0</v>
      </c>
      <c r="CX239" s="230">
        <v>0</v>
      </c>
      <c r="CY239" s="174">
        <f t="shared" si="322"/>
        <v>0</v>
      </c>
      <c r="CZ239" s="174">
        <v>0</v>
      </c>
      <c r="DA239" s="174">
        <f t="shared" si="323"/>
        <v>0</v>
      </c>
      <c r="DB239" s="174">
        <v>3.5200000000000002E-2</v>
      </c>
      <c r="DC239" s="163">
        <f t="shared" si="324"/>
        <v>3.5200000000000002E-2</v>
      </c>
      <c r="DD239" s="216">
        <f t="shared" si="325"/>
        <v>1.2999999999999999E-2</v>
      </c>
      <c r="DE239" s="285">
        <f t="shared" si="326"/>
        <v>0</v>
      </c>
      <c r="DF239" s="286">
        <f t="shared" si="327"/>
        <v>0</v>
      </c>
      <c r="DI239" s="231"/>
      <c r="DJ239" s="163">
        <f t="shared" si="328"/>
        <v>0.14419999999999999</v>
      </c>
      <c r="DK239" s="216">
        <f t="shared" si="329"/>
        <v>0</v>
      </c>
      <c r="DM239" s="303">
        <f t="shared" si="330"/>
        <v>0</v>
      </c>
      <c r="DN239" s="304">
        <f t="shared" si="331"/>
        <v>0</v>
      </c>
    </row>
    <row r="241" spans="20:106" x14ac:dyDescent="0.3">
      <c r="T241"/>
      <c r="DB241"/>
    </row>
    <row r="242" spans="20:106" x14ac:dyDescent="0.3">
      <c r="T242"/>
      <c r="DB242"/>
    </row>
    <row r="243" spans="20:106" x14ac:dyDescent="0.3">
      <c r="DB243"/>
    </row>
    <row r="244" spans="20:106" x14ac:dyDescent="0.3">
      <c r="DB244"/>
    </row>
    <row r="245" spans="20:106" x14ac:dyDescent="0.3">
      <c r="DB245"/>
    </row>
    <row r="246" spans="20:106" x14ac:dyDescent="0.3">
      <c r="DB246"/>
    </row>
    <row r="247" spans="20:106" x14ac:dyDescent="0.3">
      <c r="DB247"/>
    </row>
  </sheetData>
  <autoFilter ref="B10:DN239" xr:uid="{2112F751-1F59-4E98-8EE7-07AE90690247}"/>
  <mergeCells count="25">
    <mergeCell ref="DK7:DK9"/>
    <mergeCell ref="B8:B9"/>
    <mergeCell ref="C8:L8"/>
    <mergeCell ref="N8:Y8"/>
    <mergeCell ref="Z8:Z9"/>
    <mergeCell ref="AE8:AP8"/>
    <mergeCell ref="AQ8:AQ9"/>
    <mergeCell ref="AV8:BG8"/>
    <mergeCell ref="AA7:AA9"/>
    <mergeCell ref="AR7:AR9"/>
    <mergeCell ref="BI7:BI9"/>
    <mergeCell ref="BT7:BT9"/>
    <mergeCell ref="CG7:CG9"/>
    <mergeCell ref="CF8:CF9"/>
    <mergeCell ref="CS8:CS9"/>
    <mergeCell ref="BH8:BH9"/>
    <mergeCell ref="BM8:BR8"/>
    <mergeCell ref="BS8:BS9"/>
    <mergeCell ref="DJ8:DJ9"/>
    <mergeCell ref="DD7:DD9"/>
    <mergeCell ref="CX8:DB8"/>
    <mergeCell ref="DC8:DC9"/>
    <mergeCell ref="CT7:CT9"/>
    <mergeCell ref="BX8:CE8"/>
    <mergeCell ref="CK8:CR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AFA6-1352-4FF8-96C6-1649C2E54A25}">
  <sheetPr>
    <tabColor theme="7" tint="0.79998168889431442"/>
  </sheetPr>
  <dimension ref="B1:DN298"/>
  <sheetViews>
    <sheetView zoomScale="90" zoomScaleNormal="90" workbookViewId="0">
      <pane xSplit="2" ySplit="10" topLeftCell="C11" activePane="bottomRight" state="frozen"/>
      <selection pane="topRight" activeCell="C1" sqref="C1"/>
      <selection pane="bottomLeft" activeCell="A7" sqref="A7"/>
      <selection pane="bottomRight" activeCell="B6" sqref="B6"/>
    </sheetView>
  </sheetViews>
  <sheetFormatPr defaultRowHeight="14.4" x14ac:dyDescent="0.3"/>
  <cols>
    <col min="2" max="2" width="18.33203125" customWidth="1"/>
    <col min="3" max="3" width="13.6640625" customWidth="1"/>
    <col min="4" max="4" width="16.88671875" bestFit="1" customWidth="1"/>
    <col min="5" max="6" width="13.6640625" customWidth="1"/>
    <col min="7" max="7" width="11.33203125" bestFit="1" customWidth="1"/>
    <col min="8" max="8" width="10.88671875" bestFit="1" customWidth="1"/>
    <col min="9" max="9" width="10.33203125" bestFit="1" customWidth="1"/>
    <col min="10" max="10" width="13.88671875" bestFit="1" customWidth="1"/>
    <col min="11" max="11" width="10.6640625" bestFit="1" customWidth="1"/>
    <col min="12" max="12" width="13.6640625" customWidth="1"/>
    <col min="13" max="13" width="16" bestFit="1" customWidth="1"/>
    <col min="14" max="14" width="11.6640625" style="264" bestFit="1" customWidth="1"/>
    <col min="15" max="15" width="17" style="2" bestFit="1" customWidth="1"/>
    <col min="16" max="16" width="16.88671875" bestFit="1" customWidth="1"/>
    <col min="17" max="17" width="19.6640625" bestFit="1" customWidth="1"/>
    <col min="18" max="18" width="14.109375" bestFit="1" customWidth="1"/>
    <col min="19" max="19" width="16.6640625" bestFit="1" customWidth="1"/>
    <col min="20" max="20" width="13.88671875" style="14" bestFit="1" customWidth="1"/>
    <col min="21" max="21" width="16.6640625" bestFit="1" customWidth="1"/>
    <col min="22" max="22" width="13.109375" bestFit="1" customWidth="1"/>
    <col min="23" max="23" width="15.6640625" bestFit="1" customWidth="1"/>
    <col min="24" max="24" width="17.44140625" style="17" bestFit="1" customWidth="1"/>
    <col min="25" max="25" width="20.33203125" style="25" bestFit="1" customWidth="1"/>
    <col min="26" max="26" width="18.33203125" style="25" bestFit="1" customWidth="1"/>
    <col min="27" max="27" width="19.6640625" style="177" bestFit="1" customWidth="1"/>
    <col min="28" max="29" width="19.6640625" style="177" customWidth="1"/>
    <col min="30" max="30" width="11.33203125" style="159" customWidth="1"/>
    <col min="31" max="31" width="14.33203125" style="54" bestFit="1" customWidth="1"/>
    <col min="32" max="32" width="16.88671875" bestFit="1" customWidth="1"/>
    <col min="33" max="33" width="17" bestFit="1" customWidth="1"/>
    <col min="34" max="34" width="19.88671875" bestFit="1" customWidth="1"/>
    <col min="35" max="35" width="16.88671875" bestFit="1" customWidth="1"/>
    <col min="36" max="36" width="20" bestFit="1" customWidth="1"/>
    <col min="37" max="37" width="14.44140625" bestFit="1" customWidth="1"/>
    <col min="38" max="38" width="17.109375" bestFit="1" customWidth="1"/>
    <col min="39" max="39" width="15.33203125" hidden="1" customWidth="1"/>
    <col min="40" max="40" width="17.6640625" style="84" hidden="1" customWidth="1"/>
    <col min="41" max="41" width="14.44140625" hidden="1" customWidth="1"/>
    <col min="42" max="42" width="17.109375" hidden="1" customWidth="1"/>
    <col min="43" max="43" width="18.33203125" bestFit="1" customWidth="1"/>
    <col min="44" max="44" width="19.6640625" bestFit="1" customWidth="1"/>
    <col min="45" max="46" width="19.6640625" customWidth="1"/>
    <col min="47" max="47" width="11.6640625" customWidth="1"/>
    <col min="48" max="48" width="18.6640625" bestFit="1" customWidth="1"/>
    <col min="49" max="49" width="21.5546875" bestFit="1" customWidth="1"/>
    <col min="50" max="50" width="15.88671875" bestFit="1" customWidth="1"/>
    <col min="51" max="51" width="18.5546875" bestFit="1" customWidth="1"/>
    <col min="52" max="52" width="15.44140625" style="25" bestFit="1" customWidth="1"/>
    <col min="53" max="53" width="18.109375" style="25" bestFit="1" customWidth="1"/>
    <col min="54" max="54" width="14.109375" bestFit="1" customWidth="1"/>
    <col min="55" max="55" width="16.88671875" bestFit="1" customWidth="1"/>
    <col min="56" max="56" width="14.88671875" bestFit="1" customWidth="1"/>
    <col min="57" max="57" width="17.6640625" bestFit="1" customWidth="1"/>
    <col min="58" max="58" width="15.44140625" bestFit="1" customWidth="1"/>
    <col min="59" max="59" width="18.109375" bestFit="1" customWidth="1"/>
    <col min="60" max="60" width="18.33203125" bestFit="1" customWidth="1"/>
    <col min="61" max="61" width="19.6640625" bestFit="1" customWidth="1"/>
    <col min="62" max="63" width="19.6640625" customWidth="1"/>
    <col min="64" max="64" width="12" customWidth="1"/>
    <col min="65" max="65" width="14.33203125" style="14" bestFit="1" customWidth="1"/>
    <col min="66" max="66" width="16.88671875" style="14" bestFit="1" customWidth="1"/>
    <col min="67" max="67" width="11.109375" style="14" hidden="1" customWidth="1"/>
    <col min="68" max="68" width="13.6640625" style="14" hidden="1" customWidth="1"/>
    <col min="69" max="69" width="15.33203125" style="14" bestFit="1" customWidth="1"/>
    <col min="70" max="70" width="17.88671875" bestFit="1" customWidth="1"/>
    <col min="71" max="71" width="18.33203125" bestFit="1" customWidth="1"/>
    <col min="72" max="72" width="19.6640625" bestFit="1" customWidth="1"/>
    <col min="73" max="74" width="19.6640625" customWidth="1"/>
    <col min="75" max="75" width="12.33203125" customWidth="1"/>
    <col min="76" max="76" width="13.33203125" style="14" bestFit="1" customWidth="1"/>
    <col min="77" max="77" width="16" style="25" bestFit="1" customWidth="1"/>
    <col min="78" max="78" width="14.5546875" style="14" hidden="1" customWidth="1"/>
    <col min="79" max="79" width="17.33203125" style="25" hidden="1" customWidth="1"/>
    <col min="80" max="80" width="15.44140625" style="14" bestFit="1" customWidth="1"/>
    <col min="81" max="81" width="18.109375" style="25" bestFit="1" customWidth="1"/>
    <col min="82" max="82" width="14.44140625" style="14" hidden="1" customWidth="1"/>
    <col min="83" max="83" width="17.109375" style="25" hidden="1" customWidth="1"/>
    <col min="84" max="84" width="18.33203125" style="25" bestFit="1" customWidth="1"/>
    <col min="85" max="85" width="19.6640625" style="25" bestFit="1" customWidth="1"/>
    <col min="86" max="87" width="19.6640625" style="25" customWidth="1"/>
    <col min="88" max="88" width="15" style="159" customWidth="1"/>
    <col min="89" max="89" width="14" bestFit="1" customWidth="1"/>
    <col min="90" max="90" width="16.6640625" bestFit="1" customWidth="1"/>
    <col min="91" max="91" width="10.33203125" bestFit="1" customWidth="1"/>
    <col min="92" max="92" width="13.109375" bestFit="1" customWidth="1"/>
    <col min="93" max="93" width="15.33203125" bestFit="1" customWidth="1"/>
    <col min="94" max="94" width="17.88671875" bestFit="1" customWidth="1"/>
    <col min="95" max="95" width="12.6640625" bestFit="1" customWidth="1"/>
    <col min="96" max="96" width="15.44140625" bestFit="1" customWidth="1"/>
    <col min="97" max="97" width="18.33203125" bestFit="1" customWidth="1"/>
    <col min="98" max="98" width="19.6640625" bestFit="1" customWidth="1"/>
    <col min="99" max="100" width="19.6640625" customWidth="1"/>
    <col min="101" max="101" width="10.109375" customWidth="1"/>
    <col min="102" max="102" width="14.6640625" bestFit="1" customWidth="1"/>
    <col min="103" max="103" width="16.5546875" bestFit="1" customWidth="1"/>
    <col min="104" max="104" width="15.44140625" bestFit="1" customWidth="1"/>
    <col min="105" max="105" width="17.109375" bestFit="1" customWidth="1"/>
    <col min="106" max="106" width="14.109375" style="10" bestFit="1" customWidth="1"/>
    <col min="107" max="107" width="18.33203125" bestFit="1" customWidth="1"/>
    <col min="108" max="108" width="19.6640625" bestFit="1" customWidth="1"/>
    <col min="109" max="110" width="20" bestFit="1" customWidth="1"/>
    <col min="112" max="112" width="10.44140625" customWidth="1"/>
    <col min="113" max="113" width="13.5546875" customWidth="1"/>
    <col min="114" max="114" width="13.5546875" style="10" customWidth="1"/>
    <col min="115" max="115" width="15" customWidth="1"/>
    <col min="117" max="117" width="15.33203125" bestFit="1" customWidth="1"/>
    <col min="118" max="118" width="16.5546875" bestFit="1" customWidth="1"/>
  </cols>
  <sheetData>
    <row r="1" spans="2:118" x14ac:dyDescent="0.3">
      <c r="B1" s="1" t="s">
        <v>0</v>
      </c>
      <c r="C1" s="1"/>
      <c r="D1" s="1"/>
      <c r="E1" s="1"/>
      <c r="K1" s="267" t="s">
        <v>400</v>
      </c>
      <c r="L1" s="267"/>
      <c r="M1" s="268" t="s">
        <v>415</v>
      </c>
      <c r="T1" s="2"/>
      <c r="Y1" s="240"/>
      <c r="Z1" s="240"/>
      <c r="AA1" s="240"/>
      <c r="AB1" s="240"/>
      <c r="AC1" s="240"/>
      <c r="AD1" s="269"/>
      <c r="AZ1" s="240"/>
      <c r="BA1" s="240"/>
      <c r="BM1" s="2"/>
      <c r="BN1" s="2"/>
      <c r="BO1" s="2"/>
      <c r="BP1" s="2"/>
      <c r="BQ1" s="2"/>
      <c r="BX1" s="2"/>
      <c r="BY1" s="240"/>
      <c r="BZ1" s="2"/>
      <c r="CA1" s="240"/>
      <c r="CB1" s="2"/>
      <c r="CC1" s="240"/>
      <c r="CD1" s="2"/>
      <c r="CE1" s="240"/>
      <c r="CF1" s="240"/>
      <c r="CG1" s="240"/>
      <c r="CH1" s="240"/>
      <c r="CI1" s="240"/>
      <c r="CJ1" s="269"/>
      <c r="DB1"/>
      <c r="DJ1"/>
    </row>
    <row r="2" spans="2:118" ht="15.6" x14ac:dyDescent="0.3">
      <c r="B2" s="660" t="s">
        <v>1439</v>
      </c>
      <c r="C2" s="448"/>
      <c r="D2" s="448"/>
      <c r="E2" s="1"/>
      <c r="T2" s="2"/>
      <c r="Y2" s="240"/>
      <c r="Z2" s="240"/>
      <c r="AA2" s="240"/>
      <c r="AB2" s="240"/>
      <c r="AC2" s="240"/>
      <c r="AD2" s="269"/>
      <c r="AZ2" s="240"/>
      <c r="BA2" s="240"/>
      <c r="BM2" s="2"/>
      <c r="BN2" s="2"/>
      <c r="BO2" s="2"/>
      <c r="BP2" s="2"/>
      <c r="BQ2" s="2"/>
      <c r="BX2" s="2"/>
      <c r="BY2" s="240"/>
      <c r="BZ2" s="2"/>
      <c r="CA2" s="240"/>
      <c r="CB2" s="2"/>
      <c r="CC2" s="240"/>
      <c r="CD2" s="2"/>
      <c r="CE2" s="240"/>
      <c r="CF2" s="240"/>
      <c r="CG2" s="240"/>
      <c r="CH2" s="240"/>
      <c r="CI2" s="240"/>
      <c r="CJ2" s="269"/>
      <c r="DB2"/>
      <c r="DJ2"/>
    </row>
    <row r="3" spans="2:118" ht="15.6" x14ac:dyDescent="0.3">
      <c r="B3" s="661" t="s">
        <v>1440</v>
      </c>
      <c r="C3" s="661"/>
      <c r="D3" s="448" t="s">
        <v>1285</v>
      </c>
      <c r="E3" s="1"/>
      <c r="T3" s="2"/>
      <c r="Y3" s="240"/>
      <c r="Z3" s="240"/>
      <c r="AA3" s="240"/>
      <c r="AB3" s="240"/>
      <c r="AC3" s="240"/>
      <c r="AD3" s="269"/>
      <c r="AZ3" s="240"/>
      <c r="BA3" s="240"/>
      <c r="BM3" s="2"/>
      <c r="BN3" s="2"/>
      <c r="BO3" s="2"/>
      <c r="BP3" s="2"/>
      <c r="BQ3" s="2"/>
      <c r="BX3" s="2"/>
      <c r="BY3" s="240"/>
      <c r="BZ3" s="2"/>
      <c r="CA3" s="240"/>
      <c r="CB3" s="2"/>
      <c r="CC3" s="240"/>
      <c r="CD3" s="2"/>
      <c r="CE3" s="240"/>
      <c r="CF3" s="240"/>
      <c r="CG3" s="240"/>
      <c r="CH3" s="240"/>
      <c r="CI3" s="240"/>
      <c r="CJ3" s="269"/>
      <c r="DB3"/>
      <c r="DJ3"/>
    </row>
    <row r="4" spans="2:118" x14ac:dyDescent="0.3">
      <c r="B4" s="448" t="s">
        <v>624</v>
      </c>
      <c r="C4" s="1"/>
      <c r="D4" s="1"/>
      <c r="E4" s="1"/>
      <c r="N4"/>
      <c r="T4" s="2"/>
      <c r="Y4" s="240"/>
      <c r="Z4" s="240"/>
      <c r="AA4" s="240"/>
      <c r="AB4" s="240"/>
      <c r="AC4" s="240"/>
      <c r="AD4" s="269"/>
      <c r="AZ4" s="240"/>
      <c r="BA4" s="240"/>
      <c r="BM4" s="2"/>
      <c r="BN4" s="2"/>
      <c r="BO4" s="2"/>
      <c r="BP4" s="2"/>
      <c r="BQ4" s="2"/>
      <c r="BX4" s="2"/>
      <c r="BY4" s="240"/>
      <c r="BZ4" s="2"/>
      <c r="CA4" s="240"/>
      <c r="CB4" s="2"/>
      <c r="CC4" s="240"/>
      <c r="CD4" s="2"/>
      <c r="CE4" s="240"/>
      <c r="CF4" s="240"/>
      <c r="CG4" s="240"/>
      <c r="CH4" s="240"/>
      <c r="CI4" s="240"/>
      <c r="CJ4" s="269"/>
      <c r="DB4"/>
      <c r="DJ4"/>
    </row>
    <row r="5" spans="2:118" x14ac:dyDescent="0.3">
      <c r="B5" s="449" t="s">
        <v>1142</v>
      </c>
      <c r="C5" s="1"/>
      <c r="D5" s="1"/>
      <c r="E5" s="1"/>
      <c r="N5"/>
      <c r="T5" s="2"/>
      <c r="Y5" s="240"/>
      <c r="Z5" s="240"/>
      <c r="AA5" s="240"/>
      <c r="AB5" s="240"/>
      <c r="AC5" s="240"/>
      <c r="AD5" s="269"/>
      <c r="AZ5" s="269"/>
      <c r="BA5" s="269"/>
      <c r="BM5" s="2"/>
      <c r="BN5" s="2"/>
      <c r="BO5" s="2"/>
      <c r="BP5" s="2"/>
      <c r="BQ5" s="2"/>
      <c r="BX5" s="2"/>
      <c r="BY5" s="240"/>
      <c r="BZ5" s="2"/>
      <c r="CA5" s="240"/>
      <c r="CB5" s="2"/>
      <c r="CC5" s="240"/>
      <c r="CD5" s="2"/>
      <c r="CE5" s="240"/>
      <c r="CF5" s="240"/>
      <c r="CG5" s="240"/>
      <c r="CH5" s="240"/>
      <c r="CI5" s="240"/>
      <c r="CJ5" s="269"/>
      <c r="DB5"/>
      <c r="DJ5"/>
    </row>
    <row r="6" spans="2:118" s="2" customFormat="1" ht="15" thickBot="1" x14ac:dyDescent="0.35">
      <c r="B6" s="664"/>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5"/>
      <c r="AZ6" s="665"/>
      <c r="BA6" s="665"/>
      <c r="BB6" s="665"/>
      <c r="BC6" s="665"/>
      <c r="BD6" s="665"/>
      <c r="BE6" s="665"/>
      <c r="BF6" s="665"/>
      <c r="BG6" s="665"/>
      <c r="BH6" s="665"/>
      <c r="BI6" s="665"/>
      <c r="BJ6" s="665"/>
      <c r="BK6" s="665"/>
      <c r="BL6" s="665"/>
      <c r="BM6" s="665"/>
      <c r="BN6" s="665"/>
      <c r="BO6" s="665"/>
      <c r="BP6" s="665"/>
      <c r="BQ6" s="665"/>
      <c r="BR6" s="665"/>
      <c r="BS6" s="665"/>
      <c r="BT6" s="665"/>
      <c r="BU6" s="665"/>
      <c r="BV6" s="665"/>
      <c r="BW6" s="665"/>
      <c r="BX6" s="665"/>
      <c r="BY6" s="665"/>
      <c r="BZ6" s="665"/>
      <c r="CA6" s="665"/>
      <c r="CB6" s="665"/>
      <c r="CC6" s="665"/>
      <c r="CD6" s="665"/>
      <c r="CE6" s="665"/>
      <c r="CF6" s="665"/>
      <c r="CG6" s="665"/>
      <c r="CH6" s="665"/>
      <c r="CI6" s="665"/>
      <c r="CJ6" s="665"/>
      <c r="CK6" s="665"/>
      <c r="CL6" s="665"/>
      <c r="CM6" s="665"/>
      <c r="CN6" s="665"/>
      <c r="CO6" s="665"/>
      <c r="CP6" s="665"/>
      <c r="CQ6" s="665"/>
      <c r="CR6" s="665"/>
      <c r="CS6" s="665"/>
      <c r="CT6" s="665"/>
      <c r="CU6" s="665"/>
      <c r="CV6" s="665"/>
      <c r="CW6" s="665"/>
      <c r="CX6" s="665"/>
      <c r="CY6" s="665"/>
      <c r="CZ6" s="665"/>
      <c r="DA6" s="665"/>
      <c r="DB6" s="665"/>
      <c r="DJ6" s="14"/>
    </row>
    <row r="7" spans="2:118" s="96" customFormat="1" ht="15" customHeight="1" thickBot="1" x14ac:dyDescent="0.35">
      <c r="M7"/>
      <c r="N7" s="436" t="s">
        <v>1213</v>
      </c>
      <c r="P7" s="111" t="s">
        <v>1214</v>
      </c>
      <c r="R7" s="111" t="s">
        <v>1215</v>
      </c>
      <c r="T7" s="111" t="s">
        <v>1216</v>
      </c>
      <c r="V7" s="112" t="s">
        <v>1217</v>
      </c>
      <c r="X7" s="112" t="s">
        <v>1218</v>
      </c>
      <c r="Y7" s="97"/>
      <c r="Z7" s="25"/>
      <c r="AA7" s="706" t="s">
        <v>1320</v>
      </c>
      <c r="AB7" s="177"/>
      <c r="AC7" s="177"/>
      <c r="AD7" s="159"/>
      <c r="AE7" s="440" t="s">
        <v>1220</v>
      </c>
      <c r="AG7" s="117" t="s">
        <v>1221</v>
      </c>
      <c r="AI7" s="117" t="s">
        <v>1223</v>
      </c>
      <c r="AK7" s="117" t="s">
        <v>1224</v>
      </c>
      <c r="AN7" s="98"/>
      <c r="AQ7" s="25"/>
      <c r="AR7" s="706" t="s">
        <v>1316</v>
      </c>
      <c r="AS7"/>
      <c r="AT7"/>
      <c r="AU7"/>
      <c r="AV7" s="109" t="s">
        <v>1227</v>
      </c>
      <c r="AX7" s="109" t="s">
        <v>1229</v>
      </c>
      <c r="AZ7" s="109" t="s">
        <v>1231</v>
      </c>
      <c r="BA7" s="97"/>
      <c r="BB7" s="109" t="s">
        <v>1233</v>
      </c>
      <c r="BD7" s="109" t="s">
        <v>1235</v>
      </c>
      <c r="BF7" s="109" t="s">
        <v>1237</v>
      </c>
      <c r="BH7" s="25"/>
      <c r="BI7" s="706" t="s">
        <v>1308</v>
      </c>
      <c r="BJ7"/>
      <c r="BK7"/>
      <c r="BL7"/>
      <c r="BM7" s="110" t="s">
        <v>1239</v>
      </c>
      <c r="BQ7" s="110" t="s">
        <v>1240</v>
      </c>
      <c r="BS7" s="25"/>
      <c r="BT7" s="706" t="s">
        <v>1304</v>
      </c>
      <c r="BU7"/>
      <c r="BV7"/>
      <c r="BW7"/>
      <c r="BX7" s="123" t="s">
        <v>1242</v>
      </c>
      <c r="BY7" s="97"/>
      <c r="CA7" s="97"/>
      <c r="CB7" s="123" t="s">
        <v>1243</v>
      </c>
      <c r="CC7" s="97"/>
      <c r="CE7" s="97"/>
      <c r="CF7" s="25"/>
      <c r="CG7" s="706" t="s">
        <v>1300</v>
      </c>
      <c r="CH7" s="240"/>
      <c r="CI7" s="240"/>
      <c r="CJ7" s="159"/>
      <c r="CK7" s="124" t="s">
        <v>1245</v>
      </c>
      <c r="CM7" s="124" t="s">
        <v>1247</v>
      </c>
      <c r="CO7" s="124" t="s">
        <v>1248</v>
      </c>
      <c r="CQ7" s="124" t="s">
        <v>1249</v>
      </c>
      <c r="CS7" s="25"/>
      <c r="CT7" s="706" t="s">
        <v>1296</v>
      </c>
      <c r="CU7"/>
      <c r="CV7"/>
      <c r="CW7"/>
      <c r="CX7" s="142" t="s">
        <v>1251</v>
      </c>
      <c r="CZ7" s="142" t="s">
        <v>1252</v>
      </c>
      <c r="DB7" s="142" t="s">
        <v>1253</v>
      </c>
      <c r="DC7" s="25"/>
      <c r="DD7" s="706" t="s">
        <v>1292</v>
      </c>
      <c r="DE7"/>
      <c r="DF7"/>
      <c r="DI7"/>
      <c r="DJ7" s="10"/>
      <c r="DK7" s="719" t="s">
        <v>1212</v>
      </c>
    </row>
    <row r="8" spans="2:118" ht="14.4" customHeight="1" thickBot="1" x14ac:dyDescent="0.35">
      <c r="B8" s="730" t="s">
        <v>1202</v>
      </c>
      <c r="C8" s="732" t="s">
        <v>1</v>
      </c>
      <c r="D8" s="733"/>
      <c r="E8" s="733"/>
      <c r="F8" s="733"/>
      <c r="G8" s="733"/>
      <c r="H8" s="733"/>
      <c r="I8" s="733"/>
      <c r="J8" s="733"/>
      <c r="K8" s="733"/>
      <c r="L8" s="734"/>
      <c r="N8" s="735" t="s">
        <v>1254</v>
      </c>
      <c r="O8" s="736"/>
      <c r="P8" s="736"/>
      <c r="Q8" s="736"/>
      <c r="R8" s="736"/>
      <c r="S8" s="736"/>
      <c r="T8" s="736"/>
      <c r="U8" s="736"/>
      <c r="V8" s="736"/>
      <c r="W8" s="736"/>
      <c r="X8" s="736"/>
      <c r="Y8" s="737"/>
      <c r="Z8" s="741" t="s">
        <v>1321</v>
      </c>
      <c r="AA8" s="707"/>
      <c r="AE8" s="700" t="s">
        <v>1219</v>
      </c>
      <c r="AF8" s="701"/>
      <c r="AG8" s="701"/>
      <c r="AH8" s="701"/>
      <c r="AI8" s="701"/>
      <c r="AJ8" s="701"/>
      <c r="AK8" s="701"/>
      <c r="AL8" s="701"/>
      <c r="AM8" s="701"/>
      <c r="AN8" s="701"/>
      <c r="AO8" s="701"/>
      <c r="AP8" s="701"/>
      <c r="AQ8" s="709" t="s">
        <v>1317</v>
      </c>
      <c r="AR8" s="707"/>
      <c r="AV8" s="702" t="s">
        <v>1225</v>
      </c>
      <c r="AW8" s="703"/>
      <c r="AX8" s="703"/>
      <c r="AY8" s="703"/>
      <c r="AZ8" s="703"/>
      <c r="BA8" s="703"/>
      <c r="BB8" s="703"/>
      <c r="BC8" s="703"/>
      <c r="BD8" s="703"/>
      <c r="BE8" s="703"/>
      <c r="BF8" s="703"/>
      <c r="BG8" s="703"/>
      <c r="BH8" s="709" t="s">
        <v>1309</v>
      </c>
      <c r="BI8" s="707"/>
      <c r="BM8" s="727" t="s">
        <v>1238</v>
      </c>
      <c r="BN8" s="728"/>
      <c r="BO8" s="728"/>
      <c r="BP8" s="728"/>
      <c r="BQ8" s="728"/>
      <c r="BR8" s="728"/>
      <c r="BS8" s="709" t="s">
        <v>1305</v>
      </c>
      <c r="BT8" s="707"/>
      <c r="BX8" s="714" t="s">
        <v>1241</v>
      </c>
      <c r="BY8" s="715"/>
      <c r="BZ8" s="715"/>
      <c r="CA8" s="715"/>
      <c r="CB8" s="715"/>
      <c r="CC8" s="715"/>
      <c r="CD8" s="715"/>
      <c r="CE8" s="716"/>
      <c r="CF8" s="709" t="s">
        <v>1301</v>
      </c>
      <c r="CG8" s="707"/>
      <c r="CH8" s="240"/>
      <c r="CI8" s="240"/>
      <c r="CK8" s="717" t="s">
        <v>1244</v>
      </c>
      <c r="CL8" s="718"/>
      <c r="CM8" s="718"/>
      <c r="CN8" s="718"/>
      <c r="CO8" s="718"/>
      <c r="CP8" s="718"/>
      <c r="CQ8" s="718"/>
      <c r="CR8" s="718"/>
      <c r="CS8" s="709" t="s">
        <v>1297</v>
      </c>
      <c r="CT8" s="707"/>
      <c r="CX8" s="724" t="s">
        <v>1250</v>
      </c>
      <c r="CY8" s="725"/>
      <c r="CZ8" s="725"/>
      <c r="DA8" s="725"/>
      <c r="DB8" s="725"/>
      <c r="DC8" s="709" t="s">
        <v>1293</v>
      </c>
      <c r="DD8" s="707"/>
      <c r="DJ8" s="722" t="s">
        <v>416</v>
      </c>
      <c r="DK8" s="720"/>
    </row>
    <row r="9" spans="2:118" s="10" customFormat="1" ht="48" x14ac:dyDescent="0.3">
      <c r="B9" s="731"/>
      <c r="C9" s="82" t="s">
        <v>731</v>
      </c>
      <c r="D9" s="93" t="s">
        <v>22</v>
      </c>
      <c r="E9" s="93" t="s">
        <v>1199</v>
      </c>
      <c r="F9" s="93" t="s">
        <v>1203</v>
      </c>
      <c r="G9" s="93" t="s">
        <v>377</v>
      </c>
      <c r="H9" s="93" t="s">
        <v>378</v>
      </c>
      <c r="I9" s="93" t="s">
        <v>4</v>
      </c>
      <c r="J9" s="93" t="s">
        <v>1322</v>
      </c>
      <c r="K9" s="93" t="s">
        <v>371</v>
      </c>
      <c r="L9" s="94" t="s">
        <v>5</v>
      </c>
      <c r="M9"/>
      <c r="N9" s="100" t="s">
        <v>8</v>
      </c>
      <c r="O9" s="37" t="s">
        <v>1168</v>
      </c>
      <c r="P9" s="76" t="s">
        <v>7</v>
      </c>
      <c r="Q9" s="37" t="s">
        <v>1170</v>
      </c>
      <c r="R9" s="76" t="s">
        <v>10</v>
      </c>
      <c r="S9" s="37" t="s">
        <v>1186</v>
      </c>
      <c r="T9" s="76" t="s">
        <v>1286</v>
      </c>
      <c r="U9" s="37" t="s">
        <v>1187</v>
      </c>
      <c r="V9" s="76" t="s">
        <v>1255</v>
      </c>
      <c r="W9" s="37" t="s">
        <v>372</v>
      </c>
      <c r="X9" s="77" t="s">
        <v>1256</v>
      </c>
      <c r="Y9" s="78" t="s">
        <v>1171</v>
      </c>
      <c r="Z9" s="742"/>
      <c r="AA9" s="708"/>
      <c r="AB9" s="281" t="s">
        <v>1319</v>
      </c>
      <c r="AC9" s="282" t="s">
        <v>1318</v>
      </c>
      <c r="AD9" s="159"/>
      <c r="AE9" s="441" t="s">
        <v>1205</v>
      </c>
      <c r="AF9" s="37" t="s">
        <v>397</v>
      </c>
      <c r="AG9" s="88" t="s">
        <v>1206</v>
      </c>
      <c r="AH9" s="37" t="s">
        <v>1173</v>
      </c>
      <c r="AI9" s="88" t="s">
        <v>1207</v>
      </c>
      <c r="AJ9" s="37" t="s">
        <v>399</v>
      </c>
      <c r="AK9" s="131" t="s">
        <v>1208</v>
      </c>
      <c r="AL9" s="132" t="s">
        <v>395</v>
      </c>
      <c r="AM9" s="89" t="s">
        <v>1209</v>
      </c>
      <c r="AN9" s="89" t="s">
        <v>1210</v>
      </c>
      <c r="AO9" s="89" t="s">
        <v>1211</v>
      </c>
      <c r="AP9" s="133" t="s">
        <v>394</v>
      </c>
      <c r="AQ9" s="710"/>
      <c r="AR9" s="708"/>
      <c r="AS9" s="281" t="s">
        <v>1315</v>
      </c>
      <c r="AT9" s="282" t="s">
        <v>1314</v>
      </c>
      <c r="AU9"/>
      <c r="AV9" s="136" t="s">
        <v>1257</v>
      </c>
      <c r="AW9" s="37" t="s">
        <v>1174</v>
      </c>
      <c r="AX9" s="119" t="s">
        <v>1258</v>
      </c>
      <c r="AY9" s="37" t="s">
        <v>1324</v>
      </c>
      <c r="AZ9" s="120" t="s">
        <v>1259</v>
      </c>
      <c r="BA9" s="37" t="s">
        <v>1175</v>
      </c>
      <c r="BB9" s="119" t="s">
        <v>1260</v>
      </c>
      <c r="BC9" s="37" t="s">
        <v>1311</v>
      </c>
      <c r="BD9" s="119" t="s">
        <v>1261</v>
      </c>
      <c r="BE9" s="37" t="s">
        <v>1310</v>
      </c>
      <c r="BF9" s="119" t="s">
        <v>1262</v>
      </c>
      <c r="BG9" s="37" t="s">
        <v>407</v>
      </c>
      <c r="BH9" s="710"/>
      <c r="BI9" s="708"/>
      <c r="BJ9" s="281" t="s">
        <v>1307</v>
      </c>
      <c r="BK9" s="282" t="s">
        <v>1306</v>
      </c>
      <c r="BL9"/>
      <c r="BM9" s="140" t="s">
        <v>1263</v>
      </c>
      <c r="BN9" s="37" t="s">
        <v>1192</v>
      </c>
      <c r="BO9" s="91" t="s">
        <v>14</v>
      </c>
      <c r="BP9" s="92" t="s">
        <v>373</v>
      </c>
      <c r="BQ9" s="38" t="s">
        <v>1264</v>
      </c>
      <c r="BR9" s="37" t="s">
        <v>1193</v>
      </c>
      <c r="BS9" s="710"/>
      <c r="BT9" s="708"/>
      <c r="BU9" s="281" t="s">
        <v>1303</v>
      </c>
      <c r="BV9" s="282" t="s">
        <v>1302</v>
      </c>
      <c r="BW9"/>
      <c r="BX9" s="7" t="s">
        <v>1265</v>
      </c>
      <c r="BY9" s="37" t="s">
        <v>1176</v>
      </c>
      <c r="BZ9" s="91" t="s">
        <v>16</v>
      </c>
      <c r="CA9" s="92" t="s">
        <v>375</v>
      </c>
      <c r="CB9" s="8" t="s">
        <v>1266</v>
      </c>
      <c r="CC9" s="37" t="s">
        <v>1177</v>
      </c>
      <c r="CD9" s="91" t="s">
        <v>17</v>
      </c>
      <c r="CE9" s="95" t="s">
        <v>374</v>
      </c>
      <c r="CF9" s="710"/>
      <c r="CG9" s="708"/>
      <c r="CH9" s="281" t="s">
        <v>1299</v>
      </c>
      <c r="CI9" s="282" t="s">
        <v>1298</v>
      </c>
      <c r="CJ9" s="159"/>
      <c r="CK9" s="125" t="s">
        <v>1267</v>
      </c>
      <c r="CL9" s="37" t="s">
        <v>1178</v>
      </c>
      <c r="CM9" s="121" t="s">
        <v>1268</v>
      </c>
      <c r="CN9" s="37" t="s">
        <v>403</v>
      </c>
      <c r="CO9" s="121" t="s">
        <v>1269</v>
      </c>
      <c r="CP9" s="37" t="s">
        <v>1179</v>
      </c>
      <c r="CQ9" s="121" t="s">
        <v>1270</v>
      </c>
      <c r="CR9" s="37" t="s">
        <v>404</v>
      </c>
      <c r="CS9" s="710"/>
      <c r="CT9" s="708"/>
      <c r="CU9" s="281" t="s">
        <v>1295</v>
      </c>
      <c r="CV9" s="282" t="s">
        <v>1294</v>
      </c>
      <c r="CW9"/>
      <c r="CX9" s="9" t="s">
        <v>1271</v>
      </c>
      <c r="CY9" s="37" t="s">
        <v>1181</v>
      </c>
      <c r="CZ9" s="122" t="s">
        <v>1273</v>
      </c>
      <c r="DA9" s="37" t="s">
        <v>1184</v>
      </c>
      <c r="DB9" s="488" t="s">
        <v>2</v>
      </c>
      <c r="DC9" s="710"/>
      <c r="DD9" s="708"/>
      <c r="DE9" s="281" t="s">
        <v>1291</v>
      </c>
      <c r="DF9" s="282" t="s">
        <v>1290</v>
      </c>
      <c r="DI9"/>
      <c r="DJ9" s="723"/>
      <c r="DK9" s="721"/>
      <c r="DM9" s="281" t="s">
        <v>417</v>
      </c>
      <c r="DN9" s="282" t="s">
        <v>418</v>
      </c>
    </row>
    <row r="10" spans="2:118" s="10" customFormat="1" ht="15" thickBot="1" x14ac:dyDescent="0.35">
      <c r="B10" s="305" t="s">
        <v>1197</v>
      </c>
      <c r="C10" s="306" t="s">
        <v>1196</v>
      </c>
      <c r="D10" s="307" t="s">
        <v>422</v>
      </c>
      <c r="E10" s="307" t="s">
        <v>1198</v>
      </c>
      <c r="F10" s="307" t="s">
        <v>421</v>
      </c>
      <c r="G10" s="307" t="s">
        <v>423</v>
      </c>
      <c r="H10" s="307" t="s">
        <v>424</v>
      </c>
      <c r="I10" s="307" t="s">
        <v>19</v>
      </c>
      <c r="J10" s="307" t="s">
        <v>1195</v>
      </c>
      <c r="K10" s="307" t="s">
        <v>20</v>
      </c>
      <c r="L10" s="308" t="s">
        <v>1194</v>
      </c>
      <c r="M10"/>
      <c r="N10" s="437" t="s">
        <v>1143</v>
      </c>
      <c r="O10" s="289" t="s">
        <v>1144</v>
      </c>
      <c r="P10" s="533" t="s">
        <v>1145</v>
      </c>
      <c r="Q10" s="289" t="s">
        <v>1146</v>
      </c>
      <c r="R10" s="310" t="s">
        <v>419</v>
      </c>
      <c r="S10" s="289" t="s">
        <v>420</v>
      </c>
      <c r="T10" s="310" t="s">
        <v>425</v>
      </c>
      <c r="U10" s="289" t="s">
        <v>1188</v>
      </c>
      <c r="V10" s="310" t="s">
        <v>11</v>
      </c>
      <c r="W10" s="289" t="s">
        <v>426</v>
      </c>
      <c r="X10" s="311" t="s">
        <v>1147</v>
      </c>
      <c r="Y10" s="312" t="s">
        <v>1148</v>
      </c>
      <c r="Z10" s="313" t="s">
        <v>427</v>
      </c>
      <c r="AA10" s="314" t="s">
        <v>471</v>
      </c>
      <c r="AB10" s="340" t="s">
        <v>430</v>
      </c>
      <c r="AC10" s="341" t="s">
        <v>429</v>
      </c>
      <c r="AD10" s="159"/>
      <c r="AE10" s="442" t="s">
        <v>396</v>
      </c>
      <c r="AF10" s="318" t="s">
        <v>431</v>
      </c>
      <c r="AG10" s="322" t="s">
        <v>1149</v>
      </c>
      <c r="AH10" s="318" t="s">
        <v>1172</v>
      </c>
      <c r="AI10" s="322" t="s">
        <v>398</v>
      </c>
      <c r="AJ10" s="318" t="s">
        <v>1189</v>
      </c>
      <c r="AK10" s="322" t="s">
        <v>12</v>
      </c>
      <c r="AL10" s="318" t="s">
        <v>432</v>
      </c>
      <c r="AM10" s="325" t="s">
        <v>433</v>
      </c>
      <c r="AN10" s="325" t="s">
        <v>478</v>
      </c>
      <c r="AO10" s="325" t="s">
        <v>1190</v>
      </c>
      <c r="AP10" s="323" t="s">
        <v>1191</v>
      </c>
      <c r="AQ10" s="313" t="s">
        <v>435</v>
      </c>
      <c r="AR10" s="314" t="s">
        <v>428</v>
      </c>
      <c r="AS10" s="340" t="s">
        <v>436</v>
      </c>
      <c r="AT10" s="341" t="s">
        <v>437</v>
      </c>
      <c r="AU10"/>
      <c r="AV10" s="317" t="s">
        <v>1151</v>
      </c>
      <c r="AW10" s="318" t="s">
        <v>1150</v>
      </c>
      <c r="AX10" s="319" t="s">
        <v>1313</v>
      </c>
      <c r="AY10" s="318" t="s">
        <v>1312</v>
      </c>
      <c r="AZ10" s="320" t="s">
        <v>1154</v>
      </c>
      <c r="BA10" s="318" t="s">
        <v>1155</v>
      </c>
      <c r="BB10" s="319" t="s">
        <v>1287</v>
      </c>
      <c r="BC10" s="318" t="s">
        <v>1288</v>
      </c>
      <c r="BD10" s="319" t="s">
        <v>450</v>
      </c>
      <c r="BE10" s="318" t="s">
        <v>449</v>
      </c>
      <c r="BF10" s="319" t="s">
        <v>13</v>
      </c>
      <c r="BG10" s="318" t="s">
        <v>451</v>
      </c>
      <c r="BH10" s="489" t="s">
        <v>452</v>
      </c>
      <c r="BI10" s="314" t="s">
        <v>453</v>
      </c>
      <c r="BJ10" s="340" t="s">
        <v>443</v>
      </c>
      <c r="BK10" s="341" t="s">
        <v>444</v>
      </c>
      <c r="BL10"/>
      <c r="BM10" s="324" t="s">
        <v>438</v>
      </c>
      <c r="BN10" s="318" t="s">
        <v>439</v>
      </c>
      <c r="BO10" s="325" t="s">
        <v>15</v>
      </c>
      <c r="BP10" s="323" t="s">
        <v>440</v>
      </c>
      <c r="BQ10" s="326" t="s">
        <v>441</v>
      </c>
      <c r="BR10" s="318" t="s">
        <v>442</v>
      </c>
      <c r="BS10" s="313" t="s">
        <v>445</v>
      </c>
      <c r="BT10" s="314" t="s">
        <v>446</v>
      </c>
      <c r="BU10" s="340" t="s">
        <v>447</v>
      </c>
      <c r="BV10" s="341" t="s">
        <v>448</v>
      </c>
      <c r="BW10"/>
      <c r="BX10" s="345" t="s">
        <v>1156</v>
      </c>
      <c r="BY10" s="289" t="s">
        <v>1157</v>
      </c>
      <c r="BZ10" s="307" t="s">
        <v>1159</v>
      </c>
      <c r="CA10" s="309" t="s">
        <v>1162</v>
      </c>
      <c r="CB10" s="346" t="s">
        <v>1158</v>
      </c>
      <c r="CC10" s="289" t="s">
        <v>1161</v>
      </c>
      <c r="CD10" s="307" t="s">
        <v>1160</v>
      </c>
      <c r="CE10" s="347" t="s">
        <v>1163</v>
      </c>
      <c r="CF10" s="313" t="s">
        <v>454</v>
      </c>
      <c r="CG10" s="314" t="s">
        <v>455</v>
      </c>
      <c r="CH10" s="340" t="s">
        <v>456</v>
      </c>
      <c r="CI10" s="341" t="s">
        <v>457</v>
      </c>
      <c r="CJ10" s="159"/>
      <c r="CK10" s="348" t="s">
        <v>1164</v>
      </c>
      <c r="CL10" s="289" t="s">
        <v>1165</v>
      </c>
      <c r="CM10" s="349" t="s">
        <v>18</v>
      </c>
      <c r="CN10" s="289" t="s">
        <v>458</v>
      </c>
      <c r="CO10" s="349" t="s">
        <v>1166</v>
      </c>
      <c r="CP10" s="289" t="s">
        <v>1167</v>
      </c>
      <c r="CQ10" s="349" t="s">
        <v>3</v>
      </c>
      <c r="CR10" s="289" t="s">
        <v>459</v>
      </c>
      <c r="CS10" s="489" t="s">
        <v>460</v>
      </c>
      <c r="CT10" s="314" t="s">
        <v>461</v>
      </c>
      <c r="CU10" s="340" t="s">
        <v>462</v>
      </c>
      <c r="CV10" s="341" t="s">
        <v>463</v>
      </c>
      <c r="CW10"/>
      <c r="CX10" s="350" t="s">
        <v>1180</v>
      </c>
      <c r="CY10" s="289" t="s">
        <v>1182</v>
      </c>
      <c r="CZ10" s="490" t="s">
        <v>1183</v>
      </c>
      <c r="DA10" s="289" t="s">
        <v>1185</v>
      </c>
      <c r="DB10" s="491" t="s">
        <v>464</v>
      </c>
      <c r="DC10" s="489" t="s">
        <v>465</v>
      </c>
      <c r="DD10" s="314" t="s">
        <v>466</v>
      </c>
      <c r="DE10" s="340" t="s">
        <v>467</v>
      </c>
      <c r="DF10" s="341" t="s">
        <v>468</v>
      </c>
      <c r="DI10"/>
      <c r="DJ10" s="232" t="s">
        <v>412</v>
      </c>
      <c r="DK10" s="233" t="s">
        <v>1289</v>
      </c>
      <c r="DM10" s="340" t="s">
        <v>469</v>
      </c>
      <c r="DN10" s="340" t="s">
        <v>470</v>
      </c>
    </row>
    <row r="11" spans="2:118" x14ac:dyDescent="0.3">
      <c r="B11" s="272" t="s">
        <v>292</v>
      </c>
      <c r="C11" s="160">
        <v>540208</v>
      </c>
      <c r="D11" s="4" t="s">
        <v>365</v>
      </c>
      <c r="E11" s="4" t="s">
        <v>369</v>
      </c>
      <c r="F11" s="11">
        <v>10</v>
      </c>
      <c r="G11" s="18">
        <v>1735</v>
      </c>
      <c r="H11" s="18">
        <v>3207</v>
      </c>
      <c r="I11" s="18">
        <v>5208</v>
      </c>
      <c r="J11" s="19">
        <v>1921.106628242075</v>
      </c>
      <c r="K11" s="18">
        <v>1895</v>
      </c>
      <c r="L11" s="163">
        <v>2.69</v>
      </c>
      <c r="N11" s="256">
        <v>652</v>
      </c>
      <c r="O11" s="26">
        <f t="shared" ref="O11:O74" si="0">IFERROR(_xlfn.PERCENTRANK.INC(N$11:N$294,N11),"-9999")</f>
        <v>0.79100000000000004</v>
      </c>
      <c r="P11" s="26">
        <v>0.37579250720461088</v>
      </c>
      <c r="Q11" s="144">
        <f t="shared" ref="Q11:Q74" si="1">IFERROR(_xlfn.PERCENTRANK.INC(P$11:P$294,P11),"-9999")</f>
        <v>0.94299999999999995</v>
      </c>
      <c r="R11" s="11">
        <v>2.7</v>
      </c>
      <c r="S11" s="26">
        <f t="shared" ref="S11:S74" si="2">IFERROR(_xlfn.PERCENTRANK.INC(R$11:R$294,R11),"-9999")</f>
        <v>0.38100000000000001</v>
      </c>
      <c r="T11" s="69">
        <v>1.5561959654178681E-3</v>
      </c>
      <c r="U11" s="26">
        <f t="shared" ref="U11:U74" si="3">IFERROR(_xlfn.PERCENTRANK.INC(T$11:T$294,T11),"-9999")</f>
        <v>0.27900000000000003</v>
      </c>
      <c r="V11" s="11">
        <v>18</v>
      </c>
      <c r="W11" s="26">
        <f t="shared" ref="W11:W74" si="4">IFERROR(_xlfn.PERCENTRANK.INC(V$11:V$294,V11),"-9999")</f>
        <v>0.58599999999999997</v>
      </c>
      <c r="X11" s="62">
        <v>5.9</v>
      </c>
      <c r="Y11" s="144">
        <f t="shared" ref="Y11:Y74" si="5">IFERROR(_xlfn.PERCENTRANK.INC(X$11:X$294,X11),"-9999")</f>
        <v>0.95</v>
      </c>
      <c r="Z11" s="163">
        <f t="shared" ref="Z11:Z74" si="6">SUM(Y11,W11,U11,S11,Q11,O11)</f>
        <v>3.9299999999999997</v>
      </c>
      <c r="AA11" s="655">
        <f t="shared" ref="AA11:AA74" si="7">IFERROR(_xlfn.PERCENTRANK.INC(Z$11:Z$294,Z11),"-9999")</f>
        <v>0.876</v>
      </c>
      <c r="AB11" s="342">
        <f t="shared" ref="AB11:AB74" si="8">COUNTIF(O11,"&gt;=90%")+COUNTIF(Q11,"&gt;=90%")+COUNTIF(S11,"&gt;=90%")+COUNTIF(U11,"&gt;=90%")+COUNTIF(W11,"&gt;=90%")+COUNTIF(Y11,"&gt;=90%")</f>
        <v>2</v>
      </c>
      <c r="AC11" s="343">
        <f t="shared" ref="AC11:AC74" si="9">COUNTIF(O11,"&gt;=80%")+COUNTIF(Q11,"&gt;=80%")+COUNTIF(S11,"&gt;=80%")+COUNTIF(U11,"&gt;=80%")+COUNTIF(W11,"&gt;=80%")+COUNTIF(Y11,"&gt;=80%")</f>
        <v>2</v>
      </c>
      <c r="AE11" s="256">
        <v>756</v>
      </c>
      <c r="AF11" s="31">
        <f t="shared" ref="AF11:AF74" si="10">IFERROR(_xlfn.PERCENTRANK.INC(AE$11:AE$294,AE11),"-9999")</f>
        <v>0.89700000000000002</v>
      </c>
      <c r="AG11" s="79">
        <v>91</v>
      </c>
      <c r="AH11" s="144">
        <f t="shared" ref="AH11:AH74" si="11">IFERROR(_xlfn.PERCENTRANK.INC(AG$11:AG$294,AG11),"-9999")</f>
        <v>0.92200000000000004</v>
      </c>
      <c r="AI11" s="26">
        <f t="shared" ref="AI11:AI74" si="12">AE11/H11</f>
        <v>0.23573433115060805</v>
      </c>
      <c r="AJ11" s="178">
        <f t="shared" ref="AJ11:AJ74" si="13">IFERROR(_xlfn.PERCENTRANK.INC(AI$11:AI$294,AI11),"-9999")</f>
        <v>0.85099999999999998</v>
      </c>
      <c r="AK11" s="61">
        <f t="shared" ref="AK11:AK74" si="14">AE11/N11</f>
        <v>1.1595092024539877</v>
      </c>
      <c r="AL11" s="31">
        <f t="shared" ref="AL11:AL74" si="15">IFERROR(_xlfn.PERCENTRANK.INC(AK$11:AK$294,AK11),"-9999")</f>
        <v>0.80900000000000005</v>
      </c>
      <c r="AM11" s="11">
        <v>795</v>
      </c>
      <c r="AN11" s="83">
        <f t="shared" ref="AN11:AN74" si="16">AM11/H11</f>
        <v>0.24789522918615528</v>
      </c>
      <c r="AO11" s="26">
        <f t="shared" ref="AO11:AO74" si="17">AG11/AE11</f>
        <v>0.12037037037037036</v>
      </c>
      <c r="AP11" s="26">
        <f t="shared" ref="AP11:AP74" si="18">IFERROR(_xlfn.PERCENTRANK.INC(AO$11:AO$294,AO11),"-9999")</f>
        <v>0.79800000000000004</v>
      </c>
      <c r="AQ11" s="198">
        <f t="shared" ref="AQ11:AQ74" si="19">SUM(AL11,AJ11,AH11,AF11)</f>
        <v>3.4790000000000001</v>
      </c>
      <c r="AR11" s="454">
        <f t="shared" ref="AR11:AR74" si="20">IFERROR(_xlfn.PERCENTRANK.INC(AQ$11:AQ$294,AQ11),"-9999")</f>
        <v>0.98899999999999999</v>
      </c>
      <c r="AS11" s="342">
        <f t="shared" ref="AS11:AS74" si="21">COUNTIF(AF11,"&gt;=90%")+COUNTIF(AH11,"&gt;=90%")+COUNTIF(AJ11,"&gt;=90%")+COUNTIF(AL11,"&gt;=90%")</f>
        <v>1</v>
      </c>
      <c r="AT11" s="343">
        <f t="shared" ref="AT11:AT74" si="22">COUNTIF(AF11,"&gt;=80%")+COUNTIF(AH11,"&gt;=80%")+COUNTIF(AJ11,"&gt;=80%")+COUNTIF(AL11,"&gt;=80%")</f>
        <v>4</v>
      </c>
      <c r="AV11" s="208">
        <v>65600</v>
      </c>
      <c r="AW11" s="178">
        <f t="shared" ref="AW11:AW74" si="23">IFERROR(_xlfn.PERCENTRANK.INC(AV$11:AV$294,AV11),"-9999")</f>
        <v>0.879</v>
      </c>
      <c r="AX11" s="26">
        <v>5.0761421319796947E-2</v>
      </c>
      <c r="AY11" s="83">
        <f t="shared" ref="AY11:AY74" si="24">IFERROR(_xlfn.PERCENTRANK.INC(AX$11:AX$294,AX11),"-9999")</f>
        <v>0.318</v>
      </c>
      <c r="AZ11" s="26">
        <v>0.65</v>
      </c>
      <c r="BA11" s="144">
        <f t="shared" ref="BA11:BA74" si="25">IFERROR(_xlfn.PERCENTRANK.INC(AZ$11:AZ$294,AZ11),"-9999")</f>
        <v>0.97799999999999998</v>
      </c>
      <c r="BB11" s="26">
        <v>0.434</v>
      </c>
      <c r="BC11" s="83">
        <f t="shared" ref="BC11:BC74" si="26">IFERROR(_xlfn.PERCENTRANK.INC(BB$11:BB$294,BB11),"-9999")</f>
        <v>0.20100000000000001</v>
      </c>
      <c r="BD11" s="26">
        <v>0.90700000000000003</v>
      </c>
      <c r="BE11" s="83">
        <f t="shared" ref="BE11:BE74" si="27">IFERROR(_xlfn.PERCENTRANK.INC(BD$11:BD$294,BD11),"-9999")</f>
        <v>0.78</v>
      </c>
      <c r="BF11" s="26">
        <v>4.7619047619047616E-2</v>
      </c>
      <c r="BG11" s="83">
        <f t="shared" ref="BG11:BG74" si="28">IFERROR(_xlfn.PERCENTRANK.INC(BF$11:BF$294,BF11),"-9999")</f>
        <v>0.67100000000000004</v>
      </c>
      <c r="BH11" s="212">
        <f t="shared" ref="BH11:BH74" si="29">SUM(BG11,BE11,BC11,BA11,AY11,AW11)</f>
        <v>3.827</v>
      </c>
      <c r="BI11" s="656">
        <f t="shared" ref="BI11:BI74" si="30">IFERROR(_xlfn.PERCENTRANK.INC(BH$11:BH$294,BH11),"-9999")</f>
        <v>0.85099999999999998</v>
      </c>
      <c r="BJ11" s="342">
        <f t="shared" ref="BJ11:BJ74" si="31">COUNTIF(AW11,"&gt;=90%")+COUNTIF(AY11,"&gt;=90%")+COUNTIF(BA11,"&gt;=90%")+COUNTIF(BC11,"&gt;=90%")+COUNTIF(BE11,"&gt;=90%")+COUNTIF(BG11,"&gt;=90%")</f>
        <v>1</v>
      </c>
      <c r="BK11" s="343">
        <f t="shared" ref="BK11:BK74" si="32">COUNTIF(AW11,"&gt;=80%")+COUNTIF(AY11,"&gt;=80%")+COUNTIF(BA11,"&gt;=80%")+COUNTIF(BC11,"&gt;=80%")+COUNTIF(BE11,"&gt;=80%")+COUNTIF(BG11,"&gt;=80%")</f>
        <v>2</v>
      </c>
      <c r="BM11" s="160">
        <v>5</v>
      </c>
      <c r="BN11" s="144">
        <f t="shared" ref="BN11:BN74" si="33">IFERROR(_xlfn.PERCENTRANK.INC(BM$11:BM$294,BM11),"-9999")</f>
        <v>0.92500000000000004</v>
      </c>
      <c r="BO11" s="11">
        <v>4</v>
      </c>
      <c r="BP11" s="144">
        <f t="shared" ref="BP11:BP74" si="34">IFERROR(_xlfn.PERCENTRANK.INC(BO$11:BO$294,BO11),"-9999")</f>
        <v>0.93899999999999995</v>
      </c>
      <c r="BQ11" s="26">
        <v>0.36699999999999999</v>
      </c>
      <c r="BR11" s="144">
        <f t="shared" ref="BR11:BR74" si="35">IFERROR(_xlfn.PERCENTRANK.INC(BQ$11:BQ$294,BQ11),"-9999")</f>
        <v>0.94299999999999995</v>
      </c>
      <c r="BS11" s="163">
        <f t="shared" ref="BS11:BS74" si="36">SUM(BR11,BN11)</f>
        <v>1.8679999999999999</v>
      </c>
      <c r="BT11" s="657">
        <f t="shared" ref="BT11:BT74" si="37">IFERROR(_xlfn.PERCENTRANK.INC(BS$11:BS$294,BS11),"-9999")</f>
        <v>0.99199999999999999</v>
      </c>
      <c r="BU11" s="342">
        <f t="shared" ref="BU11:BU74" si="38">COUNTIF(BN11,"&gt;=90%")+COUNTIF(BR11,"&gt;=90%")</f>
        <v>2</v>
      </c>
      <c r="BV11" s="343">
        <f t="shared" ref="BV11:BV74" si="39">COUNTIF(BN11,"&gt;=80%")+COUNTIF(BR11,"&gt;=80%")</f>
        <v>2</v>
      </c>
      <c r="BX11" s="160">
        <v>38</v>
      </c>
      <c r="BY11" s="144">
        <f t="shared" ref="BY11:BY74" si="40">IFERROR(_xlfn.PERCENTRANK.INC(BX$11:BX$294,BX11),"-9999")</f>
        <v>0.96799999999999997</v>
      </c>
      <c r="BZ11" s="11">
        <v>34</v>
      </c>
      <c r="CA11" s="144">
        <f t="shared" ref="CA11:CA74" si="41">IFERROR(_xlfn.PERCENTRANK.INC(BZ$11:BZ$294,BZ11),"-9999")</f>
        <v>0.98499999999999999</v>
      </c>
      <c r="CB11" s="11">
        <v>18</v>
      </c>
      <c r="CC11" s="144">
        <f t="shared" ref="CC11:CC74" si="42">IFERROR(_xlfn.PERCENTRANK.INC(CB$11:CB$294,CB11),"-9999")</f>
        <v>0.90100000000000002</v>
      </c>
      <c r="CD11" s="11">
        <v>10</v>
      </c>
      <c r="CE11" s="144">
        <f t="shared" ref="CE11:CE74" si="43">IFERROR(_xlfn.PERCENTRANK.INC(CD$11:CD$294,CD11),"-9999")</f>
        <v>0.95399999999999996</v>
      </c>
      <c r="CF11" s="163">
        <f t="shared" ref="CF11:CF74" si="44">SUM(CC11,BY11)</f>
        <v>1.869</v>
      </c>
      <c r="CG11" s="252">
        <f t="shared" ref="CG11:CG74" si="45">IFERROR(_xlfn.PERCENTRANK.INC(CF$11:CF$294,CF11),"-9999")</f>
        <v>0.99199999999999999</v>
      </c>
      <c r="CH11" s="342">
        <f t="shared" ref="CH11:CH74" si="46">COUNTIF(BY11,"&gt;=90%")+COUNTIF(CC11,"&gt;=90%")</f>
        <v>2</v>
      </c>
      <c r="CI11" s="343">
        <f t="shared" ref="CI11:CI74" si="47">COUNTIF(BY11,"&gt;=80%")+COUNTIF(CC11,"&gt;=80%")</f>
        <v>2</v>
      </c>
      <c r="CK11" s="160">
        <v>82</v>
      </c>
      <c r="CL11" s="144">
        <f t="shared" ref="CL11:CL74" si="48">IFERROR(_xlfn.PERCENTRANK.INC(CK$11:CK$294,CK11),"-9999")</f>
        <v>0.92500000000000004</v>
      </c>
      <c r="CM11" s="26">
        <v>0.10846560846560846</v>
      </c>
      <c r="CN11" s="178">
        <f t="shared" ref="CN11:CN74" si="49">IFERROR(_xlfn.PERCENTRANK.INC(CM$11:CM$294,CM11),"-9999")</f>
        <v>0.83</v>
      </c>
      <c r="CO11" s="11">
        <v>276</v>
      </c>
      <c r="CP11" s="144">
        <f t="shared" ref="CP11:CP74" si="50">IFERROR(_xlfn.PERCENTRANK.INC(CO$11:CO$294,CO11),"-9999")</f>
        <v>0.90800000000000003</v>
      </c>
      <c r="CQ11" s="11">
        <v>97</v>
      </c>
      <c r="CR11" s="144">
        <f t="shared" ref="CR11:CR74" si="51">IFERROR(_xlfn.PERCENTRANK.INC(CQ$11:CQ$294,CQ11),"-9999")</f>
        <v>0.91500000000000004</v>
      </c>
      <c r="CS11" s="163">
        <f t="shared" ref="CS11:CS74" si="52">SUM(CR11,CP11,CN11,CL11)</f>
        <v>3.5780000000000003</v>
      </c>
      <c r="CT11" s="252">
        <f t="shared" ref="CT11:CT74" si="53">IFERROR(_xlfn.PERCENTRANK.INC(CS$11:CS$294,CS11),"-9999")</f>
        <v>0.94599999999999995</v>
      </c>
      <c r="CU11" s="342">
        <f t="shared" ref="CU11:CU74" si="54">COUNTIF(CL11,"&gt;=90%")+COUNTIF(CN11,"&gt;=90%")+COUNTIF(CP11,"&gt;=90%")+COUNTIF(CR11,"&gt;=90%")</f>
        <v>3</v>
      </c>
      <c r="CV11" s="343">
        <f t="shared" ref="CV11:CV74" si="55">COUNTIF(CL11,"&gt;=80%")+COUNTIF(CN11,"&gt;=80%")+COUNTIF(CP11,"&gt;=80%")+COUNTIF(CR11,"&gt;=80%")</f>
        <v>4</v>
      </c>
      <c r="CX11" s="227">
        <v>0.33900000000000002</v>
      </c>
      <c r="CY11" s="31">
        <f t="shared" ref="CY11:CY74" si="56">IFERROR(_xlfn.PERCENTRANK.INC(CX$11:CX$294,CX11),"-9999")</f>
        <v>0.83699999999999997</v>
      </c>
      <c r="CZ11" s="26">
        <v>0.312</v>
      </c>
      <c r="DA11" s="31">
        <f t="shared" ref="DA11:DA74" si="57">IFERROR(_xlfn.PERCENTRANK.INC(CZ$11:CZ$294,CZ11),"-9999")</f>
        <v>0.89300000000000002</v>
      </c>
      <c r="DB11" s="26">
        <v>0.3392</v>
      </c>
      <c r="DC11" s="163">
        <f t="shared" ref="DC11:DC74" si="58">SUM(DA11,CY11,DB11)</f>
        <v>2.0691999999999999</v>
      </c>
      <c r="DD11" s="202">
        <f t="shared" ref="DD11:DD74" si="59">IFERROR(_xlfn.PERCENTRANK.INC(DC$11:DC$294,DC11),"-9999")</f>
        <v>0.76300000000000001</v>
      </c>
      <c r="DE11" s="342">
        <f t="shared" ref="DE11:DE74" si="60">COUNTIF(CY11,"&gt;=90%")+COUNTIF(DA11,"&gt;=90%")+COUNTIF(DB11,"&gt;=90%")</f>
        <v>0</v>
      </c>
      <c r="DF11" s="343">
        <f t="shared" ref="DF11:DF74" si="61">COUNTIF(CY11,"&gt;=80%")+COUNTIF(DA11,"&gt;=80%")+COUNTIF(DB11,"&gt;=80%")</f>
        <v>2</v>
      </c>
      <c r="DI11" s="231"/>
      <c r="DJ11" s="234">
        <f t="shared" ref="DJ11:DJ74" si="62">SUM(DA11,CY11,CR11,CP11,CN11,CL11,CC11,BY11,BR11,BN11,BG11,BE11,BC11,BA11,AY11,AW11,AL11,AJ11,AH11,AF11,Y11,W11,U11,S11,Q11,O11,DB11)</f>
        <v>20.620199999999997</v>
      </c>
      <c r="DK11" s="252">
        <f t="shared" ref="DK11:DK74" si="63">IFERROR(_xlfn.PERCENTRANK.INC(DJ$11:DJ$294,DJ11),"-9999")</f>
        <v>1</v>
      </c>
      <c r="DM11" s="372">
        <f t="shared" ref="DM11:DM74" si="64">SUM(DE11,CU11,CH11,BU11,BJ11,AS11,AB11)</f>
        <v>11</v>
      </c>
      <c r="DN11" s="373">
        <f t="shared" ref="DN11:DN74" si="65">SUM(DF11,CV11,CI11,BV11,BK11,AT11,AC11)</f>
        <v>18</v>
      </c>
    </row>
    <row r="12" spans="2:118" x14ac:dyDescent="0.3">
      <c r="B12" s="48" t="s">
        <v>34</v>
      </c>
      <c r="C12" s="162">
        <v>540007</v>
      </c>
      <c r="D12" s="5" t="s">
        <v>309</v>
      </c>
      <c r="E12" s="5" t="s">
        <v>370</v>
      </c>
      <c r="F12" s="12">
        <v>3</v>
      </c>
      <c r="G12" s="20">
        <v>316637</v>
      </c>
      <c r="H12" s="20">
        <v>10545</v>
      </c>
      <c r="I12" s="20">
        <v>17984</v>
      </c>
      <c r="J12" s="21">
        <v>36.350015948862577</v>
      </c>
      <c r="K12" s="20">
        <v>6363</v>
      </c>
      <c r="L12" s="165">
        <v>2.8211535439258211</v>
      </c>
      <c r="N12" s="438">
        <v>7596</v>
      </c>
      <c r="O12" s="143">
        <f t="shared" si="0"/>
        <v>0.90400000000000003</v>
      </c>
      <c r="P12" s="27">
        <v>2.3989615869276171E-2</v>
      </c>
      <c r="Q12" s="27">
        <f t="shared" si="1"/>
        <v>0.13700000000000001</v>
      </c>
      <c r="R12" s="12">
        <v>285.16000000000003</v>
      </c>
      <c r="S12" s="143">
        <f t="shared" si="2"/>
        <v>0.90400000000000003</v>
      </c>
      <c r="T12" s="71">
        <v>9.0058963418678157E-4</v>
      </c>
      <c r="U12" s="27">
        <f t="shared" si="3"/>
        <v>9.8000000000000004E-2</v>
      </c>
      <c r="V12" s="12">
        <v>20</v>
      </c>
      <c r="W12" s="29">
        <f t="shared" si="4"/>
        <v>0.80900000000000005</v>
      </c>
      <c r="X12" s="66">
        <v>2.2999999999999998</v>
      </c>
      <c r="Y12" s="27">
        <f t="shared" si="5"/>
        <v>0.64300000000000002</v>
      </c>
      <c r="Z12" s="165">
        <f t="shared" si="6"/>
        <v>3.4950000000000001</v>
      </c>
      <c r="AA12" s="183">
        <f t="shared" si="7"/>
        <v>0.69199999999999995</v>
      </c>
      <c r="AB12" s="358">
        <f t="shared" si="8"/>
        <v>2</v>
      </c>
      <c r="AC12" s="359">
        <f t="shared" si="9"/>
        <v>3</v>
      </c>
      <c r="AE12" s="438">
        <v>2572</v>
      </c>
      <c r="AF12" s="143">
        <f t="shared" si="10"/>
        <v>0.98499999999999999</v>
      </c>
      <c r="AG12" s="80">
        <v>417</v>
      </c>
      <c r="AH12" s="143">
        <f t="shared" si="11"/>
        <v>0.98899999999999999</v>
      </c>
      <c r="AI12" s="27">
        <f t="shared" si="12"/>
        <v>0.24390706495969655</v>
      </c>
      <c r="AJ12" s="180">
        <f t="shared" si="13"/>
        <v>0.85499999999999998</v>
      </c>
      <c r="AK12" s="74">
        <f t="shared" si="14"/>
        <v>0.33859926276987889</v>
      </c>
      <c r="AL12" s="27">
        <f t="shared" si="15"/>
        <v>0.47299999999999998</v>
      </c>
      <c r="AM12" s="12">
        <v>3295</v>
      </c>
      <c r="AN12" s="85">
        <f t="shared" si="16"/>
        <v>0.31247036510194404</v>
      </c>
      <c r="AO12" s="27">
        <f t="shared" si="17"/>
        <v>0.16213063763608088</v>
      </c>
      <c r="AP12" s="29">
        <f t="shared" si="18"/>
        <v>0.85099999999999998</v>
      </c>
      <c r="AQ12" s="199">
        <f t="shared" si="19"/>
        <v>3.3019999999999996</v>
      </c>
      <c r="AR12" s="188">
        <f t="shared" si="20"/>
        <v>0.94599999999999995</v>
      </c>
      <c r="AS12" s="358">
        <f t="shared" si="21"/>
        <v>2</v>
      </c>
      <c r="AT12" s="359">
        <f t="shared" si="22"/>
        <v>3</v>
      </c>
      <c r="AV12" s="209">
        <v>30900</v>
      </c>
      <c r="AW12" s="85">
        <f t="shared" si="23"/>
        <v>0.40600000000000003</v>
      </c>
      <c r="AX12" s="27">
        <v>0.3801948051948052</v>
      </c>
      <c r="AY12" s="180">
        <f t="shared" si="24"/>
        <v>0.89300000000000002</v>
      </c>
      <c r="AZ12" s="27">
        <v>0.14099999999999999</v>
      </c>
      <c r="BA12" s="85">
        <f t="shared" si="25"/>
        <v>0.34200000000000003</v>
      </c>
      <c r="BB12" s="27">
        <v>0.95</v>
      </c>
      <c r="BC12" s="143">
        <f t="shared" si="26"/>
        <v>0.95399999999999996</v>
      </c>
      <c r="BD12" s="27">
        <v>0.81500000000000006</v>
      </c>
      <c r="BE12" s="85">
        <f t="shared" si="27"/>
        <v>0.53300000000000003</v>
      </c>
      <c r="BF12" s="27">
        <v>6.0264385692068427E-2</v>
      </c>
      <c r="BG12" s="85">
        <f t="shared" si="28"/>
        <v>0.73799999999999999</v>
      </c>
      <c r="BH12" s="213">
        <f t="shared" si="29"/>
        <v>3.8660000000000001</v>
      </c>
      <c r="BI12" s="192">
        <f t="shared" si="30"/>
        <v>0.89700000000000002</v>
      </c>
      <c r="BJ12" s="358">
        <f t="shared" si="31"/>
        <v>1</v>
      </c>
      <c r="BK12" s="359">
        <f t="shared" si="32"/>
        <v>2</v>
      </c>
      <c r="BM12" s="162">
        <v>11</v>
      </c>
      <c r="BN12" s="143">
        <f t="shared" si="33"/>
        <v>0.98499999999999999</v>
      </c>
      <c r="BO12" s="12">
        <v>7</v>
      </c>
      <c r="BP12" s="143">
        <f t="shared" si="34"/>
        <v>0.97499999999999998</v>
      </c>
      <c r="BQ12" s="27">
        <v>0.189</v>
      </c>
      <c r="BR12" s="180">
        <f t="shared" si="35"/>
        <v>0.81899999999999995</v>
      </c>
      <c r="BS12" s="165">
        <f t="shared" si="36"/>
        <v>1.8039999999999998</v>
      </c>
      <c r="BT12" s="219">
        <f t="shared" si="37"/>
        <v>0.98199999999999998</v>
      </c>
      <c r="BU12" s="358">
        <f t="shared" si="38"/>
        <v>1</v>
      </c>
      <c r="BV12" s="359">
        <f t="shared" si="39"/>
        <v>2</v>
      </c>
      <c r="BX12" s="162">
        <v>1</v>
      </c>
      <c r="BY12" s="27">
        <f t="shared" si="40"/>
        <v>0.71299999999999997</v>
      </c>
      <c r="BZ12" s="12">
        <v>0</v>
      </c>
      <c r="CA12" s="27">
        <f t="shared" si="41"/>
        <v>0</v>
      </c>
      <c r="CB12" s="12">
        <v>76</v>
      </c>
      <c r="CC12" s="143">
        <f t="shared" si="42"/>
        <v>0.99199999999999999</v>
      </c>
      <c r="CD12" s="12">
        <v>29</v>
      </c>
      <c r="CE12" s="143">
        <f t="shared" si="43"/>
        <v>0.99199999999999999</v>
      </c>
      <c r="CF12" s="165">
        <f t="shared" si="44"/>
        <v>1.7050000000000001</v>
      </c>
      <c r="CG12" s="188">
        <f t="shared" si="45"/>
        <v>0.92500000000000004</v>
      </c>
      <c r="CH12" s="358">
        <f t="shared" si="46"/>
        <v>1</v>
      </c>
      <c r="CI12" s="359">
        <f t="shared" si="47"/>
        <v>1</v>
      </c>
      <c r="CK12" s="162">
        <v>348</v>
      </c>
      <c r="CL12" s="143">
        <f t="shared" si="48"/>
        <v>0.996</v>
      </c>
      <c r="CM12" s="27">
        <v>0.13530326594090203</v>
      </c>
      <c r="CN12" s="180">
        <f t="shared" si="49"/>
        <v>0.85499999999999998</v>
      </c>
      <c r="CO12" s="12">
        <v>296</v>
      </c>
      <c r="CP12" s="143">
        <f t="shared" si="50"/>
        <v>0.92900000000000005</v>
      </c>
      <c r="CQ12" s="12">
        <v>69</v>
      </c>
      <c r="CR12" s="29">
        <f t="shared" si="51"/>
        <v>0.876</v>
      </c>
      <c r="CS12" s="165">
        <f t="shared" si="52"/>
        <v>3.6560000000000001</v>
      </c>
      <c r="CT12" s="188">
        <f t="shared" si="53"/>
        <v>0.96799999999999997</v>
      </c>
      <c r="CU12" s="358">
        <f t="shared" si="54"/>
        <v>2</v>
      </c>
      <c r="CV12" s="359">
        <f t="shared" si="55"/>
        <v>4</v>
      </c>
      <c r="CX12" s="228">
        <v>0.39300000000000002</v>
      </c>
      <c r="CY12" s="29">
        <f t="shared" si="56"/>
        <v>0.86899999999999999</v>
      </c>
      <c r="CZ12" s="27">
        <v>0.27500000000000002</v>
      </c>
      <c r="DA12" s="29">
        <f t="shared" si="57"/>
        <v>0.86199999999999999</v>
      </c>
      <c r="DB12" s="180">
        <v>0.8518</v>
      </c>
      <c r="DC12" s="165">
        <f t="shared" si="58"/>
        <v>2.5827999999999998</v>
      </c>
      <c r="DD12" s="188">
        <f t="shared" si="59"/>
        <v>0.91100000000000003</v>
      </c>
      <c r="DE12" s="358">
        <f t="shared" si="60"/>
        <v>0</v>
      </c>
      <c r="DF12" s="359">
        <f t="shared" si="61"/>
        <v>3</v>
      </c>
      <c r="DI12" s="231"/>
      <c r="DJ12" s="165">
        <f t="shared" si="62"/>
        <v>20.410800000000005</v>
      </c>
      <c r="DK12" s="188">
        <f t="shared" si="63"/>
        <v>0.996</v>
      </c>
      <c r="DM12" s="370">
        <f t="shared" si="64"/>
        <v>9</v>
      </c>
      <c r="DN12" s="371">
        <f t="shared" si="65"/>
        <v>18</v>
      </c>
    </row>
    <row r="13" spans="2:118" x14ac:dyDescent="0.3">
      <c r="B13" s="72" t="s">
        <v>116</v>
      </c>
      <c r="C13" s="160">
        <v>540075</v>
      </c>
      <c r="D13" s="4" t="s">
        <v>330</v>
      </c>
      <c r="E13" s="4" t="s">
        <v>369</v>
      </c>
      <c r="F13" s="11">
        <v>3</v>
      </c>
      <c r="G13" s="18">
        <v>974</v>
      </c>
      <c r="H13" s="18">
        <v>575</v>
      </c>
      <c r="I13" s="18">
        <v>1297</v>
      </c>
      <c r="J13" s="19">
        <v>852.23819301848039</v>
      </c>
      <c r="K13" s="18">
        <v>370</v>
      </c>
      <c r="L13" s="163">
        <v>3.49</v>
      </c>
      <c r="N13" s="256">
        <v>235</v>
      </c>
      <c r="O13" s="26">
        <f t="shared" si="0"/>
        <v>0.67400000000000004</v>
      </c>
      <c r="P13" s="26">
        <v>0.24127310061601639</v>
      </c>
      <c r="Q13" s="31">
        <f t="shared" si="1"/>
        <v>0.83</v>
      </c>
      <c r="R13" s="11">
        <v>3.79</v>
      </c>
      <c r="S13" s="26">
        <f t="shared" si="2"/>
        <v>0.52200000000000002</v>
      </c>
      <c r="T13" s="69">
        <v>3.891170431211499E-3</v>
      </c>
      <c r="U13" s="26">
        <f t="shared" si="3"/>
        <v>0.53300000000000003</v>
      </c>
      <c r="V13" s="11">
        <v>24</v>
      </c>
      <c r="W13" s="31">
        <f t="shared" si="4"/>
        <v>0.89</v>
      </c>
      <c r="X13" s="65">
        <v>6.4</v>
      </c>
      <c r="Y13" s="144">
        <f t="shared" si="5"/>
        <v>0.96799999999999997</v>
      </c>
      <c r="Z13" s="163">
        <f t="shared" si="6"/>
        <v>4.4170000000000007</v>
      </c>
      <c r="AA13" s="184">
        <f t="shared" si="7"/>
        <v>0.97799999999999998</v>
      </c>
      <c r="AB13" s="283">
        <f t="shared" si="8"/>
        <v>1</v>
      </c>
      <c r="AC13" s="284">
        <f t="shared" si="9"/>
        <v>3</v>
      </c>
      <c r="AE13" s="256">
        <v>302</v>
      </c>
      <c r="AF13" s="26">
        <f t="shared" si="10"/>
        <v>0.77</v>
      </c>
      <c r="AG13" s="79">
        <v>4</v>
      </c>
      <c r="AH13" s="26">
        <f t="shared" si="11"/>
        <v>0.59699999999999998</v>
      </c>
      <c r="AI13" s="26">
        <f t="shared" si="12"/>
        <v>0.52521739130434786</v>
      </c>
      <c r="AJ13" s="144">
        <f t="shared" si="13"/>
        <v>0.98199999999999998</v>
      </c>
      <c r="AK13" s="61">
        <f t="shared" si="14"/>
        <v>1.2851063829787235</v>
      </c>
      <c r="AL13" s="31">
        <f t="shared" si="15"/>
        <v>0.84</v>
      </c>
      <c r="AM13" s="11">
        <v>302</v>
      </c>
      <c r="AN13" s="83">
        <f t="shared" si="16"/>
        <v>0.52521739130434786</v>
      </c>
      <c r="AO13" s="26">
        <f t="shared" si="17"/>
        <v>1.3245033112582781E-2</v>
      </c>
      <c r="AP13" s="26">
        <f t="shared" si="18"/>
        <v>0.52600000000000002</v>
      </c>
      <c r="AQ13" s="198">
        <f t="shared" si="19"/>
        <v>3.1890000000000001</v>
      </c>
      <c r="AR13" s="184">
        <f t="shared" si="20"/>
        <v>0.90100000000000002</v>
      </c>
      <c r="AS13" s="283">
        <f t="shared" si="21"/>
        <v>1</v>
      </c>
      <c r="AT13" s="284">
        <f t="shared" si="22"/>
        <v>2</v>
      </c>
      <c r="AV13" s="208">
        <v>49000</v>
      </c>
      <c r="AW13" s="83">
        <f t="shared" si="23"/>
        <v>0.69599999999999995</v>
      </c>
      <c r="AX13" s="26">
        <v>6.363636363636363E-2</v>
      </c>
      <c r="AY13" s="83">
        <f t="shared" si="24"/>
        <v>0.35599999999999998</v>
      </c>
      <c r="AZ13" s="26">
        <v>0.34799999999999998</v>
      </c>
      <c r="BA13" s="83">
        <f t="shared" si="25"/>
        <v>0.77</v>
      </c>
      <c r="BB13" s="26">
        <v>0.755</v>
      </c>
      <c r="BC13" s="83">
        <f t="shared" si="26"/>
        <v>0.41299999999999998</v>
      </c>
      <c r="BD13" s="26">
        <v>0.84499999999999997</v>
      </c>
      <c r="BE13" s="83">
        <f t="shared" si="27"/>
        <v>0.60399999999999998</v>
      </c>
      <c r="BF13" s="26">
        <v>0.10927152317880795</v>
      </c>
      <c r="BG13" s="178">
        <f t="shared" si="28"/>
        <v>0.86499999999999999</v>
      </c>
      <c r="BH13" s="212">
        <f t="shared" si="29"/>
        <v>3.7039999999999997</v>
      </c>
      <c r="BI13" s="193">
        <f t="shared" si="30"/>
        <v>0.77700000000000002</v>
      </c>
      <c r="BJ13" s="283">
        <f t="shared" si="31"/>
        <v>0</v>
      </c>
      <c r="BK13" s="284">
        <f t="shared" si="32"/>
        <v>1</v>
      </c>
      <c r="BM13" s="160">
        <v>2</v>
      </c>
      <c r="BN13" s="26">
        <f t="shared" si="33"/>
        <v>0.61799999999999999</v>
      </c>
      <c r="BO13" s="11">
        <v>2</v>
      </c>
      <c r="BP13" s="31">
        <f t="shared" si="34"/>
        <v>0.82599999999999996</v>
      </c>
      <c r="BQ13" s="26">
        <v>0.51800000000000002</v>
      </c>
      <c r="BR13" s="144">
        <f t="shared" si="35"/>
        <v>0.98899999999999999</v>
      </c>
      <c r="BS13" s="163">
        <f t="shared" si="36"/>
        <v>1.607</v>
      </c>
      <c r="BT13" s="217">
        <f t="shared" si="37"/>
        <v>0.92200000000000004</v>
      </c>
      <c r="BU13" s="283">
        <f t="shared" si="38"/>
        <v>1</v>
      </c>
      <c r="BV13" s="284">
        <f t="shared" si="39"/>
        <v>1</v>
      </c>
      <c r="BX13" s="160">
        <v>54</v>
      </c>
      <c r="BY13" s="144">
        <f t="shared" si="40"/>
        <v>0.98499999999999999</v>
      </c>
      <c r="BZ13" s="11">
        <v>52</v>
      </c>
      <c r="CA13" s="144">
        <f t="shared" si="41"/>
        <v>0.98899999999999999</v>
      </c>
      <c r="CB13" s="11">
        <v>16</v>
      </c>
      <c r="CC13" s="31">
        <f t="shared" si="42"/>
        <v>0.879</v>
      </c>
      <c r="CD13" s="11">
        <v>15</v>
      </c>
      <c r="CE13" s="144">
        <f t="shared" si="43"/>
        <v>0.97799999999999998</v>
      </c>
      <c r="CF13" s="163">
        <f t="shared" si="44"/>
        <v>1.8639999999999999</v>
      </c>
      <c r="CG13" s="206">
        <f t="shared" si="45"/>
        <v>0.98199999999999998</v>
      </c>
      <c r="CH13" s="283">
        <f t="shared" si="46"/>
        <v>1</v>
      </c>
      <c r="CI13" s="284">
        <f t="shared" si="47"/>
        <v>2</v>
      </c>
      <c r="CK13" s="160">
        <v>46</v>
      </c>
      <c r="CL13" s="31">
        <f t="shared" si="48"/>
        <v>0.88600000000000001</v>
      </c>
      <c r="CM13" s="26">
        <v>0.15231788079470199</v>
      </c>
      <c r="CN13" s="178">
        <f t="shared" si="49"/>
        <v>0.879</v>
      </c>
      <c r="CO13" s="11">
        <v>122</v>
      </c>
      <c r="CP13" s="26">
        <f t="shared" si="50"/>
        <v>0.78700000000000003</v>
      </c>
      <c r="CQ13" s="11">
        <v>24</v>
      </c>
      <c r="CR13" s="26">
        <f t="shared" si="51"/>
        <v>0.73799999999999999</v>
      </c>
      <c r="CS13" s="163">
        <f t="shared" si="52"/>
        <v>3.29</v>
      </c>
      <c r="CT13" s="205">
        <f t="shared" si="53"/>
        <v>0.88600000000000001</v>
      </c>
      <c r="CU13" s="283">
        <f t="shared" si="54"/>
        <v>0</v>
      </c>
      <c r="CV13" s="284">
        <f t="shared" si="55"/>
        <v>2</v>
      </c>
      <c r="CX13" s="227">
        <v>0.66800000000000004</v>
      </c>
      <c r="CY13" s="144">
        <f t="shared" si="56"/>
        <v>0.95699999999999996</v>
      </c>
      <c r="CZ13" s="26">
        <v>0.63</v>
      </c>
      <c r="DA13" s="144">
        <f t="shared" si="57"/>
        <v>0.97499999999999998</v>
      </c>
      <c r="DB13" s="26">
        <v>0.36559999999999998</v>
      </c>
      <c r="DC13" s="163">
        <f t="shared" si="58"/>
        <v>2.2976000000000001</v>
      </c>
      <c r="DD13" s="205">
        <f t="shared" si="59"/>
        <v>0.81599999999999995</v>
      </c>
      <c r="DE13" s="283">
        <f t="shared" si="60"/>
        <v>2</v>
      </c>
      <c r="DF13" s="284">
        <f t="shared" si="61"/>
        <v>2</v>
      </c>
      <c r="DI13" s="231"/>
      <c r="DJ13" s="163">
        <f t="shared" si="62"/>
        <v>20.368599999999997</v>
      </c>
      <c r="DK13" s="206">
        <f t="shared" si="63"/>
        <v>0.99199999999999999</v>
      </c>
      <c r="DM13" s="301">
        <f t="shared" si="64"/>
        <v>6</v>
      </c>
      <c r="DN13" s="302">
        <f t="shared" si="65"/>
        <v>13</v>
      </c>
    </row>
    <row r="14" spans="2:118" x14ac:dyDescent="0.3">
      <c r="B14" s="72" t="s">
        <v>221</v>
      </c>
      <c r="C14" s="160">
        <v>540159</v>
      </c>
      <c r="D14" s="4" t="s">
        <v>350</v>
      </c>
      <c r="E14" s="4" t="s">
        <v>369</v>
      </c>
      <c r="F14" s="11">
        <v>4</v>
      </c>
      <c r="G14" s="18">
        <v>1566</v>
      </c>
      <c r="H14" s="18">
        <v>673</v>
      </c>
      <c r="I14" s="18">
        <v>1329</v>
      </c>
      <c r="J14" s="19">
        <v>543.14176245210717</v>
      </c>
      <c r="K14" s="18">
        <v>354</v>
      </c>
      <c r="L14" s="163">
        <v>3.58</v>
      </c>
      <c r="N14" s="256">
        <v>494</v>
      </c>
      <c r="O14" s="26">
        <f t="shared" si="0"/>
        <v>0.77300000000000002</v>
      </c>
      <c r="P14" s="26">
        <v>0.31545338441890158</v>
      </c>
      <c r="Q14" s="144">
        <f t="shared" si="1"/>
        <v>0.91500000000000004</v>
      </c>
      <c r="R14" s="11">
        <v>9.8699999999999992</v>
      </c>
      <c r="S14" s="26">
        <f t="shared" si="2"/>
        <v>0.73799999999999999</v>
      </c>
      <c r="T14" s="69">
        <v>6.3026819923371639E-3</v>
      </c>
      <c r="U14" s="26">
        <f t="shared" si="3"/>
        <v>0.745</v>
      </c>
      <c r="V14" s="11">
        <v>15</v>
      </c>
      <c r="W14" s="26">
        <f t="shared" si="4"/>
        <v>0.28199999999999997</v>
      </c>
      <c r="X14" s="62">
        <v>4</v>
      </c>
      <c r="Y14" s="31">
        <f t="shared" si="5"/>
        <v>0.84799999999999998</v>
      </c>
      <c r="Z14" s="163">
        <f t="shared" si="6"/>
        <v>4.3010000000000002</v>
      </c>
      <c r="AA14" s="184">
        <f t="shared" si="7"/>
        <v>0.96099999999999997</v>
      </c>
      <c r="AB14" s="283">
        <f t="shared" si="8"/>
        <v>1</v>
      </c>
      <c r="AC14" s="284">
        <f t="shared" si="9"/>
        <v>2</v>
      </c>
      <c r="AE14" s="256">
        <v>371</v>
      </c>
      <c r="AF14" s="31">
        <f t="shared" si="10"/>
        <v>0.81899999999999995</v>
      </c>
      <c r="AG14" s="79">
        <v>189</v>
      </c>
      <c r="AH14" s="144">
        <f t="shared" si="11"/>
        <v>0.97499999999999998</v>
      </c>
      <c r="AI14" s="26">
        <f t="shared" si="12"/>
        <v>0.55126300148588414</v>
      </c>
      <c r="AJ14" s="144">
        <f t="shared" si="13"/>
        <v>0.99199999999999999</v>
      </c>
      <c r="AK14" s="61">
        <f t="shared" si="14"/>
        <v>0.75101214574898789</v>
      </c>
      <c r="AL14" s="26">
        <f t="shared" si="15"/>
        <v>0.66700000000000004</v>
      </c>
      <c r="AM14" s="11">
        <v>400</v>
      </c>
      <c r="AN14" s="83">
        <f t="shared" si="16"/>
        <v>0.59435364041604755</v>
      </c>
      <c r="AO14" s="26">
        <f t="shared" si="17"/>
        <v>0.50943396226415094</v>
      </c>
      <c r="AP14" s="144">
        <f t="shared" si="18"/>
        <v>0.98199999999999998</v>
      </c>
      <c r="AQ14" s="198">
        <f t="shared" si="19"/>
        <v>3.4529999999999998</v>
      </c>
      <c r="AR14" s="184">
        <f t="shared" si="20"/>
        <v>0.98199999999999998</v>
      </c>
      <c r="AS14" s="283">
        <f t="shared" si="21"/>
        <v>2</v>
      </c>
      <c r="AT14" s="284">
        <f t="shared" si="22"/>
        <v>3</v>
      </c>
      <c r="AV14" s="208">
        <v>32300</v>
      </c>
      <c r="AW14" s="83">
        <f t="shared" si="23"/>
        <v>0.42</v>
      </c>
      <c r="AX14" s="26">
        <v>8.1272084805653705E-2</v>
      </c>
      <c r="AY14" s="83">
        <f t="shared" si="24"/>
        <v>0.378</v>
      </c>
      <c r="AZ14" s="26">
        <v>0.23300000000000001</v>
      </c>
      <c r="BA14" s="83">
        <f t="shared" si="25"/>
        <v>0.56100000000000005</v>
      </c>
      <c r="BB14" s="26">
        <v>0.55000000000000004</v>
      </c>
      <c r="BC14" s="83">
        <f t="shared" si="26"/>
        <v>0.24299999999999999</v>
      </c>
      <c r="BD14" s="26">
        <v>0.89400000000000002</v>
      </c>
      <c r="BE14" s="83">
        <f t="shared" si="27"/>
        <v>0.745</v>
      </c>
      <c r="BF14" s="26">
        <v>6.1994609164420483E-2</v>
      </c>
      <c r="BG14" s="83">
        <f t="shared" si="28"/>
        <v>0.74199999999999999</v>
      </c>
      <c r="BH14" s="212">
        <f t="shared" si="29"/>
        <v>3.089</v>
      </c>
      <c r="BI14" s="193">
        <f t="shared" si="30"/>
        <v>0.36</v>
      </c>
      <c r="BJ14" s="283">
        <f t="shared" si="31"/>
        <v>0</v>
      </c>
      <c r="BK14" s="284">
        <f t="shared" si="32"/>
        <v>0</v>
      </c>
      <c r="BM14" s="160">
        <v>6</v>
      </c>
      <c r="BN14" s="144">
        <f t="shared" si="33"/>
        <v>0.95399999999999996</v>
      </c>
      <c r="BO14" s="11">
        <v>4</v>
      </c>
      <c r="BP14" s="144">
        <f t="shared" si="34"/>
        <v>0.93899999999999995</v>
      </c>
      <c r="BQ14" s="26">
        <v>0.22800000000000001</v>
      </c>
      <c r="BR14" s="178">
        <f t="shared" si="35"/>
        <v>0.86899999999999999</v>
      </c>
      <c r="BS14" s="163">
        <f t="shared" si="36"/>
        <v>1.823</v>
      </c>
      <c r="BT14" s="217">
        <f t="shared" si="37"/>
        <v>0.98899999999999999</v>
      </c>
      <c r="BU14" s="283">
        <f t="shared" si="38"/>
        <v>1</v>
      </c>
      <c r="BV14" s="284">
        <f t="shared" si="39"/>
        <v>2</v>
      </c>
      <c r="BX14" s="160">
        <v>5</v>
      </c>
      <c r="BY14" s="31">
        <f t="shared" si="40"/>
        <v>0.86499999999999999</v>
      </c>
      <c r="BZ14" s="11">
        <v>4</v>
      </c>
      <c r="CA14" s="144">
        <f t="shared" si="41"/>
        <v>0.93600000000000005</v>
      </c>
      <c r="CB14" s="11">
        <v>13</v>
      </c>
      <c r="CC14" s="31">
        <f t="shared" si="42"/>
        <v>0.85499999999999998</v>
      </c>
      <c r="CD14" s="11">
        <v>6</v>
      </c>
      <c r="CE14" s="144">
        <f t="shared" si="43"/>
        <v>0.90100000000000002</v>
      </c>
      <c r="CF14" s="163">
        <f t="shared" si="44"/>
        <v>1.72</v>
      </c>
      <c r="CG14" s="206">
        <f t="shared" si="45"/>
        <v>0.92900000000000005</v>
      </c>
      <c r="CH14" s="283">
        <f t="shared" si="46"/>
        <v>0</v>
      </c>
      <c r="CI14" s="284">
        <f t="shared" si="47"/>
        <v>2</v>
      </c>
      <c r="CK14" s="160">
        <v>16</v>
      </c>
      <c r="CL14" s="26">
        <f t="shared" si="48"/>
        <v>0.745</v>
      </c>
      <c r="CM14" s="26">
        <v>4.3126684636118601E-2</v>
      </c>
      <c r="CN14" s="83">
        <f t="shared" si="49"/>
        <v>0.65</v>
      </c>
      <c r="CO14" s="11">
        <v>585</v>
      </c>
      <c r="CP14" s="144">
        <f t="shared" si="50"/>
        <v>0.97799999999999998</v>
      </c>
      <c r="CQ14" s="11">
        <v>252</v>
      </c>
      <c r="CR14" s="144">
        <f t="shared" si="51"/>
        <v>0.98499999999999999</v>
      </c>
      <c r="CS14" s="163">
        <f t="shared" si="52"/>
        <v>3.3580000000000001</v>
      </c>
      <c r="CT14" s="206">
        <f t="shared" si="53"/>
        <v>0.90400000000000003</v>
      </c>
      <c r="CU14" s="283">
        <f t="shared" si="54"/>
        <v>2</v>
      </c>
      <c r="CV14" s="284">
        <f t="shared" si="55"/>
        <v>2</v>
      </c>
      <c r="CX14" s="227">
        <v>0.84599999999999997</v>
      </c>
      <c r="CY14" s="144">
        <f t="shared" si="56"/>
        <v>0.97499999999999998</v>
      </c>
      <c r="CZ14" s="26">
        <v>0.76</v>
      </c>
      <c r="DA14" s="144">
        <f t="shared" si="57"/>
        <v>0.98499999999999999</v>
      </c>
      <c r="DB14" s="26">
        <v>0.60350000000000004</v>
      </c>
      <c r="DC14" s="163">
        <f t="shared" si="58"/>
        <v>2.5634999999999999</v>
      </c>
      <c r="DD14" s="206">
        <f t="shared" si="59"/>
        <v>0.90800000000000003</v>
      </c>
      <c r="DE14" s="283">
        <f t="shared" si="60"/>
        <v>2</v>
      </c>
      <c r="DF14" s="284">
        <f t="shared" si="61"/>
        <v>2</v>
      </c>
      <c r="DI14" s="231"/>
      <c r="DJ14" s="163">
        <f t="shared" si="62"/>
        <v>20.307500000000001</v>
      </c>
      <c r="DK14" s="206">
        <f t="shared" si="63"/>
        <v>0.98899999999999999</v>
      </c>
      <c r="DM14" s="301">
        <f t="shared" si="64"/>
        <v>8</v>
      </c>
      <c r="DN14" s="302">
        <f t="shared" si="65"/>
        <v>13</v>
      </c>
    </row>
    <row r="15" spans="2:118" x14ac:dyDescent="0.3">
      <c r="B15" s="49" t="s">
        <v>157</v>
      </c>
      <c r="C15" s="161">
        <v>540152</v>
      </c>
      <c r="D15" s="6" t="s">
        <v>337</v>
      </c>
      <c r="E15" s="6" t="s">
        <v>369</v>
      </c>
      <c r="F15" s="13">
        <v>10</v>
      </c>
      <c r="G15" s="22">
        <v>10101</v>
      </c>
      <c r="H15" s="22">
        <v>12695</v>
      </c>
      <c r="I15" s="22">
        <v>27142</v>
      </c>
      <c r="J15" s="23">
        <v>1719.7188397188397</v>
      </c>
      <c r="K15" s="22">
        <v>11737</v>
      </c>
      <c r="L15" s="164">
        <v>2.2181136576637983</v>
      </c>
      <c r="N15" s="445">
        <v>1335</v>
      </c>
      <c r="O15" s="30">
        <f t="shared" si="0"/>
        <v>0.81200000000000006</v>
      </c>
      <c r="P15" s="28">
        <v>0.1321651321651322</v>
      </c>
      <c r="Q15" s="28">
        <f t="shared" si="1"/>
        <v>0.58299999999999996</v>
      </c>
      <c r="R15" s="13">
        <v>27.35</v>
      </c>
      <c r="S15" s="28">
        <f t="shared" si="2"/>
        <v>0.79800000000000004</v>
      </c>
      <c r="T15" s="70">
        <v>2.7076527076527069E-3</v>
      </c>
      <c r="U15" s="28">
        <f t="shared" si="3"/>
        <v>0.41299999999999998</v>
      </c>
      <c r="V15" s="13">
        <v>16</v>
      </c>
      <c r="W15" s="28">
        <f t="shared" si="4"/>
        <v>0.38800000000000001</v>
      </c>
      <c r="X15" s="63">
        <v>5.0999999999999996</v>
      </c>
      <c r="Y15" s="145">
        <f t="shared" si="5"/>
        <v>0.93600000000000005</v>
      </c>
      <c r="Z15" s="164">
        <f t="shared" si="6"/>
        <v>3.9300000000000006</v>
      </c>
      <c r="AA15" s="189">
        <f t="shared" si="7"/>
        <v>0.88300000000000001</v>
      </c>
      <c r="AB15" s="360">
        <f t="shared" si="8"/>
        <v>1</v>
      </c>
      <c r="AC15" s="361">
        <f t="shared" si="9"/>
        <v>2</v>
      </c>
      <c r="AE15" s="445">
        <v>2685</v>
      </c>
      <c r="AF15" s="145">
        <f t="shared" si="10"/>
        <v>0.98899999999999999</v>
      </c>
      <c r="AG15" s="81">
        <v>176</v>
      </c>
      <c r="AH15" s="145">
        <f t="shared" si="11"/>
        <v>0.96799999999999997</v>
      </c>
      <c r="AI15" s="28">
        <f t="shared" si="12"/>
        <v>0.21150059078377315</v>
      </c>
      <c r="AJ15" s="179">
        <f t="shared" si="13"/>
        <v>0.80200000000000005</v>
      </c>
      <c r="AK15" s="73">
        <f t="shared" si="14"/>
        <v>2.0112359550561796</v>
      </c>
      <c r="AL15" s="145">
        <f t="shared" si="15"/>
        <v>0.95</v>
      </c>
      <c r="AM15" s="13">
        <v>2842</v>
      </c>
      <c r="AN15" s="86">
        <f t="shared" si="16"/>
        <v>0.22386766443481684</v>
      </c>
      <c r="AO15" s="28">
        <f t="shared" si="17"/>
        <v>6.5549348230912477E-2</v>
      </c>
      <c r="AP15" s="28">
        <f t="shared" si="18"/>
        <v>0.65300000000000002</v>
      </c>
      <c r="AQ15" s="197">
        <f t="shared" si="19"/>
        <v>3.7089999999999996</v>
      </c>
      <c r="AR15" s="182">
        <f t="shared" si="20"/>
        <v>1</v>
      </c>
      <c r="AS15" s="360">
        <f t="shared" si="21"/>
        <v>3</v>
      </c>
      <c r="AT15" s="361">
        <f t="shared" si="22"/>
        <v>4</v>
      </c>
      <c r="AV15" s="210">
        <v>40300</v>
      </c>
      <c r="AW15" s="86">
        <f t="shared" si="23"/>
        <v>0.56100000000000005</v>
      </c>
      <c r="AX15" s="28">
        <v>1.458019105077929E-2</v>
      </c>
      <c r="AY15" s="86">
        <f t="shared" si="24"/>
        <v>0.26500000000000001</v>
      </c>
      <c r="AZ15" s="28">
        <v>0.76600000000000001</v>
      </c>
      <c r="BA15" s="145">
        <f t="shared" si="25"/>
        <v>0.99199999999999999</v>
      </c>
      <c r="BB15" s="28">
        <v>0.3</v>
      </c>
      <c r="BC15" s="86">
        <f t="shared" si="26"/>
        <v>0.17599999999999999</v>
      </c>
      <c r="BD15" s="28">
        <v>0.995</v>
      </c>
      <c r="BE15" s="145">
        <f t="shared" si="27"/>
        <v>0.98499999999999999</v>
      </c>
      <c r="BF15" s="28">
        <v>2.3463687150837988E-2</v>
      </c>
      <c r="BG15" s="86">
        <f t="shared" si="28"/>
        <v>0.505</v>
      </c>
      <c r="BH15" s="214">
        <f t="shared" si="29"/>
        <v>3.484</v>
      </c>
      <c r="BI15" s="195">
        <f t="shared" si="30"/>
        <v>0.59</v>
      </c>
      <c r="BJ15" s="360">
        <f t="shared" si="31"/>
        <v>2</v>
      </c>
      <c r="BK15" s="361">
        <f t="shared" si="32"/>
        <v>2</v>
      </c>
      <c r="BM15" s="161">
        <v>8</v>
      </c>
      <c r="BN15" s="145">
        <f t="shared" si="33"/>
        <v>0.96799999999999997</v>
      </c>
      <c r="BO15" s="13">
        <v>7</v>
      </c>
      <c r="BP15" s="145">
        <f t="shared" si="34"/>
        <v>0.97499999999999998</v>
      </c>
      <c r="BQ15" s="28">
        <v>0.19600000000000001</v>
      </c>
      <c r="BR15" s="179">
        <f t="shared" si="35"/>
        <v>0.83299999999999996</v>
      </c>
      <c r="BS15" s="164">
        <f t="shared" si="36"/>
        <v>1.8009999999999999</v>
      </c>
      <c r="BT15" s="218">
        <f t="shared" si="37"/>
        <v>0.97799999999999998</v>
      </c>
      <c r="BU15" s="360">
        <f t="shared" si="38"/>
        <v>1</v>
      </c>
      <c r="BV15" s="361">
        <f t="shared" si="39"/>
        <v>2</v>
      </c>
      <c r="BX15" s="161">
        <v>1259</v>
      </c>
      <c r="BY15" s="145">
        <f t="shared" si="40"/>
        <v>1</v>
      </c>
      <c r="BZ15" s="13">
        <v>1006</v>
      </c>
      <c r="CA15" s="145">
        <f t="shared" si="41"/>
        <v>1</v>
      </c>
      <c r="CB15" s="13">
        <v>24</v>
      </c>
      <c r="CC15" s="145">
        <f t="shared" si="42"/>
        <v>0.92500000000000004</v>
      </c>
      <c r="CD15" s="13">
        <v>17</v>
      </c>
      <c r="CE15" s="145">
        <f t="shared" si="43"/>
        <v>0.98199999999999998</v>
      </c>
      <c r="CF15" s="164">
        <f t="shared" si="44"/>
        <v>1.925</v>
      </c>
      <c r="CG15" s="182">
        <f t="shared" si="45"/>
        <v>0.996</v>
      </c>
      <c r="CH15" s="360">
        <f t="shared" si="46"/>
        <v>2</v>
      </c>
      <c r="CI15" s="361">
        <f t="shared" si="47"/>
        <v>2</v>
      </c>
      <c r="CK15" s="161">
        <v>125</v>
      </c>
      <c r="CL15" s="145">
        <f t="shared" si="48"/>
        <v>0.95699999999999996</v>
      </c>
      <c r="CM15" s="28">
        <v>4.6554934823091247E-2</v>
      </c>
      <c r="CN15" s="86">
        <f t="shared" si="49"/>
        <v>0.66400000000000003</v>
      </c>
      <c r="CO15" s="13">
        <v>2873</v>
      </c>
      <c r="CP15" s="145">
        <f t="shared" si="50"/>
        <v>1</v>
      </c>
      <c r="CQ15" s="13">
        <v>1574</v>
      </c>
      <c r="CR15" s="145">
        <f t="shared" si="51"/>
        <v>1</v>
      </c>
      <c r="CS15" s="164">
        <f t="shared" si="52"/>
        <v>3.621</v>
      </c>
      <c r="CT15" s="182">
        <f t="shared" si="53"/>
        <v>0.96099999999999997</v>
      </c>
      <c r="CU15" s="360">
        <f t="shared" si="54"/>
        <v>3</v>
      </c>
      <c r="CV15" s="361">
        <f t="shared" si="55"/>
        <v>3</v>
      </c>
      <c r="CX15" s="229">
        <v>0.253</v>
      </c>
      <c r="CY15" s="28">
        <f t="shared" si="56"/>
        <v>0.76300000000000001</v>
      </c>
      <c r="CZ15" s="28">
        <v>0.217</v>
      </c>
      <c r="DA15" s="30">
        <f t="shared" si="57"/>
        <v>0.81599999999999995</v>
      </c>
      <c r="DB15" s="28">
        <v>0.21579999999999999</v>
      </c>
      <c r="DC15" s="164">
        <f t="shared" si="58"/>
        <v>1.7948</v>
      </c>
      <c r="DD15" s="195">
        <f t="shared" si="59"/>
        <v>0.621</v>
      </c>
      <c r="DE15" s="360">
        <f t="shared" si="60"/>
        <v>0</v>
      </c>
      <c r="DF15" s="361">
        <f t="shared" si="61"/>
        <v>1</v>
      </c>
      <c r="DI15" s="231"/>
      <c r="DJ15" s="164">
        <f t="shared" si="62"/>
        <v>20.264800000000005</v>
      </c>
      <c r="DK15" s="182">
        <f t="shared" si="63"/>
        <v>0.98499999999999999</v>
      </c>
      <c r="DM15" s="363">
        <f t="shared" si="64"/>
        <v>12</v>
      </c>
      <c r="DN15" s="364">
        <f t="shared" si="65"/>
        <v>16</v>
      </c>
    </row>
    <row r="16" spans="2:118" x14ac:dyDescent="0.3">
      <c r="B16" s="48" t="s">
        <v>174</v>
      </c>
      <c r="C16" s="162">
        <v>540114</v>
      </c>
      <c r="D16" s="5" t="s">
        <v>339</v>
      </c>
      <c r="E16" s="5" t="s">
        <v>370</v>
      </c>
      <c r="F16" s="12">
        <v>1</v>
      </c>
      <c r="G16" s="20">
        <v>332511</v>
      </c>
      <c r="H16" s="20">
        <v>15005</v>
      </c>
      <c r="I16" s="20">
        <v>13177</v>
      </c>
      <c r="J16" s="21">
        <v>25.362409063158815</v>
      </c>
      <c r="K16" s="20">
        <v>4525</v>
      </c>
      <c r="L16" s="165">
        <v>2.9049723756906078</v>
      </c>
      <c r="N16" s="438">
        <v>3447</v>
      </c>
      <c r="O16" s="29">
        <f t="shared" si="0"/>
        <v>0.82299999999999995</v>
      </c>
      <c r="P16" s="27">
        <v>1.036657433889405E-2</v>
      </c>
      <c r="Q16" s="27">
        <f t="shared" si="1"/>
        <v>6.3E-2</v>
      </c>
      <c r="R16" s="12">
        <v>303.77</v>
      </c>
      <c r="S16" s="143">
        <f t="shared" si="2"/>
        <v>0.91800000000000004</v>
      </c>
      <c r="T16" s="71">
        <v>9.1356376180036145E-4</v>
      </c>
      <c r="U16" s="27">
        <f t="shared" si="3"/>
        <v>0.109</v>
      </c>
      <c r="V16" s="12">
        <v>19</v>
      </c>
      <c r="W16" s="27">
        <f t="shared" si="4"/>
        <v>0.749</v>
      </c>
      <c r="X16" s="64">
        <v>1.9</v>
      </c>
      <c r="Y16" s="27">
        <f t="shared" si="5"/>
        <v>0.56100000000000005</v>
      </c>
      <c r="Z16" s="165">
        <f t="shared" si="6"/>
        <v>3.2230000000000003</v>
      </c>
      <c r="AA16" s="183">
        <f t="shared" si="7"/>
        <v>0.53300000000000003</v>
      </c>
      <c r="AB16" s="358">
        <f t="shared" si="8"/>
        <v>1</v>
      </c>
      <c r="AC16" s="359">
        <f t="shared" si="9"/>
        <v>2</v>
      </c>
      <c r="AE16" s="438">
        <v>2223</v>
      </c>
      <c r="AF16" s="143">
        <f t="shared" si="10"/>
        <v>0.97799999999999998</v>
      </c>
      <c r="AG16" s="80">
        <v>240</v>
      </c>
      <c r="AH16" s="143">
        <f t="shared" si="11"/>
        <v>0.98499999999999999</v>
      </c>
      <c r="AI16" s="27">
        <f t="shared" si="12"/>
        <v>0.14815061646117961</v>
      </c>
      <c r="AJ16" s="85">
        <f t="shared" si="13"/>
        <v>0.69599999999999995</v>
      </c>
      <c r="AK16" s="74">
        <f t="shared" si="14"/>
        <v>0.64490861618798956</v>
      </c>
      <c r="AL16" s="27">
        <f t="shared" si="15"/>
        <v>0.621</v>
      </c>
      <c r="AM16" s="12">
        <v>2331</v>
      </c>
      <c r="AN16" s="85">
        <f t="shared" si="16"/>
        <v>0.15534821726091302</v>
      </c>
      <c r="AO16" s="27">
        <f t="shared" si="17"/>
        <v>0.10796221322537113</v>
      </c>
      <c r="AP16" s="27">
        <f t="shared" si="18"/>
        <v>0.749</v>
      </c>
      <c r="AQ16" s="199">
        <f t="shared" si="19"/>
        <v>3.2800000000000002</v>
      </c>
      <c r="AR16" s="188">
        <f t="shared" si="20"/>
        <v>0.93899999999999995</v>
      </c>
      <c r="AS16" s="358">
        <f t="shared" si="21"/>
        <v>2</v>
      </c>
      <c r="AT16" s="359">
        <f t="shared" si="22"/>
        <v>2</v>
      </c>
      <c r="AV16" s="209">
        <v>13200</v>
      </c>
      <c r="AW16" s="85">
        <f t="shared" si="23"/>
        <v>0.159</v>
      </c>
      <c r="AX16" s="27">
        <v>0.38454461821527142</v>
      </c>
      <c r="AY16" s="180">
        <f t="shared" si="24"/>
        <v>0.89700000000000002</v>
      </c>
      <c r="AZ16" s="27">
        <v>0.23400000000000001</v>
      </c>
      <c r="BA16" s="85">
        <f t="shared" si="25"/>
        <v>0.57199999999999995</v>
      </c>
      <c r="BB16" s="27">
        <v>0.88</v>
      </c>
      <c r="BC16" s="85">
        <f t="shared" si="26"/>
        <v>0.67400000000000004</v>
      </c>
      <c r="BD16" s="27">
        <v>0.92000000000000015</v>
      </c>
      <c r="BE16" s="180">
        <f t="shared" si="27"/>
        <v>0.81899999999999995</v>
      </c>
      <c r="BF16" s="27">
        <v>2.4291497975708502E-2</v>
      </c>
      <c r="BG16" s="85">
        <f t="shared" si="28"/>
        <v>0.51500000000000001</v>
      </c>
      <c r="BH16" s="213">
        <f t="shared" si="29"/>
        <v>3.6360000000000001</v>
      </c>
      <c r="BI16" s="194">
        <f t="shared" si="30"/>
        <v>0.71</v>
      </c>
      <c r="BJ16" s="358">
        <f t="shared" si="31"/>
        <v>0</v>
      </c>
      <c r="BK16" s="359">
        <f t="shared" si="32"/>
        <v>2</v>
      </c>
      <c r="BM16" s="162">
        <v>6</v>
      </c>
      <c r="BN16" s="143">
        <f t="shared" si="33"/>
        <v>0.95399999999999996</v>
      </c>
      <c r="BO16" s="12">
        <v>5</v>
      </c>
      <c r="BP16" s="143">
        <f t="shared" si="34"/>
        <v>0.96099999999999997</v>
      </c>
      <c r="BQ16" s="27">
        <v>0.108</v>
      </c>
      <c r="BR16" s="85">
        <f t="shared" si="35"/>
        <v>0.60699999999999998</v>
      </c>
      <c r="BS16" s="165">
        <f t="shared" si="36"/>
        <v>1.5609999999999999</v>
      </c>
      <c r="BT16" s="221">
        <f t="shared" si="37"/>
        <v>0.89</v>
      </c>
      <c r="BU16" s="358">
        <f t="shared" si="38"/>
        <v>1</v>
      </c>
      <c r="BV16" s="359">
        <f t="shared" si="39"/>
        <v>1</v>
      </c>
      <c r="BX16" s="162">
        <v>3</v>
      </c>
      <c r="BY16" s="29">
        <f t="shared" si="40"/>
        <v>0.84</v>
      </c>
      <c r="BZ16" s="12">
        <v>1</v>
      </c>
      <c r="CA16" s="29">
        <f t="shared" si="41"/>
        <v>0.82299999999999995</v>
      </c>
      <c r="CB16" s="12">
        <v>54</v>
      </c>
      <c r="CC16" s="143">
        <f t="shared" si="42"/>
        <v>0.97099999999999997</v>
      </c>
      <c r="CD16" s="12">
        <v>21</v>
      </c>
      <c r="CE16" s="143">
        <f t="shared" si="43"/>
        <v>0.98499999999999999</v>
      </c>
      <c r="CF16" s="165">
        <f t="shared" si="44"/>
        <v>1.8109999999999999</v>
      </c>
      <c r="CG16" s="188">
        <f t="shared" si="45"/>
        <v>0.97799999999999998</v>
      </c>
      <c r="CH16" s="358">
        <f t="shared" si="46"/>
        <v>1</v>
      </c>
      <c r="CI16" s="359">
        <f t="shared" si="47"/>
        <v>2</v>
      </c>
      <c r="CK16" s="162">
        <v>140</v>
      </c>
      <c r="CL16" s="143">
        <f t="shared" si="48"/>
        <v>0.96399999999999997</v>
      </c>
      <c r="CM16" s="27">
        <v>6.2977957714799818E-2</v>
      </c>
      <c r="CN16" s="85">
        <f t="shared" si="49"/>
        <v>0.72</v>
      </c>
      <c r="CO16" s="12">
        <v>567</v>
      </c>
      <c r="CP16" s="143">
        <f t="shared" si="50"/>
        <v>0.97499999999999998</v>
      </c>
      <c r="CQ16" s="12">
        <v>51</v>
      </c>
      <c r="CR16" s="29">
        <f t="shared" si="51"/>
        <v>0.84799999999999998</v>
      </c>
      <c r="CS16" s="165">
        <f t="shared" si="52"/>
        <v>3.5070000000000001</v>
      </c>
      <c r="CT16" s="188">
        <f t="shared" si="53"/>
        <v>0.93600000000000005</v>
      </c>
      <c r="CU16" s="358">
        <f t="shared" si="54"/>
        <v>2</v>
      </c>
      <c r="CV16" s="359">
        <f t="shared" si="55"/>
        <v>3</v>
      </c>
      <c r="CX16" s="228">
        <v>0.46200000000000002</v>
      </c>
      <c r="CY16" s="29">
        <f t="shared" si="56"/>
        <v>0.89700000000000002</v>
      </c>
      <c r="CZ16" s="27">
        <v>0.30099999999999999</v>
      </c>
      <c r="DA16" s="29">
        <f t="shared" si="57"/>
        <v>0.88600000000000001</v>
      </c>
      <c r="DB16" s="143">
        <v>1</v>
      </c>
      <c r="DC16" s="165">
        <f t="shared" si="58"/>
        <v>2.7829999999999999</v>
      </c>
      <c r="DD16" s="188">
        <f t="shared" si="59"/>
        <v>0.96399999999999997</v>
      </c>
      <c r="DE16" s="358">
        <f t="shared" si="60"/>
        <v>1</v>
      </c>
      <c r="DF16" s="359">
        <f t="shared" si="61"/>
        <v>3</v>
      </c>
      <c r="DI16" s="231"/>
      <c r="DJ16" s="165">
        <f t="shared" si="62"/>
        <v>19.800999999999998</v>
      </c>
      <c r="DK16" s="188">
        <f t="shared" si="63"/>
        <v>0.98199999999999998</v>
      </c>
      <c r="DM16" s="370">
        <f t="shared" si="64"/>
        <v>8</v>
      </c>
      <c r="DN16" s="371">
        <f t="shared" si="65"/>
        <v>15</v>
      </c>
    </row>
    <row r="17" spans="2:118" x14ac:dyDescent="0.3">
      <c r="B17" s="49" t="s">
        <v>82</v>
      </c>
      <c r="C17" s="161">
        <v>540041</v>
      </c>
      <c r="D17" s="6" t="s">
        <v>323</v>
      </c>
      <c r="E17" s="6" t="s">
        <v>369</v>
      </c>
      <c r="F17" s="13">
        <v>4</v>
      </c>
      <c r="G17" s="22">
        <v>611</v>
      </c>
      <c r="H17" s="22">
        <v>711</v>
      </c>
      <c r="I17" s="22">
        <v>1065</v>
      </c>
      <c r="J17" s="23">
        <v>1115.5482815057283</v>
      </c>
      <c r="K17" s="22">
        <v>482</v>
      </c>
      <c r="L17" s="164">
        <v>2.2095435684647304</v>
      </c>
      <c r="N17" s="445">
        <v>185</v>
      </c>
      <c r="O17" s="28">
        <f t="shared" si="0"/>
        <v>0.61099999999999999</v>
      </c>
      <c r="P17" s="28">
        <v>0.30278232405891981</v>
      </c>
      <c r="Q17" s="30">
        <f t="shared" si="1"/>
        <v>0.89300000000000002</v>
      </c>
      <c r="R17" s="13">
        <v>4.2300000000000004</v>
      </c>
      <c r="S17" s="28">
        <f t="shared" si="2"/>
        <v>0.55100000000000005</v>
      </c>
      <c r="T17" s="70">
        <v>6.9230769230769242E-3</v>
      </c>
      <c r="U17" s="28">
        <f t="shared" si="3"/>
        <v>0.77700000000000002</v>
      </c>
      <c r="V17" s="13">
        <v>18</v>
      </c>
      <c r="W17" s="28">
        <f t="shared" si="4"/>
        <v>0.58599999999999997</v>
      </c>
      <c r="X17" s="63">
        <v>2.6</v>
      </c>
      <c r="Y17" s="28">
        <f t="shared" si="5"/>
        <v>0.69199999999999995</v>
      </c>
      <c r="Z17" s="164">
        <f t="shared" si="6"/>
        <v>4.1100000000000003</v>
      </c>
      <c r="AA17" s="182">
        <f t="shared" si="7"/>
        <v>0.92900000000000005</v>
      </c>
      <c r="AB17" s="360">
        <f t="shared" si="8"/>
        <v>0</v>
      </c>
      <c r="AC17" s="361">
        <f t="shared" si="9"/>
        <v>1</v>
      </c>
      <c r="AE17" s="445">
        <v>205</v>
      </c>
      <c r="AF17" s="28">
        <f t="shared" si="10"/>
        <v>0.71299999999999997</v>
      </c>
      <c r="AG17" s="81">
        <v>6</v>
      </c>
      <c r="AH17" s="28">
        <f t="shared" si="11"/>
        <v>0.64600000000000002</v>
      </c>
      <c r="AI17" s="28">
        <f t="shared" si="12"/>
        <v>0.28832630098452883</v>
      </c>
      <c r="AJ17" s="145">
        <f t="shared" si="13"/>
        <v>0.90800000000000003</v>
      </c>
      <c r="AK17" s="73">
        <f t="shared" si="14"/>
        <v>1.1081081081081081</v>
      </c>
      <c r="AL17" s="28">
        <f t="shared" si="15"/>
        <v>0.79500000000000004</v>
      </c>
      <c r="AM17" s="13">
        <v>211</v>
      </c>
      <c r="AN17" s="86">
        <f t="shared" si="16"/>
        <v>0.29676511954992968</v>
      </c>
      <c r="AO17" s="28">
        <f t="shared" si="17"/>
        <v>2.9268292682926831E-2</v>
      </c>
      <c r="AP17" s="28">
        <f t="shared" si="18"/>
        <v>0.58299999999999996</v>
      </c>
      <c r="AQ17" s="197">
        <f t="shared" si="19"/>
        <v>3.0620000000000003</v>
      </c>
      <c r="AR17" s="207">
        <f t="shared" si="20"/>
        <v>0.86199999999999999</v>
      </c>
      <c r="AS17" s="360">
        <f t="shared" si="21"/>
        <v>1</v>
      </c>
      <c r="AT17" s="361">
        <f t="shared" si="22"/>
        <v>1</v>
      </c>
      <c r="AV17" s="210">
        <v>50500</v>
      </c>
      <c r="AW17" s="86">
        <f t="shared" si="23"/>
        <v>0.72</v>
      </c>
      <c r="AX17" s="28">
        <v>8.771929824561403E-2</v>
      </c>
      <c r="AY17" s="86">
        <f t="shared" si="24"/>
        <v>0.40600000000000003</v>
      </c>
      <c r="AZ17" s="28">
        <v>0.374</v>
      </c>
      <c r="BA17" s="179">
        <f t="shared" si="25"/>
        <v>0.80500000000000005</v>
      </c>
      <c r="BB17" s="28">
        <v>0.70599999999999996</v>
      </c>
      <c r="BC17" s="86">
        <f t="shared" si="26"/>
        <v>0.378</v>
      </c>
      <c r="BD17" s="28">
        <v>0.98499999999999999</v>
      </c>
      <c r="BE17" s="145">
        <f t="shared" si="27"/>
        <v>0.96799999999999997</v>
      </c>
      <c r="BF17" s="28">
        <v>2.9268292682926831E-2</v>
      </c>
      <c r="BG17" s="86">
        <f t="shared" si="28"/>
        <v>0.55400000000000005</v>
      </c>
      <c r="BH17" s="214">
        <f t="shared" si="29"/>
        <v>3.8310000000000004</v>
      </c>
      <c r="BI17" s="207">
        <f t="shared" si="30"/>
        <v>0.85499999999999998</v>
      </c>
      <c r="BJ17" s="360">
        <f t="shared" si="31"/>
        <v>1</v>
      </c>
      <c r="BK17" s="361">
        <f t="shared" si="32"/>
        <v>2</v>
      </c>
      <c r="BM17" s="161">
        <v>4</v>
      </c>
      <c r="BN17" s="30">
        <f t="shared" si="33"/>
        <v>0.85499999999999998</v>
      </c>
      <c r="BO17" s="13">
        <v>2</v>
      </c>
      <c r="BP17" s="30">
        <f t="shared" si="34"/>
        <v>0.82599999999999996</v>
      </c>
      <c r="BQ17" s="28">
        <v>0.40300000000000002</v>
      </c>
      <c r="BR17" s="145">
        <f t="shared" si="35"/>
        <v>0.95399999999999996</v>
      </c>
      <c r="BS17" s="164">
        <f t="shared" si="36"/>
        <v>1.8089999999999999</v>
      </c>
      <c r="BT17" s="218">
        <f t="shared" si="37"/>
        <v>0.98499999999999999</v>
      </c>
      <c r="BU17" s="360">
        <f t="shared" si="38"/>
        <v>1</v>
      </c>
      <c r="BV17" s="361">
        <f t="shared" si="39"/>
        <v>2</v>
      </c>
      <c r="BX17" s="161">
        <v>30</v>
      </c>
      <c r="BY17" s="145">
        <f t="shared" si="40"/>
        <v>0.95699999999999996</v>
      </c>
      <c r="BZ17" s="13">
        <v>19</v>
      </c>
      <c r="CA17" s="145">
        <f t="shared" si="41"/>
        <v>0.97099999999999997</v>
      </c>
      <c r="CB17" s="13">
        <v>9</v>
      </c>
      <c r="CC17" s="28">
        <f t="shared" si="42"/>
        <v>0.79500000000000004</v>
      </c>
      <c r="CD17" s="13">
        <v>4</v>
      </c>
      <c r="CE17" s="30">
        <f t="shared" si="43"/>
        <v>0.84799999999999998</v>
      </c>
      <c r="CF17" s="164">
        <f t="shared" si="44"/>
        <v>1.752</v>
      </c>
      <c r="CG17" s="182">
        <f t="shared" si="45"/>
        <v>0.95</v>
      </c>
      <c r="CH17" s="360">
        <f t="shared" si="46"/>
        <v>1</v>
      </c>
      <c r="CI17" s="361">
        <f t="shared" si="47"/>
        <v>1</v>
      </c>
      <c r="CK17" s="161">
        <v>2</v>
      </c>
      <c r="CL17" s="28">
        <f t="shared" si="48"/>
        <v>0.498</v>
      </c>
      <c r="CM17" s="28">
        <v>9.7560975609756097E-3</v>
      </c>
      <c r="CN17" s="86">
        <f t="shared" si="49"/>
        <v>0.48699999999999999</v>
      </c>
      <c r="CO17" s="13">
        <v>201</v>
      </c>
      <c r="CP17" s="30">
        <f t="shared" si="50"/>
        <v>0.872</v>
      </c>
      <c r="CQ17" s="13">
        <v>36</v>
      </c>
      <c r="CR17" s="28">
        <f t="shared" si="51"/>
        <v>0.79500000000000004</v>
      </c>
      <c r="CS17" s="164">
        <f t="shared" si="52"/>
        <v>2.6520000000000001</v>
      </c>
      <c r="CT17" s="195">
        <f t="shared" si="53"/>
        <v>0.70599999999999996</v>
      </c>
      <c r="CU17" s="360">
        <f t="shared" si="54"/>
        <v>0</v>
      </c>
      <c r="CV17" s="361">
        <f t="shared" si="55"/>
        <v>1</v>
      </c>
      <c r="CX17" s="229">
        <v>0.37</v>
      </c>
      <c r="CY17" s="30">
        <f t="shared" si="56"/>
        <v>0.85799999999999998</v>
      </c>
      <c r="CZ17" s="28">
        <v>0.28499999999999998</v>
      </c>
      <c r="DA17" s="30">
        <f t="shared" si="57"/>
        <v>0.872</v>
      </c>
      <c r="DB17" s="179">
        <v>0.80169999999999997</v>
      </c>
      <c r="DC17" s="164">
        <f t="shared" si="58"/>
        <v>2.5316999999999998</v>
      </c>
      <c r="DD17" s="207">
        <f t="shared" si="59"/>
        <v>0.89300000000000002</v>
      </c>
      <c r="DE17" s="360">
        <f t="shared" si="60"/>
        <v>0</v>
      </c>
      <c r="DF17" s="361">
        <f t="shared" si="61"/>
        <v>3</v>
      </c>
      <c r="DJ17" s="164">
        <f t="shared" si="62"/>
        <v>19.747700000000002</v>
      </c>
      <c r="DK17" s="182">
        <f t="shared" si="63"/>
        <v>0.97799999999999998</v>
      </c>
      <c r="DM17" s="363">
        <f t="shared" si="64"/>
        <v>4</v>
      </c>
      <c r="DN17" s="364">
        <f t="shared" si="65"/>
        <v>11</v>
      </c>
    </row>
    <row r="18" spans="2:118" x14ac:dyDescent="0.3">
      <c r="B18" s="48" t="s">
        <v>286</v>
      </c>
      <c r="C18" s="162">
        <v>540200</v>
      </c>
      <c r="D18" s="5" t="s">
        <v>363</v>
      </c>
      <c r="E18" s="5" t="s">
        <v>370</v>
      </c>
      <c r="F18" s="12">
        <v>2</v>
      </c>
      <c r="G18" s="20">
        <v>323225</v>
      </c>
      <c r="H18" s="20">
        <v>26092</v>
      </c>
      <c r="I18" s="20">
        <v>29770</v>
      </c>
      <c r="J18" s="21">
        <v>58.945935493851032</v>
      </c>
      <c r="K18" s="20">
        <v>10341</v>
      </c>
      <c r="L18" s="165">
        <v>2.8887921864423172</v>
      </c>
      <c r="N18" s="438">
        <v>13472</v>
      </c>
      <c r="O18" s="143">
        <f t="shared" si="0"/>
        <v>0.96399999999999997</v>
      </c>
      <c r="P18" s="27">
        <v>4.1679944311238303E-2</v>
      </c>
      <c r="Q18" s="27">
        <f t="shared" si="1"/>
        <v>0.26500000000000001</v>
      </c>
      <c r="R18" s="12">
        <v>479.17</v>
      </c>
      <c r="S18" s="143">
        <f t="shared" si="2"/>
        <v>0.98199999999999998</v>
      </c>
      <c r="T18" s="71">
        <v>1.482465774615206E-3</v>
      </c>
      <c r="U18" s="27">
        <f t="shared" si="3"/>
        <v>0.26500000000000001</v>
      </c>
      <c r="V18" s="12">
        <v>23</v>
      </c>
      <c r="W18" s="29">
        <f t="shared" si="4"/>
        <v>0.86899999999999999</v>
      </c>
      <c r="X18" s="66">
        <v>2.2999999999999998</v>
      </c>
      <c r="Y18" s="27">
        <f t="shared" si="5"/>
        <v>0.64300000000000002</v>
      </c>
      <c r="Z18" s="165">
        <f t="shared" si="6"/>
        <v>3.9880000000000004</v>
      </c>
      <c r="AA18" s="188">
        <f t="shared" si="7"/>
        <v>0.90100000000000002</v>
      </c>
      <c r="AB18" s="358">
        <f t="shared" si="8"/>
        <v>2</v>
      </c>
      <c r="AC18" s="359">
        <f t="shared" si="9"/>
        <v>3</v>
      </c>
      <c r="AE18" s="438">
        <v>1944</v>
      </c>
      <c r="AF18" s="143">
        <f t="shared" si="10"/>
        <v>0.97099999999999997</v>
      </c>
      <c r="AG18" s="80">
        <v>228</v>
      </c>
      <c r="AH18" s="143">
        <f t="shared" si="11"/>
        <v>0.98199999999999998</v>
      </c>
      <c r="AI18" s="27">
        <f t="shared" si="12"/>
        <v>7.450559558485359E-2</v>
      </c>
      <c r="AJ18" s="85">
        <f t="shared" si="13"/>
        <v>0.52200000000000002</v>
      </c>
      <c r="AK18" s="74">
        <f t="shared" si="14"/>
        <v>0.14429928741092637</v>
      </c>
      <c r="AL18" s="27">
        <f t="shared" si="15"/>
        <v>0.32500000000000001</v>
      </c>
      <c r="AM18" s="12">
        <v>2184</v>
      </c>
      <c r="AN18" s="85">
        <f t="shared" si="16"/>
        <v>8.3703817261996008E-2</v>
      </c>
      <c r="AO18" s="27">
        <f t="shared" si="17"/>
        <v>0.11728395061728394</v>
      </c>
      <c r="AP18" s="27">
        <f t="shared" si="18"/>
        <v>0.78700000000000003</v>
      </c>
      <c r="AQ18" s="199">
        <f t="shared" si="19"/>
        <v>2.8</v>
      </c>
      <c r="AR18" s="192">
        <f t="shared" si="20"/>
        <v>0.80200000000000005</v>
      </c>
      <c r="AS18" s="358">
        <f t="shared" si="21"/>
        <v>2</v>
      </c>
      <c r="AT18" s="359">
        <f t="shared" si="22"/>
        <v>2</v>
      </c>
      <c r="AV18" s="209">
        <v>32350</v>
      </c>
      <c r="AW18" s="85">
        <f t="shared" si="23"/>
        <v>0.43099999999999999</v>
      </c>
      <c r="AX18" s="27">
        <v>0.36743002544529257</v>
      </c>
      <c r="AY18" s="180">
        <f t="shared" si="24"/>
        <v>0.86899999999999999</v>
      </c>
      <c r="AZ18" s="27">
        <v>0.159</v>
      </c>
      <c r="BA18" s="85">
        <f t="shared" si="25"/>
        <v>0.38500000000000001</v>
      </c>
      <c r="BB18" s="27">
        <v>0.93300000000000005</v>
      </c>
      <c r="BC18" s="143">
        <f t="shared" si="26"/>
        <v>0.90800000000000003</v>
      </c>
      <c r="BD18" s="27">
        <v>0.70600000000000007</v>
      </c>
      <c r="BE18" s="85">
        <f t="shared" si="27"/>
        <v>0.32800000000000001</v>
      </c>
      <c r="BF18" s="27">
        <v>9.8251028806584359E-2</v>
      </c>
      <c r="BG18" s="180">
        <f t="shared" si="28"/>
        <v>0.85099999999999998</v>
      </c>
      <c r="BH18" s="213">
        <f t="shared" si="29"/>
        <v>3.7720000000000002</v>
      </c>
      <c r="BI18" s="192">
        <f t="shared" si="30"/>
        <v>0.82299999999999995</v>
      </c>
      <c r="BJ18" s="358">
        <f t="shared" si="31"/>
        <v>1</v>
      </c>
      <c r="BK18" s="359">
        <f t="shared" si="32"/>
        <v>3</v>
      </c>
      <c r="BM18" s="162">
        <v>9</v>
      </c>
      <c r="BN18" s="143">
        <f t="shared" si="33"/>
        <v>0.97799999999999998</v>
      </c>
      <c r="BO18" s="12">
        <v>8</v>
      </c>
      <c r="BP18" s="143">
        <f t="shared" si="34"/>
        <v>0.98499999999999999</v>
      </c>
      <c r="BQ18" s="27">
        <v>0.11700000000000001</v>
      </c>
      <c r="BR18" s="85">
        <f t="shared" si="35"/>
        <v>0.625</v>
      </c>
      <c r="BS18" s="165">
        <f t="shared" si="36"/>
        <v>1.603</v>
      </c>
      <c r="BT18" s="219">
        <f t="shared" si="37"/>
        <v>0.91800000000000004</v>
      </c>
      <c r="BU18" s="358">
        <f t="shared" si="38"/>
        <v>1</v>
      </c>
      <c r="BV18" s="359">
        <f t="shared" si="39"/>
        <v>1</v>
      </c>
      <c r="BX18" s="162">
        <v>1</v>
      </c>
      <c r="BY18" s="27">
        <f t="shared" si="40"/>
        <v>0.71299999999999997</v>
      </c>
      <c r="BZ18" s="12">
        <v>1</v>
      </c>
      <c r="CA18" s="29">
        <f t="shared" si="41"/>
        <v>0.82299999999999995</v>
      </c>
      <c r="CB18" s="12">
        <v>51</v>
      </c>
      <c r="CC18" s="143">
        <f t="shared" si="42"/>
        <v>0.96799999999999997</v>
      </c>
      <c r="CD18" s="12">
        <v>23</v>
      </c>
      <c r="CE18" s="143">
        <f t="shared" si="43"/>
        <v>0.98899999999999999</v>
      </c>
      <c r="CF18" s="165">
        <f t="shared" si="44"/>
        <v>1.681</v>
      </c>
      <c r="CG18" s="188">
        <f t="shared" si="45"/>
        <v>0.90800000000000003</v>
      </c>
      <c r="CH18" s="358">
        <f t="shared" si="46"/>
        <v>1</v>
      </c>
      <c r="CI18" s="359">
        <f t="shared" si="47"/>
        <v>1</v>
      </c>
      <c r="CK18" s="162">
        <v>268</v>
      </c>
      <c r="CL18" s="143">
        <f t="shared" si="48"/>
        <v>0.98499999999999999</v>
      </c>
      <c r="CM18" s="27">
        <v>0.13786008230452676</v>
      </c>
      <c r="CN18" s="180">
        <f t="shared" si="49"/>
        <v>0.86199999999999999</v>
      </c>
      <c r="CO18" s="12">
        <v>373</v>
      </c>
      <c r="CP18" s="143">
        <f t="shared" si="50"/>
        <v>0.95</v>
      </c>
      <c r="CQ18" s="12">
        <v>96</v>
      </c>
      <c r="CR18" s="143">
        <f t="shared" si="51"/>
        <v>0.91100000000000003</v>
      </c>
      <c r="CS18" s="165">
        <f t="shared" si="52"/>
        <v>3.7079999999999997</v>
      </c>
      <c r="CT18" s="188">
        <f t="shared" si="53"/>
        <v>0.97799999999999998</v>
      </c>
      <c r="CU18" s="358">
        <f t="shared" si="54"/>
        <v>3</v>
      </c>
      <c r="CV18" s="359">
        <f t="shared" si="55"/>
        <v>4</v>
      </c>
      <c r="CX18" s="228">
        <v>0.17699999999999999</v>
      </c>
      <c r="CY18" s="27">
        <f t="shared" si="56"/>
        <v>0.63900000000000001</v>
      </c>
      <c r="CZ18" s="27">
        <v>0.121</v>
      </c>
      <c r="DA18" s="27">
        <f t="shared" si="57"/>
        <v>0.70299999999999996</v>
      </c>
      <c r="DB18" s="85">
        <v>0.79620000000000002</v>
      </c>
      <c r="DC18" s="165">
        <f t="shared" si="58"/>
        <v>2.1382000000000003</v>
      </c>
      <c r="DD18" s="194">
        <f t="shared" si="59"/>
        <v>0.78400000000000003</v>
      </c>
      <c r="DE18" s="358">
        <f t="shared" si="60"/>
        <v>0</v>
      </c>
      <c r="DF18" s="359">
        <f t="shared" si="61"/>
        <v>0</v>
      </c>
      <c r="DI18" s="231"/>
      <c r="DJ18" s="165">
        <f t="shared" si="62"/>
        <v>19.690199999999997</v>
      </c>
      <c r="DK18" s="188">
        <f t="shared" si="63"/>
        <v>0.97499999999999998</v>
      </c>
      <c r="DM18" s="370">
        <f t="shared" si="64"/>
        <v>10</v>
      </c>
      <c r="DN18" s="371">
        <f t="shared" si="65"/>
        <v>14</v>
      </c>
    </row>
    <row r="19" spans="2:118" x14ac:dyDescent="0.3">
      <c r="B19" s="47" t="s">
        <v>272</v>
      </c>
      <c r="C19" s="160">
        <v>540194</v>
      </c>
      <c r="D19" s="4" t="s">
        <v>359</v>
      </c>
      <c r="E19" s="4" t="s">
        <v>369</v>
      </c>
      <c r="F19" s="11">
        <v>7</v>
      </c>
      <c r="G19" s="18">
        <v>529</v>
      </c>
      <c r="H19" s="18">
        <v>960</v>
      </c>
      <c r="I19" s="18">
        <v>1520</v>
      </c>
      <c r="J19" s="19">
        <v>1838.9413988657843</v>
      </c>
      <c r="K19" s="18">
        <v>535</v>
      </c>
      <c r="L19" s="163">
        <v>2.83</v>
      </c>
      <c r="N19" s="256">
        <v>230</v>
      </c>
      <c r="O19" s="26">
        <f t="shared" si="0"/>
        <v>0.66700000000000004</v>
      </c>
      <c r="P19" s="26">
        <v>0.43478260869565222</v>
      </c>
      <c r="Q19" s="144">
        <f t="shared" si="1"/>
        <v>0.97499999999999998</v>
      </c>
      <c r="R19" s="11">
        <v>4.0199999999999996</v>
      </c>
      <c r="S19" s="26">
        <f t="shared" si="2"/>
        <v>0.53</v>
      </c>
      <c r="T19" s="69">
        <v>7.5992438563327021E-3</v>
      </c>
      <c r="U19" s="31">
        <f t="shared" si="3"/>
        <v>0.82599999999999996</v>
      </c>
      <c r="V19" s="11">
        <v>18</v>
      </c>
      <c r="W19" s="26">
        <f t="shared" si="4"/>
        <v>0.58599999999999997</v>
      </c>
      <c r="X19" s="62">
        <v>3.3</v>
      </c>
      <c r="Y19" s="26">
        <f t="shared" si="5"/>
        <v>0.77300000000000002</v>
      </c>
      <c r="Z19" s="163">
        <f t="shared" si="6"/>
        <v>4.3570000000000002</v>
      </c>
      <c r="AA19" s="184">
        <f t="shared" si="7"/>
        <v>0.97499999999999998</v>
      </c>
      <c r="AB19" s="283">
        <f t="shared" si="8"/>
        <v>1</v>
      </c>
      <c r="AC19" s="284">
        <f t="shared" si="9"/>
        <v>2</v>
      </c>
      <c r="AE19" s="256">
        <v>249</v>
      </c>
      <c r="AF19" s="26">
        <f t="shared" si="10"/>
        <v>0.73399999999999999</v>
      </c>
      <c r="AG19" s="79">
        <v>82</v>
      </c>
      <c r="AH19" s="144">
        <f t="shared" si="11"/>
        <v>0.91100000000000003</v>
      </c>
      <c r="AI19" s="26">
        <f t="shared" si="12"/>
        <v>0.25937500000000002</v>
      </c>
      <c r="AJ19" s="178">
        <f t="shared" si="13"/>
        <v>0.876</v>
      </c>
      <c r="AK19" s="61">
        <f t="shared" si="14"/>
        <v>1.0826086956521739</v>
      </c>
      <c r="AL19" s="26">
        <f t="shared" si="15"/>
        <v>0.78700000000000003</v>
      </c>
      <c r="AM19" s="11">
        <v>249</v>
      </c>
      <c r="AN19" s="83">
        <f t="shared" si="16"/>
        <v>0.25937500000000002</v>
      </c>
      <c r="AO19" s="26">
        <f t="shared" si="17"/>
        <v>0.32931726907630521</v>
      </c>
      <c r="AP19" s="144">
        <f t="shared" si="18"/>
        <v>0.94599999999999995</v>
      </c>
      <c r="AQ19" s="198">
        <f t="shared" si="19"/>
        <v>3.3079999999999998</v>
      </c>
      <c r="AR19" s="184">
        <f t="shared" si="20"/>
        <v>0.95</v>
      </c>
      <c r="AS19" s="283">
        <f t="shared" si="21"/>
        <v>1</v>
      </c>
      <c r="AT19" s="284">
        <f t="shared" si="22"/>
        <v>2</v>
      </c>
      <c r="AV19" s="208">
        <v>57600</v>
      </c>
      <c r="AW19" s="178">
        <f t="shared" si="23"/>
        <v>0.82599999999999996</v>
      </c>
      <c r="AX19" s="26">
        <v>0.11235955056179769</v>
      </c>
      <c r="AY19" s="83">
        <f t="shared" si="24"/>
        <v>0.44800000000000001</v>
      </c>
      <c r="AZ19" s="26">
        <v>0.17699999999999999</v>
      </c>
      <c r="BA19" s="83">
        <f t="shared" si="25"/>
        <v>0.43099999999999999</v>
      </c>
      <c r="BB19" s="26">
        <v>0.55000000000000004</v>
      </c>
      <c r="BC19" s="83">
        <f t="shared" si="26"/>
        <v>0.24299999999999999</v>
      </c>
      <c r="BD19" s="26">
        <v>0.71499999999999997</v>
      </c>
      <c r="BE19" s="83">
        <f t="shared" si="27"/>
        <v>0.33200000000000002</v>
      </c>
      <c r="BF19" s="26">
        <v>0.12851405622489959</v>
      </c>
      <c r="BG19" s="144">
        <f t="shared" si="28"/>
        <v>0.90100000000000002</v>
      </c>
      <c r="BH19" s="212">
        <f t="shared" si="29"/>
        <v>3.181</v>
      </c>
      <c r="BI19" s="193">
        <f t="shared" si="30"/>
        <v>0.38800000000000001</v>
      </c>
      <c r="BJ19" s="283">
        <f t="shared" si="31"/>
        <v>1</v>
      </c>
      <c r="BK19" s="284">
        <f t="shared" si="32"/>
        <v>2</v>
      </c>
      <c r="BM19" s="160">
        <v>3</v>
      </c>
      <c r="BN19" s="26">
        <f t="shared" si="33"/>
        <v>0.76600000000000001</v>
      </c>
      <c r="BO19" s="11">
        <v>2</v>
      </c>
      <c r="BP19" s="31">
        <f t="shared" si="34"/>
        <v>0.82599999999999996</v>
      </c>
      <c r="BQ19" s="26">
        <v>0.41699999999999998</v>
      </c>
      <c r="BR19" s="144">
        <f t="shared" si="35"/>
        <v>0.96099999999999997</v>
      </c>
      <c r="BS19" s="163">
        <f t="shared" si="36"/>
        <v>1.7269999999999999</v>
      </c>
      <c r="BT19" s="217">
        <f t="shared" si="37"/>
        <v>0.96399999999999997</v>
      </c>
      <c r="BU19" s="283">
        <f t="shared" si="38"/>
        <v>1</v>
      </c>
      <c r="BV19" s="284">
        <f t="shared" si="39"/>
        <v>1</v>
      </c>
      <c r="BX19" s="160">
        <v>3</v>
      </c>
      <c r="BY19" s="31">
        <f t="shared" si="40"/>
        <v>0.84</v>
      </c>
      <c r="BZ19" s="11">
        <v>2</v>
      </c>
      <c r="CA19" s="31">
        <f t="shared" si="41"/>
        <v>0.872</v>
      </c>
      <c r="CB19" s="11">
        <v>9</v>
      </c>
      <c r="CC19" s="26">
        <f t="shared" si="42"/>
        <v>0.79500000000000004</v>
      </c>
      <c r="CD19" s="11">
        <v>8</v>
      </c>
      <c r="CE19" s="144">
        <f t="shared" si="43"/>
        <v>0.93200000000000005</v>
      </c>
      <c r="CF19" s="163">
        <f t="shared" si="44"/>
        <v>1.635</v>
      </c>
      <c r="CG19" s="205">
        <f t="shared" si="45"/>
        <v>0.872</v>
      </c>
      <c r="CH19" s="283">
        <f t="shared" si="46"/>
        <v>0</v>
      </c>
      <c r="CI19" s="284">
        <f t="shared" si="47"/>
        <v>1</v>
      </c>
      <c r="CK19" s="160">
        <v>5</v>
      </c>
      <c r="CL19" s="26">
        <f t="shared" si="48"/>
        <v>0.63200000000000001</v>
      </c>
      <c r="CM19" s="26">
        <v>2.0080321285140562E-2</v>
      </c>
      <c r="CN19" s="83">
        <f t="shared" si="49"/>
        <v>0.54400000000000004</v>
      </c>
      <c r="CO19" s="11">
        <v>251</v>
      </c>
      <c r="CP19" s="31">
        <f t="shared" si="50"/>
        <v>0.89300000000000002</v>
      </c>
      <c r="CQ19" s="11">
        <v>118</v>
      </c>
      <c r="CR19" s="144">
        <f t="shared" si="51"/>
        <v>0.94599999999999995</v>
      </c>
      <c r="CS19" s="163">
        <f t="shared" si="52"/>
        <v>3.0150000000000001</v>
      </c>
      <c r="CT19" s="205">
        <f t="shared" si="53"/>
        <v>0.80500000000000005</v>
      </c>
      <c r="CU19" s="283">
        <f t="shared" si="54"/>
        <v>1</v>
      </c>
      <c r="CV19" s="284">
        <f t="shared" si="55"/>
        <v>2</v>
      </c>
      <c r="CX19" s="227">
        <v>0.38200000000000001</v>
      </c>
      <c r="CY19" s="31">
        <f t="shared" si="56"/>
        <v>0.86199999999999999</v>
      </c>
      <c r="CZ19" s="26">
        <v>0.35399999999999998</v>
      </c>
      <c r="DA19" s="144">
        <f t="shared" si="57"/>
        <v>0.90400000000000003</v>
      </c>
      <c r="DB19" s="83">
        <v>0.68279999999999996</v>
      </c>
      <c r="DC19" s="163">
        <f t="shared" si="58"/>
        <v>2.4487999999999999</v>
      </c>
      <c r="DD19" s="205">
        <f t="shared" si="59"/>
        <v>0.86899999999999999</v>
      </c>
      <c r="DE19" s="283">
        <f t="shared" si="60"/>
        <v>1</v>
      </c>
      <c r="DF19" s="284">
        <f t="shared" si="61"/>
        <v>2</v>
      </c>
      <c r="DI19" s="231"/>
      <c r="DJ19" s="163">
        <f t="shared" si="62"/>
        <v>19.671800000000005</v>
      </c>
      <c r="DK19" s="206">
        <f t="shared" si="63"/>
        <v>0.97099999999999997</v>
      </c>
      <c r="DM19" s="301">
        <f t="shared" si="64"/>
        <v>6</v>
      </c>
      <c r="DN19" s="302">
        <f t="shared" si="65"/>
        <v>12</v>
      </c>
    </row>
    <row r="20" spans="2:118" x14ac:dyDescent="0.3">
      <c r="B20" s="48" t="s">
        <v>125</v>
      </c>
      <c r="C20" s="162">
        <v>540070</v>
      </c>
      <c r="D20" s="5" t="s">
        <v>330</v>
      </c>
      <c r="E20" s="5" t="s">
        <v>370</v>
      </c>
      <c r="F20" s="12">
        <v>3</v>
      </c>
      <c r="G20" s="20">
        <v>542777</v>
      </c>
      <c r="H20" s="20">
        <v>47446</v>
      </c>
      <c r="I20" s="20">
        <v>86137</v>
      </c>
      <c r="J20" s="21">
        <v>101.56598382024293</v>
      </c>
      <c r="K20" s="20">
        <v>35194</v>
      </c>
      <c r="L20" s="165">
        <v>2.4366653406830712</v>
      </c>
      <c r="N20" s="438">
        <v>20983</v>
      </c>
      <c r="O20" s="143">
        <f t="shared" si="0"/>
        <v>0.99199999999999999</v>
      </c>
      <c r="P20" s="27">
        <v>3.8658601967290443E-2</v>
      </c>
      <c r="Q20" s="27">
        <f t="shared" si="1"/>
        <v>0.24</v>
      </c>
      <c r="R20" s="12">
        <v>823.86</v>
      </c>
      <c r="S20" s="143">
        <f t="shared" si="2"/>
        <v>1</v>
      </c>
      <c r="T20" s="71">
        <v>1.517860926310437E-3</v>
      </c>
      <c r="U20" s="27">
        <f t="shared" si="3"/>
        <v>0.27500000000000002</v>
      </c>
      <c r="V20" s="12">
        <v>24</v>
      </c>
      <c r="W20" s="29">
        <f t="shared" si="4"/>
        <v>0.89</v>
      </c>
      <c r="X20" s="66">
        <v>2.5</v>
      </c>
      <c r="Y20" s="27">
        <f t="shared" si="5"/>
        <v>0.67800000000000005</v>
      </c>
      <c r="Z20" s="165">
        <f t="shared" si="6"/>
        <v>4.0750000000000002</v>
      </c>
      <c r="AA20" s="188">
        <f t="shared" si="7"/>
        <v>0.91100000000000003</v>
      </c>
      <c r="AB20" s="358">
        <f t="shared" si="8"/>
        <v>2</v>
      </c>
      <c r="AC20" s="359">
        <f t="shared" si="9"/>
        <v>3</v>
      </c>
      <c r="AE20" s="438">
        <v>7950</v>
      </c>
      <c r="AF20" s="143">
        <f t="shared" si="10"/>
        <v>1</v>
      </c>
      <c r="AG20" s="80">
        <v>1391</v>
      </c>
      <c r="AH20" s="143">
        <f t="shared" si="11"/>
        <v>1</v>
      </c>
      <c r="AI20" s="27">
        <f t="shared" si="12"/>
        <v>0.16755890907558066</v>
      </c>
      <c r="AJ20" s="85">
        <f t="shared" si="13"/>
        <v>0.73799999999999999</v>
      </c>
      <c r="AK20" s="74">
        <f t="shared" si="14"/>
        <v>0.37887813944621834</v>
      </c>
      <c r="AL20" s="27">
        <f t="shared" si="15"/>
        <v>0.48399999999999999</v>
      </c>
      <c r="AM20" s="12">
        <v>8576</v>
      </c>
      <c r="AN20" s="85">
        <f t="shared" si="16"/>
        <v>0.18075285587826159</v>
      </c>
      <c r="AO20" s="27">
        <f t="shared" si="17"/>
        <v>0.17496855345911949</v>
      </c>
      <c r="AP20" s="29">
        <f t="shared" si="18"/>
        <v>0.86499999999999999</v>
      </c>
      <c r="AQ20" s="199">
        <f t="shared" si="19"/>
        <v>3.222</v>
      </c>
      <c r="AR20" s="188">
        <f t="shared" si="20"/>
        <v>0.92200000000000004</v>
      </c>
      <c r="AS20" s="358">
        <f t="shared" si="21"/>
        <v>2</v>
      </c>
      <c r="AT20" s="359">
        <f t="shared" si="22"/>
        <v>2</v>
      </c>
      <c r="AV20" s="209">
        <v>49400</v>
      </c>
      <c r="AW20" s="85">
        <f t="shared" si="23"/>
        <v>0.70299999999999996</v>
      </c>
      <c r="AX20" s="27">
        <v>0.31717222997842359</v>
      </c>
      <c r="AY20" s="180">
        <f t="shared" si="24"/>
        <v>0.82599999999999996</v>
      </c>
      <c r="AZ20" s="27">
        <v>0.24299999999999999</v>
      </c>
      <c r="BA20" s="85">
        <f t="shared" si="25"/>
        <v>0.58299999999999996</v>
      </c>
      <c r="BB20" s="27">
        <v>0.91600000000000004</v>
      </c>
      <c r="BC20" s="180">
        <f t="shared" si="26"/>
        <v>0.83</v>
      </c>
      <c r="BD20" s="27">
        <v>0.73399999999999999</v>
      </c>
      <c r="BE20" s="85">
        <f t="shared" si="27"/>
        <v>0.36699999999999999</v>
      </c>
      <c r="BF20" s="27">
        <v>6.2138364779874215E-2</v>
      </c>
      <c r="BG20" s="85">
        <f t="shared" si="28"/>
        <v>0.745</v>
      </c>
      <c r="BH20" s="213">
        <f t="shared" si="29"/>
        <v>4.0540000000000003</v>
      </c>
      <c r="BI20" s="188">
        <f t="shared" si="30"/>
        <v>0.96099999999999997</v>
      </c>
      <c r="BJ20" s="358">
        <f t="shared" si="31"/>
        <v>0</v>
      </c>
      <c r="BK20" s="359">
        <f t="shared" si="32"/>
        <v>2</v>
      </c>
      <c r="BM20" s="162">
        <v>23</v>
      </c>
      <c r="BN20" s="143">
        <f t="shared" si="33"/>
        <v>1</v>
      </c>
      <c r="BO20" s="12">
        <v>17</v>
      </c>
      <c r="BP20" s="143">
        <f t="shared" si="34"/>
        <v>1</v>
      </c>
      <c r="BQ20" s="27">
        <v>0.126</v>
      </c>
      <c r="BR20" s="85">
        <f t="shared" si="35"/>
        <v>0.65</v>
      </c>
      <c r="BS20" s="165">
        <f t="shared" si="36"/>
        <v>1.65</v>
      </c>
      <c r="BT20" s="219">
        <f t="shared" si="37"/>
        <v>0.94599999999999995</v>
      </c>
      <c r="BU20" s="358">
        <f t="shared" si="38"/>
        <v>1</v>
      </c>
      <c r="BV20" s="359">
        <f t="shared" si="39"/>
        <v>1</v>
      </c>
      <c r="BX20" s="162">
        <v>0</v>
      </c>
      <c r="BY20" s="27">
        <f t="shared" si="40"/>
        <v>0</v>
      </c>
      <c r="BZ20" s="12">
        <v>0</v>
      </c>
      <c r="CA20" s="27">
        <f t="shared" si="41"/>
        <v>0</v>
      </c>
      <c r="CB20" s="12">
        <v>149</v>
      </c>
      <c r="CC20" s="143">
        <f t="shared" si="42"/>
        <v>1</v>
      </c>
      <c r="CD20" s="12">
        <v>54</v>
      </c>
      <c r="CE20" s="143">
        <f t="shared" si="43"/>
        <v>1</v>
      </c>
      <c r="CF20" s="165">
        <f t="shared" si="44"/>
        <v>1</v>
      </c>
      <c r="CG20" s="194">
        <f t="shared" si="45"/>
        <v>0.72</v>
      </c>
      <c r="CH20" s="358">
        <f t="shared" si="46"/>
        <v>1</v>
      </c>
      <c r="CI20" s="359">
        <f t="shared" si="47"/>
        <v>1</v>
      </c>
      <c r="CK20" s="162">
        <v>811</v>
      </c>
      <c r="CL20" s="143">
        <f t="shared" si="48"/>
        <v>1</v>
      </c>
      <c r="CM20" s="27">
        <v>0.1020125786163522</v>
      </c>
      <c r="CN20" s="180">
        <f t="shared" si="49"/>
        <v>0.80900000000000005</v>
      </c>
      <c r="CO20" s="12">
        <v>1636</v>
      </c>
      <c r="CP20" s="143">
        <f t="shared" si="50"/>
        <v>0.99199999999999999</v>
      </c>
      <c r="CQ20" s="12">
        <v>562</v>
      </c>
      <c r="CR20" s="143">
        <f t="shared" si="51"/>
        <v>0.99199999999999999</v>
      </c>
      <c r="CS20" s="165">
        <f t="shared" si="52"/>
        <v>3.7930000000000001</v>
      </c>
      <c r="CT20" s="188">
        <f t="shared" si="53"/>
        <v>0.98899999999999999</v>
      </c>
      <c r="CU20" s="358">
        <f t="shared" si="54"/>
        <v>3</v>
      </c>
      <c r="CV20" s="359">
        <f t="shared" si="55"/>
        <v>4</v>
      </c>
      <c r="CX20" s="228">
        <v>0.223</v>
      </c>
      <c r="CY20" s="27">
        <f t="shared" si="56"/>
        <v>0.71299999999999997</v>
      </c>
      <c r="CZ20" s="27">
        <v>0.14299999999999999</v>
      </c>
      <c r="DA20" s="27">
        <f t="shared" si="57"/>
        <v>0.73799999999999999</v>
      </c>
      <c r="DB20" s="27">
        <v>0.4259</v>
      </c>
      <c r="DC20" s="165">
        <f t="shared" si="58"/>
        <v>1.8769</v>
      </c>
      <c r="DD20" s="194">
        <f t="shared" si="59"/>
        <v>0.66400000000000003</v>
      </c>
      <c r="DE20" s="358">
        <f t="shared" si="60"/>
        <v>0</v>
      </c>
      <c r="DF20" s="359">
        <f t="shared" si="61"/>
        <v>0</v>
      </c>
      <c r="DI20" s="231"/>
      <c r="DJ20" s="165">
        <f t="shared" si="62"/>
        <v>19.670899999999996</v>
      </c>
      <c r="DK20" s="188">
        <f t="shared" si="63"/>
        <v>0.96799999999999997</v>
      </c>
      <c r="DM20" s="370">
        <f t="shared" si="64"/>
        <v>9</v>
      </c>
      <c r="DN20" s="371">
        <f t="shared" si="65"/>
        <v>13</v>
      </c>
    </row>
    <row r="21" spans="2:118" x14ac:dyDescent="0.3">
      <c r="B21" s="47" t="s">
        <v>31</v>
      </c>
      <c r="C21" s="160">
        <v>540008</v>
      </c>
      <c r="D21" s="4" t="s">
        <v>309</v>
      </c>
      <c r="E21" s="4" t="s">
        <v>369</v>
      </c>
      <c r="F21" s="11">
        <v>3</v>
      </c>
      <c r="G21" s="18">
        <v>4924</v>
      </c>
      <c r="H21" s="18">
        <v>1425</v>
      </c>
      <c r="I21" s="18">
        <v>2913</v>
      </c>
      <c r="J21" s="19">
        <v>378.61900893582452</v>
      </c>
      <c r="K21" s="18">
        <v>1047</v>
      </c>
      <c r="L21" s="163">
        <v>2.77</v>
      </c>
      <c r="N21" s="256">
        <v>278</v>
      </c>
      <c r="O21" s="26">
        <f t="shared" si="0"/>
        <v>0.71</v>
      </c>
      <c r="P21" s="26">
        <v>5.6458164094232328E-2</v>
      </c>
      <c r="Q21" s="26">
        <f t="shared" si="1"/>
        <v>0.36</v>
      </c>
      <c r="R21" s="11">
        <v>7.08</v>
      </c>
      <c r="S21" s="26">
        <f t="shared" si="2"/>
        <v>0.68500000000000005</v>
      </c>
      <c r="T21" s="69">
        <v>1.4378554021121041E-3</v>
      </c>
      <c r="U21" s="26">
        <f t="shared" si="3"/>
        <v>0.25700000000000001</v>
      </c>
      <c r="V21" s="11">
        <v>20</v>
      </c>
      <c r="W21" s="31">
        <f t="shared" si="4"/>
        <v>0.80900000000000005</v>
      </c>
      <c r="X21" s="65">
        <v>4.4000000000000004</v>
      </c>
      <c r="Y21" s="31">
        <f t="shared" si="5"/>
        <v>0.89700000000000002</v>
      </c>
      <c r="Z21" s="163">
        <f t="shared" si="6"/>
        <v>3.718</v>
      </c>
      <c r="AA21" s="181">
        <f t="shared" si="7"/>
        <v>0.78400000000000003</v>
      </c>
      <c r="AB21" s="283">
        <f t="shared" si="8"/>
        <v>0</v>
      </c>
      <c r="AC21" s="284">
        <f t="shared" si="9"/>
        <v>2</v>
      </c>
      <c r="AE21" s="256">
        <v>261</v>
      </c>
      <c r="AF21" s="26">
        <f t="shared" si="10"/>
        <v>0.749</v>
      </c>
      <c r="AG21" s="79">
        <v>29</v>
      </c>
      <c r="AH21" s="31">
        <f t="shared" si="11"/>
        <v>0.83</v>
      </c>
      <c r="AI21" s="26">
        <f t="shared" si="12"/>
        <v>0.1831578947368421</v>
      </c>
      <c r="AJ21" s="83">
        <f t="shared" si="13"/>
        <v>0.75900000000000001</v>
      </c>
      <c r="AK21" s="61">
        <f t="shared" si="14"/>
        <v>0.9388489208633094</v>
      </c>
      <c r="AL21" s="26">
        <f t="shared" si="15"/>
        <v>0.74199999999999999</v>
      </c>
      <c r="AM21" s="11">
        <v>296</v>
      </c>
      <c r="AN21" s="83">
        <f t="shared" si="16"/>
        <v>0.20771929824561403</v>
      </c>
      <c r="AO21" s="26">
        <f t="shared" si="17"/>
        <v>0.1111111111111111</v>
      </c>
      <c r="AP21" s="26">
        <f t="shared" si="18"/>
        <v>0.76300000000000001</v>
      </c>
      <c r="AQ21" s="198">
        <f t="shared" si="19"/>
        <v>3.08</v>
      </c>
      <c r="AR21" s="191">
        <f t="shared" si="20"/>
        <v>0.872</v>
      </c>
      <c r="AS21" s="283">
        <f t="shared" si="21"/>
        <v>0</v>
      </c>
      <c r="AT21" s="284">
        <f t="shared" si="22"/>
        <v>1</v>
      </c>
      <c r="AV21" s="208">
        <v>54750</v>
      </c>
      <c r="AW21" s="83">
        <f t="shared" si="23"/>
        <v>0.78700000000000003</v>
      </c>
      <c r="AX21" s="26">
        <v>0.34482758620689657</v>
      </c>
      <c r="AY21" s="178">
        <f t="shared" si="24"/>
        <v>0.85099999999999998</v>
      </c>
      <c r="AZ21" s="26">
        <v>0.22600000000000001</v>
      </c>
      <c r="BA21" s="83">
        <f t="shared" si="25"/>
        <v>0.54400000000000004</v>
      </c>
      <c r="BB21" s="26">
        <v>0.875</v>
      </c>
      <c r="BC21" s="83">
        <f t="shared" si="26"/>
        <v>0.64300000000000002</v>
      </c>
      <c r="BD21" s="26">
        <v>0.879</v>
      </c>
      <c r="BE21" s="83">
        <f t="shared" si="27"/>
        <v>0.69599999999999995</v>
      </c>
      <c r="BF21" s="26">
        <v>6.5134099616858232E-2</v>
      </c>
      <c r="BG21" s="83">
        <f t="shared" si="28"/>
        <v>0.76300000000000001</v>
      </c>
      <c r="BH21" s="212">
        <f t="shared" si="29"/>
        <v>4.2840000000000007</v>
      </c>
      <c r="BI21" s="184">
        <f t="shared" si="30"/>
        <v>0.98499999999999999</v>
      </c>
      <c r="BJ21" s="283">
        <f t="shared" si="31"/>
        <v>0</v>
      </c>
      <c r="BK21" s="284">
        <f t="shared" si="32"/>
        <v>1</v>
      </c>
      <c r="BM21" s="160">
        <v>4</v>
      </c>
      <c r="BN21" s="31">
        <f t="shared" si="33"/>
        <v>0.85499999999999998</v>
      </c>
      <c r="BO21" s="11">
        <v>3</v>
      </c>
      <c r="BP21" s="144">
        <f t="shared" si="34"/>
        <v>0.91500000000000004</v>
      </c>
      <c r="BQ21" s="26">
        <v>0.21</v>
      </c>
      <c r="BR21" s="178">
        <f t="shared" si="35"/>
        <v>0.84799999999999998</v>
      </c>
      <c r="BS21" s="163">
        <f t="shared" si="36"/>
        <v>1.7029999999999998</v>
      </c>
      <c r="BT21" s="217">
        <f t="shared" si="37"/>
        <v>0.95699999999999996</v>
      </c>
      <c r="BU21" s="283">
        <f t="shared" si="38"/>
        <v>0</v>
      </c>
      <c r="BV21" s="284">
        <f t="shared" si="39"/>
        <v>2</v>
      </c>
      <c r="BX21" s="160">
        <v>1</v>
      </c>
      <c r="BY21" s="26">
        <f t="shared" si="40"/>
        <v>0.71299999999999997</v>
      </c>
      <c r="BZ21" s="11">
        <v>0</v>
      </c>
      <c r="CA21" s="26">
        <f t="shared" si="41"/>
        <v>0</v>
      </c>
      <c r="CB21" s="11">
        <v>9</v>
      </c>
      <c r="CC21" s="26">
        <f t="shared" si="42"/>
        <v>0.79500000000000004</v>
      </c>
      <c r="CD21" s="11">
        <v>4</v>
      </c>
      <c r="CE21" s="31">
        <f t="shared" si="43"/>
        <v>0.84799999999999998</v>
      </c>
      <c r="CF21" s="163">
        <f t="shared" si="44"/>
        <v>1.508</v>
      </c>
      <c r="CG21" s="205">
        <f t="shared" si="45"/>
        <v>0.82299999999999995</v>
      </c>
      <c r="CH21" s="283">
        <f t="shared" si="46"/>
        <v>0</v>
      </c>
      <c r="CI21" s="284">
        <f t="shared" si="47"/>
        <v>0</v>
      </c>
      <c r="CK21" s="160">
        <v>65</v>
      </c>
      <c r="CL21" s="144">
        <f t="shared" si="48"/>
        <v>0.91500000000000004</v>
      </c>
      <c r="CM21" s="26">
        <v>0.24904214559386972</v>
      </c>
      <c r="CN21" s="144">
        <f t="shared" si="49"/>
        <v>0.94299999999999995</v>
      </c>
      <c r="CO21" s="11">
        <v>87</v>
      </c>
      <c r="CP21" s="26">
        <f t="shared" si="50"/>
        <v>0.75900000000000001</v>
      </c>
      <c r="CQ21" s="11">
        <v>36</v>
      </c>
      <c r="CR21" s="26">
        <f t="shared" si="51"/>
        <v>0.79500000000000004</v>
      </c>
      <c r="CS21" s="163">
        <f t="shared" si="52"/>
        <v>3.4119999999999999</v>
      </c>
      <c r="CT21" s="206">
        <f t="shared" si="53"/>
        <v>0.91800000000000004</v>
      </c>
      <c r="CU21" s="283">
        <f t="shared" si="54"/>
        <v>2</v>
      </c>
      <c r="CV21" s="284">
        <f t="shared" si="55"/>
        <v>2</v>
      </c>
      <c r="CX21" s="227">
        <v>0.21299999999999999</v>
      </c>
      <c r="CY21" s="26">
        <f t="shared" si="56"/>
        <v>0.69599999999999995</v>
      </c>
      <c r="CZ21" s="26">
        <v>0.18099999999999999</v>
      </c>
      <c r="DA21" s="31">
        <f t="shared" si="57"/>
        <v>0.80200000000000005</v>
      </c>
      <c r="DB21" s="26">
        <v>0.45810000000000001</v>
      </c>
      <c r="DC21" s="163">
        <f t="shared" si="58"/>
        <v>1.9560999999999999</v>
      </c>
      <c r="DD21" s="203">
        <f t="shared" si="59"/>
        <v>0.69199999999999995</v>
      </c>
      <c r="DE21" s="283">
        <f t="shared" si="60"/>
        <v>0</v>
      </c>
      <c r="DF21" s="284">
        <f t="shared" si="61"/>
        <v>1</v>
      </c>
      <c r="DI21" s="231"/>
      <c r="DJ21" s="163">
        <f t="shared" si="62"/>
        <v>19.661100000000005</v>
      </c>
      <c r="DK21" s="206">
        <f t="shared" si="63"/>
        <v>0.96399999999999997</v>
      </c>
      <c r="DM21" s="301">
        <f t="shared" si="64"/>
        <v>2</v>
      </c>
      <c r="DN21" s="302">
        <f t="shared" si="65"/>
        <v>9</v>
      </c>
    </row>
    <row r="22" spans="2:118" x14ac:dyDescent="0.3">
      <c r="B22" s="47" t="s">
        <v>170</v>
      </c>
      <c r="C22" s="160">
        <v>540120</v>
      </c>
      <c r="D22" s="4" t="s">
        <v>339</v>
      </c>
      <c r="E22" s="4" t="s">
        <v>369</v>
      </c>
      <c r="F22" s="11">
        <v>1</v>
      </c>
      <c r="G22" s="18">
        <v>388</v>
      </c>
      <c r="H22" s="18">
        <v>367</v>
      </c>
      <c r="I22" s="18">
        <v>159</v>
      </c>
      <c r="J22" s="19">
        <v>262.26804123711338</v>
      </c>
      <c r="K22" s="18">
        <v>44</v>
      </c>
      <c r="L22" s="163">
        <v>3.61</v>
      </c>
      <c r="N22" s="256">
        <v>105</v>
      </c>
      <c r="O22" s="26">
        <f t="shared" si="0"/>
        <v>0.49099999999999999</v>
      </c>
      <c r="P22" s="26">
        <v>0.27061855670103091</v>
      </c>
      <c r="Q22" s="31">
        <f t="shared" si="1"/>
        <v>0.872</v>
      </c>
      <c r="R22" s="11">
        <v>4.4800000000000004</v>
      </c>
      <c r="S22" s="26">
        <f t="shared" si="2"/>
        <v>0.56499999999999995</v>
      </c>
      <c r="T22" s="69">
        <v>1.154639175257732E-2</v>
      </c>
      <c r="U22" s="144">
        <f t="shared" si="3"/>
        <v>0.96099999999999997</v>
      </c>
      <c r="V22" s="11">
        <v>19</v>
      </c>
      <c r="W22" s="26">
        <f t="shared" si="4"/>
        <v>0.749</v>
      </c>
      <c r="X22" s="62">
        <v>4.3</v>
      </c>
      <c r="Y22" s="31">
        <f t="shared" si="5"/>
        <v>0.879</v>
      </c>
      <c r="Z22" s="163">
        <f t="shared" si="6"/>
        <v>4.5169999999999995</v>
      </c>
      <c r="AA22" s="184">
        <f t="shared" si="7"/>
        <v>0.98499999999999999</v>
      </c>
      <c r="AB22" s="283">
        <f t="shared" si="8"/>
        <v>1</v>
      </c>
      <c r="AC22" s="284">
        <f t="shared" si="9"/>
        <v>3</v>
      </c>
      <c r="AE22" s="256">
        <v>85</v>
      </c>
      <c r="AF22" s="26">
        <f t="shared" si="10"/>
        <v>0.55800000000000005</v>
      </c>
      <c r="AG22" s="79">
        <v>31</v>
      </c>
      <c r="AH22" s="31">
        <f t="shared" si="11"/>
        <v>0.84799999999999998</v>
      </c>
      <c r="AI22" s="26">
        <f t="shared" si="12"/>
        <v>0.23160762942779292</v>
      </c>
      <c r="AJ22" s="178">
        <f t="shared" si="13"/>
        <v>0.84799999999999998</v>
      </c>
      <c r="AK22" s="61">
        <f t="shared" si="14"/>
        <v>0.80952380952380953</v>
      </c>
      <c r="AL22" s="26">
        <f t="shared" si="15"/>
        <v>0.68899999999999995</v>
      </c>
      <c r="AM22" s="11">
        <v>85</v>
      </c>
      <c r="AN22" s="83">
        <f t="shared" si="16"/>
        <v>0.23160762942779292</v>
      </c>
      <c r="AO22" s="26">
        <f t="shared" si="17"/>
        <v>0.36470588235294116</v>
      </c>
      <c r="AP22" s="144">
        <f t="shared" si="18"/>
        <v>0.96399999999999997</v>
      </c>
      <c r="AQ22" s="198">
        <f t="shared" si="19"/>
        <v>2.9429999999999996</v>
      </c>
      <c r="AR22" s="191">
        <f t="shared" si="20"/>
        <v>0.84</v>
      </c>
      <c r="AS22" s="283">
        <f t="shared" si="21"/>
        <v>0</v>
      </c>
      <c r="AT22" s="284">
        <f t="shared" si="22"/>
        <v>2</v>
      </c>
      <c r="AV22" s="208">
        <v>14000</v>
      </c>
      <c r="AW22" s="83">
        <f t="shared" si="23"/>
        <v>0.16600000000000001</v>
      </c>
      <c r="AX22" s="26">
        <v>0.30303030303030298</v>
      </c>
      <c r="AY22" s="83">
        <f t="shared" si="24"/>
        <v>0.78400000000000003</v>
      </c>
      <c r="AZ22" s="26">
        <v>0.34100000000000003</v>
      </c>
      <c r="BA22" s="83">
        <f t="shared" si="25"/>
        <v>0.76300000000000001</v>
      </c>
      <c r="BB22" s="26">
        <v>0.77600000000000002</v>
      </c>
      <c r="BC22" s="83">
        <f t="shared" si="26"/>
        <v>0.441</v>
      </c>
      <c r="BD22" s="26">
        <v>0.94200000000000006</v>
      </c>
      <c r="BE22" s="178">
        <f t="shared" si="27"/>
        <v>0.88600000000000001</v>
      </c>
      <c r="BF22" s="26">
        <v>3.5294117647058823E-2</v>
      </c>
      <c r="BG22" s="83">
        <f t="shared" si="28"/>
        <v>0.58599999999999997</v>
      </c>
      <c r="BH22" s="212">
        <f t="shared" si="29"/>
        <v>3.6259999999999999</v>
      </c>
      <c r="BI22" s="193">
        <f t="shared" si="30"/>
        <v>0.70299999999999996</v>
      </c>
      <c r="BJ22" s="283">
        <f t="shared" si="31"/>
        <v>0</v>
      </c>
      <c r="BK22" s="284">
        <f t="shared" si="32"/>
        <v>1</v>
      </c>
      <c r="BM22" s="160">
        <v>3</v>
      </c>
      <c r="BN22" s="26">
        <f t="shared" si="33"/>
        <v>0.76600000000000001</v>
      </c>
      <c r="BO22" s="11">
        <v>1</v>
      </c>
      <c r="BP22" s="26">
        <f t="shared" si="34"/>
        <v>0.59299999999999997</v>
      </c>
      <c r="BQ22" s="26">
        <v>0.46</v>
      </c>
      <c r="BR22" s="144">
        <f t="shared" si="35"/>
        <v>0.97499999999999998</v>
      </c>
      <c r="BS22" s="163">
        <f t="shared" si="36"/>
        <v>1.7410000000000001</v>
      </c>
      <c r="BT22" s="217">
        <f t="shared" si="37"/>
        <v>0.97499999999999998</v>
      </c>
      <c r="BU22" s="283">
        <f t="shared" si="38"/>
        <v>1</v>
      </c>
      <c r="BV22" s="284">
        <f t="shared" si="39"/>
        <v>1</v>
      </c>
      <c r="BX22" s="160">
        <v>1</v>
      </c>
      <c r="BY22" s="26">
        <f t="shared" si="40"/>
        <v>0.71299999999999997</v>
      </c>
      <c r="BZ22" s="11">
        <v>1</v>
      </c>
      <c r="CA22" s="31">
        <f t="shared" si="41"/>
        <v>0.82299999999999995</v>
      </c>
      <c r="CB22" s="11">
        <v>4</v>
      </c>
      <c r="CC22" s="26">
        <f t="shared" si="42"/>
        <v>0.59</v>
      </c>
      <c r="CD22" s="11">
        <v>4</v>
      </c>
      <c r="CE22" s="31">
        <f t="shared" si="43"/>
        <v>0.84799999999999998</v>
      </c>
      <c r="CF22" s="163">
        <f t="shared" si="44"/>
        <v>1.3029999999999999</v>
      </c>
      <c r="CG22" s="203">
        <f t="shared" si="45"/>
        <v>0.76300000000000001</v>
      </c>
      <c r="CH22" s="283">
        <f t="shared" si="46"/>
        <v>0</v>
      </c>
      <c r="CI22" s="284">
        <f t="shared" si="47"/>
        <v>0</v>
      </c>
      <c r="CK22" s="160">
        <v>16</v>
      </c>
      <c r="CL22" s="26">
        <f t="shared" si="48"/>
        <v>0.745</v>
      </c>
      <c r="CM22" s="26">
        <v>0.18823529411764706</v>
      </c>
      <c r="CN22" s="144">
        <f t="shared" si="49"/>
        <v>0.90800000000000003</v>
      </c>
      <c r="CO22" s="11">
        <v>47</v>
      </c>
      <c r="CP22" s="26">
        <f t="shared" si="50"/>
        <v>0.64300000000000002</v>
      </c>
      <c r="CQ22" s="11">
        <v>14</v>
      </c>
      <c r="CR22" s="26">
        <f t="shared" si="51"/>
        <v>0.66</v>
      </c>
      <c r="CS22" s="163">
        <f t="shared" si="52"/>
        <v>2.956</v>
      </c>
      <c r="CT22" s="203">
        <f t="shared" si="53"/>
        <v>0.79500000000000004</v>
      </c>
      <c r="CU22" s="283">
        <f t="shared" si="54"/>
        <v>1</v>
      </c>
      <c r="CV22" s="284">
        <f t="shared" si="55"/>
        <v>1</v>
      </c>
      <c r="CX22" s="227">
        <v>1</v>
      </c>
      <c r="CY22" s="144">
        <f t="shared" si="56"/>
        <v>0.99199999999999999</v>
      </c>
      <c r="CZ22" s="26">
        <v>1</v>
      </c>
      <c r="DA22" s="144">
        <f t="shared" si="57"/>
        <v>0.99199999999999999</v>
      </c>
      <c r="DB22" s="26">
        <v>0.40079999999999999</v>
      </c>
      <c r="DC22" s="163">
        <f t="shared" si="58"/>
        <v>2.3847999999999998</v>
      </c>
      <c r="DD22" s="205">
        <f t="shared" si="59"/>
        <v>0.84799999999999998</v>
      </c>
      <c r="DE22" s="283">
        <f t="shared" si="60"/>
        <v>2</v>
      </c>
      <c r="DF22" s="284">
        <f t="shared" si="61"/>
        <v>2</v>
      </c>
      <c r="DI22" s="231"/>
      <c r="DJ22" s="163">
        <f t="shared" si="62"/>
        <v>19.470800000000001</v>
      </c>
      <c r="DK22" s="206">
        <f t="shared" si="63"/>
        <v>0.96099999999999997</v>
      </c>
      <c r="DM22" s="301">
        <f t="shared" si="64"/>
        <v>5</v>
      </c>
      <c r="DN22" s="302">
        <f t="shared" si="65"/>
        <v>10</v>
      </c>
    </row>
    <row r="23" spans="2:118" x14ac:dyDescent="0.3">
      <c r="B23" s="48" t="s">
        <v>132</v>
      </c>
      <c r="C23" s="162">
        <v>540088</v>
      </c>
      <c r="D23" s="5" t="s">
        <v>333</v>
      </c>
      <c r="E23" s="5" t="s">
        <v>370</v>
      </c>
      <c r="F23" s="12">
        <v>2</v>
      </c>
      <c r="G23" s="20">
        <v>280064</v>
      </c>
      <c r="H23" s="20">
        <v>11123</v>
      </c>
      <c r="I23" s="20">
        <v>18555</v>
      </c>
      <c r="J23" s="21">
        <v>42.401736745886652</v>
      </c>
      <c r="K23" s="20">
        <v>6980</v>
      </c>
      <c r="L23" s="165">
        <v>2.6507163323782237</v>
      </c>
      <c r="N23" s="438">
        <v>11145</v>
      </c>
      <c r="O23" s="143">
        <f t="shared" si="0"/>
        <v>0.96099999999999997</v>
      </c>
      <c r="P23" s="27">
        <v>3.9794475548446069E-2</v>
      </c>
      <c r="Q23" s="27">
        <f t="shared" si="1"/>
        <v>0.247</v>
      </c>
      <c r="R23" s="12">
        <v>392.02</v>
      </c>
      <c r="S23" s="143">
        <f t="shared" si="2"/>
        <v>0.96799999999999997</v>
      </c>
      <c r="T23" s="71">
        <v>1.3997514853747719E-3</v>
      </c>
      <c r="U23" s="27">
        <f t="shared" si="3"/>
        <v>0.247</v>
      </c>
      <c r="V23" s="12">
        <v>27</v>
      </c>
      <c r="W23" s="143">
        <f t="shared" si="4"/>
        <v>0.95</v>
      </c>
      <c r="X23" s="66">
        <v>3</v>
      </c>
      <c r="Y23" s="27">
        <f t="shared" si="5"/>
        <v>0.74199999999999999</v>
      </c>
      <c r="Z23" s="165">
        <f t="shared" si="6"/>
        <v>4.1150000000000002</v>
      </c>
      <c r="AA23" s="188">
        <f t="shared" si="7"/>
        <v>0.93200000000000005</v>
      </c>
      <c r="AB23" s="358">
        <f t="shared" si="8"/>
        <v>3</v>
      </c>
      <c r="AC23" s="359">
        <f t="shared" si="9"/>
        <v>3</v>
      </c>
      <c r="AE23" s="438">
        <v>2407</v>
      </c>
      <c r="AF23" s="143">
        <f t="shared" si="10"/>
        <v>0.98199999999999998</v>
      </c>
      <c r="AG23" s="80">
        <v>68</v>
      </c>
      <c r="AH23" s="29">
        <f t="shared" si="11"/>
        <v>0.89700000000000002</v>
      </c>
      <c r="AI23" s="27">
        <f t="shared" si="12"/>
        <v>0.2163984536545896</v>
      </c>
      <c r="AJ23" s="180">
        <f t="shared" si="13"/>
        <v>0.82299999999999995</v>
      </c>
      <c r="AK23" s="74">
        <f t="shared" si="14"/>
        <v>0.21597128757290265</v>
      </c>
      <c r="AL23" s="27">
        <f t="shared" si="15"/>
        <v>0.36699999999999999</v>
      </c>
      <c r="AM23" s="12">
        <v>2543</v>
      </c>
      <c r="AN23" s="85">
        <f t="shared" si="16"/>
        <v>0.2286253708531871</v>
      </c>
      <c r="AO23" s="27">
        <f t="shared" si="17"/>
        <v>2.8250934773577065E-2</v>
      </c>
      <c r="AP23" s="27">
        <f t="shared" si="18"/>
        <v>0.57899999999999996</v>
      </c>
      <c r="AQ23" s="199">
        <f t="shared" si="19"/>
        <v>3.069</v>
      </c>
      <c r="AR23" s="192">
        <f t="shared" si="20"/>
        <v>0.86499999999999999</v>
      </c>
      <c r="AS23" s="358">
        <f t="shared" si="21"/>
        <v>1</v>
      </c>
      <c r="AT23" s="359">
        <f t="shared" si="22"/>
        <v>3</v>
      </c>
      <c r="AV23" s="209">
        <v>25500</v>
      </c>
      <c r="AW23" s="85">
        <f t="shared" si="23"/>
        <v>0.28599999999999998</v>
      </c>
      <c r="AX23" s="27">
        <v>0.41183879093198988</v>
      </c>
      <c r="AY23" s="143">
        <f t="shared" si="24"/>
        <v>0.91500000000000004</v>
      </c>
      <c r="AZ23" s="27">
        <v>0.10199999999999999</v>
      </c>
      <c r="BA23" s="85">
        <f t="shared" si="25"/>
        <v>0.26100000000000001</v>
      </c>
      <c r="BB23" s="27">
        <v>0.94799999999999995</v>
      </c>
      <c r="BC23" s="143">
        <f t="shared" si="26"/>
        <v>0.94599999999999995</v>
      </c>
      <c r="BD23" s="27">
        <v>0.65399999999999991</v>
      </c>
      <c r="BE23" s="85">
        <f t="shared" si="27"/>
        <v>0.247</v>
      </c>
      <c r="BF23" s="27">
        <v>4.3622766929788115E-2</v>
      </c>
      <c r="BG23" s="85">
        <f t="shared" si="28"/>
        <v>0.65</v>
      </c>
      <c r="BH23" s="213">
        <f t="shared" si="29"/>
        <v>3.3050000000000002</v>
      </c>
      <c r="BI23" s="194">
        <f t="shared" si="30"/>
        <v>0.49399999999999999</v>
      </c>
      <c r="BJ23" s="358">
        <f t="shared" si="31"/>
        <v>2</v>
      </c>
      <c r="BK23" s="359">
        <f t="shared" si="32"/>
        <v>2</v>
      </c>
      <c r="BM23" s="162">
        <v>5</v>
      </c>
      <c r="BN23" s="143">
        <f t="shared" si="33"/>
        <v>0.92500000000000004</v>
      </c>
      <c r="BO23" s="12">
        <v>3</v>
      </c>
      <c r="BP23" s="143">
        <f t="shared" si="34"/>
        <v>0.91500000000000004</v>
      </c>
      <c r="BQ23" s="27">
        <v>8.1000000000000003E-2</v>
      </c>
      <c r="BR23" s="85">
        <f t="shared" si="35"/>
        <v>0.51200000000000001</v>
      </c>
      <c r="BS23" s="165">
        <f t="shared" si="36"/>
        <v>1.4370000000000001</v>
      </c>
      <c r="BT23" s="221">
        <f t="shared" si="37"/>
        <v>0.82299999999999995</v>
      </c>
      <c r="BU23" s="358">
        <f t="shared" si="38"/>
        <v>1</v>
      </c>
      <c r="BV23" s="359">
        <f t="shared" si="39"/>
        <v>1</v>
      </c>
      <c r="BX23" s="162">
        <v>1</v>
      </c>
      <c r="BY23" s="27">
        <f t="shared" si="40"/>
        <v>0.71299999999999997</v>
      </c>
      <c r="BZ23" s="12">
        <v>0</v>
      </c>
      <c r="CA23" s="27">
        <f t="shared" si="41"/>
        <v>0</v>
      </c>
      <c r="CB23" s="12">
        <v>55</v>
      </c>
      <c r="CC23" s="143">
        <f t="shared" si="42"/>
        <v>0.97499999999999998</v>
      </c>
      <c r="CD23" s="12">
        <v>7</v>
      </c>
      <c r="CE23" s="143">
        <f t="shared" si="43"/>
        <v>0.92500000000000004</v>
      </c>
      <c r="CF23" s="165">
        <f t="shared" si="44"/>
        <v>1.6879999999999999</v>
      </c>
      <c r="CG23" s="188">
        <f t="shared" si="45"/>
        <v>0.91800000000000004</v>
      </c>
      <c r="CH23" s="358">
        <f t="shared" si="46"/>
        <v>1</v>
      </c>
      <c r="CI23" s="359">
        <f t="shared" si="47"/>
        <v>1</v>
      </c>
      <c r="CK23" s="162">
        <v>119</v>
      </c>
      <c r="CL23" s="143">
        <f t="shared" si="48"/>
        <v>0.95399999999999996</v>
      </c>
      <c r="CM23" s="27">
        <v>4.943913585375987E-2</v>
      </c>
      <c r="CN23" s="85">
        <f t="shared" si="49"/>
        <v>0.66700000000000004</v>
      </c>
      <c r="CO23" s="12">
        <v>294</v>
      </c>
      <c r="CP23" s="143">
        <f t="shared" si="50"/>
        <v>0.92500000000000004</v>
      </c>
      <c r="CQ23" s="12">
        <v>114</v>
      </c>
      <c r="CR23" s="143">
        <f t="shared" si="51"/>
        <v>0.93899999999999995</v>
      </c>
      <c r="CS23" s="165">
        <f t="shared" si="52"/>
        <v>3.4849999999999994</v>
      </c>
      <c r="CT23" s="188">
        <f t="shared" si="53"/>
        <v>0.93200000000000005</v>
      </c>
      <c r="CU23" s="358">
        <f t="shared" si="54"/>
        <v>3</v>
      </c>
      <c r="CV23" s="359">
        <f t="shared" si="55"/>
        <v>3</v>
      </c>
      <c r="CX23" s="228">
        <v>0.33</v>
      </c>
      <c r="CY23" s="29">
        <f t="shared" si="56"/>
        <v>0.83</v>
      </c>
      <c r="CZ23" s="27">
        <v>8.3000000000000004E-2</v>
      </c>
      <c r="DA23" s="27">
        <f t="shared" si="57"/>
        <v>0.625</v>
      </c>
      <c r="DB23" s="180">
        <v>0.83330000000000004</v>
      </c>
      <c r="DC23" s="165">
        <f t="shared" si="58"/>
        <v>2.2883</v>
      </c>
      <c r="DD23" s="192">
        <f t="shared" si="59"/>
        <v>0.81200000000000006</v>
      </c>
      <c r="DE23" s="358">
        <f t="shared" si="60"/>
        <v>0</v>
      </c>
      <c r="DF23" s="359">
        <f t="shared" si="61"/>
        <v>2</v>
      </c>
      <c r="DI23" s="231"/>
      <c r="DJ23" s="165">
        <f t="shared" si="62"/>
        <v>19.387299999999996</v>
      </c>
      <c r="DK23" s="188">
        <f t="shared" si="63"/>
        <v>0.95699999999999996</v>
      </c>
      <c r="DM23" s="370">
        <f t="shared" si="64"/>
        <v>11</v>
      </c>
      <c r="DN23" s="371">
        <f t="shared" si="65"/>
        <v>15</v>
      </c>
    </row>
    <row r="24" spans="2:118" x14ac:dyDescent="0.3">
      <c r="B24" s="47" t="s">
        <v>48</v>
      </c>
      <c r="C24" s="160">
        <v>540019</v>
      </c>
      <c r="D24" s="4" t="s">
        <v>313</v>
      </c>
      <c r="E24" s="4" t="s">
        <v>369</v>
      </c>
      <c r="F24" s="11">
        <v>2</v>
      </c>
      <c r="G24" s="18">
        <v>1288</v>
      </c>
      <c r="H24" s="18">
        <v>1272</v>
      </c>
      <c r="I24" s="18">
        <v>2781</v>
      </c>
      <c r="J24" s="19">
        <v>1381.8633540372671</v>
      </c>
      <c r="K24" s="18">
        <v>1366</v>
      </c>
      <c r="L24" s="163">
        <v>2.04</v>
      </c>
      <c r="N24" s="256">
        <v>455</v>
      </c>
      <c r="O24" s="26">
        <f t="shared" si="0"/>
        <v>0.77</v>
      </c>
      <c r="P24" s="26">
        <v>0.35326086956521741</v>
      </c>
      <c r="Q24" s="144">
        <f t="shared" si="1"/>
        <v>0.93200000000000005</v>
      </c>
      <c r="R24" s="11">
        <v>7.41</v>
      </c>
      <c r="S24" s="26">
        <f t="shared" si="2"/>
        <v>0.69899999999999995</v>
      </c>
      <c r="T24" s="69">
        <v>5.7531055900621117E-3</v>
      </c>
      <c r="U24" s="26">
        <f t="shared" si="3"/>
        <v>0.70599999999999996</v>
      </c>
      <c r="V24" s="11">
        <v>21</v>
      </c>
      <c r="W24" s="31">
        <f t="shared" si="4"/>
        <v>0.84399999999999997</v>
      </c>
      <c r="X24" s="65">
        <v>2.9</v>
      </c>
      <c r="Y24" s="26">
        <f t="shared" si="5"/>
        <v>0.72399999999999998</v>
      </c>
      <c r="Z24" s="163">
        <f t="shared" si="6"/>
        <v>4.6749999999999998</v>
      </c>
      <c r="AA24" s="184">
        <f t="shared" si="7"/>
        <v>0.99199999999999999</v>
      </c>
      <c r="AB24" s="283">
        <f t="shared" si="8"/>
        <v>1</v>
      </c>
      <c r="AC24" s="284">
        <f t="shared" si="9"/>
        <v>2</v>
      </c>
      <c r="AE24" s="256">
        <v>407</v>
      </c>
      <c r="AF24" s="31">
        <f t="shared" si="10"/>
        <v>0.83</v>
      </c>
      <c r="AG24" s="79">
        <v>45</v>
      </c>
      <c r="AH24" s="31">
        <f t="shared" si="11"/>
        <v>0.86499999999999999</v>
      </c>
      <c r="AI24" s="26">
        <f t="shared" si="12"/>
        <v>0.31996855345911951</v>
      </c>
      <c r="AJ24" s="144">
        <f t="shared" si="13"/>
        <v>0.92500000000000004</v>
      </c>
      <c r="AK24" s="61">
        <f t="shared" si="14"/>
        <v>0.89450549450549455</v>
      </c>
      <c r="AL24" s="26">
        <f t="shared" si="15"/>
        <v>0.72</v>
      </c>
      <c r="AM24" s="11">
        <v>431</v>
      </c>
      <c r="AN24" s="83">
        <f t="shared" si="16"/>
        <v>0.33883647798742139</v>
      </c>
      <c r="AO24" s="26">
        <f t="shared" si="17"/>
        <v>0.11056511056511056</v>
      </c>
      <c r="AP24" s="26">
        <f t="shared" si="18"/>
        <v>0.75900000000000001</v>
      </c>
      <c r="AQ24" s="198">
        <f t="shared" si="19"/>
        <v>3.34</v>
      </c>
      <c r="AR24" s="184">
        <f t="shared" si="20"/>
        <v>0.96099999999999997</v>
      </c>
      <c r="AS24" s="283">
        <f t="shared" si="21"/>
        <v>1</v>
      </c>
      <c r="AT24" s="284">
        <f t="shared" si="22"/>
        <v>3</v>
      </c>
      <c r="AV24" s="208">
        <v>55200</v>
      </c>
      <c r="AW24" s="83">
        <f t="shared" si="23"/>
        <v>0.79800000000000004</v>
      </c>
      <c r="AX24" s="26">
        <v>0.26779661016949152</v>
      </c>
      <c r="AY24" s="83">
        <f t="shared" si="24"/>
        <v>0.70299999999999996</v>
      </c>
      <c r="AZ24" s="26">
        <v>0.13</v>
      </c>
      <c r="BA24" s="83">
        <f t="shared" si="25"/>
        <v>0.30299999999999999</v>
      </c>
      <c r="BB24" s="26">
        <v>0.75900000000000001</v>
      </c>
      <c r="BC24" s="83">
        <f t="shared" si="26"/>
        <v>0.42399999999999999</v>
      </c>
      <c r="BD24" s="26">
        <v>0.79600000000000004</v>
      </c>
      <c r="BE24" s="83">
        <f t="shared" si="27"/>
        <v>0.48699999999999999</v>
      </c>
      <c r="BF24" s="26">
        <v>5.4054054054054057E-2</v>
      </c>
      <c r="BG24" s="83">
        <f t="shared" si="28"/>
        <v>0.70299999999999996</v>
      </c>
      <c r="BH24" s="212">
        <f t="shared" si="29"/>
        <v>3.4179999999999997</v>
      </c>
      <c r="BI24" s="193">
        <f t="shared" si="30"/>
        <v>0.55400000000000005</v>
      </c>
      <c r="BJ24" s="283">
        <f t="shared" si="31"/>
        <v>0</v>
      </c>
      <c r="BK24" s="284">
        <f t="shared" si="32"/>
        <v>0</v>
      </c>
      <c r="BM24" s="160">
        <v>3</v>
      </c>
      <c r="BN24" s="26">
        <f t="shared" si="33"/>
        <v>0.76600000000000001</v>
      </c>
      <c r="BO24" s="11">
        <v>2</v>
      </c>
      <c r="BP24" s="31">
        <f t="shared" si="34"/>
        <v>0.82599999999999996</v>
      </c>
      <c r="BQ24" s="26">
        <v>0.22700000000000001</v>
      </c>
      <c r="BR24" s="178">
        <f t="shared" si="35"/>
        <v>0.86199999999999999</v>
      </c>
      <c r="BS24" s="163">
        <f t="shared" si="36"/>
        <v>1.6280000000000001</v>
      </c>
      <c r="BT24" s="217">
        <f t="shared" si="37"/>
        <v>0.93200000000000005</v>
      </c>
      <c r="BU24" s="283">
        <f t="shared" si="38"/>
        <v>0</v>
      </c>
      <c r="BV24" s="284">
        <f t="shared" si="39"/>
        <v>1</v>
      </c>
      <c r="BX24" s="160">
        <v>0</v>
      </c>
      <c r="BY24" s="26">
        <f t="shared" si="40"/>
        <v>0</v>
      </c>
      <c r="BZ24" s="11">
        <v>0</v>
      </c>
      <c r="CA24" s="26">
        <f t="shared" si="41"/>
        <v>0</v>
      </c>
      <c r="CB24" s="11">
        <v>13</v>
      </c>
      <c r="CC24" s="31">
        <f t="shared" si="42"/>
        <v>0.85499999999999998</v>
      </c>
      <c r="CD24" s="11">
        <v>4</v>
      </c>
      <c r="CE24" s="31">
        <f t="shared" si="43"/>
        <v>0.84799999999999998</v>
      </c>
      <c r="CF24" s="163">
        <f t="shared" si="44"/>
        <v>0.85499999999999998</v>
      </c>
      <c r="CG24" s="203">
        <f t="shared" si="45"/>
        <v>0.66</v>
      </c>
      <c r="CH24" s="283">
        <f t="shared" si="46"/>
        <v>0</v>
      </c>
      <c r="CI24" s="284">
        <f t="shared" si="47"/>
        <v>1</v>
      </c>
      <c r="CK24" s="160">
        <v>42</v>
      </c>
      <c r="CL24" s="31">
        <f t="shared" si="48"/>
        <v>0.86899999999999999</v>
      </c>
      <c r="CM24" s="26">
        <v>0.10319410319410319</v>
      </c>
      <c r="CN24" s="178">
        <f t="shared" si="49"/>
        <v>0.81200000000000006</v>
      </c>
      <c r="CO24" s="11">
        <v>190</v>
      </c>
      <c r="CP24" s="31">
        <f t="shared" si="50"/>
        <v>0.86199999999999999</v>
      </c>
      <c r="CQ24" s="11">
        <v>73</v>
      </c>
      <c r="CR24" s="31">
        <f t="shared" si="51"/>
        <v>0.879</v>
      </c>
      <c r="CS24" s="163">
        <f t="shared" si="52"/>
        <v>3.4219999999999997</v>
      </c>
      <c r="CT24" s="206">
        <f t="shared" si="53"/>
        <v>0.92200000000000004</v>
      </c>
      <c r="CU24" s="283">
        <f t="shared" si="54"/>
        <v>0</v>
      </c>
      <c r="CV24" s="284">
        <f t="shared" si="55"/>
        <v>4</v>
      </c>
      <c r="CX24" s="227">
        <v>0.33900000000000002</v>
      </c>
      <c r="CY24" s="31">
        <f t="shared" si="56"/>
        <v>0.83699999999999997</v>
      </c>
      <c r="CZ24" s="26">
        <v>0.27700000000000002</v>
      </c>
      <c r="DA24" s="31">
        <f t="shared" si="57"/>
        <v>0.86899999999999999</v>
      </c>
      <c r="DB24" s="26">
        <v>0.32590000000000002</v>
      </c>
      <c r="DC24" s="163">
        <f t="shared" si="58"/>
        <v>2.0318999999999998</v>
      </c>
      <c r="DD24" s="203">
        <f t="shared" si="59"/>
        <v>0.73799999999999999</v>
      </c>
      <c r="DE24" s="283">
        <f t="shared" si="60"/>
        <v>0</v>
      </c>
      <c r="DF24" s="284">
        <f t="shared" si="61"/>
        <v>2</v>
      </c>
      <c r="DI24" s="231"/>
      <c r="DJ24" s="163">
        <f t="shared" si="62"/>
        <v>19.369900000000001</v>
      </c>
      <c r="DK24" s="206">
        <f t="shared" si="63"/>
        <v>0.95399999999999996</v>
      </c>
      <c r="DM24" s="301">
        <f t="shared" si="64"/>
        <v>2</v>
      </c>
      <c r="DN24" s="302">
        <f t="shared" si="65"/>
        <v>13</v>
      </c>
    </row>
    <row r="25" spans="2:118" x14ac:dyDescent="0.3">
      <c r="B25" s="48" t="s">
        <v>192</v>
      </c>
      <c r="C25" s="162">
        <v>540133</v>
      </c>
      <c r="D25" s="5" t="s">
        <v>342</v>
      </c>
      <c r="E25" s="5" t="s">
        <v>370</v>
      </c>
      <c r="F25" s="12">
        <v>2</v>
      </c>
      <c r="G25" s="20">
        <v>266571</v>
      </c>
      <c r="H25" s="20">
        <v>16562</v>
      </c>
      <c r="I25" s="20">
        <v>19183</v>
      </c>
      <c r="J25" s="21">
        <v>46.055722490443443</v>
      </c>
      <c r="K25" s="20">
        <v>7025</v>
      </c>
      <c r="L25" s="165">
        <v>2.7306761565836299</v>
      </c>
      <c r="N25" s="438">
        <v>5424</v>
      </c>
      <c r="O25" s="29">
        <f t="shared" si="0"/>
        <v>0.85499999999999998</v>
      </c>
      <c r="P25" s="27">
        <v>2.0347299593729249E-2</v>
      </c>
      <c r="Q25" s="27">
        <f t="shared" si="1"/>
        <v>0.10199999999999999</v>
      </c>
      <c r="R25" s="12">
        <v>301.81000000000012</v>
      </c>
      <c r="S25" s="143">
        <f t="shared" si="2"/>
        <v>0.91100000000000003</v>
      </c>
      <c r="T25" s="71">
        <v>1.1321936744807201E-3</v>
      </c>
      <c r="U25" s="27">
        <f t="shared" si="3"/>
        <v>0.155</v>
      </c>
      <c r="V25" s="12">
        <v>28</v>
      </c>
      <c r="W25" s="143">
        <f t="shared" si="4"/>
        <v>0.98199999999999998</v>
      </c>
      <c r="X25" s="66">
        <v>1.3</v>
      </c>
      <c r="Y25" s="27">
        <f t="shared" si="5"/>
        <v>0.35599999999999998</v>
      </c>
      <c r="Z25" s="165">
        <f t="shared" si="6"/>
        <v>3.3609999999999998</v>
      </c>
      <c r="AA25" s="183">
        <f t="shared" si="7"/>
        <v>0.61799999999999999</v>
      </c>
      <c r="AB25" s="358">
        <f t="shared" si="8"/>
        <v>2</v>
      </c>
      <c r="AC25" s="359">
        <f t="shared" si="9"/>
        <v>3</v>
      </c>
      <c r="AE25" s="438">
        <v>2899</v>
      </c>
      <c r="AF25" s="143">
        <f t="shared" si="10"/>
        <v>0.99199999999999999</v>
      </c>
      <c r="AG25" s="80">
        <v>442</v>
      </c>
      <c r="AH25" s="143">
        <f t="shared" si="11"/>
        <v>0.99199999999999999</v>
      </c>
      <c r="AI25" s="27">
        <f t="shared" si="12"/>
        <v>0.1750392464678179</v>
      </c>
      <c r="AJ25" s="85">
        <f t="shared" si="13"/>
        <v>0.749</v>
      </c>
      <c r="AK25" s="74">
        <f t="shared" si="14"/>
        <v>0.534476401179941</v>
      </c>
      <c r="AL25" s="27">
        <f t="shared" si="15"/>
        <v>0.55800000000000005</v>
      </c>
      <c r="AM25" s="12">
        <v>3237</v>
      </c>
      <c r="AN25" s="85">
        <f t="shared" si="16"/>
        <v>0.19544740973312402</v>
      </c>
      <c r="AO25" s="27">
        <f t="shared" si="17"/>
        <v>0.15246636771300448</v>
      </c>
      <c r="AP25" s="29">
        <f t="shared" si="18"/>
        <v>0.83699999999999997</v>
      </c>
      <c r="AQ25" s="199">
        <f t="shared" si="19"/>
        <v>3.2909999999999999</v>
      </c>
      <c r="AR25" s="188">
        <f t="shared" si="20"/>
        <v>0.94299999999999995</v>
      </c>
      <c r="AS25" s="358">
        <f t="shared" si="21"/>
        <v>2</v>
      </c>
      <c r="AT25" s="359">
        <f t="shared" si="22"/>
        <v>2</v>
      </c>
      <c r="AV25" s="209">
        <v>27560</v>
      </c>
      <c r="AW25" s="85">
        <f t="shared" si="23"/>
        <v>0.33200000000000002</v>
      </c>
      <c r="AX25" s="27">
        <v>0.51364846870838876</v>
      </c>
      <c r="AY25" s="143">
        <f t="shared" si="24"/>
        <v>0.96799999999999997</v>
      </c>
      <c r="AZ25" s="27">
        <v>9.7000000000000003E-2</v>
      </c>
      <c r="BA25" s="85">
        <f t="shared" si="25"/>
        <v>0.247</v>
      </c>
      <c r="BB25" s="27">
        <v>0.95299999999999996</v>
      </c>
      <c r="BC25" s="143">
        <f t="shared" si="26"/>
        <v>0.96799999999999997</v>
      </c>
      <c r="BD25" s="27">
        <v>0.57000000000000006</v>
      </c>
      <c r="BE25" s="85">
        <f t="shared" si="27"/>
        <v>0.20799999999999999</v>
      </c>
      <c r="BF25" s="27">
        <v>8.0027595722662992E-2</v>
      </c>
      <c r="BG25" s="180">
        <f t="shared" si="28"/>
        <v>0.81599999999999995</v>
      </c>
      <c r="BH25" s="213">
        <f t="shared" si="29"/>
        <v>3.5389999999999997</v>
      </c>
      <c r="BI25" s="194">
        <f t="shared" si="30"/>
        <v>0.628</v>
      </c>
      <c r="BJ25" s="358">
        <f t="shared" si="31"/>
        <v>2</v>
      </c>
      <c r="BK25" s="359">
        <f t="shared" si="32"/>
        <v>3</v>
      </c>
      <c r="BM25" s="162">
        <v>10</v>
      </c>
      <c r="BN25" s="143">
        <f t="shared" si="33"/>
        <v>0.98199999999999998</v>
      </c>
      <c r="BO25" s="12">
        <v>9</v>
      </c>
      <c r="BP25" s="143">
        <f t="shared" si="34"/>
        <v>0.98899999999999999</v>
      </c>
      <c r="BQ25" s="27">
        <v>0.159</v>
      </c>
      <c r="BR25" s="85">
        <f t="shared" si="35"/>
        <v>0.749</v>
      </c>
      <c r="BS25" s="165">
        <f t="shared" si="36"/>
        <v>1.7309999999999999</v>
      </c>
      <c r="BT25" s="219">
        <f t="shared" si="37"/>
        <v>0.96799999999999997</v>
      </c>
      <c r="BU25" s="358">
        <f t="shared" si="38"/>
        <v>1</v>
      </c>
      <c r="BV25" s="359">
        <f t="shared" si="39"/>
        <v>1</v>
      </c>
      <c r="BX25" s="162">
        <v>0</v>
      </c>
      <c r="BY25" s="27">
        <f t="shared" si="40"/>
        <v>0</v>
      </c>
      <c r="BZ25" s="12">
        <v>0</v>
      </c>
      <c r="CA25" s="27">
        <f t="shared" si="41"/>
        <v>0</v>
      </c>
      <c r="CB25" s="12">
        <v>63</v>
      </c>
      <c r="CC25" s="143">
        <f t="shared" si="42"/>
        <v>0.98499999999999999</v>
      </c>
      <c r="CD25" s="12">
        <v>14</v>
      </c>
      <c r="CE25" s="143">
        <f t="shared" si="43"/>
        <v>0.97499999999999998</v>
      </c>
      <c r="CF25" s="165">
        <f t="shared" si="44"/>
        <v>0.98499999999999999</v>
      </c>
      <c r="CG25" s="194">
        <f t="shared" si="45"/>
        <v>0.71299999999999997</v>
      </c>
      <c r="CH25" s="358">
        <f t="shared" si="46"/>
        <v>1</v>
      </c>
      <c r="CI25" s="359">
        <f t="shared" si="47"/>
        <v>1</v>
      </c>
      <c r="CK25" s="162">
        <v>188</v>
      </c>
      <c r="CL25" s="143">
        <f t="shared" si="48"/>
        <v>0.97499999999999998</v>
      </c>
      <c r="CM25" s="27">
        <v>6.4849948258020013E-2</v>
      </c>
      <c r="CN25" s="85">
        <f t="shared" si="49"/>
        <v>0.72699999999999998</v>
      </c>
      <c r="CO25" s="12">
        <v>955</v>
      </c>
      <c r="CP25" s="143">
        <f t="shared" si="50"/>
        <v>0.98899999999999999</v>
      </c>
      <c r="CQ25" s="12">
        <v>207</v>
      </c>
      <c r="CR25" s="143">
        <f t="shared" si="51"/>
        <v>0.98199999999999998</v>
      </c>
      <c r="CS25" s="165">
        <f t="shared" si="52"/>
        <v>3.673</v>
      </c>
      <c r="CT25" s="188">
        <f t="shared" si="53"/>
        <v>0.97099999999999997</v>
      </c>
      <c r="CU25" s="358">
        <f t="shared" si="54"/>
        <v>3</v>
      </c>
      <c r="CV25" s="359">
        <f t="shared" si="55"/>
        <v>3</v>
      </c>
      <c r="CX25" s="228">
        <v>0.39200000000000002</v>
      </c>
      <c r="CY25" s="29">
        <f t="shared" si="56"/>
        <v>0.86499999999999999</v>
      </c>
      <c r="CZ25" s="27">
        <v>0.23599999999999999</v>
      </c>
      <c r="DA25" s="29">
        <f t="shared" si="57"/>
        <v>0.83299999999999996</v>
      </c>
      <c r="DB25" s="143">
        <v>0.96289999999999998</v>
      </c>
      <c r="DC25" s="165">
        <f t="shared" si="58"/>
        <v>2.6608999999999998</v>
      </c>
      <c r="DD25" s="188">
        <f t="shared" si="59"/>
        <v>0.93600000000000005</v>
      </c>
      <c r="DE25" s="358">
        <f t="shared" si="60"/>
        <v>1</v>
      </c>
      <c r="DF25" s="359">
        <f t="shared" si="61"/>
        <v>3</v>
      </c>
      <c r="DI25" s="231"/>
      <c r="DJ25" s="165">
        <f t="shared" si="62"/>
        <v>19.240900000000007</v>
      </c>
      <c r="DK25" s="188">
        <f t="shared" si="63"/>
        <v>0.95</v>
      </c>
      <c r="DM25" s="370">
        <f t="shared" si="64"/>
        <v>12</v>
      </c>
      <c r="DN25" s="371">
        <f t="shared" si="65"/>
        <v>16</v>
      </c>
    </row>
    <row r="26" spans="2:118" x14ac:dyDescent="0.3">
      <c r="B26" s="48" t="s">
        <v>138</v>
      </c>
      <c r="C26" s="162">
        <v>545536</v>
      </c>
      <c r="D26" s="5" t="s">
        <v>334</v>
      </c>
      <c r="E26" s="5" t="s">
        <v>370</v>
      </c>
      <c r="F26" s="12">
        <v>2</v>
      </c>
      <c r="G26" s="20">
        <v>288985</v>
      </c>
      <c r="H26" s="20">
        <v>22651</v>
      </c>
      <c r="I26" s="20">
        <v>28215</v>
      </c>
      <c r="J26" s="21">
        <v>62.486288215651328</v>
      </c>
      <c r="K26" s="20">
        <v>10693</v>
      </c>
      <c r="L26" s="165">
        <v>2.5859908351257834</v>
      </c>
      <c r="N26" s="438">
        <v>5248</v>
      </c>
      <c r="O26" s="29">
        <f t="shared" si="0"/>
        <v>0.84799999999999998</v>
      </c>
      <c r="P26" s="27">
        <v>1.8160112116545842E-2</v>
      </c>
      <c r="Q26" s="27">
        <f t="shared" si="1"/>
        <v>9.0999999999999998E-2</v>
      </c>
      <c r="R26" s="12">
        <v>234.39</v>
      </c>
      <c r="S26" s="29">
        <f t="shared" si="2"/>
        <v>0.872</v>
      </c>
      <c r="T26" s="71">
        <v>8.110801598698894E-4</v>
      </c>
      <c r="U26" s="27">
        <f t="shared" si="3"/>
        <v>7.0000000000000007E-2</v>
      </c>
      <c r="V26" s="12">
        <v>27</v>
      </c>
      <c r="W26" s="143">
        <f t="shared" si="4"/>
        <v>0.95</v>
      </c>
      <c r="X26" s="66">
        <v>2.1</v>
      </c>
      <c r="Y26" s="27">
        <f t="shared" si="5"/>
        <v>0.6</v>
      </c>
      <c r="Z26" s="165">
        <f t="shared" si="6"/>
        <v>3.431</v>
      </c>
      <c r="AA26" s="183">
        <f t="shared" si="7"/>
        <v>0.65700000000000003</v>
      </c>
      <c r="AB26" s="358">
        <f t="shared" si="8"/>
        <v>1</v>
      </c>
      <c r="AC26" s="359">
        <f t="shared" si="9"/>
        <v>3</v>
      </c>
      <c r="AE26" s="438">
        <v>4279</v>
      </c>
      <c r="AF26" s="143">
        <f t="shared" si="10"/>
        <v>0.996</v>
      </c>
      <c r="AG26" s="80">
        <v>954</v>
      </c>
      <c r="AH26" s="143">
        <f t="shared" si="11"/>
        <v>0.996</v>
      </c>
      <c r="AI26" s="27">
        <f t="shared" si="12"/>
        <v>0.1889099818992539</v>
      </c>
      <c r="AJ26" s="85">
        <f t="shared" si="13"/>
        <v>0.76300000000000001</v>
      </c>
      <c r="AK26" s="74">
        <f t="shared" si="14"/>
        <v>0.81535823170731703</v>
      </c>
      <c r="AL26" s="27">
        <f t="shared" si="15"/>
        <v>0.69199999999999995</v>
      </c>
      <c r="AM26" s="12">
        <v>5219</v>
      </c>
      <c r="AN26" s="85">
        <f t="shared" si="16"/>
        <v>0.23040925345459362</v>
      </c>
      <c r="AO26" s="27">
        <f t="shared" si="17"/>
        <v>0.2229492872166394</v>
      </c>
      <c r="AP26" s="143">
        <f t="shared" si="18"/>
        <v>0.90800000000000003</v>
      </c>
      <c r="AQ26" s="199">
        <f t="shared" si="19"/>
        <v>3.4470000000000001</v>
      </c>
      <c r="AR26" s="188">
        <f t="shared" si="20"/>
        <v>0.97799999999999998</v>
      </c>
      <c r="AS26" s="358">
        <f t="shared" si="21"/>
        <v>2</v>
      </c>
      <c r="AT26" s="359">
        <f t="shared" si="22"/>
        <v>2</v>
      </c>
      <c r="AV26" s="209">
        <v>29200</v>
      </c>
      <c r="AW26" s="85">
        <f t="shared" si="23"/>
        <v>0.374</v>
      </c>
      <c r="AX26" s="27">
        <v>0.36022193768672639</v>
      </c>
      <c r="AY26" s="180">
        <f t="shared" si="24"/>
        <v>0.86199999999999999</v>
      </c>
      <c r="AZ26" s="27">
        <v>0.10199999999999999</v>
      </c>
      <c r="BA26" s="85">
        <f t="shared" si="25"/>
        <v>0.26100000000000001</v>
      </c>
      <c r="BB26" s="27">
        <v>0.89</v>
      </c>
      <c r="BC26" s="85">
        <f t="shared" si="26"/>
        <v>0.71299999999999997</v>
      </c>
      <c r="BD26" s="27">
        <v>0.61499999999999988</v>
      </c>
      <c r="BE26" s="85">
        <f t="shared" si="27"/>
        <v>0.22900000000000001</v>
      </c>
      <c r="BF26" s="27">
        <v>8.3197008646880108E-2</v>
      </c>
      <c r="BG26" s="180">
        <f t="shared" si="28"/>
        <v>0.82299999999999995</v>
      </c>
      <c r="BH26" s="213">
        <f t="shared" si="29"/>
        <v>3.2620000000000005</v>
      </c>
      <c r="BI26" s="194">
        <f t="shared" si="30"/>
        <v>0.441</v>
      </c>
      <c r="BJ26" s="358">
        <f t="shared" si="31"/>
        <v>0</v>
      </c>
      <c r="BK26" s="359">
        <f t="shared" si="32"/>
        <v>2</v>
      </c>
      <c r="BM26" s="162">
        <v>11</v>
      </c>
      <c r="BN26" s="143">
        <f t="shared" si="33"/>
        <v>0.98499999999999999</v>
      </c>
      <c r="BO26" s="12">
        <v>7</v>
      </c>
      <c r="BP26" s="143">
        <f t="shared" si="34"/>
        <v>0.97499999999999998</v>
      </c>
      <c r="BQ26" s="27">
        <v>0.14899999999999999</v>
      </c>
      <c r="BR26" s="85">
        <f t="shared" si="35"/>
        <v>0.71699999999999997</v>
      </c>
      <c r="BS26" s="165">
        <f t="shared" si="36"/>
        <v>1.702</v>
      </c>
      <c r="BT26" s="219">
        <f t="shared" si="37"/>
        <v>0.95399999999999996</v>
      </c>
      <c r="BU26" s="358">
        <f t="shared" si="38"/>
        <v>1</v>
      </c>
      <c r="BV26" s="359">
        <f t="shared" si="39"/>
        <v>1</v>
      </c>
      <c r="BX26" s="162">
        <v>0</v>
      </c>
      <c r="BY26" s="27">
        <f t="shared" si="40"/>
        <v>0</v>
      </c>
      <c r="BZ26" s="12">
        <v>0</v>
      </c>
      <c r="CA26" s="27">
        <f t="shared" si="41"/>
        <v>0</v>
      </c>
      <c r="CB26" s="12">
        <v>109</v>
      </c>
      <c r="CC26" s="143">
        <f t="shared" si="42"/>
        <v>0.996</v>
      </c>
      <c r="CD26" s="12">
        <v>39</v>
      </c>
      <c r="CE26" s="143">
        <f t="shared" si="43"/>
        <v>0.996</v>
      </c>
      <c r="CF26" s="165">
        <f t="shared" si="44"/>
        <v>0.996</v>
      </c>
      <c r="CG26" s="194">
        <f t="shared" si="45"/>
        <v>0.71699999999999997</v>
      </c>
      <c r="CH26" s="358">
        <f t="shared" si="46"/>
        <v>1</v>
      </c>
      <c r="CI26" s="359">
        <f t="shared" si="47"/>
        <v>1</v>
      </c>
      <c r="CK26" s="162">
        <v>297</v>
      </c>
      <c r="CL26" s="143">
        <f t="shared" si="48"/>
        <v>0.98899999999999999</v>
      </c>
      <c r="CM26" s="27">
        <v>6.9408740359897178E-2</v>
      </c>
      <c r="CN26" s="85">
        <f t="shared" si="49"/>
        <v>0.74199999999999999</v>
      </c>
      <c r="CO26" s="12">
        <v>2298</v>
      </c>
      <c r="CP26" s="143">
        <f t="shared" si="50"/>
        <v>0.996</v>
      </c>
      <c r="CQ26" s="12">
        <v>1091</v>
      </c>
      <c r="CR26" s="143">
        <f t="shared" si="51"/>
        <v>0.996</v>
      </c>
      <c r="CS26" s="165">
        <f t="shared" si="52"/>
        <v>3.7229999999999999</v>
      </c>
      <c r="CT26" s="188">
        <f t="shared" si="53"/>
        <v>0.98199999999999998</v>
      </c>
      <c r="CU26" s="358">
        <f t="shared" si="54"/>
        <v>3</v>
      </c>
      <c r="CV26" s="359">
        <f t="shared" si="55"/>
        <v>3</v>
      </c>
      <c r="CX26" s="228">
        <v>0.36799999999999999</v>
      </c>
      <c r="CY26" s="29">
        <f t="shared" si="56"/>
        <v>0.85499999999999998</v>
      </c>
      <c r="CZ26" s="27">
        <v>0.254</v>
      </c>
      <c r="DA26" s="29">
        <f t="shared" si="57"/>
        <v>0.85499999999999998</v>
      </c>
      <c r="DB26" s="180">
        <v>0.88880000000000003</v>
      </c>
      <c r="DC26" s="165">
        <f t="shared" si="58"/>
        <v>2.5987999999999998</v>
      </c>
      <c r="DD26" s="188">
        <f t="shared" si="59"/>
        <v>0.91500000000000004</v>
      </c>
      <c r="DE26" s="358">
        <f t="shared" si="60"/>
        <v>0</v>
      </c>
      <c r="DF26" s="359">
        <f t="shared" si="61"/>
        <v>3</v>
      </c>
      <c r="DI26" s="231"/>
      <c r="DJ26" s="165">
        <f t="shared" si="62"/>
        <v>19.159800000000001</v>
      </c>
      <c r="DK26" s="188">
        <f t="shared" si="63"/>
        <v>0.94599999999999995</v>
      </c>
      <c r="DM26" s="370">
        <f t="shared" si="64"/>
        <v>8</v>
      </c>
      <c r="DN26" s="371">
        <f t="shared" si="65"/>
        <v>15</v>
      </c>
    </row>
    <row r="27" spans="2:118" x14ac:dyDescent="0.3">
      <c r="B27" s="47" t="s">
        <v>30</v>
      </c>
      <c r="C27" s="160">
        <v>540230</v>
      </c>
      <c r="D27" s="4" t="s">
        <v>309</v>
      </c>
      <c r="E27" s="4" t="s">
        <v>369</v>
      </c>
      <c r="F27" s="11">
        <v>3</v>
      </c>
      <c r="G27" s="18">
        <v>634</v>
      </c>
      <c r="H27" s="18">
        <v>315</v>
      </c>
      <c r="I27" s="18">
        <v>781</v>
      </c>
      <c r="J27" s="19">
        <v>788.39116719242895</v>
      </c>
      <c r="K27" s="18">
        <v>273</v>
      </c>
      <c r="L27" s="163">
        <v>2.59</v>
      </c>
      <c r="N27" s="256">
        <v>119</v>
      </c>
      <c r="O27" s="26">
        <f t="shared" si="0"/>
        <v>0.53</v>
      </c>
      <c r="P27" s="26">
        <v>0.18769716088328081</v>
      </c>
      <c r="Q27" s="26">
        <f t="shared" si="1"/>
        <v>0.72699999999999998</v>
      </c>
      <c r="R27" s="11">
        <v>3.39</v>
      </c>
      <c r="S27" s="26">
        <f t="shared" si="2"/>
        <v>0.45900000000000002</v>
      </c>
      <c r="T27" s="69">
        <v>5.3470031545741316E-3</v>
      </c>
      <c r="U27" s="26">
        <f t="shared" si="3"/>
        <v>0.68100000000000005</v>
      </c>
      <c r="V27" s="11">
        <v>20</v>
      </c>
      <c r="W27" s="31">
        <f t="shared" si="4"/>
        <v>0.80900000000000005</v>
      </c>
      <c r="X27" s="65">
        <v>4.3</v>
      </c>
      <c r="Y27" s="31">
        <f t="shared" si="5"/>
        <v>0.879</v>
      </c>
      <c r="Z27" s="163">
        <f t="shared" si="6"/>
        <v>4.085</v>
      </c>
      <c r="AA27" s="184">
        <f t="shared" si="7"/>
        <v>0.91800000000000004</v>
      </c>
      <c r="AB27" s="283">
        <f t="shared" si="8"/>
        <v>0</v>
      </c>
      <c r="AC27" s="284">
        <f t="shared" si="9"/>
        <v>2</v>
      </c>
      <c r="AE27" s="256">
        <v>115</v>
      </c>
      <c r="AF27" s="26">
        <f t="shared" si="10"/>
        <v>0.61799999999999999</v>
      </c>
      <c r="AG27" s="79">
        <v>59</v>
      </c>
      <c r="AH27" s="31">
        <f t="shared" si="11"/>
        <v>0.89</v>
      </c>
      <c r="AI27" s="26">
        <f t="shared" si="12"/>
        <v>0.36507936507936506</v>
      </c>
      <c r="AJ27" s="144">
        <f t="shared" si="13"/>
        <v>0.95699999999999996</v>
      </c>
      <c r="AK27" s="61">
        <f t="shared" si="14"/>
        <v>0.96638655462184875</v>
      </c>
      <c r="AL27" s="26">
        <f t="shared" si="15"/>
        <v>0.745</v>
      </c>
      <c r="AM27" s="11">
        <v>132</v>
      </c>
      <c r="AN27" s="83">
        <f t="shared" si="16"/>
        <v>0.41904761904761906</v>
      </c>
      <c r="AO27" s="26">
        <f t="shared" si="17"/>
        <v>0.5130434782608696</v>
      </c>
      <c r="AP27" s="144">
        <f t="shared" si="18"/>
        <v>0.98499999999999999</v>
      </c>
      <c r="AQ27" s="198">
        <f t="shared" si="19"/>
        <v>3.21</v>
      </c>
      <c r="AR27" s="184">
        <f t="shared" si="20"/>
        <v>0.91800000000000004</v>
      </c>
      <c r="AS27" s="283">
        <f t="shared" si="21"/>
        <v>1</v>
      </c>
      <c r="AT27" s="284">
        <f t="shared" si="22"/>
        <v>2</v>
      </c>
      <c r="AV27" s="208">
        <v>55900</v>
      </c>
      <c r="AW27" s="178">
        <f t="shared" si="23"/>
        <v>0.80500000000000005</v>
      </c>
      <c r="AX27" s="26">
        <v>0.4</v>
      </c>
      <c r="AY27" s="144">
        <f t="shared" si="24"/>
        <v>0.90400000000000003</v>
      </c>
      <c r="AZ27" s="26">
        <v>0.159</v>
      </c>
      <c r="BA27" s="83">
        <f t="shared" si="25"/>
        <v>0.38500000000000001</v>
      </c>
      <c r="BB27" s="26">
        <v>0.76500000000000001</v>
      </c>
      <c r="BC27" s="83">
        <f t="shared" si="26"/>
        <v>0.43099999999999999</v>
      </c>
      <c r="BD27" s="26">
        <v>0.85600000000000009</v>
      </c>
      <c r="BE27" s="83">
        <f t="shared" si="27"/>
        <v>0.63600000000000001</v>
      </c>
      <c r="BF27" s="26">
        <v>7.8260869565217397E-2</v>
      </c>
      <c r="BG27" s="178">
        <f t="shared" si="28"/>
        <v>0.80900000000000005</v>
      </c>
      <c r="BH27" s="212">
        <f t="shared" si="29"/>
        <v>3.97</v>
      </c>
      <c r="BI27" s="184">
        <f t="shared" si="30"/>
        <v>0.93600000000000005</v>
      </c>
      <c r="BJ27" s="283">
        <f t="shared" si="31"/>
        <v>1</v>
      </c>
      <c r="BK27" s="284">
        <f t="shared" si="32"/>
        <v>3</v>
      </c>
      <c r="BM27" s="160">
        <v>1</v>
      </c>
      <c r="BN27" s="26">
        <f t="shared" si="33"/>
        <v>0.40200000000000002</v>
      </c>
      <c r="BO27" s="11">
        <v>1</v>
      </c>
      <c r="BP27" s="26">
        <f t="shared" si="34"/>
        <v>0.59299999999999997</v>
      </c>
      <c r="BQ27" s="26">
        <v>0.41599999999999998</v>
      </c>
      <c r="BR27" s="144">
        <f t="shared" si="35"/>
        <v>0.95699999999999996</v>
      </c>
      <c r="BS27" s="163">
        <f t="shared" si="36"/>
        <v>1.359</v>
      </c>
      <c r="BT27" s="223">
        <f t="shared" si="37"/>
        <v>0.77300000000000002</v>
      </c>
      <c r="BU27" s="283">
        <f t="shared" si="38"/>
        <v>1</v>
      </c>
      <c r="BV27" s="284">
        <f t="shared" si="39"/>
        <v>1</v>
      </c>
      <c r="BX27" s="160">
        <v>0</v>
      </c>
      <c r="BY27" s="26">
        <f t="shared" si="40"/>
        <v>0</v>
      </c>
      <c r="BZ27" s="11">
        <v>0</v>
      </c>
      <c r="CA27" s="26">
        <f t="shared" si="41"/>
        <v>0</v>
      </c>
      <c r="CB27" s="11">
        <v>5</v>
      </c>
      <c r="CC27" s="26">
        <f t="shared" si="42"/>
        <v>0.65</v>
      </c>
      <c r="CD27" s="11">
        <v>5</v>
      </c>
      <c r="CE27" s="31">
        <f t="shared" si="43"/>
        <v>0.879</v>
      </c>
      <c r="CF27" s="163">
        <f t="shared" si="44"/>
        <v>0.65</v>
      </c>
      <c r="CG27" s="203">
        <f t="shared" si="45"/>
        <v>0.55800000000000005</v>
      </c>
      <c r="CH27" s="283">
        <f t="shared" si="46"/>
        <v>0</v>
      </c>
      <c r="CI27" s="284">
        <f t="shared" si="47"/>
        <v>0</v>
      </c>
      <c r="CK27" s="160">
        <v>26</v>
      </c>
      <c r="CL27" s="31">
        <f t="shared" si="48"/>
        <v>0.80200000000000005</v>
      </c>
      <c r="CM27" s="26">
        <v>0.22608695652173913</v>
      </c>
      <c r="CN27" s="144">
        <f t="shared" si="49"/>
        <v>0.93200000000000005</v>
      </c>
      <c r="CO27" s="11">
        <v>79</v>
      </c>
      <c r="CP27" s="26">
        <f t="shared" si="50"/>
        <v>0.73799999999999999</v>
      </c>
      <c r="CQ27" s="11">
        <v>27</v>
      </c>
      <c r="CR27" s="26">
        <f t="shared" si="51"/>
        <v>0.75600000000000001</v>
      </c>
      <c r="CS27" s="163">
        <f t="shared" si="52"/>
        <v>3.2280000000000002</v>
      </c>
      <c r="CT27" s="205">
        <f t="shared" si="53"/>
        <v>0.86899999999999999</v>
      </c>
      <c r="CU27" s="283">
        <f t="shared" si="54"/>
        <v>1</v>
      </c>
      <c r="CV27" s="284">
        <f t="shared" si="55"/>
        <v>2</v>
      </c>
      <c r="CX27" s="227">
        <v>0.29599999999999999</v>
      </c>
      <c r="CY27" s="26">
        <f t="shared" si="56"/>
        <v>0.79500000000000004</v>
      </c>
      <c r="CZ27" s="26">
        <v>0.27500000000000002</v>
      </c>
      <c r="DA27" s="31">
        <f t="shared" si="57"/>
        <v>0.86199999999999999</v>
      </c>
      <c r="DB27" s="178">
        <v>0.85460000000000003</v>
      </c>
      <c r="DC27" s="163">
        <f t="shared" si="58"/>
        <v>2.5116000000000001</v>
      </c>
      <c r="DD27" s="205">
        <f t="shared" si="59"/>
        <v>0.88600000000000001</v>
      </c>
      <c r="DE27" s="283">
        <f t="shared" si="60"/>
        <v>0</v>
      </c>
      <c r="DF27" s="284">
        <f t="shared" si="61"/>
        <v>2</v>
      </c>
      <c r="DI27" s="231"/>
      <c r="DJ27" s="163">
        <f t="shared" si="62"/>
        <v>19.0136</v>
      </c>
      <c r="DK27" s="206">
        <f t="shared" si="63"/>
        <v>0.94299999999999995</v>
      </c>
      <c r="DM27" s="301">
        <f t="shared" si="64"/>
        <v>4</v>
      </c>
      <c r="DN27" s="302">
        <f t="shared" si="65"/>
        <v>12</v>
      </c>
    </row>
    <row r="28" spans="2:118" x14ac:dyDescent="0.3">
      <c r="B28" s="47" t="s">
        <v>43</v>
      </c>
      <c r="C28" s="160">
        <v>540015</v>
      </c>
      <c r="D28" s="4" t="s">
        <v>311</v>
      </c>
      <c r="E28" s="4" t="s">
        <v>369</v>
      </c>
      <c r="F28" s="11">
        <v>11</v>
      </c>
      <c r="G28" s="18">
        <v>850</v>
      </c>
      <c r="H28" s="18">
        <v>2388</v>
      </c>
      <c r="I28" s="18">
        <v>2442</v>
      </c>
      <c r="J28" s="19">
        <v>1838.6823529411765</v>
      </c>
      <c r="K28" s="18">
        <v>1159</v>
      </c>
      <c r="L28" s="163">
        <v>2.11</v>
      </c>
      <c r="N28" s="256">
        <v>266</v>
      </c>
      <c r="O28" s="26">
        <f t="shared" si="0"/>
        <v>0.69599999999999995</v>
      </c>
      <c r="P28" s="26">
        <v>0.31294117647058822</v>
      </c>
      <c r="Q28" s="144">
        <f t="shared" si="1"/>
        <v>0.91100000000000003</v>
      </c>
      <c r="R28" s="11">
        <v>3.55</v>
      </c>
      <c r="S28" s="26">
        <f t="shared" si="2"/>
        <v>0.49399999999999999</v>
      </c>
      <c r="T28" s="69">
        <v>4.1764705882352954E-3</v>
      </c>
      <c r="U28" s="26">
        <f t="shared" si="3"/>
        <v>0.56799999999999995</v>
      </c>
      <c r="V28" s="11">
        <v>9</v>
      </c>
      <c r="W28" s="26">
        <f t="shared" si="4"/>
        <v>0</v>
      </c>
      <c r="X28" s="62">
        <v>2.1</v>
      </c>
      <c r="Y28" s="26">
        <f t="shared" si="5"/>
        <v>0.6</v>
      </c>
      <c r="Z28" s="163">
        <f t="shared" si="6"/>
        <v>3.2690000000000001</v>
      </c>
      <c r="AA28" s="181">
        <f t="shared" si="7"/>
        <v>0.56499999999999995</v>
      </c>
      <c r="AB28" s="283">
        <f t="shared" si="8"/>
        <v>1</v>
      </c>
      <c r="AC28" s="284">
        <f t="shared" si="9"/>
        <v>1</v>
      </c>
      <c r="AE28" s="256">
        <v>716</v>
      </c>
      <c r="AF28" s="31">
        <f t="shared" si="10"/>
        <v>0.89</v>
      </c>
      <c r="AG28" s="79">
        <v>5</v>
      </c>
      <c r="AH28" s="26">
        <f t="shared" si="11"/>
        <v>0.625</v>
      </c>
      <c r="AI28" s="26">
        <f t="shared" si="12"/>
        <v>0.29983249581239529</v>
      </c>
      <c r="AJ28" s="144">
        <f t="shared" si="13"/>
        <v>0.91500000000000004</v>
      </c>
      <c r="AK28" s="61">
        <f t="shared" si="14"/>
        <v>2.6917293233082709</v>
      </c>
      <c r="AL28" s="144">
        <f t="shared" si="15"/>
        <v>0.97799999999999998</v>
      </c>
      <c r="AM28" s="11">
        <v>797</v>
      </c>
      <c r="AN28" s="83">
        <f t="shared" si="16"/>
        <v>0.33375209380234505</v>
      </c>
      <c r="AO28" s="26">
        <f t="shared" si="17"/>
        <v>6.9832402234636867E-3</v>
      </c>
      <c r="AP28" s="26">
        <f t="shared" si="18"/>
        <v>0.505</v>
      </c>
      <c r="AQ28" s="198">
        <f t="shared" si="19"/>
        <v>3.4079999999999999</v>
      </c>
      <c r="AR28" s="184">
        <f t="shared" si="20"/>
        <v>0.97499999999999998</v>
      </c>
      <c r="AS28" s="283">
        <f t="shared" si="21"/>
        <v>2</v>
      </c>
      <c r="AT28" s="284">
        <f t="shared" si="22"/>
        <v>3</v>
      </c>
      <c r="AV28" s="208">
        <v>51500</v>
      </c>
      <c r="AW28" s="83">
        <f t="shared" si="23"/>
        <v>0.73799999999999999</v>
      </c>
      <c r="AX28" s="26">
        <v>0</v>
      </c>
      <c r="AY28" s="83">
        <f t="shared" si="24"/>
        <v>0</v>
      </c>
      <c r="AZ28" s="26">
        <v>0.71799999999999997</v>
      </c>
      <c r="BA28" s="144">
        <f t="shared" si="25"/>
        <v>0.98499999999999999</v>
      </c>
      <c r="BB28" s="26">
        <v>0.36599999999999999</v>
      </c>
      <c r="BC28" s="83">
        <f t="shared" si="26"/>
        <v>0.183</v>
      </c>
      <c r="BD28" s="26">
        <v>0.94200000000000006</v>
      </c>
      <c r="BE28" s="178">
        <f t="shared" si="27"/>
        <v>0.88600000000000001</v>
      </c>
      <c r="BF28" s="26">
        <v>2.3743016759776536E-2</v>
      </c>
      <c r="BG28" s="83">
        <f t="shared" si="28"/>
        <v>0.51200000000000001</v>
      </c>
      <c r="BH28" s="212">
        <f t="shared" si="29"/>
        <v>3.3040000000000003</v>
      </c>
      <c r="BI28" s="193">
        <f t="shared" si="30"/>
        <v>0.49099999999999999</v>
      </c>
      <c r="BJ28" s="283">
        <f t="shared" si="31"/>
        <v>1</v>
      </c>
      <c r="BK28" s="284">
        <f t="shared" si="32"/>
        <v>2</v>
      </c>
      <c r="BM28" s="160">
        <v>7</v>
      </c>
      <c r="BN28" s="144">
        <f t="shared" si="33"/>
        <v>0.96399999999999997</v>
      </c>
      <c r="BO28" s="11">
        <v>5</v>
      </c>
      <c r="BP28" s="144">
        <f t="shared" si="34"/>
        <v>0.96099999999999997</v>
      </c>
      <c r="BQ28" s="26">
        <v>0.42699999999999999</v>
      </c>
      <c r="BR28" s="144">
        <f t="shared" si="35"/>
        <v>0.96399999999999997</v>
      </c>
      <c r="BS28" s="163">
        <f t="shared" si="36"/>
        <v>1.9279999999999999</v>
      </c>
      <c r="BT28" s="217">
        <f t="shared" si="37"/>
        <v>1</v>
      </c>
      <c r="BU28" s="283">
        <f t="shared" si="38"/>
        <v>2</v>
      </c>
      <c r="BV28" s="284">
        <f t="shared" si="39"/>
        <v>2</v>
      </c>
      <c r="BX28" s="160">
        <v>507</v>
      </c>
      <c r="BY28" s="144">
        <f t="shared" si="40"/>
        <v>0.996</v>
      </c>
      <c r="BZ28" s="11">
        <v>134</v>
      </c>
      <c r="CA28" s="144">
        <f t="shared" si="41"/>
        <v>0.996</v>
      </c>
      <c r="CB28" s="11">
        <v>15</v>
      </c>
      <c r="CC28" s="31">
        <f t="shared" si="42"/>
        <v>0.872</v>
      </c>
      <c r="CD28" s="11">
        <v>5</v>
      </c>
      <c r="CE28" s="31">
        <f t="shared" si="43"/>
        <v>0.879</v>
      </c>
      <c r="CF28" s="163">
        <f t="shared" si="44"/>
        <v>1.8679999999999999</v>
      </c>
      <c r="CG28" s="206">
        <f t="shared" si="45"/>
        <v>0.98899999999999999</v>
      </c>
      <c r="CH28" s="283">
        <f t="shared" si="46"/>
        <v>1</v>
      </c>
      <c r="CI28" s="284">
        <f t="shared" si="47"/>
        <v>2</v>
      </c>
      <c r="CK28" s="160">
        <v>8</v>
      </c>
      <c r="CL28" s="26">
        <f t="shared" si="48"/>
        <v>0.67100000000000004</v>
      </c>
      <c r="CM28" s="26">
        <v>1.11731843575419E-2</v>
      </c>
      <c r="CN28" s="83">
        <f t="shared" si="49"/>
        <v>0.49099999999999999</v>
      </c>
      <c r="CO28" s="11">
        <v>373</v>
      </c>
      <c r="CP28" s="144">
        <f t="shared" si="50"/>
        <v>0.95</v>
      </c>
      <c r="CQ28" s="11">
        <v>136</v>
      </c>
      <c r="CR28" s="144">
        <f t="shared" si="51"/>
        <v>0.96399999999999997</v>
      </c>
      <c r="CS28" s="163">
        <f t="shared" si="52"/>
        <v>3.0759999999999996</v>
      </c>
      <c r="CT28" s="205">
        <f t="shared" si="53"/>
        <v>0.81899999999999995</v>
      </c>
      <c r="CU28" s="283">
        <f t="shared" si="54"/>
        <v>2</v>
      </c>
      <c r="CV28" s="284">
        <f t="shared" si="55"/>
        <v>2</v>
      </c>
      <c r="CX28" s="227">
        <v>0.55200000000000005</v>
      </c>
      <c r="CY28" s="144">
        <f t="shared" si="56"/>
        <v>0.92500000000000004</v>
      </c>
      <c r="CZ28" s="26">
        <v>0.41599999999999998</v>
      </c>
      <c r="DA28" s="144">
        <f t="shared" si="57"/>
        <v>0.93600000000000005</v>
      </c>
      <c r="DB28" s="26">
        <v>0.18060000000000001</v>
      </c>
      <c r="DC28" s="163">
        <f t="shared" si="58"/>
        <v>2.0416000000000003</v>
      </c>
      <c r="DD28" s="203">
        <f t="shared" si="59"/>
        <v>0.74199999999999999</v>
      </c>
      <c r="DE28" s="283">
        <f t="shared" si="60"/>
        <v>2</v>
      </c>
      <c r="DF28" s="284">
        <f t="shared" si="61"/>
        <v>2</v>
      </c>
      <c r="DI28" s="231"/>
      <c r="DJ28" s="163">
        <f t="shared" si="62"/>
        <v>18.894600000000004</v>
      </c>
      <c r="DK28" s="206">
        <f t="shared" si="63"/>
        <v>0.93899999999999995</v>
      </c>
      <c r="DM28" s="301">
        <f t="shared" si="64"/>
        <v>11</v>
      </c>
      <c r="DN28" s="302">
        <f t="shared" si="65"/>
        <v>14</v>
      </c>
    </row>
    <row r="29" spans="2:118" x14ac:dyDescent="0.3">
      <c r="B29" s="47" t="s">
        <v>304</v>
      </c>
      <c r="C29" s="160">
        <v>540219</v>
      </c>
      <c r="D29" s="4" t="s">
        <v>368</v>
      </c>
      <c r="E29" s="4" t="s">
        <v>369</v>
      </c>
      <c r="F29" s="11">
        <v>1</v>
      </c>
      <c r="G29" s="18">
        <v>852</v>
      </c>
      <c r="H29" s="18">
        <v>689</v>
      </c>
      <c r="I29" s="18">
        <v>1347</v>
      </c>
      <c r="J29" s="19">
        <v>1011.8309859154929</v>
      </c>
      <c r="K29" s="18">
        <v>507</v>
      </c>
      <c r="L29" s="163">
        <v>2.66</v>
      </c>
      <c r="N29" s="256">
        <v>162</v>
      </c>
      <c r="O29" s="26">
        <f t="shared" si="0"/>
        <v>0.57499999999999996</v>
      </c>
      <c r="P29" s="26">
        <v>0.1901408450704225</v>
      </c>
      <c r="Q29" s="26">
        <f t="shared" si="1"/>
        <v>0.73399999999999999</v>
      </c>
      <c r="R29" s="11">
        <v>5.08</v>
      </c>
      <c r="S29" s="26">
        <f t="shared" si="2"/>
        <v>0.61099999999999999</v>
      </c>
      <c r="T29" s="69">
        <v>5.9624413145539911E-3</v>
      </c>
      <c r="U29" s="26">
        <f t="shared" si="3"/>
        <v>0.71699999999999997</v>
      </c>
      <c r="V29" s="11">
        <v>21</v>
      </c>
      <c r="W29" s="31">
        <f t="shared" si="4"/>
        <v>0.84399999999999997</v>
      </c>
      <c r="X29" s="65">
        <v>2.6</v>
      </c>
      <c r="Y29" s="26">
        <f t="shared" si="5"/>
        <v>0.69199999999999995</v>
      </c>
      <c r="Z29" s="163">
        <f t="shared" si="6"/>
        <v>4.173</v>
      </c>
      <c r="AA29" s="184">
        <f t="shared" si="7"/>
        <v>0.94299999999999995</v>
      </c>
      <c r="AB29" s="283">
        <f t="shared" si="8"/>
        <v>0</v>
      </c>
      <c r="AC29" s="284">
        <f t="shared" si="9"/>
        <v>1</v>
      </c>
      <c r="AE29" s="256">
        <v>303</v>
      </c>
      <c r="AF29" s="26">
        <f t="shared" si="10"/>
        <v>0.77700000000000002</v>
      </c>
      <c r="AG29" s="79">
        <v>27</v>
      </c>
      <c r="AH29" s="31">
        <f t="shared" si="11"/>
        <v>0.82299999999999995</v>
      </c>
      <c r="AI29" s="26">
        <f t="shared" si="12"/>
        <v>0.43976777939042089</v>
      </c>
      <c r="AJ29" s="144">
        <f t="shared" si="13"/>
        <v>0.97499999999999998</v>
      </c>
      <c r="AK29" s="61">
        <f t="shared" si="14"/>
        <v>1.8703703703703705</v>
      </c>
      <c r="AL29" s="144">
        <f t="shared" si="15"/>
        <v>0.93600000000000005</v>
      </c>
      <c r="AM29" s="11">
        <v>318</v>
      </c>
      <c r="AN29" s="83">
        <f t="shared" si="16"/>
        <v>0.46153846153846156</v>
      </c>
      <c r="AO29" s="26">
        <f t="shared" si="17"/>
        <v>8.9108910891089105E-2</v>
      </c>
      <c r="AP29" s="26">
        <f t="shared" si="18"/>
        <v>0.69899999999999995</v>
      </c>
      <c r="AQ29" s="198">
        <f t="shared" si="19"/>
        <v>3.5110000000000001</v>
      </c>
      <c r="AR29" s="184">
        <f t="shared" si="20"/>
        <v>0.996</v>
      </c>
      <c r="AS29" s="283">
        <f t="shared" si="21"/>
        <v>2</v>
      </c>
      <c r="AT29" s="284">
        <f t="shared" si="22"/>
        <v>3</v>
      </c>
      <c r="AV29" s="208">
        <v>32395</v>
      </c>
      <c r="AW29" s="83">
        <f t="shared" si="23"/>
        <v>0.434</v>
      </c>
      <c r="AX29" s="26">
        <v>0.29831932773109238</v>
      </c>
      <c r="AY29" s="83">
        <f t="shared" si="24"/>
        <v>0.77</v>
      </c>
      <c r="AZ29" s="26">
        <v>9.7000000000000003E-2</v>
      </c>
      <c r="BA29" s="83">
        <f t="shared" si="25"/>
        <v>0.247</v>
      </c>
      <c r="BB29" s="26">
        <v>0.90300000000000002</v>
      </c>
      <c r="BC29" s="83">
        <f t="shared" si="26"/>
        <v>0.76300000000000001</v>
      </c>
      <c r="BD29" s="26">
        <v>0.83699999999999997</v>
      </c>
      <c r="BE29" s="83">
        <f t="shared" si="27"/>
        <v>0.57899999999999996</v>
      </c>
      <c r="BF29" s="26">
        <v>7.2607260726072612E-2</v>
      </c>
      <c r="BG29" s="83">
        <f t="shared" si="28"/>
        <v>0.78400000000000003</v>
      </c>
      <c r="BH29" s="212">
        <f t="shared" si="29"/>
        <v>3.577</v>
      </c>
      <c r="BI29" s="193">
        <f t="shared" si="30"/>
        <v>0.66400000000000003</v>
      </c>
      <c r="BJ29" s="283">
        <f t="shared" si="31"/>
        <v>0</v>
      </c>
      <c r="BK29" s="284">
        <f t="shared" si="32"/>
        <v>0</v>
      </c>
      <c r="BM29" s="160">
        <v>1</v>
      </c>
      <c r="BN29" s="26">
        <f t="shared" si="33"/>
        <v>0.40200000000000002</v>
      </c>
      <c r="BO29" s="11">
        <v>1</v>
      </c>
      <c r="BP29" s="26">
        <f t="shared" si="34"/>
        <v>0.59299999999999997</v>
      </c>
      <c r="BQ29" s="26">
        <v>0.35699999999999998</v>
      </c>
      <c r="BR29" s="144">
        <f t="shared" si="35"/>
        <v>0.93600000000000005</v>
      </c>
      <c r="BS29" s="163">
        <f t="shared" si="36"/>
        <v>1.3380000000000001</v>
      </c>
      <c r="BT29" s="223">
        <f t="shared" si="37"/>
        <v>0.75600000000000001</v>
      </c>
      <c r="BU29" s="283">
        <f t="shared" si="38"/>
        <v>1</v>
      </c>
      <c r="BV29" s="284">
        <f t="shared" si="39"/>
        <v>1</v>
      </c>
      <c r="BX29" s="160">
        <v>0</v>
      </c>
      <c r="BY29" s="26">
        <f t="shared" si="40"/>
        <v>0</v>
      </c>
      <c r="BZ29" s="11">
        <v>0</v>
      </c>
      <c r="CA29" s="26">
        <f t="shared" si="41"/>
        <v>0</v>
      </c>
      <c r="CB29" s="11">
        <v>11</v>
      </c>
      <c r="CC29" s="31">
        <f t="shared" si="42"/>
        <v>0.83299999999999996</v>
      </c>
      <c r="CD29" s="11">
        <v>6</v>
      </c>
      <c r="CE29" s="144">
        <f t="shared" si="43"/>
        <v>0.90100000000000002</v>
      </c>
      <c r="CF29" s="163">
        <f t="shared" si="44"/>
        <v>0.83299999999999996</v>
      </c>
      <c r="CG29" s="203">
        <f t="shared" si="45"/>
        <v>0.65</v>
      </c>
      <c r="CH29" s="283">
        <f t="shared" si="46"/>
        <v>0</v>
      </c>
      <c r="CI29" s="284">
        <f t="shared" si="47"/>
        <v>1</v>
      </c>
      <c r="CK29" s="160">
        <v>20</v>
      </c>
      <c r="CL29" s="26">
        <f t="shared" si="48"/>
        <v>0.76600000000000001</v>
      </c>
      <c r="CM29" s="26">
        <v>6.6006600660066E-2</v>
      </c>
      <c r="CN29" s="83">
        <f t="shared" si="49"/>
        <v>0.73399999999999999</v>
      </c>
      <c r="CO29" s="11">
        <v>34</v>
      </c>
      <c r="CP29" s="26">
        <f t="shared" si="50"/>
        <v>0.57499999999999996</v>
      </c>
      <c r="CQ29" s="11">
        <v>11</v>
      </c>
      <c r="CR29" s="26">
        <f t="shared" si="51"/>
        <v>0.61799999999999999</v>
      </c>
      <c r="CS29" s="163">
        <f t="shared" si="52"/>
        <v>2.6930000000000001</v>
      </c>
      <c r="CT29" s="203">
        <f t="shared" si="53"/>
        <v>0.71699999999999997</v>
      </c>
      <c r="CU29" s="283">
        <f t="shared" si="54"/>
        <v>0</v>
      </c>
      <c r="CV29" s="284">
        <f t="shared" si="55"/>
        <v>0</v>
      </c>
      <c r="CX29" s="227">
        <v>0.46800000000000003</v>
      </c>
      <c r="CY29" s="144">
        <f t="shared" si="56"/>
        <v>0.90100000000000002</v>
      </c>
      <c r="CZ29" s="26">
        <v>0.35899999999999999</v>
      </c>
      <c r="DA29" s="144">
        <f t="shared" si="57"/>
        <v>0.91100000000000003</v>
      </c>
      <c r="DB29" s="178">
        <v>0.89859999999999995</v>
      </c>
      <c r="DC29" s="163">
        <f t="shared" si="58"/>
        <v>2.7105999999999999</v>
      </c>
      <c r="DD29" s="206">
        <f t="shared" si="59"/>
        <v>0.94599999999999995</v>
      </c>
      <c r="DE29" s="283">
        <f t="shared" si="60"/>
        <v>2</v>
      </c>
      <c r="DF29" s="284">
        <f t="shared" si="61"/>
        <v>3</v>
      </c>
      <c r="DI29" s="231"/>
      <c r="DJ29" s="163">
        <f t="shared" si="62"/>
        <v>18.835599999999992</v>
      </c>
      <c r="DK29" s="206">
        <f t="shared" si="63"/>
        <v>0.93600000000000005</v>
      </c>
      <c r="DM29" s="301">
        <f t="shared" si="64"/>
        <v>5</v>
      </c>
      <c r="DN29" s="302">
        <f t="shared" si="65"/>
        <v>9</v>
      </c>
    </row>
    <row r="30" spans="2:118" x14ac:dyDescent="0.3">
      <c r="B30" s="47" t="s">
        <v>230</v>
      </c>
      <c r="C30" s="160">
        <v>540163</v>
      </c>
      <c r="D30" s="4" t="s">
        <v>351</v>
      </c>
      <c r="E30" s="4" t="s">
        <v>369</v>
      </c>
      <c r="F30" s="11">
        <v>6</v>
      </c>
      <c r="G30" s="18">
        <v>702</v>
      </c>
      <c r="H30" s="18">
        <v>315</v>
      </c>
      <c r="I30" s="18">
        <v>614</v>
      </c>
      <c r="J30" s="19">
        <v>559.77207977207979</v>
      </c>
      <c r="K30" s="18">
        <v>237</v>
      </c>
      <c r="L30" s="163">
        <v>2.59</v>
      </c>
      <c r="N30" s="256">
        <v>270</v>
      </c>
      <c r="O30" s="26">
        <f t="shared" si="0"/>
        <v>0.70599999999999996</v>
      </c>
      <c r="P30" s="26">
        <v>0.38461538461538458</v>
      </c>
      <c r="Q30" s="144">
        <f t="shared" si="1"/>
        <v>0.95399999999999996</v>
      </c>
      <c r="R30" s="11">
        <v>5.1199999999999992</v>
      </c>
      <c r="S30" s="26">
        <f t="shared" si="2"/>
        <v>0.61799999999999999</v>
      </c>
      <c r="T30" s="69">
        <v>7.2934472934472923E-3</v>
      </c>
      <c r="U30" s="31">
        <f t="shared" si="3"/>
        <v>0.80200000000000005</v>
      </c>
      <c r="V30" s="11">
        <v>16</v>
      </c>
      <c r="W30" s="26">
        <f t="shared" si="4"/>
        <v>0.38800000000000001</v>
      </c>
      <c r="X30" s="62">
        <v>6.5</v>
      </c>
      <c r="Y30" s="144">
        <f t="shared" si="5"/>
        <v>0.97099999999999997</v>
      </c>
      <c r="Z30" s="163">
        <f t="shared" si="6"/>
        <v>4.4390000000000001</v>
      </c>
      <c r="AA30" s="184">
        <f t="shared" si="7"/>
        <v>0.98199999999999998</v>
      </c>
      <c r="AB30" s="283">
        <f t="shared" si="8"/>
        <v>2</v>
      </c>
      <c r="AC30" s="284">
        <f t="shared" si="9"/>
        <v>3</v>
      </c>
      <c r="AE30" s="256">
        <v>121</v>
      </c>
      <c r="AF30" s="26">
        <f t="shared" si="10"/>
        <v>0.628</v>
      </c>
      <c r="AG30" s="79">
        <v>0</v>
      </c>
      <c r="AH30" s="26">
        <f t="shared" si="11"/>
        <v>0</v>
      </c>
      <c r="AI30" s="26">
        <f t="shared" si="12"/>
        <v>0.38412698412698415</v>
      </c>
      <c r="AJ30" s="144">
        <f t="shared" si="13"/>
        <v>0.96399999999999997</v>
      </c>
      <c r="AK30" s="61">
        <f t="shared" si="14"/>
        <v>0.44814814814814813</v>
      </c>
      <c r="AL30" s="26">
        <f t="shared" si="15"/>
        <v>0.52600000000000002</v>
      </c>
      <c r="AM30" s="11">
        <v>125</v>
      </c>
      <c r="AN30" s="83">
        <f t="shared" si="16"/>
        <v>0.3968253968253968</v>
      </c>
      <c r="AO30" s="26">
        <f t="shared" si="17"/>
        <v>0</v>
      </c>
      <c r="AP30" s="26">
        <f t="shared" si="18"/>
        <v>0</v>
      </c>
      <c r="AQ30" s="198">
        <f t="shared" si="19"/>
        <v>2.1179999999999999</v>
      </c>
      <c r="AR30" s="193">
        <f t="shared" si="20"/>
        <v>0.56499999999999995</v>
      </c>
      <c r="AS30" s="283">
        <f t="shared" si="21"/>
        <v>1</v>
      </c>
      <c r="AT30" s="284">
        <f t="shared" si="22"/>
        <v>1</v>
      </c>
      <c r="AV30" s="208">
        <v>42000</v>
      </c>
      <c r="AW30" s="83">
        <f t="shared" si="23"/>
        <v>0.6</v>
      </c>
      <c r="AX30" s="26">
        <v>0.13541666666666671</v>
      </c>
      <c r="AY30" s="83">
        <f t="shared" si="24"/>
        <v>0.47699999999999998</v>
      </c>
      <c r="AZ30" s="26">
        <v>0.32800000000000001</v>
      </c>
      <c r="BA30" s="83">
        <f t="shared" si="25"/>
        <v>0.745</v>
      </c>
      <c r="BB30" s="26">
        <v>0.68</v>
      </c>
      <c r="BC30" s="83">
        <f t="shared" si="26"/>
        <v>0.33900000000000002</v>
      </c>
      <c r="BD30" s="26">
        <v>0.84800000000000009</v>
      </c>
      <c r="BE30" s="83">
        <f t="shared" si="27"/>
        <v>0.61399999999999999</v>
      </c>
      <c r="BF30" s="26">
        <v>0.1487603305785124</v>
      </c>
      <c r="BG30" s="144">
        <f t="shared" si="28"/>
        <v>0.93899999999999995</v>
      </c>
      <c r="BH30" s="212">
        <f t="shared" si="29"/>
        <v>3.714</v>
      </c>
      <c r="BI30" s="193">
        <f t="shared" si="30"/>
        <v>0.78400000000000003</v>
      </c>
      <c r="BJ30" s="283">
        <f t="shared" si="31"/>
        <v>1</v>
      </c>
      <c r="BK30" s="284">
        <f t="shared" si="32"/>
        <v>1</v>
      </c>
      <c r="BM30" s="160">
        <v>1</v>
      </c>
      <c r="BN30" s="26">
        <f t="shared" si="33"/>
        <v>0.40200000000000002</v>
      </c>
      <c r="BO30" s="11">
        <v>1</v>
      </c>
      <c r="BP30" s="26">
        <f t="shared" si="34"/>
        <v>0.59299999999999997</v>
      </c>
      <c r="BQ30" s="26">
        <v>0.318</v>
      </c>
      <c r="BR30" s="144">
        <f t="shared" si="35"/>
        <v>0.92500000000000004</v>
      </c>
      <c r="BS30" s="163">
        <f t="shared" si="36"/>
        <v>1.327</v>
      </c>
      <c r="BT30" s="223">
        <f t="shared" si="37"/>
        <v>0.749</v>
      </c>
      <c r="BU30" s="283">
        <f t="shared" si="38"/>
        <v>1</v>
      </c>
      <c r="BV30" s="284">
        <f t="shared" si="39"/>
        <v>1</v>
      </c>
      <c r="BX30" s="160">
        <v>23</v>
      </c>
      <c r="BY30" s="144">
        <f t="shared" si="40"/>
        <v>0.94299999999999995</v>
      </c>
      <c r="BZ30" s="11">
        <v>20</v>
      </c>
      <c r="CA30" s="144">
        <f t="shared" si="41"/>
        <v>0.97499999999999998</v>
      </c>
      <c r="CB30" s="11">
        <v>3</v>
      </c>
      <c r="CC30" s="26">
        <f t="shared" si="42"/>
        <v>0.51500000000000001</v>
      </c>
      <c r="CD30" s="11">
        <v>2</v>
      </c>
      <c r="CE30" s="26">
        <f t="shared" si="43"/>
        <v>0.67800000000000005</v>
      </c>
      <c r="CF30" s="163">
        <f t="shared" si="44"/>
        <v>1.458</v>
      </c>
      <c r="CG30" s="205">
        <f t="shared" si="45"/>
        <v>0.81200000000000006</v>
      </c>
      <c r="CH30" s="283">
        <f t="shared" si="46"/>
        <v>1</v>
      </c>
      <c r="CI30" s="284">
        <f t="shared" si="47"/>
        <v>1</v>
      </c>
      <c r="CK30" s="160">
        <v>36</v>
      </c>
      <c r="CL30" s="31">
        <f t="shared" si="48"/>
        <v>0.84799999999999998</v>
      </c>
      <c r="CM30" s="26">
        <v>0.2975206611570248</v>
      </c>
      <c r="CN30" s="144">
        <f t="shared" si="49"/>
        <v>0.96099999999999997</v>
      </c>
      <c r="CO30" s="11">
        <v>33</v>
      </c>
      <c r="CP30" s="26">
        <f t="shared" si="50"/>
        <v>0.56100000000000005</v>
      </c>
      <c r="CQ30" s="11">
        <v>18</v>
      </c>
      <c r="CR30" s="26">
        <f t="shared" si="51"/>
        <v>0.69899999999999995</v>
      </c>
      <c r="CS30" s="163">
        <f t="shared" si="52"/>
        <v>3.069</v>
      </c>
      <c r="CT30" s="205">
        <f t="shared" si="53"/>
        <v>0.81599999999999995</v>
      </c>
      <c r="CU30" s="283">
        <f t="shared" si="54"/>
        <v>1</v>
      </c>
      <c r="CV30" s="284">
        <f t="shared" si="55"/>
        <v>2</v>
      </c>
      <c r="CX30" s="227">
        <v>0.41699999999999998</v>
      </c>
      <c r="CY30" s="31">
        <f t="shared" si="56"/>
        <v>0.88300000000000001</v>
      </c>
      <c r="CZ30" s="26">
        <v>0.376</v>
      </c>
      <c r="DA30" s="144">
        <f t="shared" si="57"/>
        <v>0.92200000000000004</v>
      </c>
      <c r="DB30" s="178">
        <v>0.8105</v>
      </c>
      <c r="DC30" s="163">
        <f t="shared" si="58"/>
        <v>2.6154999999999999</v>
      </c>
      <c r="DD30" s="206">
        <f t="shared" si="59"/>
        <v>0.92200000000000004</v>
      </c>
      <c r="DE30" s="283">
        <f t="shared" si="60"/>
        <v>1</v>
      </c>
      <c r="DF30" s="284">
        <f t="shared" si="61"/>
        <v>3</v>
      </c>
      <c r="DI30" s="231"/>
      <c r="DJ30" s="163">
        <f t="shared" si="62"/>
        <v>18.740500000000001</v>
      </c>
      <c r="DK30" s="206">
        <f t="shared" si="63"/>
        <v>0.93200000000000005</v>
      </c>
      <c r="DM30" s="301">
        <f t="shared" si="64"/>
        <v>8</v>
      </c>
      <c r="DN30" s="302">
        <f t="shared" si="65"/>
        <v>12</v>
      </c>
    </row>
    <row r="31" spans="2:118" x14ac:dyDescent="0.3">
      <c r="B31" s="47" t="s">
        <v>171</v>
      </c>
      <c r="C31" s="160">
        <v>540121</v>
      </c>
      <c r="D31" s="4" t="s">
        <v>339</v>
      </c>
      <c r="E31" s="4" t="s">
        <v>369</v>
      </c>
      <c r="F31" s="11">
        <v>1</v>
      </c>
      <c r="G31" s="18">
        <v>617</v>
      </c>
      <c r="H31" s="18">
        <v>362</v>
      </c>
      <c r="I31" s="18">
        <v>367</v>
      </c>
      <c r="J31" s="19">
        <v>380.68071312803886</v>
      </c>
      <c r="K31" s="18">
        <v>97</v>
      </c>
      <c r="L31" s="163">
        <v>3.78</v>
      </c>
      <c r="N31" s="256">
        <v>62</v>
      </c>
      <c r="O31" s="26">
        <f t="shared" si="0"/>
        <v>0.34899999999999998</v>
      </c>
      <c r="P31" s="26">
        <v>0.1004862236628849</v>
      </c>
      <c r="Q31" s="26">
        <f t="shared" si="1"/>
        <v>0.498</v>
      </c>
      <c r="R31" s="11">
        <v>3.53</v>
      </c>
      <c r="S31" s="26">
        <f t="shared" si="2"/>
        <v>0.48399999999999999</v>
      </c>
      <c r="T31" s="69">
        <v>5.7212317666126434E-3</v>
      </c>
      <c r="U31" s="26">
        <f t="shared" si="3"/>
        <v>0.70299999999999996</v>
      </c>
      <c r="V31" s="11">
        <v>19</v>
      </c>
      <c r="W31" s="26">
        <f t="shared" si="4"/>
        <v>0.749</v>
      </c>
      <c r="X31" s="62">
        <v>3.5</v>
      </c>
      <c r="Y31" s="26">
        <f t="shared" si="5"/>
        <v>0.79800000000000004</v>
      </c>
      <c r="Z31" s="163">
        <f t="shared" si="6"/>
        <v>3.5810000000000004</v>
      </c>
      <c r="AA31" s="181">
        <f t="shared" si="7"/>
        <v>0.73399999999999999</v>
      </c>
      <c r="AB31" s="283">
        <f t="shared" si="8"/>
        <v>0</v>
      </c>
      <c r="AC31" s="284">
        <f t="shared" si="9"/>
        <v>0</v>
      </c>
      <c r="AE31" s="256">
        <v>123</v>
      </c>
      <c r="AF31" s="26">
        <f t="shared" si="10"/>
        <v>0.63200000000000001</v>
      </c>
      <c r="AG31" s="79">
        <v>6</v>
      </c>
      <c r="AH31" s="26">
        <f t="shared" si="11"/>
        <v>0.64600000000000002</v>
      </c>
      <c r="AI31" s="26">
        <f t="shared" si="12"/>
        <v>0.3397790055248619</v>
      </c>
      <c r="AJ31" s="144">
        <f t="shared" si="13"/>
        <v>0.93899999999999995</v>
      </c>
      <c r="AK31" s="61">
        <f t="shared" si="14"/>
        <v>1.9838709677419355</v>
      </c>
      <c r="AL31" s="144">
        <f t="shared" si="15"/>
        <v>0.94599999999999995</v>
      </c>
      <c r="AM31" s="11">
        <v>130</v>
      </c>
      <c r="AN31" s="83">
        <f t="shared" si="16"/>
        <v>0.35911602209944754</v>
      </c>
      <c r="AO31" s="26">
        <f t="shared" si="17"/>
        <v>4.878048780487805E-2</v>
      </c>
      <c r="AP31" s="26">
        <f t="shared" si="18"/>
        <v>0.61799999999999999</v>
      </c>
      <c r="AQ31" s="198">
        <f t="shared" si="19"/>
        <v>3.1629999999999998</v>
      </c>
      <c r="AR31" s="191">
        <f t="shared" si="20"/>
        <v>0.89700000000000002</v>
      </c>
      <c r="AS31" s="283">
        <f t="shared" si="21"/>
        <v>2</v>
      </c>
      <c r="AT31" s="284">
        <f t="shared" si="22"/>
        <v>2</v>
      </c>
      <c r="AV31" s="208">
        <v>13900</v>
      </c>
      <c r="AW31" s="83">
        <f t="shared" si="23"/>
        <v>0.16200000000000001</v>
      </c>
      <c r="AX31" s="26">
        <v>0.11235955056179769</v>
      </c>
      <c r="AY31" s="83">
        <f t="shared" si="24"/>
        <v>0.44800000000000001</v>
      </c>
      <c r="AZ31" s="26">
        <v>0.308</v>
      </c>
      <c r="BA31" s="83">
        <f t="shared" si="25"/>
        <v>0.71</v>
      </c>
      <c r="BB31" s="26">
        <v>0.68500000000000005</v>
      </c>
      <c r="BC31" s="83">
        <f t="shared" si="26"/>
        <v>0.34899999999999998</v>
      </c>
      <c r="BD31" s="26">
        <v>0.93899999999999995</v>
      </c>
      <c r="BE31" s="178">
        <f t="shared" si="27"/>
        <v>0.876</v>
      </c>
      <c r="BF31" s="26">
        <v>3.2520325203252036E-2</v>
      </c>
      <c r="BG31" s="83">
        <f t="shared" si="28"/>
        <v>0.56799999999999995</v>
      </c>
      <c r="BH31" s="212">
        <f t="shared" si="29"/>
        <v>3.113</v>
      </c>
      <c r="BI31" s="193">
        <f t="shared" si="30"/>
        <v>0.374</v>
      </c>
      <c r="BJ31" s="283">
        <f t="shared" si="31"/>
        <v>0</v>
      </c>
      <c r="BK31" s="284">
        <f t="shared" si="32"/>
        <v>1</v>
      </c>
      <c r="BM31" s="160">
        <v>2</v>
      </c>
      <c r="BN31" s="26">
        <f t="shared" si="33"/>
        <v>0.61799999999999999</v>
      </c>
      <c r="BO31" s="11">
        <v>0</v>
      </c>
      <c r="BP31" s="26">
        <f t="shared" si="34"/>
        <v>0</v>
      </c>
      <c r="BQ31" s="26">
        <v>0.34300000000000003</v>
      </c>
      <c r="BR31" s="144">
        <f t="shared" si="35"/>
        <v>0.93200000000000005</v>
      </c>
      <c r="BS31" s="163">
        <f t="shared" si="36"/>
        <v>1.55</v>
      </c>
      <c r="BT31" s="220">
        <f t="shared" si="37"/>
        <v>0.88600000000000001</v>
      </c>
      <c r="BU31" s="283">
        <f t="shared" si="38"/>
        <v>1</v>
      </c>
      <c r="BV31" s="284">
        <f t="shared" si="39"/>
        <v>1</v>
      </c>
      <c r="BX31" s="160">
        <v>1</v>
      </c>
      <c r="BY31" s="26">
        <f t="shared" si="40"/>
        <v>0.71299999999999997</v>
      </c>
      <c r="BZ31" s="11">
        <v>0</v>
      </c>
      <c r="CA31" s="26">
        <f t="shared" si="41"/>
        <v>0</v>
      </c>
      <c r="CB31" s="11">
        <v>8</v>
      </c>
      <c r="CC31" s="26">
        <f t="shared" si="42"/>
        <v>0.78</v>
      </c>
      <c r="CD31" s="11">
        <v>5</v>
      </c>
      <c r="CE31" s="31">
        <f t="shared" si="43"/>
        <v>0.879</v>
      </c>
      <c r="CF31" s="163">
        <f t="shared" si="44"/>
        <v>1.4929999999999999</v>
      </c>
      <c r="CG31" s="205">
        <f t="shared" si="45"/>
        <v>0.81899999999999995</v>
      </c>
      <c r="CH31" s="283">
        <f t="shared" si="46"/>
        <v>0</v>
      </c>
      <c r="CI31" s="284">
        <f t="shared" si="47"/>
        <v>0</v>
      </c>
      <c r="CK31" s="160">
        <v>8</v>
      </c>
      <c r="CL31" s="26">
        <f t="shared" si="48"/>
        <v>0.67100000000000004</v>
      </c>
      <c r="CM31" s="26">
        <v>6.5040650406504072E-2</v>
      </c>
      <c r="CN31" s="83">
        <f t="shared" si="49"/>
        <v>0.73099999999999998</v>
      </c>
      <c r="CO31" s="11">
        <v>48</v>
      </c>
      <c r="CP31" s="26">
        <f t="shared" si="50"/>
        <v>0.65700000000000003</v>
      </c>
      <c r="CQ31" s="11">
        <v>17</v>
      </c>
      <c r="CR31" s="26">
        <f t="shared" si="51"/>
        <v>0.68899999999999995</v>
      </c>
      <c r="CS31" s="163">
        <f t="shared" si="52"/>
        <v>2.7480000000000002</v>
      </c>
      <c r="CT31" s="203">
        <f t="shared" si="53"/>
        <v>0.73099999999999998</v>
      </c>
      <c r="CU31" s="283">
        <f t="shared" si="54"/>
        <v>0</v>
      </c>
      <c r="CV31" s="284">
        <f t="shared" si="55"/>
        <v>0</v>
      </c>
      <c r="CX31" s="227">
        <v>0.90700000000000003</v>
      </c>
      <c r="CY31" s="144">
        <f t="shared" si="56"/>
        <v>0.97799999999999998</v>
      </c>
      <c r="CZ31" s="26">
        <v>0.72199999999999998</v>
      </c>
      <c r="DA31" s="144">
        <f t="shared" si="57"/>
        <v>0.98199999999999998</v>
      </c>
      <c r="DB31" s="144">
        <v>0.94710000000000005</v>
      </c>
      <c r="DC31" s="163">
        <f t="shared" si="58"/>
        <v>2.9070999999999998</v>
      </c>
      <c r="DD31" s="206">
        <f t="shared" si="59"/>
        <v>0.99199999999999999</v>
      </c>
      <c r="DE31" s="283">
        <f t="shared" si="60"/>
        <v>3</v>
      </c>
      <c r="DF31" s="284">
        <f t="shared" si="61"/>
        <v>3</v>
      </c>
      <c r="DI31" s="231"/>
      <c r="DJ31" s="163">
        <f t="shared" si="62"/>
        <v>18.555100000000003</v>
      </c>
      <c r="DK31" s="206">
        <f t="shared" si="63"/>
        <v>0.92900000000000005</v>
      </c>
      <c r="DM31" s="301">
        <f t="shared" si="64"/>
        <v>6</v>
      </c>
      <c r="DN31" s="302">
        <f t="shared" si="65"/>
        <v>7</v>
      </c>
    </row>
    <row r="32" spans="2:118" x14ac:dyDescent="0.3">
      <c r="B32" s="47" t="s">
        <v>167</v>
      </c>
      <c r="C32" s="160">
        <v>540117</v>
      </c>
      <c r="D32" s="4" t="s">
        <v>339</v>
      </c>
      <c r="E32" s="4" t="s">
        <v>369</v>
      </c>
      <c r="F32" s="11">
        <v>1</v>
      </c>
      <c r="G32" s="18">
        <v>559</v>
      </c>
      <c r="H32" s="18">
        <v>825</v>
      </c>
      <c r="I32" s="18">
        <v>832</v>
      </c>
      <c r="J32" s="19">
        <v>952.55813953488359</v>
      </c>
      <c r="K32" s="18">
        <v>293</v>
      </c>
      <c r="L32" s="163">
        <v>2.5099999999999998</v>
      </c>
      <c r="N32" s="256">
        <v>212</v>
      </c>
      <c r="O32" s="26">
        <f t="shared" si="0"/>
        <v>0.64300000000000002</v>
      </c>
      <c r="P32" s="26">
        <v>0.37924865831842569</v>
      </c>
      <c r="Q32" s="144">
        <f t="shared" si="1"/>
        <v>0.94599999999999995</v>
      </c>
      <c r="R32" s="11">
        <v>10.46</v>
      </c>
      <c r="S32" s="26">
        <f t="shared" si="2"/>
        <v>0.749</v>
      </c>
      <c r="T32" s="69">
        <v>1.8711985688729879E-2</v>
      </c>
      <c r="U32" s="144">
        <f t="shared" si="3"/>
        <v>0.99199999999999999</v>
      </c>
      <c r="V32" s="11">
        <v>19</v>
      </c>
      <c r="W32" s="26">
        <f t="shared" si="4"/>
        <v>0.749</v>
      </c>
      <c r="X32" s="62">
        <v>3.2</v>
      </c>
      <c r="Y32" s="26">
        <f t="shared" si="5"/>
        <v>0.77</v>
      </c>
      <c r="Z32" s="163">
        <f t="shared" si="6"/>
        <v>4.8490000000000002</v>
      </c>
      <c r="AA32" s="184">
        <f t="shared" si="7"/>
        <v>1</v>
      </c>
      <c r="AB32" s="283">
        <f t="shared" si="8"/>
        <v>2</v>
      </c>
      <c r="AC32" s="284">
        <f t="shared" si="9"/>
        <v>2</v>
      </c>
      <c r="AE32" s="256">
        <v>267</v>
      </c>
      <c r="AF32" s="26">
        <f t="shared" si="10"/>
        <v>0.752</v>
      </c>
      <c r="AG32" s="79">
        <v>48</v>
      </c>
      <c r="AH32" s="31">
        <f t="shared" si="11"/>
        <v>0.872</v>
      </c>
      <c r="AI32" s="26">
        <f t="shared" si="12"/>
        <v>0.32363636363636361</v>
      </c>
      <c r="AJ32" s="144">
        <f t="shared" si="13"/>
        <v>0.93200000000000005</v>
      </c>
      <c r="AK32" s="61">
        <f t="shared" si="14"/>
        <v>1.2594339622641511</v>
      </c>
      <c r="AL32" s="31">
        <f t="shared" si="15"/>
        <v>0.83699999999999997</v>
      </c>
      <c r="AM32" s="11">
        <v>278</v>
      </c>
      <c r="AN32" s="83">
        <f t="shared" si="16"/>
        <v>0.33696969696969697</v>
      </c>
      <c r="AO32" s="26">
        <f t="shared" si="17"/>
        <v>0.1797752808988764</v>
      </c>
      <c r="AP32" s="31">
        <f t="shared" si="18"/>
        <v>0.872</v>
      </c>
      <c r="AQ32" s="198">
        <f t="shared" si="19"/>
        <v>3.3929999999999998</v>
      </c>
      <c r="AR32" s="184">
        <f t="shared" si="20"/>
        <v>0.97099999999999997</v>
      </c>
      <c r="AS32" s="283">
        <f t="shared" si="21"/>
        <v>1</v>
      </c>
      <c r="AT32" s="284">
        <f t="shared" si="22"/>
        <v>3</v>
      </c>
      <c r="AV32" s="208">
        <v>12800</v>
      </c>
      <c r="AW32" s="83">
        <f t="shared" si="23"/>
        <v>0.155</v>
      </c>
      <c r="AX32" s="26">
        <v>5.3639846743295021E-2</v>
      </c>
      <c r="AY32" s="83">
        <f t="shared" si="24"/>
        <v>0.32500000000000001</v>
      </c>
      <c r="AZ32" s="26">
        <v>0.191</v>
      </c>
      <c r="BA32" s="83">
        <f t="shared" si="25"/>
        <v>0.47299999999999998</v>
      </c>
      <c r="BB32" s="26">
        <v>0.48899999999999999</v>
      </c>
      <c r="BC32" s="83">
        <f t="shared" si="26"/>
        <v>0.222</v>
      </c>
      <c r="BD32" s="26">
        <v>0.96700000000000008</v>
      </c>
      <c r="BE32" s="144">
        <f t="shared" si="27"/>
        <v>0.94299999999999995</v>
      </c>
      <c r="BF32" s="26">
        <v>1.1235955056179775E-2</v>
      </c>
      <c r="BG32" s="83">
        <f t="shared" si="28"/>
        <v>0.40600000000000003</v>
      </c>
      <c r="BH32" s="212">
        <f t="shared" si="29"/>
        <v>2.524</v>
      </c>
      <c r="BI32" s="193">
        <f t="shared" si="30"/>
        <v>0.215</v>
      </c>
      <c r="BJ32" s="283">
        <f t="shared" si="31"/>
        <v>1</v>
      </c>
      <c r="BK32" s="284">
        <f t="shared" si="32"/>
        <v>1</v>
      </c>
      <c r="BM32" s="160">
        <v>3</v>
      </c>
      <c r="BN32" s="26">
        <f t="shared" si="33"/>
        <v>0.76600000000000001</v>
      </c>
      <c r="BO32" s="11">
        <v>2</v>
      </c>
      <c r="BP32" s="31">
        <f t="shared" si="34"/>
        <v>0.82599999999999996</v>
      </c>
      <c r="BQ32" s="26">
        <v>0.29099999999999998</v>
      </c>
      <c r="BR32" s="144">
        <f t="shared" si="35"/>
        <v>0.90400000000000003</v>
      </c>
      <c r="BS32" s="163">
        <f t="shared" si="36"/>
        <v>1.67</v>
      </c>
      <c r="BT32" s="217">
        <f t="shared" si="37"/>
        <v>0.95</v>
      </c>
      <c r="BU32" s="283">
        <f t="shared" si="38"/>
        <v>1</v>
      </c>
      <c r="BV32" s="284">
        <f t="shared" si="39"/>
        <v>1</v>
      </c>
      <c r="BX32" s="160">
        <v>0</v>
      </c>
      <c r="BY32" s="26">
        <f t="shared" si="40"/>
        <v>0</v>
      </c>
      <c r="BZ32" s="11">
        <v>0</v>
      </c>
      <c r="CA32" s="26">
        <f t="shared" si="41"/>
        <v>0</v>
      </c>
      <c r="CB32" s="11">
        <v>7</v>
      </c>
      <c r="CC32" s="26">
        <f t="shared" si="42"/>
        <v>0.72399999999999998</v>
      </c>
      <c r="CD32" s="11">
        <v>3</v>
      </c>
      <c r="CE32" s="26">
        <f t="shared" si="43"/>
        <v>0.77300000000000002</v>
      </c>
      <c r="CF32" s="163">
        <f t="shared" si="44"/>
        <v>0.72399999999999998</v>
      </c>
      <c r="CG32" s="203">
        <f t="shared" si="45"/>
        <v>0.61099999999999999</v>
      </c>
      <c r="CH32" s="283">
        <f t="shared" si="46"/>
        <v>0</v>
      </c>
      <c r="CI32" s="284">
        <f t="shared" si="47"/>
        <v>0</v>
      </c>
      <c r="CK32" s="160">
        <v>24</v>
      </c>
      <c r="CL32" s="26">
        <f t="shared" si="48"/>
        <v>0.78400000000000003</v>
      </c>
      <c r="CM32" s="26">
        <v>8.98876404494382E-2</v>
      </c>
      <c r="CN32" s="83">
        <f t="shared" si="49"/>
        <v>0.78</v>
      </c>
      <c r="CO32" s="11">
        <v>25</v>
      </c>
      <c r="CP32" s="26">
        <f t="shared" si="50"/>
        <v>0.51900000000000002</v>
      </c>
      <c r="CQ32" s="11">
        <v>3</v>
      </c>
      <c r="CR32" s="26">
        <f t="shared" si="51"/>
        <v>0.40200000000000002</v>
      </c>
      <c r="CS32" s="163">
        <f t="shared" si="52"/>
        <v>2.4850000000000003</v>
      </c>
      <c r="CT32" s="203">
        <f t="shared" si="53"/>
        <v>0.63600000000000001</v>
      </c>
      <c r="CU32" s="283">
        <f t="shared" si="54"/>
        <v>0</v>
      </c>
      <c r="CV32" s="284">
        <f t="shared" si="55"/>
        <v>0</v>
      </c>
      <c r="CX32" s="227">
        <v>0.76900000000000002</v>
      </c>
      <c r="CY32" s="144">
        <f t="shared" si="56"/>
        <v>0.97099999999999997</v>
      </c>
      <c r="CZ32" s="26">
        <v>0.498</v>
      </c>
      <c r="DA32" s="144">
        <f t="shared" si="57"/>
        <v>0.95399999999999996</v>
      </c>
      <c r="DB32" s="144">
        <v>0.90739999999999998</v>
      </c>
      <c r="DC32" s="163">
        <f t="shared" si="58"/>
        <v>2.8323999999999998</v>
      </c>
      <c r="DD32" s="206">
        <f t="shared" si="59"/>
        <v>0.97799999999999998</v>
      </c>
      <c r="DE32" s="283">
        <f t="shared" si="60"/>
        <v>3</v>
      </c>
      <c r="DF32" s="284">
        <f t="shared" si="61"/>
        <v>3</v>
      </c>
      <c r="DI32" s="231"/>
      <c r="DJ32" s="163">
        <f t="shared" si="62"/>
        <v>18.477399999999999</v>
      </c>
      <c r="DK32" s="206">
        <f t="shared" si="63"/>
        <v>0.92500000000000004</v>
      </c>
      <c r="DM32" s="301">
        <f t="shared" si="64"/>
        <v>8</v>
      </c>
      <c r="DN32" s="302">
        <f t="shared" si="65"/>
        <v>10</v>
      </c>
    </row>
    <row r="33" spans="2:118" x14ac:dyDescent="0.3">
      <c r="B33" s="48" t="s">
        <v>306</v>
      </c>
      <c r="C33" s="162">
        <v>540217</v>
      </c>
      <c r="D33" s="5" t="s">
        <v>368</v>
      </c>
      <c r="E33" s="5" t="s">
        <v>370</v>
      </c>
      <c r="F33" s="12">
        <v>1</v>
      </c>
      <c r="G33" s="20">
        <v>318424</v>
      </c>
      <c r="H33" s="20">
        <v>11995</v>
      </c>
      <c r="I33" s="20">
        <v>17522</v>
      </c>
      <c r="J33" s="21">
        <v>35.217445921161719</v>
      </c>
      <c r="K33" s="20">
        <v>6409</v>
      </c>
      <c r="L33" s="165">
        <v>2.7261663286004056</v>
      </c>
      <c r="N33" s="438">
        <v>5032</v>
      </c>
      <c r="O33" s="29">
        <f t="shared" si="0"/>
        <v>0.84</v>
      </c>
      <c r="P33" s="27">
        <v>1.5802828932492529E-2</v>
      </c>
      <c r="Q33" s="27">
        <f t="shared" si="1"/>
        <v>8.1000000000000003E-2</v>
      </c>
      <c r="R33" s="12">
        <v>316.26</v>
      </c>
      <c r="S33" s="143">
        <f t="shared" si="2"/>
        <v>0.92900000000000005</v>
      </c>
      <c r="T33" s="71">
        <v>9.9320402984699632E-4</v>
      </c>
      <c r="U33" s="27">
        <f t="shared" si="3"/>
        <v>0.127</v>
      </c>
      <c r="V33" s="12">
        <v>21</v>
      </c>
      <c r="W33" s="29">
        <f t="shared" si="4"/>
        <v>0.84399999999999997</v>
      </c>
      <c r="X33" s="66">
        <v>1.3</v>
      </c>
      <c r="Y33" s="27">
        <f t="shared" si="5"/>
        <v>0.35599999999999998</v>
      </c>
      <c r="Z33" s="165">
        <f t="shared" si="6"/>
        <v>3.177</v>
      </c>
      <c r="AA33" s="183">
        <f t="shared" si="7"/>
        <v>0.51500000000000001</v>
      </c>
      <c r="AB33" s="358">
        <f t="shared" si="8"/>
        <v>1</v>
      </c>
      <c r="AC33" s="359">
        <f t="shared" si="9"/>
        <v>3</v>
      </c>
      <c r="AE33" s="438">
        <v>2059</v>
      </c>
      <c r="AF33" s="143">
        <f t="shared" si="10"/>
        <v>0.97499999999999998</v>
      </c>
      <c r="AG33" s="80">
        <v>203</v>
      </c>
      <c r="AH33" s="143">
        <f t="shared" si="11"/>
        <v>0.97799999999999998</v>
      </c>
      <c r="AI33" s="27">
        <f t="shared" si="12"/>
        <v>0.1716548561900792</v>
      </c>
      <c r="AJ33" s="85">
        <f t="shared" si="13"/>
        <v>0.74199999999999999</v>
      </c>
      <c r="AK33" s="74">
        <f t="shared" si="14"/>
        <v>0.40918124006359302</v>
      </c>
      <c r="AL33" s="27">
        <f t="shared" si="15"/>
        <v>0.50800000000000001</v>
      </c>
      <c r="AM33" s="12">
        <v>2153</v>
      </c>
      <c r="AN33" s="85">
        <f t="shared" si="16"/>
        <v>0.179491454772822</v>
      </c>
      <c r="AO33" s="27">
        <f t="shared" si="17"/>
        <v>9.8591549295774641E-2</v>
      </c>
      <c r="AP33" s="27">
        <f t="shared" si="18"/>
        <v>0.72699999999999998</v>
      </c>
      <c r="AQ33" s="199">
        <f t="shared" si="19"/>
        <v>3.2029999999999998</v>
      </c>
      <c r="AR33" s="188">
        <f t="shared" si="20"/>
        <v>0.91500000000000004</v>
      </c>
      <c r="AS33" s="358">
        <f t="shared" si="21"/>
        <v>2</v>
      </c>
      <c r="AT33" s="359">
        <f t="shared" si="22"/>
        <v>2</v>
      </c>
      <c r="AV33" s="209">
        <v>25830</v>
      </c>
      <c r="AW33" s="85">
        <f t="shared" si="23"/>
        <v>0.29299999999999998</v>
      </c>
      <c r="AX33" s="27">
        <v>0.37699203187251001</v>
      </c>
      <c r="AY33" s="180">
        <f t="shared" si="24"/>
        <v>0.89</v>
      </c>
      <c r="AZ33" s="27">
        <v>0.186</v>
      </c>
      <c r="BA33" s="85">
        <f t="shared" si="25"/>
        <v>0.46200000000000002</v>
      </c>
      <c r="BB33" s="27">
        <v>0.95399999999999996</v>
      </c>
      <c r="BC33" s="143">
        <f t="shared" si="26"/>
        <v>0.97099999999999997</v>
      </c>
      <c r="BD33" s="27">
        <v>0.81299999999999994</v>
      </c>
      <c r="BE33" s="85">
        <f t="shared" si="27"/>
        <v>0.52200000000000002</v>
      </c>
      <c r="BF33" s="27">
        <v>2.7197668771248178E-2</v>
      </c>
      <c r="BG33" s="85">
        <f t="shared" si="28"/>
        <v>0.54400000000000004</v>
      </c>
      <c r="BH33" s="213">
        <f t="shared" si="29"/>
        <v>3.6820000000000004</v>
      </c>
      <c r="BI33" s="194">
        <f t="shared" si="30"/>
        <v>0.75900000000000001</v>
      </c>
      <c r="BJ33" s="358">
        <f t="shared" si="31"/>
        <v>1</v>
      </c>
      <c r="BK33" s="359">
        <f t="shared" si="32"/>
        <v>2</v>
      </c>
      <c r="BM33" s="162">
        <v>3</v>
      </c>
      <c r="BN33" s="27">
        <f t="shared" si="33"/>
        <v>0.76600000000000001</v>
      </c>
      <c r="BO33" s="12">
        <v>1</v>
      </c>
      <c r="BP33" s="27">
        <f t="shared" si="34"/>
        <v>0.59299999999999997</v>
      </c>
      <c r="BQ33" s="27">
        <v>0.124</v>
      </c>
      <c r="BR33" s="85">
        <f t="shared" si="35"/>
        <v>0.63900000000000001</v>
      </c>
      <c r="BS33" s="165">
        <f t="shared" si="36"/>
        <v>1.405</v>
      </c>
      <c r="BT33" s="221">
        <f t="shared" si="37"/>
        <v>0.80200000000000005</v>
      </c>
      <c r="BU33" s="358">
        <f t="shared" si="38"/>
        <v>0</v>
      </c>
      <c r="BV33" s="359">
        <f t="shared" si="39"/>
        <v>0</v>
      </c>
      <c r="BX33" s="162">
        <v>0</v>
      </c>
      <c r="BY33" s="27">
        <f t="shared" si="40"/>
        <v>0</v>
      </c>
      <c r="BZ33" s="12">
        <v>0</v>
      </c>
      <c r="CA33" s="27">
        <f t="shared" si="41"/>
        <v>0</v>
      </c>
      <c r="CB33" s="12">
        <v>57</v>
      </c>
      <c r="CC33" s="143">
        <f t="shared" si="42"/>
        <v>0.98199999999999998</v>
      </c>
      <c r="CD33" s="12">
        <v>10</v>
      </c>
      <c r="CE33" s="143">
        <f t="shared" si="43"/>
        <v>0.95399999999999996</v>
      </c>
      <c r="CF33" s="165">
        <f t="shared" si="44"/>
        <v>0.98199999999999998</v>
      </c>
      <c r="CG33" s="194">
        <f t="shared" si="45"/>
        <v>0.71</v>
      </c>
      <c r="CH33" s="358">
        <f t="shared" si="46"/>
        <v>1</v>
      </c>
      <c r="CI33" s="359">
        <f t="shared" si="47"/>
        <v>1</v>
      </c>
      <c r="CK33" s="162">
        <v>59</v>
      </c>
      <c r="CL33" s="143">
        <f t="shared" si="48"/>
        <v>0.91100000000000003</v>
      </c>
      <c r="CM33" s="27">
        <v>2.8654686741136474E-2</v>
      </c>
      <c r="CN33" s="85">
        <f t="shared" si="49"/>
        <v>0.59</v>
      </c>
      <c r="CO33" s="12">
        <v>680</v>
      </c>
      <c r="CP33" s="143">
        <f t="shared" si="50"/>
        <v>0.98499999999999999</v>
      </c>
      <c r="CQ33" s="12">
        <v>191</v>
      </c>
      <c r="CR33" s="143">
        <f t="shared" si="51"/>
        <v>0.97799999999999998</v>
      </c>
      <c r="CS33" s="165">
        <f t="shared" si="52"/>
        <v>3.464</v>
      </c>
      <c r="CT33" s="188">
        <f t="shared" si="53"/>
        <v>0.92900000000000005</v>
      </c>
      <c r="CU33" s="358">
        <f t="shared" si="54"/>
        <v>3</v>
      </c>
      <c r="CV33" s="359">
        <f t="shared" si="55"/>
        <v>3</v>
      </c>
      <c r="CX33" s="228">
        <v>0.30299999999999999</v>
      </c>
      <c r="CY33" s="29">
        <f t="shared" si="56"/>
        <v>0.80200000000000005</v>
      </c>
      <c r="CZ33" s="27">
        <v>0.17100000000000001</v>
      </c>
      <c r="DA33" s="27">
        <f t="shared" si="57"/>
        <v>0.78</v>
      </c>
      <c r="DB33" s="143">
        <v>0.98140000000000005</v>
      </c>
      <c r="DC33" s="165">
        <f t="shared" si="58"/>
        <v>2.5634000000000001</v>
      </c>
      <c r="DD33" s="188">
        <f t="shared" si="59"/>
        <v>0.90400000000000003</v>
      </c>
      <c r="DE33" s="358">
        <f t="shared" si="60"/>
        <v>1</v>
      </c>
      <c r="DF33" s="359">
        <f t="shared" si="61"/>
        <v>2</v>
      </c>
      <c r="DI33" s="231"/>
      <c r="DJ33" s="165">
        <f t="shared" si="62"/>
        <v>18.476400000000002</v>
      </c>
      <c r="DK33" s="188">
        <f t="shared" si="63"/>
        <v>0.92200000000000004</v>
      </c>
      <c r="DM33" s="370">
        <f t="shared" si="64"/>
        <v>9</v>
      </c>
      <c r="DN33" s="371">
        <f t="shared" si="65"/>
        <v>13</v>
      </c>
    </row>
    <row r="34" spans="2:118" x14ac:dyDescent="0.3">
      <c r="B34" s="47" t="s">
        <v>173</v>
      </c>
      <c r="C34" s="160">
        <v>540123</v>
      </c>
      <c r="D34" s="4" t="s">
        <v>339</v>
      </c>
      <c r="E34" s="4" t="s">
        <v>369</v>
      </c>
      <c r="F34" s="11">
        <v>1</v>
      </c>
      <c r="G34" s="18">
        <v>4914</v>
      </c>
      <c r="H34" s="18">
        <v>1462</v>
      </c>
      <c r="I34" s="18">
        <v>3050</v>
      </c>
      <c r="J34" s="19">
        <v>397.2323972323972</v>
      </c>
      <c r="K34" s="18">
        <v>806</v>
      </c>
      <c r="L34" s="163">
        <v>2.19</v>
      </c>
      <c r="N34" s="256">
        <v>195</v>
      </c>
      <c r="O34" s="26">
        <f t="shared" si="0"/>
        <v>0.621</v>
      </c>
      <c r="P34" s="26">
        <v>3.968253968253968E-2</v>
      </c>
      <c r="Q34" s="26">
        <f t="shared" si="1"/>
        <v>0.24299999999999999</v>
      </c>
      <c r="R34" s="11">
        <v>13.12</v>
      </c>
      <c r="S34" s="26">
        <f t="shared" si="2"/>
        <v>0.75900000000000001</v>
      </c>
      <c r="T34" s="69">
        <v>2.6699226699226702E-3</v>
      </c>
      <c r="U34" s="26">
        <f t="shared" si="3"/>
        <v>0.40200000000000002</v>
      </c>
      <c r="V34" s="11">
        <v>19</v>
      </c>
      <c r="W34" s="26">
        <f t="shared" si="4"/>
        <v>0.749</v>
      </c>
      <c r="X34" s="62">
        <v>1.7</v>
      </c>
      <c r="Y34" s="26">
        <f t="shared" si="5"/>
        <v>0.48</v>
      </c>
      <c r="Z34" s="163">
        <f t="shared" si="6"/>
        <v>3.254</v>
      </c>
      <c r="AA34" s="181">
        <f t="shared" si="7"/>
        <v>0.55800000000000005</v>
      </c>
      <c r="AB34" s="283">
        <f t="shared" si="8"/>
        <v>0</v>
      </c>
      <c r="AC34" s="284">
        <f t="shared" si="9"/>
        <v>0</v>
      </c>
      <c r="AE34" s="256">
        <v>318</v>
      </c>
      <c r="AF34" s="26">
        <f t="shared" si="10"/>
        <v>0.78700000000000003</v>
      </c>
      <c r="AG34" s="79">
        <v>110</v>
      </c>
      <c r="AH34" s="144">
        <f t="shared" si="11"/>
        <v>0.93899999999999995</v>
      </c>
      <c r="AI34" s="26">
        <f t="shared" si="12"/>
        <v>0.21751025991792067</v>
      </c>
      <c r="AJ34" s="178">
        <f t="shared" si="13"/>
        <v>0.82599999999999996</v>
      </c>
      <c r="AK34" s="61">
        <f t="shared" si="14"/>
        <v>1.6307692307692307</v>
      </c>
      <c r="AL34" s="144">
        <f t="shared" si="15"/>
        <v>0.90800000000000003</v>
      </c>
      <c r="AM34" s="11">
        <v>358</v>
      </c>
      <c r="AN34" s="83">
        <f t="shared" si="16"/>
        <v>0.24487004103967169</v>
      </c>
      <c r="AO34" s="26">
        <f t="shared" si="17"/>
        <v>0.34591194968553457</v>
      </c>
      <c r="AP34" s="144">
        <f t="shared" si="18"/>
        <v>0.95399999999999996</v>
      </c>
      <c r="AQ34" s="198">
        <f t="shared" si="19"/>
        <v>3.46</v>
      </c>
      <c r="AR34" s="184">
        <f t="shared" si="20"/>
        <v>0.98499999999999999</v>
      </c>
      <c r="AS34" s="283">
        <f t="shared" si="21"/>
        <v>2</v>
      </c>
      <c r="AT34" s="284">
        <f t="shared" si="22"/>
        <v>3</v>
      </c>
      <c r="AV34" s="208">
        <v>30800</v>
      </c>
      <c r="AW34" s="83">
        <f t="shared" si="23"/>
        <v>0.39900000000000002</v>
      </c>
      <c r="AX34" s="26">
        <v>7.0588235294117646E-2</v>
      </c>
      <c r="AY34" s="83">
        <f t="shared" si="24"/>
        <v>0.36</v>
      </c>
      <c r="AZ34" s="26">
        <v>0.54500000000000004</v>
      </c>
      <c r="BA34" s="144">
        <f t="shared" si="25"/>
        <v>0.93200000000000005</v>
      </c>
      <c r="BB34" s="26">
        <v>0.66800000000000004</v>
      </c>
      <c r="BC34" s="83">
        <f t="shared" si="26"/>
        <v>0.32100000000000001</v>
      </c>
      <c r="BD34" s="26">
        <v>0.95300000000000007</v>
      </c>
      <c r="BE34" s="144">
        <f t="shared" si="27"/>
        <v>0.90800000000000003</v>
      </c>
      <c r="BF34" s="26">
        <v>6.2893081761006293E-3</v>
      </c>
      <c r="BG34" s="83">
        <f t="shared" si="28"/>
        <v>0.38100000000000001</v>
      </c>
      <c r="BH34" s="212">
        <f t="shared" si="29"/>
        <v>3.3010000000000002</v>
      </c>
      <c r="BI34" s="193">
        <f t="shared" si="30"/>
        <v>0.48399999999999999</v>
      </c>
      <c r="BJ34" s="283">
        <f t="shared" si="31"/>
        <v>2</v>
      </c>
      <c r="BK34" s="284">
        <f t="shared" si="32"/>
        <v>2</v>
      </c>
      <c r="BM34" s="160">
        <v>6</v>
      </c>
      <c r="BN34" s="144">
        <f t="shared" si="33"/>
        <v>0.95399999999999996</v>
      </c>
      <c r="BO34" s="11">
        <v>4</v>
      </c>
      <c r="BP34" s="144">
        <f t="shared" si="34"/>
        <v>0.93899999999999995</v>
      </c>
      <c r="BQ34" s="26">
        <v>0.17199999999999999</v>
      </c>
      <c r="BR34" s="83">
        <f t="shared" si="35"/>
        <v>0.77700000000000002</v>
      </c>
      <c r="BS34" s="163">
        <f t="shared" si="36"/>
        <v>1.7309999999999999</v>
      </c>
      <c r="BT34" s="217">
        <f t="shared" si="37"/>
        <v>0.96799999999999997</v>
      </c>
      <c r="BU34" s="283">
        <f t="shared" si="38"/>
        <v>1</v>
      </c>
      <c r="BV34" s="284">
        <f t="shared" si="39"/>
        <v>1</v>
      </c>
      <c r="BX34" s="160">
        <v>9</v>
      </c>
      <c r="BY34" s="144">
        <f t="shared" si="40"/>
        <v>0.90100000000000002</v>
      </c>
      <c r="BZ34" s="11">
        <v>1</v>
      </c>
      <c r="CA34" s="31">
        <f t="shared" si="41"/>
        <v>0.82299999999999995</v>
      </c>
      <c r="CB34" s="11">
        <v>17</v>
      </c>
      <c r="CC34" s="31">
        <f t="shared" si="42"/>
        <v>0.89300000000000002</v>
      </c>
      <c r="CD34" s="11">
        <v>10</v>
      </c>
      <c r="CE34" s="144">
        <f t="shared" si="43"/>
        <v>0.95399999999999996</v>
      </c>
      <c r="CF34" s="163">
        <f t="shared" si="44"/>
        <v>1.794</v>
      </c>
      <c r="CG34" s="206">
        <f t="shared" si="45"/>
        <v>0.97099999999999997</v>
      </c>
      <c r="CH34" s="283">
        <f t="shared" si="46"/>
        <v>1</v>
      </c>
      <c r="CI34" s="284">
        <f t="shared" si="47"/>
        <v>2</v>
      </c>
      <c r="CK34" s="160">
        <v>3</v>
      </c>
      <c r="CL34" s="26">
        <f t="shared" si="48"/>
        <v>0.56499999999999995</v>
      </c>
      <c r="CM34" s="26">
        <v>9.433962264150943E-3</v>
      </c>
      <c r="CN34" s="83">
        <f t="shared" si="49"/>
        <v>0.48399999999999999</v>
      </c>
      <c r="CO34" s="11">
        <v>261</v>
      </c>
      <c r="CP34" s="144">
        <f t="shared" si="50"/>
        <v>0.90100000000000002</v>
      </c>
      <c r="CQ34" s="11">
        <v>73</v>
      </c>
      <c r="CR34" s="31">
        <f t="shared" si="51"/>
        <v>0.879</v>
      </c>
      <c r="CS34" s="163">
        <f t="shared" si="52"/>
        <v>2.8290000000000002</v>
      </c>
      <c r="CT34" s="203">
        <f t="shared" si="53"/>
        <v>0.76600000000000001</v>
      </c>
      <c r="CU34" s="283">
        <f t="shared" si="54"/>
        <v>1</v>
      </c>
      <c r="CV34" s="284">
        <f t="shared" si="55"/>
        <v>2</v>
      </c>
      <c r="CX34" s="227">
        <v>0.17799999999999999</v>
      </c>
      <c r="CY34" s="26">
        <f t="shared" si="56"/>
        <v>0.65</v>
      </c>
      <c r="CZ34" s="26">
        <v>0.106</v>
      </c>
      <c r="DA34" s="26">
        <f t="shared" si="57"/>
        <v>0.66700000000000004</v>
      </c>
      <c r="DB34" s="83">
        <v>0.66510000000000002</v>
      </c>
      <c r="DC34" s="163">
        <f t="shared" si="58"/>
        <v>1.9821000000000002</v>
      </c>
      <c r="DD34" s="203">
        <f t="shared" si="59"/>
        <v>0.71</v>
      </c>
      <c r="DE34" s="283">
        <f t="shared" si="60"/>
        <v>0</v>
      </c>
      <c r="DF34" s="284">
        <f t="shared" si="61"/>
        <v>0</v>
      </c>
      <c r="DI34" s="231"/>
      <c r="DJ34" s="163">
        <f t="shared" si="62"/>
        <v>18.351099999999995</v>
      </c>
      <c r="DK34" s="206">
        <f t="shared" si="63"/>
        <v>0.91800000000000004</v>
      </c>
      <c r="DM34" s="301">
        <f t="shared" si="64"/>
        <v>7</v>
      </c>
      <c r="DN34" s="302">
        <f t="shared" si="65"/>
        <v>10</v>
      </c>
    </row>
    <row r="35" spans="2:118" x14ac:dyDescent="0.3">
      <c r="B35" s="48" t="s">
        <v>265</v>
      </c>
      <c r="C35" s="162">
        <v>540186</v>
      </c>
      <c r="D35" s="5" t="s">
        <v>357</v>
      </c>
      <c r="E35" s="5" t="s">
        <v>370</v>
      </c>
      <c r="F35" s="12">
        <v>1</v>
      </c>
      <c r="G35" s="20">
        <v>233224</v>
      </c>
      <c r="H35" s="20">
        <v>9169</v>
      </c>
      <c r="I35" s="20">
        <v>9774</v>
      </c>
      <c r="J35" s="21">
        <v>26.821253387301478</v>
      </c>
      <c r="K35" s="20">
        <v>3994</v>
      </c>
      <c r="L35" s="165">
        <v>2.2653980971457184</v>
      </c>
      <c r="N35" s="438">
        <v>3953</v>
      </c>
      <c r="O35" s="29">
        <f t="shared" si="0"/>
        <v>0.83</v>
      </c>
      <c r="P35" s="27">
        <v>1.694937056220629E-2</v>
      </c>
      <c r="Q35" s="27">
        <f t="shared" si="1"/>
        <v>8.7999999999999995E-2</v>
      </c>
      <c r="R35" s="12">
        <v>251.96</v>
      </c>
      <c r="S35" s="29">
        <f t="shared" si="2"/>
        <v>0.879</v>
      </c>
      <c r="T35" s="71">
        <v>1.0803347854423211E-3</v>
      </c>
      <c r="U35" s="27">
        <f t="shared" si="3"/>
        <v>0.14799999999999999</v>
      </c>
      <c r="V35" s="12">
        <v>16</v>
      </c>
      <c r="W35" s="27">
        <f t="shared" si="4"/>
        <v>0.38800000000000001</v>
      </c>
      <c r="X35" s="64">
        <v>4.5</v>
      </c>
      <c r="Y35" s="143">
        <f t="shared" si="5"/>
        <v>0.90800000000000003</v>
      </c>
      <c r="Z35" s="165">
        <f t="shared" si="6"/>
        <v>3.2410000000000001</v>
      </c>
      <c r="AA35" s="183">
        <f t="shared" si="7"/>
        <v>0.54</v>
      </c>
      <c r="AB35" s="358">
        <f t="shared" si="8"/>
        <v>1</v>
      </c>
      <c r="AC35" s="359">
        <f t="shared" si="9"/>
        <v>3</v>
      </c>
      <c r="AE35" s="438">
        <v>818</v>
      </c>
      <c r="AF35" s="143">
        <f t="shared" si="10"/>
        <v>0.91100000000000003</v>
      </c>
      <c r="AG35" s="80">
        <v>158</v>
      </c>
      <c r="AH35" s="143">
        <f t="shared" si="11"/>
        <v>0.95699999999999996</v>
      </c>
      <c r="AI35" s="27">
        <f t="shared" si="12"/>
        <v>8.9213654706074813E-2</v>
      </c>
      <c r="AJ35" s="85">
        <f t="shared" si="13"/>
        <v>0.56100000000000005</v>
      </c>
      <c r="AK35" s="74">
        <f t="shared" si="14"/>
        <v>0.20693144447255249</v>
      </c>
      <c r="AL35" s="27">
        <f t="shared" si="15"/>
        <v>0.35599999999999998</v>
      </c>
      <c r="AM35" s="12">
        <v>924</v>
      </c>
      <c r="AN35" s="85">
        <f t="shared" si="16"/>
        <v>0.10077434834769332</v>
      </c>
      <c r="AO35" s="27">
        <f t="shared" si="17"/>
        <v>0.19315403422982885</v>
      </c>
      <c r="AP35" s="29">
        <f t="shared" si="18"/>
        <v>0.88300000000000001</v>
      </c>
      <c r="AQ35" s="199">
        <f t="shared" si="19"/>
        <v>2.7850000000000001</v>
      </c>
      <c r="AR35" s="194">
        <f t="shared" si="20"/>
        <v>0.79800000000000004</v>
      </c>
      <c r="AS35" s="358">
        <f t="shared" si="21"/>
        <v>2</v>
      </c>
      <c r="AT35" s="359">
        <f t="shared" si="22"/>
        <v>2</v>
      </c>
      <c r="AV35" s="209">
        <v>36650</v>
      </c>
      <c r="AW35" s="85">
        <f t="shared" si="23"/>
        <v>0.501</v>
      </c>
      <c r="AX35" s="27">
        <v>0.25197740112994349</v>
      </c>
      <c r="AY35" s="85">
        <f t="shared" si="24"/>
        <v>0.65700000000000003</v>
      </c>
      <c r="AZ35" s="27">
        <v>0.13700000000000001</v>
      </c>
      <c r="BA35" s="85">
        <f t="shared" si="25"/>
        <v>0.32100000000000001</v>
      </c>
      <c r="BB35" s="27">
        <v>0.94499999999999995</v>
      </c>
      <c r="BC35" s="143">
        <f t="shared" si="26"/>
        <v>0.94299999999999995</v>
      </c>
      <c r="BD35" s="27">
        <v>0.63400000000000001</v>
      </c>
      <c r="BE35" s="85">
        <f t="shared" si="27"/>
        <v>0.23599999999999999</v>
      </c>
      <c r="BF35" s="27">
        <v>0.20293398533007334</v>
      </c>
      <c r="BG35" s="143">
        <f t="shared" si="28"/>
        <v>0.97099999999999997</v>
      </c>
      <c r="BH35" s="213">
        <f t="shared" si="29"/>
        <v>3.629</v>
      </c>
      <c r="BI35" s="194">
        <f t="shared" si="30"/>
        <v>0.70599999999999996</v>
      </c>
      <c r="BJ35" s="358">
        <f t="shared" si="31"/>
        <v>2</v>
      </c>
      <c r="BK35" s="359">
        <f t="shared" si="32"/>
        <v>2</v>
      </c>
      <c r="BM35" s="162">
        <v>3</v>
      </c>
      <c r="BN35" s="27">
        <f t="shared" si="33"/>
        <v>0.76600000000000001</v>
      </c>
      <c r="BO35" s="12">
        <v>1</v>
      </c>
      <c r="BP35" s="27">
        <f t="shared" si="34"/>
        <v>0.59299999999999997</v>
      </c>
      <c r="BQ35" s="27">
        <v>6.3E-2</v>
      </c>
      <c r="BR35" s="85">
        <f t="shared" si="35"/>
        <v>0.40200000000000002</v>
      </c>
      <c r="BS35" s="165">
        <f t="shared" si="36"/>
        <v>1.1680000000000001</v>
      </c>
      <c r="BT35" s="224">
        <f t="shared" si="37"/>
        <v>0.65300000000000002</v>
      </c>
      <c r="BU35" s="358">
        <f t="shared" si="38"/>
        <v>0</v>
      </c>
      <c r="BV35" s="359">
        <f t="shared" si="39"/>
        <v>0</v>
      </c>
      <c r="BX35" s="162">
        <v>1</v>
      </c>
      <c r="BY35" s="27">
        <f t="shared" si="40"/>
        <v>0.71299999999999997</v>
      </c>
      <c r="BZ35" s="12">
        <v>0</v>
      </c>
      <c r="CA35" s="27">
        <f t="shared" si="41"/>
        <v>0</v>
      </c>
      <c r="CB35" s="12">
        <v>7</v>
      </c>
      <c r="CC35" s="27">
        <f t="shared" si="42"/>
        <v>0.72399999999999998</v>
      </c>
      <c r="CD35" s="12">
        <v>1</v>
      </c>
      <c r="CE35" s="27">
        <f t="shared" si="43"/>
        <v>0.501</v>
      </c>
      <c r="CF35" s="165">
        <f t="shared" si="44"/>
        <v>1.4369999999999998</v>
      </c>
      <c r="CG35" s="194">
        <f t="shared" si="45"/>
        <v>0.79500000000000004</v>
      </c>
      <c r="CH35" s="358">
        <f t="shared" si="46"/>
        <v>0</v>
      </c>
      <c r="CI35" s="359">
        <f t="shared" si="47"/>
        <v>0</v>
      </c>
      <c r="CK35" s="162">
        <v>207</v>
      </c>
      <c r="CL35" s="143">
        <f t="shared" si="48"/>
        <v>0.97799999999999998</v>
      </c>
      <c r="CM35" s="27">
        <v>0.25305623471882638</v>
      </c>
      <c r="CN35" s="143">
        <f t="shared" si="49"/>
        <v>0.94599999999999995</v>
      </c>
      <c r="CO35" s="12">
        <v>444</v>
      </c>
      <c r="CP35" s="143">
        <f t="shared" si="50"/>
        <v>0.96399999999999997</v>
      </c>
      <c r="CQ35" s="12">
        <v>145</v>
      </c>
      <c r="CR35" s="143">
        <f t="shared" si="51"/>
        <v>0.97099999999999997</v>
      </c>
      <c r="CS35" s="165">
        <f t="shared" si="52"/>
        <v>3.859</v>
      </c>
      <c r="CT35" s="188">
        <f t="shared" si="53"/>
        <v>0.996</v>
      </c>
      <c r="CU35" s="358">
        <f t="shared" si="54"/>
        <v>4</v>
      </c>
      <c r="CV35" s="359">
        <f t="shared" si="55"/>
        <v>4</v>
      </c>
      <c r="CX35" s="228">
        <v>0.182</v>
      </c>
      <c r="CY35" s="27">
        <f t="shared" si="56"/>
        <v>0.66400000000000003</v>
      </c>
      <c r="CZ35" s="27">
        <v>0.151</v>
      </c>
      <c r="DA35" s="27">
        <f t="shared" si="57"/>
        <v>0.752</v>
      </c>
      <c r="DB35" s="85">
        <v>0.75919999999999999</v>
      </c>
      <c r="DC35" s="165">
        <f t="shared" si="58"/>
        <v>2.1751999999999998</v>
      </c>
      <c r="DD35" s="194">
        <f t="shared" si="59"/>
        <v>0.79100000000000004</v>
      </c>
      <c r="DE35" s="358">
        <f t="shared" si="60"/>
        <v>0</v>
      </c>
      <c r="DF35" s="359">
        <f t="shared" si="61"/>
        <v>0</v>
      </c>
      <c r="DI35" s="231"/>
      <c r="DJ35" s="165">
        <f t="shared" si="62"/>
        <v>18.294199999999996</v>
      </c>
      <c r="DK35" s="188">
        <f t="shared" si="63"/>
        <v>0.91500000000000004</v>
      </c>
      <c r="DM35" s="370">
        <f t="shared" si="64"/>
        <v>9</v>
      </c>
      <c r="DN35" s="371">
        <f t="shared" si="65"/>
        <v>11</v>
      </c>
    </row>
    <row r="36" spans="2:118" x14ac:dyDescent="0.3">
      <c r="B36" s="47" t="s">
        <v>280</v>
      </c>
      <c r="C36" s="160">
        <v>540199</v>
      </c>
      <c r="D36" s="4" t="s">
        <v>362</v>
      </c>
      <c r="E36" s="4" t="s">
        <v>369</v>
      </c>
      <c r="F36" s="11">
        <v>7</v>
      </c>
      <c r="G36" s="18">
        <v>1822</v>
      </c>
      <c r="H36" s="18">
        <v>2546</v>
      </c>
      <c r="I36" s="18">
        <v>5343</v>
      </c>
      <c r="J36" s="19">
        <v>1876.7947310647637</v>
      </c>
      <c r="K36" s="18">
        <v>2084</v>
      </c>
      <c r="L36" s="163">
        <v>2.08</v>
      </c>
      <c r="N36" s="256">
        <v>620</v>
      </c>
      <c r="O36" s="26">
        <f t="shared" si="0"/>
        <v>0.78700000000000003</v>
      </c>
      <c r="P36" s="26">
        <v>0.3402854006586169</v>
      </c>
      <c r="Q36" s="144">
        <f t="shared" si="1"/>
        <v>0.92200000000000004</v>
      </c>
      <c r="R36" s="11">
        <v>13.59</v>
      </c>
      <c r="S36" s="26">
        <f t="shared" si="2"/>
        <v>0.76300000000000001</v>
      </c>
      <c r="T36" s="69">
        <v>7.4588364434687157E-3</v>
      </c>
      <c r="U36" s="31">
        <f t="shared" si="3"/>
        <v>0.81599999999999995</v>
      </c>
      <c r="V36" s="11">
        <v>15</v>
      </c>
      <c r="W36" s="26">
        <f t="shared" si="4"/>
        <v>0.28199999999999997</v>
      </c>
      <c r="X36" s="62">
        <v>1.1000000000000001</v>
      </c>
      <c r="Y36" s="26">
        <f t="shared" si="5"/>
        <v>0.28899999999999998</v>
      </c>
      <c r="Z36" s="163">
        <f t="shared" si="6"/>
        <v>3.859</v>
      </c>
      <c r="AA36" s="185">
        <f t="shared" si="7"/>
        <v>0.85499999999999998</v>
      </c>
      <c r="AB36" s="283">
        <f t="shared" si="8"/>
        <v>1</v>
      </c>
      <c r="AC36" s="284">
        <f t="shared" si="9"/>
        <v>2</v>
      </c>
      <c r="AE36" s="256">
        <v>568</v>
      </c>
      <c r="AF36" s="31">
        <f t="shared" si="10"/>
        <v>0.86499999999999999</v>
      </c>
      <c r="AG36" s="79">
        <v>19</v>
      </c>
      <c r="AH36" s="26">
        <f t="shared" si="11"/>
        <v>0.76300000000000001</v>
      </c>
      <c r="AI36" s="26">
        <f t="shared" si="12"/>
        <v>0.22309505106048705</v>
      </c>
      <c r="AJ36" s="178">
        <f t="shared" si="13"/>
        <v>0.84</v>
      </c>
      <c r="AK36" s="61">
        <f t="shared" si="14"/>
        <v>0.91612903225806452</v>
      </c>
      <c r="AL36" s="26">
        <f t="shared" si="15"/>
        <v>0.72699999999999998</v>
      </c>
      <c r="AM36" s="11">
        <v>630</v>
      </c>
      <c r="AN36" s="83">
        <f t="shared" si="16"/>
        <v>0.24744697564807541</v>
      </c>
      <c r="AO36" s="26">
        <f t="shared" si="17"/>
        <v>3.345070422535211E-2</v>
      </c>
      <c r="AP36" s="26">
        <f t="shared" si="18"/>
        <v>0.59299999999999997</v>
      </c>
      <c r="AQ36" s="198">
        <f t="shared" si="19"/>
        <v>3.1950000000000003</v>
      </c>
      <c r="AR36" s="184">
        <f t="shared" si="20"/>
        <v>0.90400000000000003</v>
      </c>
      <c r="AS36" s="283">
        <f t="shared" si="21"/>
        <v>0</v>
      </c>
      <c r="AT36" s="284">
        <f t="shared" si="22"/>
        <v>2</v>
      </c>
      <c r="AV36" s="208">
        <v>59950</v>
      </c>
      <c r="AW36" s="178">
        <f t="shared" si="23"/>
        <v>0.84799999999999998</v>
      </c>
      <c r="AX36" s="26">
        <v>0.1775898520084567</v>
      </c>
      <c r="AY36" s="83">
        <f t="shared" si="24"/>
        <v>0.55100000000000005</v>
      </c>
      <c r="AZ36" s="26">
        <v>0.16300000000000001</v>
      </c>
      <c r="BA36" s="83">
        <f t="shared" si="25"/>
        <v>0.39500000000000002</v>
      </c>
      <c r="BB36" s="26">
        <v>0.82899999999999996</v>
      </c>
      <c r="BC36" s="83">
        <f t="shared" si="26"/>
        <v>0.54400000000000004</v>
      </c>
      <c r="BD36" s="26">
        <v>0.84000000000000008</v>
      </c>
      <c r="BE36" s="83">
        <f t="shared" si="27"/>
        <v>0.58299999999999996</v>
      </c>
      <c r="BF36" s="26">
        <v>2.8169014084507043E-2</v>
      </c>
      <c r="BG36" s="83">
        <f t="shared" si="28"/>
        <v>0.55100000000000005</v>
      </c>
      <c r="BH36" s="212">
        <f t="shared" si="29"/>
        <v>3.472</v>
      </c>
      <c r="BI36" s="193">
        <f t="shared" si="30"/>
        <v>0.58599999999999997</v>
      </c>
      <c r="BJ36" s="283">
        <f t="shared" si="31"/>
        <v>0</v>
      </c>
      <c r="BK36" s="284">
        <f t="shared" si="32"/>
        <v>1</v>
      </c>
      <c r="BM36" s="160">
        <v>2</v>
      </c>
      <c r="BN36" s="26">
        <f t="shared" si="33"/>
        <v>0.61799999999999999</v>
      </c>
      <c r="BO36" s="11">
        <v>0</v>
      </c>
      <c r="BP36" s="26">
        <f t="shared" si="34"/>
        <v>0</v>
      </c>
      <c r="BQ36" s="26">
        <v>0.157</v>
      </c>
      <c r="BR36" s="83">
        <f t="shared" si="35"/>
        <v>0.745</v>
      </c>
      <c r="BS36" s="163">
        <f t="shared" si="36"/>
        <v>1.363</v>
      </c>
      <c r="BT36" s="223">
        <f t="shared" si="37"/>
        <v>0.77700000000000002</v>
      </c>
      <c r="BU36" s="283">
        <f t="shared" si="38"/>
        <v>0</v>
      </c>
      <c r="BV36" s="284">
        <f t="shared" si="39"/>
        <v>0</v>
      </c>
      <c r="BX36" s="160">
        <v>50</v>
      </c>
      <c r="BY36" s="144">
        <f t="shared" si="40"/>
        <v>0.97799999999999998</v>
      </c>
      <c r="BZ36" s="11">
        <v>2</v>
      </c>
      <c r="CA36" s="31">
        <f t="shared" si="41"/>
        <v>0.872</v>
      </c>
      <c r="CB36" s="11">
        <v>10</v>
      </c>
      <c r="CC36" s="31">
        <f t="shared" si="42"/>
        <v>0.81899999999999995</v>
      </c>
      <c r="CD36" s="11">
        <v>1</v>
      </c>
      <c r="CE36" s="26">
        <f t="shared" si="43"/>
        <v>0.501</v>
      </c>
      <c r="CF36" s="163">
        <f t="shared" si="44"/>
        <v>1.7969999999999999</v>
      </c>
      <c r="CG36" s="206">
        <f t="shared" si="45"/>
        <v>0.97499999999999998</v>
      </c>
      <c r="CH36" s="283">
        <f t="shared" si="46"/>
        <v>1</v>
      </c>
      <c r="CI36" s="284">
        <f t="shared" si="47"/>
        <v>2</v>
      </c>
      <c r="CK36" s="160">
        <v>2</v>
      </c>
      <c r="CL36" s="26">
        <f t="shared" si="48"/>
        <v>0.498</v>
      </c>
      <c r="CM36" s="26">
        <v>3.5211267605633804E-3</v>
      </c>
      <c r="CN36" s="83">
        <f t="shared" si="49"/>
        <v>0.45200000000000001</v>
      </c>
      <c r="CO36" s="11">
        <v>284</v>
      </c>
      <c r="CP36" s="144">
        <f t="shared" si="50"/>
        <v>0.91800000000000004</v>
      </c>
      <c r="CQ36" s="11">
        <v>118</v>
      </c>
      <c r="CR36" s="144">
        <f t="shared" si="51"/>
        <v>0.94599999999999995</v>
      </c>
      <c r="CS36" s="163">
        <f t="shared" si="52"/>
        <v>2.8140000000000001</v>
      </c>
      <c r="CT36" s="203">
        <f t="shared" si="53"/>
        <v>0.75600000000000001</v>
      </c>
      <c r="CU36" s="283">
        <f t="shared" si="54"/>
        <v>2</v>
      </c>
      <c r="CV36" s="284">
        <f t="shared" si="55"/>
        <v>2</v>
      </c>
      <c r="CX36" s="227">
        <v>0.23100000000000001</v>
      </c>
      <c r="CY36" s="26">
        <f t="shared" si="56"/>
        <v>0.72</v>
      </c>
      <c r="CZ36" s="26">
        <v>0.109</v>
      </c>
      <c r="DA36" s="26">
        <f t="shared" si="57"/>
        <v>0.68100000000000005</v>
      </c>
      <c r="DB36" s="26">
        <v>0.2422</v>
      </c>
      <c r="DC36" s="163">
        <f t="shared" si="58"/>
        <v>1.6432</v>
      </c>
      <c r="DD36" s="203">
        <f t="shared" si="59"/>
        <v>0.56799999999999995</v>
      </c>
      <c r="DE36" s="283">
        <f t="shared" si="60"/>
        <v>0</v>
      </c>
      <c r="DF36" s="284">
        <f t="shared" si="61"/>
        <v>0</v>
      </c>
      <c r="DI36" s="231"/>
      <c r="DJ36" s="163">
        <f t="shared" si="62"/>
        <v>18.143200000000004</v>
      </c>
      <c r="DK36" s="206">
        <f t="shared" si="63"/>
        <v>0.91100000000000003</v>
      </c>
      <c r="DM36" s="301">
        <f t="shared" si="64"/>
        <v>4</v>
      </c>
      <c r="DN36" s="302">
        <f t="shared" si="65"/>
        <v>9</v>
      </c>
    </row>
    <row r="37" spans="2:118" x14ac:dyDescent="0.3">
      <c r="B37" s="72" t="s">
        <v>205</v>
      </c>
      <c r="C37" s="160">
        <v>540147</v>
      </c>
      <c r="D37" s="4" t="s">
        <v>346</v>
      </c>
      <c r="E37" s="4" t="s">
        <v>369</v>
      </c>
      <c r="F37" s="11">
        <v>4</v>
      </c>
      <c r="G37" s="18">
        <v>1068</v>
      </c>
      <c r="H37" s="18">
        <v>1341</v>
      </c>
      <c r="I37" s="18">
        <v>2604</v>
      </c>
      <c r="J37" s="19">
        <v>1560.4494382022469</v>
      </c>
      <c r="K37" s="18">
        <v>964</v>
      </c>
      <c r="L37" s="163">
        <v>2.62</v>
      </c>
      <c r="N37" s="256">
        <v>247</v>
      </c>
      <c r="O37" s="26">
        <f t="shared" si="0"/>
        <v>0.68100000000000005</v>
      </c>
      <c r="P37" s="26">
        <v>0.23127340823970041</v>
      </c>
      <c r="Q37" s="31">
        <f t="shared" si="1"/>
        <v>0.82299999999999995</v>
      </c>
      <c r="R37" s="11">
        <v>4.9200000000000008</v>
      </c>
      <c r="S37" s="26">
        <f t="shared" si="2"/>
        <v>0.59299999999999997</v>
      </c>
      <c r="T37" s="69">
        <v>4.6067415730337083E-3</v>
      </c>
      <c r="U37" s="26">
        <f t="shared" si="3"/>
        <v>0.61099999999999999</v>
      </c>
      <c r="V37" s="11">
        <v>18</v>
      </c>
      <c r="W37" s="26">
        <f t="shared" si="4"/>
        <v>0.58599999999999997</v>
      </c>
      <c r="X37" s="62">
        <v>1.8</v>
      </c>
      <c r="Y37" s="26">
        <f t="shared" si="5"/>
        <v>0.52200000000000002</v>
      </c>
      <c r="Z37" s="163">
        <f t="shared" si="6"/>
        <v>3.8160000000000003</v>
      </c>
      <c r="AA37" s="185">
        <f t="shared" si="7"/>
        <v>0.83299999999999996</v>
      </c>
      <c r="AB37" s="283">
        <f t="shared" si="8"/>
        <v>0</v>
      </c>
      <c r="AC37" s="284">
        <f t="shared" si="9"/>
        <v>1</v>
      </c>
      <c r="AE37" s="256">
        <v>286</v>
      </c>
      <c r="AF37" s="26">
        <f t="shared" si="10"/>
        <v>0.75900000000000001</v>
      </c>
      <c r="AG37" s="79">
        <v>136</v>
      </c>
      <c r="AH37" s="144">
        <f t="shared" si="11"/>
        <v>0.95399999999999996</v>
      </c>
      <c r="AI37" s="26">
        <f t="shared" si="12"/>
        <v>0.21327367636092467</v>
      </c>
      <c r="AJ37" s="178">
        <f t="shared" si="13"/>
        <v>0.80900000000000005</v>
      </c>
      <c r="AK37" s="61">
        <f t="shared" si="14"/>
        <v>1.1578947368421053</v>
      </c>
      <c r="AL37" s="31">
        <f t="shared" si="15"/>
        <v>0.80500000000000005</v>
      </c>
      <c r="AM37" s="11">
        <v>288</v>
      </c>
      <c r="AN37" s="83">
        <f t="shared" si="16"/>
        <v>0.21476510067114093</v>
      </c>
      <c r="AO37" s="26">
        <f t="shared" si="17"/>
        <v>0.47552447552447552</v>
      </c>
      <c r="AP37" s="144">
        <f t="shared" si="18"/>
        <v>0.97499999999999998</v>
      </c>
      <c r="AQ37" s="198">
        <f t="shared" si="19"/>
        <v>3.327</v>
      </c>
      <c r="AR37" s="184">
        <f t="shared" si="20"/>
        <v>0.95699999999999996</v>
      </c>
      <c r="AS37" s="283">
        <f t="shared" si="21"/>
        <v>1</v>
      </c>
      <c r="AT37" s="284">
        <f t="shared" si="22"/>
        <v>3</v>
      </c>
      <c r="AV37" s="208">
        <v>19100</v>
      </c>
      <c r="AW37" s="83">
        <f t="shared" si="23"/>
        <v>0.20399999999999999</v>
      </c>
      <c r="AX37" s="26">
        <v>0.17180616740088109</v>
      </c>
      <c r="AY37" s="83">
        <f t="shared" si="24"/>
        <v>0.54700000000000004</v>
      </c>
      <c r="AZ37" s="26">
        <v>0.115</v>
      </c>
      <c r="BA37" s="83">
        <f t="shared" si="25"/>
        <v>0.27500000000000002</v>
      </c>
      <c r="BB37" s="26">
        <v>0.74</v>
      </c>
      <c r="BC37" s="83">
        <f t="shared" si="26"/>
        <v>0.40600000000000003</v>
      </c>
      <c r="BD37" s="26">
        <v>0.92299999999999993</v>
      </c>
      <c r="BE37" s="178">
        <f t="shared" si="27"/>
        <v>0.83</v>
      </c>
      <c r="BF37" s="26">
        <v>6.993006993006993E-3</v>
      </c>
      <c r="BG37" s="83">
        <f t="shared" si="28"/>
        <v>0.38500000000000001</v>
      </c>
      <c r="BH37" s="212">
        <f t="shared" si="29"/>
        <v>2.6470000000000002</v>
      </c>
      <c r="BI37" s="193">
        <f t="shared" si="30"/>
        <v>0.23300000000000001</v>
      </c>
      <c r="BJ37" s="283">
        <f t="shared" si="31"/>
        <v>0</v>
      </c>
      <c r="BK37" s="284">
        <f t="shared" si="32"/>
        <v>1</v>
      </c>
      <c r="BM37" s="160">
        <v>3</v>
      </c>
      <c r="BN37" s="26">
        <f t="shared" si="33"/>
        <v>0.76600000000000001</v>
      </c>
      <c r="BO37" s="11">
        <v>0</v>
      </c>
      <c r="BP37" s="26">
        <f t="shared" si="34"/>
        <v>0</v>
      </c>
      <c r="BQ37" s="26">
        <v>0.215</v>
      </c>
      <c r="BR37" s="178">
        <f t="shared" si="35"/>
        <v>0.85499999999999998</v>
      </c>
      <c r="BS37" s="163">
        <f t="shared" si="36"/>
        <v>1.621</v>
      </c>
      <c r="BT37" s="217">
        <f t="shared" si="37"/>
        <v>0.92900000000000005</v>
      </c>
      <c r="BU37" s="283">
        <f t="shared" si="38"/>
        <v>0</v>
      </c>
      <c r="BV37" s="284">
        <f t="shared" si="39"/>
        <v>1</v>
      </c>
      <c r="BX37" s="160">
        <v>9</v>
      </c>
      <c r="BY37" s="144">
        <f t="shared" si="40"/>
        <v>0.90100000000000002</v>
      </c>
      <c r="BZ37" s="11">
        <v>4</v>
      </c>
      <c r="CA37" s="144">
        <f t="shared" si="41"/>
        <v>0.93600000000000005</v>
      </c>
      <c r="CB37" s="11">
        <v>8</v>
      </c>
      <c r="CC37" s="26">
        <f t="shared" si="42"/>
        <v>0.78</v>
      </c>
      <c r="CD37" s="11">
        <v>3</v>
      </c>
      <c r="CE37" s="26">
        <f t="shared" si="43"/>
        <v>0.77300000000000002</v>
      </c>
      <c r="CF37" s="163">
        <f t="shared" si="44"/>
        <v>1.681</v>
      </c>
      <c r="CG37" s="206">
        <f t="shared" si="45"/>
        <v>0.90800000000000003</v>
      </c>
      <c r="CH37" s="283">
        <f t="shared" si="46"/>
        <v>1</v>
      </c>
      <c r="CI37" s="284">
        <f t="shared" si="47"/>
        <v>1</v>
      </c>
      <c r="CK37" s="160">
        <v>1</v>
      </c>
      <c r="CL37" s="26">
        <f t="shared" si="48"/>
        <v>0.434</v>
      </c>
      <c r="CM37" s="26">
        <v>3.4965034965034965E-3</v>
      </c>
      <c r="CN37" s="83">
        <f t="shared" si="49"/>
        <v>0.44800000000000001</v>
      </c>
      <c r="CO37" s="11">
        <v>144</v>
      </c>
      <c r="CP37" s="31">
        <f t="shared" si="50"/>
        <v>0.81599999999999995</v>
      </c>
      <c r="CQ37" s="11">
        <v>66</v>
      </c>
      <c r="CR37" s="31">
        <f t="shared" si="51"/>
        <v>0.86899999999999999</v>
      </c>
      <c r="CS37" s="163">
        <f t="shared" si="52"/>
        <v>2.5670000000000002</v>
      </c>
      <c r="CT37" s="203">
        <f t="shared" si="53"/>
        <v>0.65700000000000003</v>
      </c>
      <c r="CU37" s="283">
        <f t="shared" si="54"/>
        <v>0</v>
      </c>
      <c r="CV37" s="284">
        <f t="shared" si="55"/>
        <v>2</v>
      </c>
      <c r="CX37" s="227">
        <v>0.23799999999999999</v>
      </c>
      <c r="CY37" s="26">
        <f t="shared" si="56"/>
        <v>0.745</v>
      </c>
      <c r="CZ37" s="26">
        <v>0.16900000000000001</v>
      </c>
      <c r="DA37" s="26">
        <f t="shared" si="57"/>
        <v>0.77300000000000002</v>
      </c>
      <c r="DB37" s="144">
        <v>0.92510000000000003</v>
      </c>
      <c r="DC37" s="163">
        <f t="shared" si="58"/>
        <v>2.4431000000000003</v>
      </c>
      <c r="DD37" s="205">
        <f t="shared" si="59"/>
        <v>0.86199999999999999</v>
      </c>
      <c r="DE37" s="283">
        <f t="shared" si="60"/>
        <v>1</v>
      </c>
      <c r="DF37" s="284">
        <f t="shared" si="61"/>
        <v>1</v>
      </c>
      <c r="DI37" s="231"/>
      <c r="DJ37" s="163">
        <f t="shared" si="62"/>
        <v>18.102100000000004</v>
      </c>
      <c r="DK37" s="206">
        <f t="shared" si="63"/>
        <v>0.90800000000000003</v>
      </c>
      <c r="DM37" s="301">
        <f t="shared" si="64"/>
        <v>3</v>
      </c>
      <c r="DN37" s="302">
        <f t="shared" si="65"/>
        <v>10</v>
      </c>
    </row>
    <row r="38" spans="2:118" x14ac:dyDescent="0.3">
      <c r="B38" s="47" t="s">
        <v>282</v>
      </c>
      <c r="C38" s="160">
        <v>540232</v>
      </c>
      <c r="D38" s="4" t="s">
        <v>363</v>
      </c>
      <c r="E38" s="4" t="s">
        <v>369</v>
      </c>
      <c r="F38" s="11">
        <v>2</v>
      </c>
      <c r="G38" s="18">
        <v>1307</v>
      </c>
      <c r="H38" s="18">
        <v>852</v>
      </c>
      <c r="I38" s="18">
        <v>1306</v>
      </c>
      <c r="J38" s="19">
        <v>639.51032899770462</v>
      </c>
      <c r="K38" s="18">
        <v>487</v>
      </c>
      <c r="L38" s="163">
        <v>2.65</v>
      </c>
      <c r="N38" s="256">
        <v>301</v>
      </c>
      <c r="O38" s="26">
        <f t="shared" si="0"/>
        <v>0.72399999999999998</v>
      </c>
      <c r="P38" s="26">
        <v>0.2302983932670237</v>
      </c>
      <c r="Q38" s="31">
        <f t="shared" si="1"/>
        <v>0.81899999999999995</v>
      </c>
      <c r="R38" s="11">
        <v>6.86</v>
      </c>
      <c r="S38" s="26">
        <f t="shared" si="2"/>
        <v>0.68100000000000005</v>
      </c>
      <c r="T38" s="69">
        <v>5.248661055853099E-3</v>
      </c>
      <c r="U38" s="26">
        <f t="shared" si="3"/>
        <v>0.66700000000000004</v>
      </c>
      <c r="V38" s="11">
        <v>23</v>
      </c>
      <c r="W38" s="31">
        <f t="shared" si="4"/>
        <v>0.86899999999999999</v>
      </c>
      <c r="X38" s="65">
        <v>7.5</v>
      </c>
      <c r="Y38" s="144">
        <f t="shared" si="5"/>
        <v>0.97799999999999998</v>
      </c>
      <c r="Z38" s="163">
        <f t="shared" si="6"/>
        <v>4.7380000000000004</v>
      </c>
      <c r="AA38" s="184">
        <f t="shared" si="7"/>
        <v>0.996</v>
      </c>
      <c r="AB38" s="283">
        <f t="shared" si="8"/>
        <v>1</v>
      </c>
      <c r="AC38" s="284">
        <f t="shared" si="9"/>
        <v>3</v>
      </c>
      <c r="AE38" s="256">
        <v>81</v>
      </c>
      <c r="AF38" s="26">
        <f t="shared" si="10"/>
        <v>0.55100000000000005</v>
      </c>
      <c r="AG38" s="79">
        <v>12</v>
      </c>
      <c r="AH38" s="26">
        <f t="shared" si="11"/>
        <v>0.72699999999999998</v>
      </c>
      <c r="AI38" s="26">
        <f t="shared" si="12"/>
        <v>9.5070422535211266E-2</v>
      </c>
      <c r="AJ38" s="83">
        <f t="shared" si="13"/>
        <v>0.57199999999999995</v>
      </c>
      <c r="AK38" s="61">
        <f t="shared" si="14"/>
        <v>0.26910299003322258</v>
      </c>
      <c r="AL38" s="26">
        <f t="shared" si="15"/>
        <v>0.40899999999999997</v>
      </c>
      <c r="AM38" s="11">
        <v>86</v>
      </c>
      <c r="AN38" s="83">
        <f t="shared" si="16"/>
        <v>0.10093896713615023</v>
      </c>
      <c r="AO38" s="26">
        <f t="shared" si="17"/>
        <v>0.14814814814814814</v>
      </c>
      <c r="AP38" s="31">
        <f t="shared" si="18"/>
        <v>0.83</v>
      </c>
      <c r="AQ38" s="198">
        <f t="shared" si="19"/>
        <v>2.2589999999999999</v>
      </c>
      <c r="AR38" s="193">
        <f t="shared" si="20"/>
        <v>0.621</v>
      </c>
      <c r="AS38" s="283">
        <f t="shared" si="21"/>
        <v>0</v>
      </c>
      <c r="AT38" s="284">
        <f t="shared" si="22"/>
        <v>0</v>
      </c>
      <c r="AV38" s="208">
        <v>55950</v>
      </c>
      <c r="AW38" s="178">
        <f t="shared" si="23"/>
        <v>0.80900000000000005</v>
      </c>
      <c r="AX38" s="26">
        <v>0.1076923076923077</v>
      </c>
      <c r="AY38" s="83">
        <f t="shared" si="24"/>
        <v>0.438</v>
      </c>
      <c r="AZ38" s="26">
        <v>0.43</v>
      </c>
      <c r="BA38" s="178">
        <f t="shared" si="25"/>
        <v>0.86199999999999999</v>
      </c>
      <c r="BB38" s="26">
        <v>0.89500000000000002</v>
      </c>
      <c r="BC38" s="83">
        <f t="shared" si="26"/>
        <v>0.73799999999999999</v>
      </c>
      <c r="BD38" s="26">
        <v>0.90700000000000003</v>
      </c>
      <c r="BE38" s="83">
        <f t="shared" si="27"/>
        <v>0.78</v>
      </c>
      <c r="BF38" s="26">
        <v>7.407407407407407E-2</v>
      </c>
      <c r="BG38" s="83">
        <f t="shared" si="28"/>
        <v>0.79500000000000004</v>
      </c>
      <c r="BH38" s="212">
        <f t="shared" si="29"/>
        <v>4.4220000000000006</v>
      </c>
      <c r="BI38" s="184">
        <f t="shared" si="30"/>
        <v>0.99199999999999999</v>
      </c>
      <c r="BJ38" s="283">
        <f t="shared" si="31"/>
        <v>0</v>
      </c>
      <c r="BK38" s="284">
        <f t="shared" si="32"/>
        <v>2</v>
      </c>
      <c r="BM38" s="160">
        <v>2</v>
      </c>
      <c r="BN38" s="26">
        <f t="shared" si="33"/>
        <v>0.61799999999999999</v>
      </c>
      <c r="BO38" s="11">
        <v>0</v>
      </c>
      <c r="BP38" s="26">
        <f t="shared" si="34"/>
        <v>0</v>
      </c>
      <c r="BQ38" s="26">
        <v>0.19900000000000001</v>
      </c>
      <c r="BR38" s="178">
        <f t="shared" si="35"/>
        <v>0.84</v>
      </c>
      <c r="BS38" s="163">
        <f t="shared" si="36"/>
        <v>1.458</v>
      </c>
      <c r="BT38" s="220">
        <f t="shared" si="37"/>
        <v>0.84799999999999998</v>
      </c>
      <c r="BU38" s="283">
        <f t="shared" si="38"/>
        <v>0</v>
      </c>
      <c r="BV38" s="284">
        <f t="shared" si="39"/>
        <v>1</v>
      </c>
      <c r="BX38" s="160">
        <v>0</v>
      </c>
      <c r="BY38" s="26">
        <f t="shared" si="40"/>
        <v>0</v>
      </c>
      <c r="BZ38" s="11">
        <v>0</v>
      </c>
      <c r="CA38" s="26">
        <f t="shared" si="41"/>
        <v>0</v>
      </c>
      <c r="CB38" s="11">
        <v>3</v>
      </c>
      <c r="CC38" s="26">
        <f t="shared" si="42"/>
        <v>0.51500000000000001</v>
      </c>
      <c r="CD38" s="11">
        <v>2</v>
      </c>
      <c r="CE38" s="26">
        <f t="shared" si="43"/>
        <v>0.67800000000000005</v>
      </c>
      <c r="CF38" s="163">
        <f t="shared" si="44"/>
        <v>0.51500000000000001</v>
      </c>
      <c r="CG38" s="203">
        <f t="shared" si="45"/>
        <v>0.46600000000000003</v>
      </c>
      <c r="CH38" s="283">
        <f t="shared" si="46"/>
        <v>0</v>
      </c>
      <c r="CI38" s="284">
        <f t="shared" si="47"/>
        <v>0</v>
      </c>
      <c r="CK38" s="160">
        <v>40</v>
      </c>
      <c r="CL38" s="31">
        <f t="shared" si="48"/>
        <v>0.86199999999999999</v>
      </c>
      <c r="CM38" s="26">
        <v>0.49382716049382713</v>
      </c>
      <c r="CN38" s="144">
        <f t="shared" si="49"/>
        <v>0.996</v>
      </c>
      <c r="CO38" s="11">
        <v>16</v>
      </c>
      <c r="CP38" s="26">
        <f t="shared" si="50"/>
        <v>0.441</v>
      </c>
      <c r="CQ38" s="11">
        <v>4</v>
      </c>
      <c r="CR38" s="26">
        <f t="shared" si="51"/>
        <v>0.438</v>
      </c>
      <c r="CS38" s="163">
        <f t="shared" si="52"/>
        <v>2.7370000000000001</v>
      </c>
      <c r="CT38" s="203">
        <f t="shared" si="53"/>
        <v>0.72699999999999998</v>
      </c>
      <c r="CU38" s="283">
        <f t="shared" si="54"/>
        <v>1</v>
      </c>
      <c r="CV38" s="284">
        <f t="shared" si="55"/>
        <v>2</v>
      </c>
      <c r="CX38" s="227">
        <v>0.16</v>
      </c>
      <c r="CY38" s="26">
        <f t="shared" si="56"/>
        <v>0.61799999999999999</v>
      </c>
      <c r="CZ38" s="26">
        <v>0.15</v>
      </c>
      <c r="DA38" s="26">
        <f t="shared" si="57"/>
        <v>0.749</v>
      </c>
      <c r="DB38" s="26">
        <v>0.51980000000000004</v>
      </c>
      <c r="DC38" s="163">
        <f t="shared" si="58"/>
        <v>1.8868</v>
      </c>
      <c r="DD38" s="203">
        <f t="shared" si="59"/>
        <v>0.67100000000000004</v>
      </c>
      <c r="DE38" s="283">
        <f t="shared" si="60"/>
        <v>0</v>
      </c>
      <c r="DF38" s="284">
        <f t="shared" si="61"/>
        <v>0</v>
      </c>
      <c r="DI38" s="231"/>
      <c r="DJ38" s="163">
        <f t="shared" si="62"/>
        <v>18.015799999999999</v>
      </c>
      <c r="DK38" s="206">
        <f t="shared" si="63"/>
        <v>0.90400000000000003</v>
      </c>
      <c r="DM38" s="301">
        <f t="shared" si="64"/>
        <v>2</v>
      </c>
      <c r="DN38" s="302">
        <f t="shared" si="65"/>
        <v>8</v>
      </c>
    </row>
    <row r="39" spans="2:118" x14ac:dyDescent="0.3">
      <c r="B39" s="47" t="s">
        <v>144</v>
      </c>
      <c r="C39" s="160">
        <v>540103</v>
      </c>
      <c r="D39" s="4" t="s">
        <v>335</v>
      </c>
      <c r="E39" s="4" t="s">
        <v>369</v>
      </c>
      <c r="F39" s="11">
        <v>6</v>
      </c>
      <c r="G39" s="18">
        <v>764</v>
      </c>
      <c r="H39" s="18">
        <v>1002</v>
      </c>
      <c r="I39" s="18">
        <v>1656</v>
      </c>
      <c r="J39" s="19">
        <v>1387.2251308900522</v>
      </c>
      <c r="K39" s="18">
        <v>639</v>
      </c>
      <c r="L39" s="163">
        <v>2.59</v>
      </c>
      <c r="N39" s="256">
        <v>151</v>
      </c>
      <c r="O39" s="26">
        <f t="shared" si="0"/>
        <v>0.57199999999999995</v>
      </c>
      <c r="P39" s="26">
        <v>0.1976439790575916</v>
      </c>
      <c r="Q39" s="26">
        <f t="shared" si="1"/>
        <v>0.77</v>
      </c>
      <c r="R39" s="11">
        <v>5.56</v>
      </c>
      <c r="S39" s="26">
        <f t="shared" si="2"/>
        <v>0.63900000000000001</v>
      </c>
      <c r="T39" s="69">
        <v>7.2774869109947637E-3</v>
      </c>
      <c r="U39" s="26">
        <f t="shared" si="3"/>
        <v>0.79800000000000004</v>
      </c>
      <c r="V39" s="11">
        <v>15</v>
      </c>
      <c r="W39" s="26">
        <f t="shared" si="4"/>
        <v>0.28199999999999997</v>
      </c>
      <c r="X39" s="62">
        <v>1.4</v>
      </c>
      <c r="Y39" s="26">
        <f t="shared" si="5"/>
        <v>0.39900000000000002</v>
      </c>
      <c r="Z39" s="163">
        <f t="shared" si="6"/>
        <v>3.4600000000000004</v>
      </c>
      <c r="AA39" s="181">
        <f t="shared" si="7"/>
        <v>0.66700000000000004</v>
      </c>
      <c r="AB39" s="283">
        <f t="shared" si="8"/>
        <v>0</v>
      </c>
      <c r="AC39" s="284">
        <f t="shared" si="9"/>
        <v>0</v>
      </c>
      <c r="AE39" s="256">
        <v>197</v>
      </c>
      <c r="AF39" s="26">
        <f t="shared" si="10"/>
        <v>0.70299999999999996</v>
      </c>
      <c r="AG39" s="79">
        <v>23</v>
      </c>
      <c r="AH39" s="26">
        <f t="shared" si="11"/>
        <v>0.78400000000000003</v>
      </c>
      <c r="AI39" s="26">
        <f t="shared" si="12"/>
        <v>0.19660678642714571</v>
      </c>
      <c r="AJ39" s="83">
        <f t="shared" si="13"/>
        <v>0.78400000000000003</v>
      </c>
      <c r="AK39" s="61">
        <f t="shared" si="14"/>
        <v>1.304635761589404</v>
      </c>
      <c r="AL39" s="31">
        <f t="shared" si="15"/>
        <v>0.84399999999999997</v>
      </c>
      <c r="AM39" s="11">
        <v>199</v>
      </c>
      <c r="AN39" s="83">
        <f t="shared" si="16"/>
        <v>0.19860279441117765</v>
      </c>
      <c r="AO39" s="26">
        <f t="shared" si="17"/>
        <v>0.116751269035533</v>
      </c>
      <c r="AP39" s="26">
        <f t="shared" si="18"/>
        <v>0.78400000000000003</v>
      </c>
      <c r="AQ39" s="198">
        <f t="shared" si="19"/>
        <v>3.1149999999999998</v>
      </c>
      <c r="AR39" s="191">
        <f t="shared" si="20"/>
        <v>0.88300000000000001</v>
      </c>
      <c r="AS39" s="283">
        <f t="shared" si="21"/>
        <v>0</v>
      </c>
      <c r="AT39" s="284">
        <f t="shared" si="22"/>
        <v>1</v>
      </c>
      <c r="AV39" s="208">
        <v>51800</v>
      </c>
      <c r="AW39" s="83">
        <f t="shared" si="23"/>
        <v>0.74199999999999999</v>
      </c>
      <c r="AX39" s="26">
        <v>5.2980132450331133E-2</v>
      </c>
      <c r="AY39" s="83">
        <f t="shared" si="24"/>
        <v>0.32100000000000001</v>
      </c>
      <c r="AZ39" s="26">
        <v>0.503</v>
      </c>
      <c r="BA39" s="144">
        <f t="shared" si="25"/>
        <v>0.90800000000000003</v>
      </c>
      <c r="BB39" s="26">
        <v>0.58299999999999996</v>
      </c>
      <c r="BC39" s="83">
        <f t="shared" si="26"/>
        <v>0.25700000000000001</v>
      </c>
      <c r="BD39" s="26">
        <v>0.91400000000000003</v>
      </c>
      <c r="BE39" s="178">
        <f t="shared" si="27"/>
        <v>0.80500000000000005</v>
      </c>
      <c r="BF39" s="26">
        <v>3.0456852791878174E-2</v>
      </c>
      <c r="BG39" s="83">
        <f t="shared" si="28"/>
        <v>0.56100000000000005</v>
      </c>
      <c r="BH39" s="212">
        <f t="shared" si="29"/>
        <v>3.5940000000000003</v>
      </c>
      <c r="BI39" s="193">
        <f t="shared" si="30"/>
        <v>0.67800000000000005</v>
      </c>
      <c r="BJ39" s="283">
        <f t="shared" si="31"/>
        <v>1</v>
      </c>
      <c r="BK39" s="284">
        <f t="shared" si="32"/>
        <v>2</v>
      </c>
      <c r="BM39" s="160">
        <v>3</v>
      </c>
      <c r="BN39" s="26">
        <f t="shared" si="33"/>
        <v>0.76600000000000001</v>
      </c>
      <c r="BO39" s="11">
        <v>1</v>
      </c>
      <c r="BP39" s="26">
        <f t="shared" si="34"/>
        <v>0.59299999999999997</v>
      </c>
      <c r="BQ39" s="26">
        <v>0.184</v>
      </c>
      <c r="BR39" s="83">
        <f t="shared" si="35"/>
        <v>0.79500000000000004</v>
      </c>
      <c r="BS39" s="163">
        <f t="shared" si="36"/>
        <v>1.5609999999999999</v>
      </c>
      <c r="BT39" s="220">
        <f t="shared" si="37"/>
        <v>0.89</v>
      </c>
      <c r="BU39" s="283">
        <f t="shared" si="38"/>
        <v>0</v>
      </c>
      <c r="BV39" s="284">
        <f t="shared" si="39"/>
        <v>0</v>
      </c>
      <c r="BX39" s="160">
        <v>73</v>
      </c>
      <c r="BY39" s="144">
        <f t="shared" si="40"/>
        <v>0.98899999999999999</v>
      </c>
      <c r="BZ39" s="11">
        <v>8</v>
      </c>
      <c r="CA39" s="144">
        <f t="shared" si="41"/>
        <v>0.96399999999999997</v>
      </c>
      <c r="CB39" s="11">
        <v>5</v>
      </c>
      <c r="CC39" s="26">
        <f t="shared" si="42"/>
        <v>0.65</v>
      </c>
      <c r="CD39" s="11">
        <v>2</v>
      </c>
      <c r="CE39" s="26">
        <f t="shared" si="43"/>
        <v>0.67800000000000005</v>
      </c>
      <c r="CF39" s="163">
        <f t="shared" si="44"/>
        <v>1.639</v>
      </c>
      <c r="CG39" s="205">
        <f t="shared" si="45"/>
        <v>0.879</v>
      </c>
      <c r="CH39" s="283">
        <f t="shared" si="46"/>
        <v>1</v>
      </c>
      <c r="CI39" s="284">
        <f t="shared" si="47"/>
        <v>1</v>
      </c>
      <c r="CK39" s="160">
        <v>4</v>
      </c>
      <c r="CL39" s="26">
        <f t="shared" si="48"/>
        <v>0.61399999999999999</v>
      </c>
      <c r="CM39" s="26">
        <v>2.030456852791878E-2</v>
      </c>
      <c r="CN39" s="83">
        <f t="shared" si="49"/>
        <v>0.54700000000000004</v>
      </c>
      <c r="CO39" s="11">
        <v>77</v>
      </c>
      <c r="CP39" s="26">
        <f t="shared" si="50"/>
        <v>0.73099999999999998</v>
      </c>
      <c r="CQ39" s="11">
        <v>12</v>
      </c>
      <c r="CR39" s="26">
        <f t="shared" si="51"/>
        <v>0.63600000000000001</v>
      </c>
      <c r="CS39" s="163">
        <f t="shared" si="52"/>
        <v>2.528</v>
      </c>
      <c r="CT39" s="203">
        <f t="shared" si="53"/>
        <v>0.65300000000000002</v>
      </c>
      <c r="CU39" s="283">
        <f t="shared" si="54"/>
        <v>0</v>
      </c>
      <c r="CV39" s="284">
        <f t="shared" si="55"/>
        <v>0</v>
      </c>
      <c r="CX39" s="227">
        <v>0.26400000000000001</v>
      </c>
      <c r="CY39" s="26">
        <f t="shared" si="56"/>
        <v>0.77300000000000002</v>
      </c>
      <c r="CZ39" s="26">
        <v>0.17</v>
      </c>
      <c r="DA39" s="26">
        <f t="shared" si="57"/>
        <v>0.77700000000000002</v>
      </c>
      <c r="DB39" s="26">
        <v>0.55500000000000005</v>
      </c>
      <c r="DC39" s="163">
        <f t="shared" si="58"/>
        <v>2.105</v>
      </c>
      <c r="DD39" s="203">
        <f t="shared" si="59"/>
        <v>0.77300000000000002</v>
      </c>
      <c r="DE39" s="283">
        <f t="shared" si="60"/>
        <v>0</v>
      </c>
      <c r="DF39" s="284">
        <f t="shared" si="61"/>
        <v>0</v>
      </c>
      <c r="DI39" s="231"/>
      <c r="DJ39" s="163">
        <f t="shared" si="62"/>
        <v>18.001999999999999</v>
      </c>
      <c r="DK39" s="206">
        <f t="shared" si="63"/>
        <v>0.90100000000000002</v>
      </c>
      <c r="DM39" s="301">
        <f t="shared" si="64"/>
        <v>2</v>
      </c>
      <c r="DN39" s="302">
        <f t="shared" si="65"/>
        <v>4</v>
      </c>
    </row>
    <row r="40" spans="2:118" x14ac:dyDescent="0.3">
      <c r="B40" s="47" t="s">
        <v>51</v>
      </c>
      <c r="C40" s="160">
        <v>540021</v>
      </c>
      <c r="D40" s="4" t="s">
        <v>315</v>
      </c>
      <c r="E40" s="4" t="s">
        <v>369</v>
      </c>
      <c r="F40" s="11">
        <v>5</v>
      </c>
      <c r="G40" s="18">
        <v>329</v>
      </c>
      <c r="H40" s="18">
        <v>400</v>
      </c>
      <c r="I40" s="18">
        <v>343</v>
      </c>
      <c r="J40" s="19">
        <v>667.23404255319156</v>
      </c>
      <c r="K40" s="18">
        <v>128</v>
      </c>
      <c r="L40" s="163">
        <v>2.52</v>
      </c>
      <c r="N40" s="256">
        <v>112</v>
      </c>
      <c r="O40" s="26">
        <f t="shared" si="0"/>
        <v>0.50800000000000001</v>
      </c>
      <c r="P40" s="26">
        <v>0.34042553191489361</v>
      </c>
      <c r="Q40" s="144">
        <f t="shared" si="1"/>
        <v>0.92500000000000004</v>
      </c>
      <c r="R40" s="11">
        <v>2.9</v>
      </c>
      <c r="S40" s="26">
        <f t="shared" si="2"/>
        <v>0.40899999999999997</v>
      </c>
      <c r="T40" s="69">
        <v>8.8145896656534953E-3</v>
      </c>
      <c r="U40" s="31">
        <f t="shared" si="3"/>
        <v>0.88600000000000001</v>
      </c>
      <c r="V40" s="11">
        <v>17</v>
      </c>
      <c r="W40" s="26">
        <f t="shared" si="4"/>
        <v>0.505</v>
      </c>
      <c r="X40" s="62">
        <v>3.6</v>
      </c>
      <c r="Y40" s="31">
        <f t="shared" si="5"/>
        <v>0.81200000000000006</v>
      </c>
      <c r="Z40" s="163">
        <f t="shared" si="6"/>
        <v>4.0449999999999999</v>
      </c>
      <c r="AA40" s="184">
        <f t="shared" si="7"/>
        <v>0.90800000000000003</v>
      </c>
      <c r="AB40" s="283">
        <f t="shared" si="8"/>
        <v>1</v>
      </c>
      <c r="AC40" s="284">
        <f t="shared" si="9"/>
        <v>3</v>
      </c>
      <c r="AE40" s="256">
        <v>120</v>
      </c>
      <c r="AF40" s="26">
        <f t="shared" si="10"/>
        <v>0.625</v>
      </c>
      <c r="AG40" s="79">
        <v>0</v>
      </c>
      <c r="AH40" s="26">
        <f t="shared" si="11"/>
        <v>0</v>
      </c>
      <c r="AI40" s="26">
        <f t="shared" si="12"/>
        <v>0.3</v>
      </c>
      <c r="AJ40" s="144">
        <f t="shared" si="13"/>
        <v>0.91800000000000004</v>
      </c>
      <c r="AK40" s="61">
        <f t="shared" si="14"/>
        <v>1.0714285714285714</v>
      </c>
      <c r="AL40" s="26">
        <f t="shared" si="15"/>
        <v>0.78</v>
      </c>
      <c r="AM40" s="11">
        <v>134</v>
      </c>
      <c r="AN40" s="83">
        <f t="shared" si="16"/>
        <v>0.33500000000000002</v>
      </c>
      <c r="AO40" s="26">
        <f t="shared" si="17"/>
        <v>0</v>
      </c>
      <c r="AP40" s="26">
        <f t="shared" si="18"/>
        <v>0</v>
      </c>
      <c r="AQ40" s="198">
        <f t="shared" si="19"/>
        <v>2.323</v>
      </c>
      <c r="AR40" s="193">
        <f t="shared" si="20"/>
        <v>0.63200000000000001</v>
      </c>
      <c r="AS40" s="283">
        <f t="shared" si="21"/>
        <v>1</v>
      </c>
      <c r="AT40" s="284">
        <f t="shared" si="22"/>
        <v>1</v>
      </c>
      <c r="AV40" s="208">
        <v>27800</v>
      </c>
      <c r="AW40" s="83">
        <f t="shared" si="23"/>
        <v>0.33500000000000002</v>
      </c>
      <c r="AX40" s="26">
        <v>0.1368421052631579</v>
      </c>
      <c r="AY40" s="83">
        <f t="shared" si="24"/>
        <v>0.48699999999999999</v>
      </c>
      <c r="AZ40" s="26">
        <v>0.20899999999999999</v>
      </c>
      <c r="BA40" s="83">
        <f t="shared" si="25"/>
        <v>0.51500000000000001</v>
      </c>
      <c r="BB40" s="26">
        <v>0.86599999999999999</v>
      </c>
      <c r="BC40" s="83">
        <f t="shared" si="26"/>
        <v>0.6</v>
      </c>
      <c r="BD40" s="26">
        <v>0.97699999999999998</v>
      </c>
      <c r="BE40" s="144">
        <f t="shared" si="27"/>
        <v>0.95</v>
      </c>
      <c r="BF40" s="26">
        <v>1.6666666666666666E-2</v>
      </c>
      <c r="BG40" s="83">
        <f t="shared" si="28"/>
        <v>0.434</v>
      </c>
      <c r="BH40" s="212">
        <f t="shared" si="29"/>
        <v>3.3210000000000002</v>
      </c>
      <c r="BI40" s="193">
        <f t="shared" si="30"/>
        <v>0.498</v>
      </c>
      <c r="BJ40" s="283">
        <f t="shared" si="31"/>
        <v>1</v>
      </c>
      <c r="BK40" s="284">
        <f t="shared" si="32"/>
        <v>1</v>
      </c>
      <c r="BM40" s="160">
        <v>1</v>
      </c>
      <c r="BN40" s="26">
        <f t="shared" si="33"/>
        <v>0.40200000000000002</v>
      </c>
      <c r="BO40" s="11">
        <v>0</v>
      </c>
      <c r="BP40" s="26">
        <f t="shared" si="34"/>
        <v>0</v>
      </c>
      <c r="BQ40" s="26">
        <v>0.317</v>
      </c>
      <c r="BR40" s="144">
        <f t="shared" si="35"/>
        <v>0.92200000000000004</v>
      </c>
      <c r="BS40" s="163">
        <f t="shared" si="36"/>
        <v>1.3240000000000001</v>
      </c>
      <c r="BT40" s="223">
        <f t="shared" si="37"/>
        <v>0.745</v>
      </c>
      <c r="BU40" s="283">
        <f t="shared" si="38"/>
        <v>1</v>
      </c>
      <c r="BV40" s="284">
        <f t="shared" si="39"/>
        <v>1</v>
      </c>
      <c r="BX40" s="160">
        <v>1</v>
      </c>
      <c r="BY40" s="26">
        <f t="shared" si="40"/>
        <v>0.71299999999999997</v>
      </c>
      <c r="BZ40" s="11">
        <v>0</v>
      </c>
      <c r="CA40" s="26">
        <f t="shared" si="41"/>
        <v>0</v>
      </c>
      <c r="CB40" s="11">
        <v>2</v>
      </c>
      <c r="CC40" s="26">
        <f t="shared" si="42"/>
        <v>0.42</v>
      </c>
      <c r="CD40" s="11">
        <v>0</v>
      </c>
      <c r="CE40" s="26">
        <f t="shared" si="43"/>
        <v>0</v>
      </c>
      <c r="CF40" s="163">
        <f t="shared" si="44"/>
        <v>1.133</v>
      </c>
      <c r="CG40" s="203">
        <f t="shared" si="45"/>
        <v>0.73099999999999998</v>
      </c>
      <c r="CH40" s="283">
        <f t="shared" si="46"/>
        <v>0</v>
      </c>
      <c r="CI40" s="284">
        <f t="shared" si="47"/>
        <v>0</v>
      </c>
      <c r="CK40" s="160">
        <v>13</v>
      </c>
      <c r="CL40" s="26">
        <f t="shared" si="48"/>
        <v>0.71699999999999997</v>
      </c>
      <c r="CM40" s="26">
        <v>0.10833333333333334</v>
      </c>
      <c r="CN40" s="178">
        <f t="shared" si="49"/>
        <v>0.82299999999999995</v>
      </c>
      <c r="CO40" s="11">
        <v>144</v>
      </c>
      <c r="CP40" s="31">
        <f t="shared" si="50"/>
        <v>0.81599999999999995</v>
      </c>
      <c r="CQ40" s="11">
        <v>42</v>
      </c>
      <c r="CR40" s="31">
        <f t="shared" si="51"/>
        <v>0.81899999999999995</v>
      </c>
      <c r="CS40" s="163">
        <f t="shared" si="52"/>
        <v>3.1749999999999998</v>
      </c>
      <c r="CT40" s="205">
        <f t="shared" si="53"/>
        <v>0.84799999999999998</v>
      </c>
      <c r="CU40" s="283">
        <f t="shared" si="54"/>
        <v>0</v>
      </c>
      <c r="CV40" s="284">
        <f t="shared" si="55"/>
        <v>3</v>
      </c>
      <c r="CX40" s="227">
        <v>0.65300000000000002</v>
      </c>
      <c r="CY40" s="144">
        <f t="shared" si="56"/>
        <v>0.95399999999999996</v>
      </c>
      <c r="CZ40" s="26">
        <v>0.17499999999999999</v>
      </c>
      <c r="DA40" s="26">
        <f t="shared" si="57"/>
        <v>0.78400000000000003</v>
      </c>
      <c r="DB40" s="144">
        <v>0.91180000000000005</v>
      </c>
      <c r="DC40" s="163">
        <f t="shared" si="58"/>
        <v>2.6497999999999999</v>
      </c>
      <c r="DD40" s="206">
        <f t="shared" si="59"/>
        <v>0.92900000000000005</v>
      </c>
      <c r="DE40" s="283">
        <f t="shared" si="60"/>
        <v>2</v>
      </c>
      <c r="DF40" s="284">
        <f t="shared" si="61"/>
        <v>2</v>
      </c>
      <c r="DI40" s="231"/>
      <c r="DJ40" s="163">
        <f t="shared" si="62"/>
        <v>17.970799999999997</v>
      </c>
      <c r="DK40" s="205">
        <f t="shared" si="63"/>
        <v>0.89700000000000002</v>
      </c>
      <c r="DM40" s="301">
        <f t="shared" si="64"/>
        <v>6</v>
      </c>
      <c r="DN40" s="302">
        <f t="shared" si="65"/>
        <v>11</v>
      </c>
    </row>
    <row r="41" spans="2:118" x14ac:dyDescent="0.3">
      <c r="B41" s="48" t="s">
        <v>290</v>
      </c>
      <c r="C41" s="162">
        <v>540203</v>
      </c>
      <c r="D41" s="5" t="s">
        <v>364</v>
      </c>
      <c r="E41" s="5" t="s">
        <v>370</v>
      </c>
      <c r="F41" s="12">
        <v>4</v>
      </c>
      <c r="G41" s="20">
        <v>354799</v>
      </c>
      <c r="H41" s="20">
        <v>5168</v>
      </c>
      <c r="I41" s="20">
        <v>6131</v>
      </c>
      <c r="J41" s="21">
        <v>11.059332185265459</v>
      </c>
      <c r="K41" s="20">
        <v>2232</v>
      </c>
      <c r="L41" s="165">
        <v>2.724462365591398</v>
      </c>
      <c r="N41" s="438">
        <v>17555</v>
      </c>
      <c r="O41" s="143">
        <f t="shared" si="0"/>
        <v>0.98199999999999998</v>
      </c>
      <c r="P41" s="27">
        <v>4.9478718936637363E-2</v>
      </c>
      <c r="Q41" s="27">
        <f t="shared" si="1"/>
        <v>0.32800000000000001</v>
      </c>
      <c r="R41" s="12">
        <v>323.5</v>
      </c>
      <c r="S41" s="143">
        <f t="shared" si="2"/>
        <v>0.93899999999999995</v>
      </c>
      <c r="T41" s="71">
        <v>9.1178385508414628E-4</v>
      </c>
      <c r="U41" s="27">
        <f t="shared" si="3"/>
        <v>0.106</v>
      </c>
      <c r="V41" s="12">
        <v>17</v>
      </c>
      <c r="W41" s="27">
        <f t="shared" si="4"/>
        <v>0.505</v>
      </c>
      <c r="X41" s="64">
        <v>1.9</v>
      </c>
      <c r="Y41" s="27">
        <f t="shared" si="5"/>
        <v>0.56100000000000005</v>
      </c>
      <c r="Z41" s="165">
        <f t="shared" si="6"/>
        <v>3.4210000000000003</v>
      </c>
      <c r="AA41" s="183">
        <f t="shared" si="7"/>
        <v>0.65300000000000002</v>
      </c>
      <c r="AB41" s="358">
        <f t="shared" si="8"/>
        <v>2</v>
      </c>
      <c r="AC41" s="359">
        <f t="shared" si="9"/>
        <v>2</v>
      </c>
      <c r="AE41" s="438">
        <v>780</v>
      </c>
      <c r="AF41" s="143">
        <f t="shared" si="10"/>
        <v>0.90400000000000003</v>
      </c>
      <c r="AG41" s="80">
        <v>110</v>
      </c>
      <c r="AH41" s="143">
        <f t="shared" si="11"/>
        <v>0.93899999999999995</v>
      </c>
      <c r="AI41" s="27">
        <f t="shared" si="12"/>
        <v>0.15092879256965944</v>
      </c>
      <c r="AJ41" s="85">
        <f t="shared" si="13"/>
        <v>0.70299999999999996</v>
      </c>
      <c r="AK41" s="74">
        <f t="shared" si="14"/>
        <v>4.4431785816006833E-2</v>
      </c>
      <c r="AL41" s="27">
        <f t="shared" si="15"/>
        <v>0.151</v>
      </c>
      <c r="AM41" s="12">
        <v>935</v>
      </c>
      <c r="AN41" s="85">
        <f t="shared" si="16"/>
        <v>0.18092105263157895</v>
      </c>
      <c r="AO41" s="27">
        <f t="shared" si="17"/>
        <v>0.14102564102564102</v>
      </c>
      <c r="AP41" s="29">
        <f t="shared" si="18"/>
        <v>0.82299999999999995</v>
      </c>
      <c r="AQ41" s="199">
        <f t="shared" si="19"/>
        <v>2.6970000000000001</v>
      </c>
      <c r="AR41" s="194">
        <f t="shared" si="20"/>
        <v>0.76600000000000001</v>
      </c>
      <c r="AS41" s="358">
        <f t="shared" si="21"/>
        <v>2</v>
      </c>
      <c r="AT41" s="359">
        <f t="shared" si="22"/>
        <v>2</v>
      </c>
      <c r="AV41" s="209">
        <v>26000</v>
      </c>
      <c r="AW41" s="85">
        <f t="shared" si="23"/>
        <v>0.29599999999999999</v>
      </c>
      <c r="AX41" s="27">
        <v>0.28947368421052633</v>
      </c>
      <c r="AY41" s="85">
        <f t="shared" si="24"/>
        <v>0.74199999999999999</v>
      </c>
      <c r="AZ41" s="27">
        <v>0.128</v>
      </c>
      <c r="BA41" s="85">
        <f t="shared" si="25"/>
        <v>0.3</v>
      </c>
      <c r="BB41" s="27">
        <v>0.95199999999999996</v>
      </c>
      <c r="BC41" s="143">
        <f t="shared" si="26"/>
        <v>0.96099999999999997</v>
      </c>
      <c r="BD41" s="27">
        <v>0.79300000000000004</v>
      </c>
      <c r="BE41" s="85">
        <f t="shared" si="27"/>
        <v>0.47299999999999998</v>
      </c>
      <c r="BF41" s="27">
        <v>3.8461538461538464E-2</v>
      </c>
      <c r="BG41" s="85">
        <f t="shared" si="28"/>
        <v>0.61399999999999999</v>
      </c>
      <c r="BH41" s="213">
        <f t="shared" si="29"/>
        <v>3.3859999999999997</v>
      </c>
      <c r="BI41" s="194">
        <f t="shared" si="30"/>
        <v>0.52200000000000002</v>
      </c>
      <c r="BJ41" s="358">
        <f t="shared" si="31"/>
        <v>1</v>
      </c>
      <c r="BK41" s="359">
        <f t="shared" si="32"/>
        <v>1</v>
      </c>
      <c r="BM41" s="162">
        <v>3</v>
      </c>
      <c r="BN41" s="27">
        <f t="shared" si="33"/>
        <v>0.76600000000000001</v>
      </c>
      <c r="BO41" s="12">
        <v>1</v>
      </c>
      <c r="BP41" s="27">
        <f t="shared" si="34"/>
        <v>0.59299999999999997</v>
      </c>
      <c r="BQ41" s="27">
        <v>7.2999999999999995E-2</v>
      </c>
      <c r="BR41" s="85">
        <f t="shared" si="35"/>
        <v>0.44800000000000001</v>
      </c>
      <c r="BS41" s="165">
        <f t="shared" si="36"/>
        <v>1.214</v>
      </c>
      <c r="BT41" s="224">
        <f t="shared" si="37"/>
        <v>0.68899999999999995</v>
      </c>
      <c r="BU41" s="358">
        <f t="shared" si="38"/>
        <v>0</v>
      </c>
      <c r="BV41" s="359">
        <f t="shared" si="39"/>
        <v>0</v>
      </c>
      <c r="BX41" s="162">
        <v>1</v>
      </c>
      <c r="BY41" s="27">
        <f t="shared" si="40"/>
        <v>0.71299999999999997</v>
      </c>
      <c r="BZ41" s="12">
        <v>0</v>
      </c>
      <c r="CA41" s="27">
        <f t="shared" si="41"/>
        <v>0</v>
      </c>
      <c r="CB41" s="12">
        <v>24</v>
      </c>
      <c r="CC41" s="143">
        <f t="shared" si="42"/>
        <v>0.92500000000000004</v>
      </c>
      <c r="CD41" s="12">
        <v>10</v>
      </c>
      <c r="CE41" s="143">
        <f t="shared" si="43"/>
        <v>0.95399999999999996</v>
      </c>
      <c r="CF41" s="165">
        <f t="shared" si="44"/>
        <v>1.6379999999999999</v>
      </c>
      <c r="CG41" s="192">
        <f t="shared" si="45"/>
        <v>0.876</v>
      </c>
      <c r="CH41" s="358">
        <f t="shared" si="46"/>
        <v>1</v>
      </c>
      <c r="CI41" s="359">
        <f t="shared" si="47"/>
        <v>1</v>
      </c>
      <c r="CK41" s="162">
        <v>33</v>
      </c>
      <c r="CL41" s="29">
        <f t="shared" si="48"/>
        <v>0.82299999999999995</v>
      </c>
      <c r="CM41" s="27">
        <v>4.230769230769231E-2</v>
      </c>
      <c r="CN41" s="85">
        <f t="shared" si="49"/>
        <v>0.64600000000000002</v>
      </c>
      <c r="CO41" s="12">
        <v>140</v>
      </c>
      <c r="CP41" s="29">
        <f t="shared" si="50"/>
        <v>0.80900000000000005</v>
      </c>
      <c r="CQ41" s="12">
        <v>27</v>
      </c>
      <c r="CR41" s="27">
        <f t="shared" si="51"/>
        <v>0.75600000000000001</v>
      </c>
      <c r="CS41" s="165">
        <f t="shared" si="52"/>
        <v>3.0339999999999998</v>
      </c>
      <c r="CT41" s="192">
        <f t="shared" si="53"/>
        <v>0.80900000000000005</v>
      </c>
      <c r="CU41" s="358">
        <f t="shared" si="54"/>
        <v>0</v>
      </c>
      <c r="CV41" s="359">
        <f t="shared" si="55"/>
        <v>2</v>
      </c>
      <c r="CX41" s="228">
        <v>0.32500000000000001</v>
      </c>
      <c r="CY41" s="29">
        <f t="shared" si="56"/>
        <v>0.82599999999999996</v>
      </c>
      <c r="CZ41" s="27">
        <v>0.17699999999999999</v>
      </c>
      <c r="DA41" s="27">
        <f t="shared" si="57"/>
        <v>0.79100000000000004</v>
      </c>
      <c r="DB41" s="143">
        <v>0.94440000000000002</v>
      </c>
      <c r="DC41" s="165">
        <f t="shared" si="58"/>
        <v>2.5613999999999999</v>
      </c>
      <c r="DD41" s="188">
        <f t="shared" si="59"/>
        <v>0.90100000000000002</v>
      </c>
      <c r="DE41" s="358">
        <f t="shared" si="60"/>
        <v>1</v>
      </c>
      <c r="DF41" s="359">
        <f t="shared" si="61"/>
        <v>2</v>
      </c>
      <c r="DI41" s="231"/>
      <c r="DJ41" s="165">
        <f t="shared" si="62"/>
        <v>17.951400000000003</v>
      </c>
      <c r="DK41" s="192">
        <f t="shared" si="63"/>
        <v>0.89300000000000002</v>
      </c>
      <c r="DM41" s="370">
        <f t="shared" si="64"/>
        <v>7</v>
      </c>
      <c r="DN41" s="371">
        <f t="shared" si="65"/>
        <v>10</v>
      </c>
    </row>
    <row r="42" spans="2:118" x14ac:dyDescent="0.3">
      <c r="B42" s="47" t="s">
        <v>262</v>
      </c>
      <c r="C42" s="160">
        <v>540185</v>
      </c>
      <c r="D42" s="4" t="s">
        <v>356</v>
      </c>
      <c r="E42" s="4" t="s">
        <v>369</v>
      </c>
      <c r="F42" s="11">
        <v>5</v>
      </c>
      <c r="G42" s="18">
        <v>810</v>
      </c>
      <c r="H42" s="18">
        <v>1334</v>
      </c>
      <c r="I42" s="18">
        <v>2186</v>
      </c>
      <c r="J42" s="19">
        <v>1727.2098765432099</v>
      </c>
      <c r="K42" s="18">
        <v>940</v>
      </c>
      <c r="L42" s="163">
        <v>2.2599999999999998</v>
      </c>
      <c r="N42" s="256">
        <v>132</v>
      </c>
      <c r="O42" s="26">
        <f t="shared" si="0"/>
        <v>0.55100000000000005</v>
      </c>
      <c r="P42" s="26">
        <v>0.162962962962963</v>
      </c>
      <c r="Q42" s="26">
        <f t="shared" si="1"/>
        <v>0.66400000000000003</v>
      </c>
      <c r="R42" s="11">
        <v>4.5100000000000007</v>
      </c>
      <c r="S42" s="26">
        <f t="shared" si="2"/>
        <v>0.57199999999999995</v>
      </c>
      <c r="T42" s="69">
        <v>5.5679012345679017E-3</v>
      </c>
      <c r="U42" s="26">
        <f t="shared" si="3"/>
        <v>0.69199999999999995</v>
      </c>
      <c r="V42" s="11">
        <v>18</v>
      </c>
      <c r="W42" s="26">
        <f t="shared" si="4"/>
        <v>0.58599999999999997</v>
      </c>
      <c r="X42" s="62">
        <v>4.0999999999999996</v>
      </c>
      <c r="Y42" s="31">
        <f t="shared" si="5"/>
        <v>0.86199999999999999</v>
      </c>
      <c r="Z42" s="163">
        <f t="shared" si="6"/>
        <v>3.927</v>
      </c>
      <c r="AA42" s="185">
        <f t="shared" si="7"/>
        <v>0.872</v>
      </c>
      <c r="AB42" s="283">
        <f t="shared" si="8"/>
        <v>0</v>
      </c>
      <c r="AC42" s="284">
        <f t="shared" si="9"/>
        <v>1</v>
      </c>
      <c r="AE42" s="256">
        <v>189</v>
      </c>
      <c r="AF42" s="26">
        <f t="shared" si="10"/>
        <v>0.69599999999999995</v>
      </c>
      <c r="AG42" s="79">
        <v>75</v>
      </c>
      <c r="AH42" s="144">
        <f t="shared" si="11"/>
        <v>0.90800000000000003</v>
      </c>
      <c r="AI42" s="26">
        <f t="shared" si="12"/>
        <v>0.14167916041979012</v>
      </c>
      <c r="AJ42" s="83">
        <f t="shared" si="13"/>
        <v>0.68500000000000005</v>
      </c>
      <c r="AK42" s="61">
        <f t="shared" si="14"/>
        <v>1.4318181818181819</v>
      </c>
      <c r="AL42" s="31">
        <f t="shared" si="15"/>
        <v>0.86899999999999999</v>
      </c>
      <c r="AM42" s="11">
        <v>220</v>
      </c>
      <c r="AN42" s="83">
        <f t="shared" si="16"/>
        <v>0.16491754122938532</v>
      </c>
      <c r="AO42" s="26">
        <f t="shared" si="17"/>
        <v>0.3968253968253968</v>
      </c>
      <c r="AP42" s="144">
        <f t="shared" si="18"/>
        <v>0.96799999999999997</v>
      </c>
      <c r="AQ42" s="198">
        <f t="shared" si="19"/>
        <v>3.1580000000000004</v>
      </c>
      <c r="AR42" s="191">
        <f t="shared" si="20"/>
        <v>0.89300000000000002</v>
      </c>
      <c r="AS42" s="283">
        <f t="shared" si="21"/>
        <v>1</v>
      </c>
      <c r="AT42" s="284">
        <f t="shared" si="22"/>
        <v>2</v>
      </c>
      <c r="AV42" s="208">
        <v>44200</v>
      </c>
      <c r="AW42" s="83">
        <f t="shared" si="23"/>
        <v>0.63600000000000001</v>
      </c>
      <c r="AX42" s="26">
        <v>1.2195121951219509E-2</v>
      </c>
      <c r="AY42" s="83">
        <f t="shared" si="24"/>
        <v>0.26100000000000001</v>
      </c>
      <c r="AZ42" s="26">
        <v>0.186</v>
      </c>
      <c r="BA42" s="83">
        <f t="shared" si="25"/>
        <v>0.46200000000000002</v>
      </c>
      <c r="BB42" s="26">
        <v>0.80900000000000005</v>
      </c>
      <c r="BC42" s="83">
        <f t="shared" si="26"/>
        <v>0.50800000000000001</v>
      </c>
      <c r="BD42" s="26">
        <v>0.85499999999999998</v>
      </c>
      <c r="BE42" s="83">
        <f t="shared" si="27"/>
        <v>0.628</v>
      </c>
      <c r="BF42" s="26">
        <v>6.8783068783068779E-2</v>
      </c>
      <c r="BG42" s="83">
        <f t="shared" si="28"/>
        <v>0.77300000000000002</v>
      </c>
      <c r="BH42" s="212">
        <f t="shared" si="29"/>
        <v>3.2680000000000002</v>
      </c>
      <c r="BI42" s="193">
        <f t="shared" si="30"/>
        <v>0.44800000000000001</v>
      </c>
      <c r="BJ42" s="283">
        <f t="shared" si="31"/>
        <v>0</v>
      </c>
      <c r="BK42" s="284">
        <f t="shared" si="32"/>
        <v>0</v>
      </c>
      <c r="BM42" s="160">
        <v>3</v>
      </c>
      <c r="BN42" s="26">
        <f t="shared" si="33"/>
        <v>0.76600000000000001</v>
      </c>
      <c r="BO42" s="11">
        <v>1</v>
      </c>
      <c r="BP42" s="26">
        <f t="shared" si="34"/>
        <v>0.59299999999999997</v>
      </c>
      <c r="BQ42" s="26">
        <v>0.13</v>
      </c>
      <c r="BR42" s="83">
        <f t="shared" si="35"/>
        <v>0.65300000000000002</v>
      </c>
      <c r="BS42" s="163">
        <f t="shared" si="36"/>
        <v>1.419</v>
      </c>
      <c r="BT42" s="220">
        <f t="shared" si="37"/>
        <v>0.80900000000000005</v>
      </c>
      <c r="BU42" s="283">
        <f t="shared" si="38"/>
        <v>0</v>
      </c>
      <c r="BV42" s="284">
        <f t="shared" si="39"/>
        <v>0</v>
      </c>
      <c r="BX42" s="160">
        <v>1</v>
      </c>
      <c r="BY42" s="26">
        <f t="shared" si="40"/>
        <v>0.71299999999999997</v>
      </c>
      <c r="BZ42" s="11">
        <v>0</v>
      </c>
      <c r="CA42" s="26">
        <f t="shared" si="41"/>
        <v>0</v>
      </c>
      <c r="CB42" s="11">
        <v>7</v>
      </c>
      <c r="CC42" s="26">
        <f t="shared" si="42"/>
        <v>0.72399999999999998</v>
      </c>
      <c r="CD42" s="11">
        <v>1</v>
      </c>
      <c r="CE42" s="26">
        <f t="shared" si="43"/>
        <v>0.501</v>
      </c>
      <c r="CF42" s="163">
        <f t="shared" si="44"/>
        <v>1.4369999999999998</v>
      </c>
      <c r="CG42" s="203">
        <f t="shared" si="45"/>
        <v>0.79500000000000004</v>
      </c>
      <c r="CH42" s="283">
        <f t="shared" si="46"/>
        <v>0</v>
      </c>
      <c r="CI42" s="284">
        <f t="shared" si="47"/>
        <v>0</v>
      </c>
      <c r="CK42" s="160">
        <v>5</v>
      </c>
      <c r="CL42" s="26">
        <f t="shared" si="48"/>
        <v>0.63200000000000001</v>
      </c>
      <c r="CM42" s="26">
        <v>2.6455026455026454E-2</v>
      </c>
      <c r="CN42" s="83">
        <f t="shared" si="49"/>
        <v>0.56499999999999995</v>
      </c>
      <c r="CO42" s="11">
        <v>47</v>
      </c>
      <c r="CP42" s="26">
        <f t="shared" si="50"/>
        <v>0.64300000000000002</v>
      </c>
      <c r="CQ42" s="11">
        <v>14</v>
      </c>
      <c r="CR42" s="26">
        <f t="shared" si="51"/>
        <v>0.66</v>
      </c>
      <c r="CS42" s="163">
        <f t="shared" si="52"/>
        <v>2.5</v>
      </c>
      <c r="CT42" s="203">
        <f t="shared" si="53"/>
        <v>0.64600000000000002</v>
      </c>
      <c r="CU42" s="283">
        <f t="shared" si="54"/>
        <v>0</v>
      </c>
      <c r="CV42" s="284">
        <f t="shared" si="55"/>
        <v>0</v>
      </c>
      <c r="CX42" s="227">
        <v>0.17699999999999999</v>
      </c>
      <c r="CY42" s="26">
        <f t="shared" si="56"/>
        <v>0.63900000000000001</v>
      </c>
      <c r="CZ42" s="26">
        <v>0.14899999999999999</v>
      </c>
      <c r="DA42" s="26">
        <f t="shared" si="57"/>
        <v>0.745</v>
      </c>
      <c r="DB42" s="178">
        <v>0.85019999999999996</v>
      </c>
      <c r="DC42" s="163">
        <f t="shared" si="58"/>
        <v>2.2342</v>
      </c>
      <c r="DD42" s="205">
        <f t="shared" si="59"/>
        <v>0.80500000000000005</v>
      </c>
      <c r="DE42" s="283">
        <f t="shared" si="60"/>
        <v>0</v>
      </c>
      <c r="DF42" s="284">
        <f t="shared" si="61"/>
        <v>1</v>
      </c>
      <c r="DI42" s="231"/>
      <c r="DJ42" s="163">
        <f t="shared" si="62"/>
        <v>17.943199999999997</v>
      </c>
      <c r="DK42" s="205">
        <f t="shared" si="63"/>
        <v>0.89</v>
      </c>
      <c r="DM42" s="301">
        <f t="shared" si="64"/>
        <v>1</v>
      </c>
      <c r="DN42" s="302">
        <f t="shared" si="65"/>
        <v>4</v>
      </c>
    </row>
    <row r="43" spans="2:118" x14ac:dyDescent="0.3">
      <c r="B43" s="47" t="s">
        <v>169</v>
      </c>
      <c r="C43" s="160">
        <v>540119</v>
      </c>
      <c r="D43" s="4" t="s">
        <v>339</v>
      </c>
      <c r="E43" s="4" t="s">
        <v>369</v>
      </c>
      <c r="F43" s="11">
        <v>1</v>
      </c>
      <c r="G43" s="18">
        <v>208</v>
      </c>
      <c r="H43" s="18">
        <v>256</v>
      </c>
      <c r="I43" s="18">
        <v>68</v>
      </c>
      <c r="J43" s="19">
        <v>209.23076923076923</v>
      </c>
      <c r="K43" s="18">
        <v>41</v>
      </c>
      <c r="L43" s="163">
        <v>1.66</v>
      </c>
      <c r="N43" s="256">
        <v>40</v>
      </c>
      <c r="O43" s="26">
        <f t="shared" si="0"/>
        <v>0.22900000000000001</v>
      </c>
      <c r="P43" s="26">
        <v>0.19230769230769229</v>
      </c>
      <c r="Q43" s="26">
        <f t="shared" si="1"/>
        <v>0.745</v>
      </c>
      <c r="R43" s="11">
        <v>1.88</v>
      </c>
      <c r="S43" s="26">
        <f t="shared" si="2"/>
        <v>0.254</v>
      </c>
      <c r="T43" s="69">
        <v>9.0384615384615386E-3</v>
      </c>
      <c r="U43" s="31">
        <f t="shared" si="3"/>
        <v>0.89700000000000002</v>
      </c>
      <c r="V43" s="11">
        <v>19</v>
      </c>
      <c r="W43" s="26">
        <f t="shared" si="4"/>
        <v>0.749</v>
      </c>
      <c r="X43" s="62">
        <v>3.7</v>
      </c>
      <c r="Y43" s="31">
        <f t="shared" si="5"/>
        <v>0.83699999999999997</v>
      </c>
      <c r="Z43" s="163">
        <f t="shared" si="6"/>
        <v>3.7109999999999999</v>
      </c>
      <c r="AA43" s="181">
        <f t="shared" si="7"/>
        <v>0.78</v>
      </c>
      <c r="AB43" s="283">
        <f t="shared" si="8"/>
        <v>0</v>
      </c>
      <c r="AC43" s="284">
        <f t="shared" si="9"/>
        <v>2</v>
      </c>
      <c r="AE43" s="256">
        <v>90</v>
      </c>
      <c r="AF43" s="26">
        <f t="shared" si="10"/>
        <v>0.56499999999999995</v>
      </c>
      <c r="AG43" s="79">
        <v>30</v>
      </c>
      <c r="AH43" s="31">
        <f t="shared" si="11"/>
        <v>0.84</v>
      </c>
      <c r="AI43" s="26">
        <f t="shared" si="12"/>
        <v>0.3515625</v>
      </c>
      <c r="AJ43" s="144">
        <f t="shared" si="13"/>
        <v>0.95</v>
      </c>
      <c r="AK43" s="61">
        <f t="shared" si="14"/>
        <v>2.25</v>
      </c>
      <c r="AL43" s="144">
        <f t="shared" si="15"/>
        <v>0.95699999999999996</v>
      </c>
      <c r="AM43" s="11">
        <v>90</v>
      </c>
      <c r="AN43" s="83">
        <f t="shared" si="16"/>
        <v>0.3515625</v>
      </c>
      <c r="AO43" s="26">
        <f t="shared" si="17"/>
        <v>0.33333333333333331</v>
      </c>
      <c r="AP43" s="144">
        <f t="shared" si="18"/>
        <v>0.95</v>
      </c>
      <c r="AQ43" s="198">
        <f t="shared" si="19"/>
        <v>3.3119999999999998</v>
      </c>
      <c r="AR43" s="184">
        <f t="shared" si="20"/>
        <v>0.95399999999999996</v>
      </c>
      <c r="AS43" s="283">
        <f t="shared" si="21"/>
        <v>2</v>
      </c>
      <c r="AT43" s="284">
        <f t="shared" si="22"/>
        <v>3</v>
      </c>
      <c r="AV43" s="208">
        <v>18200</v>
      </c>
      <c r="AW43" s="83">
        <f t="shared" si="23"/>
        <v>0.19700000000000001</v>
      </c>
      <c r="AX43" s="26">
        <v>0.16923076923076921</v>
      </c>
      <c r="AY43" s="83">
        <f t="shared" si="24"/>
        <v>0.54</v>
      </c>
      <c r="AZ43" s="26">
        <v>0.27800000000000002</v>
      </c>
      <c r="BA43" s="83">
        <f t="shared" si="25"/>
        <v>0.66400000000000003</v>
      </c>
      <c r="BB43" s="26">
        <v>0.61099999999999999</v>
      </c>
      <c r="BC43" s="83">
        <f t="shared" si="26"/>
        <v>0.26800000000000002</v>
      </c>
      <c r="BD43" s="26">
        <v>0.9</v>
      </c>
      <c r="BE43" s="83">
        <f t="shared" si="27"/>
        <v>0.75900000000000001</v>
      </c>
      <c r="BF43" s="26">
        <v>5.5555555555555552E-2</v>
      </c>
      <c r="BG43" s="83">
        <f t="shared" si="28"/>
        <v>0.71699999999999997</v>
      </c>
      <c r="BH43" s="212">
        <f t="shared" si="29"/>
        <v>3.145</v>
      </c>
      <c r="BI43" s="193">
        <f t="shared" si="30"/>
        <v>0.38500000000000001</v>
      </c>
      <c r="BJ43" s="283">
        <f t="shared" si="31"/>
        <v>0</v>
      </c>
      <c r="BK43" s="284">
        <f t="shared" si="32"/>
        <v>0</v>
      </c>
      <c r="BM43" s="160">
        <v>2</v>
      </c>
      <c r="BN43" s="26">
        <f t="shared" si="33"/>
        <v>0.61799999999999999</v>
      </c>
      <c r="BO43" s="11">
        <v>0</v>
      </c>
      <c r="BP43" s="26">
        <f t="shared" si="34"/>
        <v>0</v>
      </c>
      <c r="BQ43" s="26">
        <v>0.47099999999999997</v>
      </c>
      <c r="BR43" s="144">
        <f t="shared" si="35"/>
        <v>0.97799999999999998</v>
      </c>
      <c r="BS43" s="163">
        <f t="shared" si="36"/>
        <v>1.5960000000000001</v>
      </c>
      <c r="BT43" s="217">
        <f t="shared" si="37"/>
        <v>0.91100000000000003</v>
      </c>
      <c r="BU43" s="283">
        <f t="shared" si="38"/>
        <v>1</v>
      </c>
      <c r="BV43" s="284">
        <f t="shared" si="39"/>
        <v>1</v>
      </c>
      <c r="BX43" s="160">
        <v>0</v>
      </c>
      <c r="BY43" s="26">
        <f t="shared" si="40"/>
        <v>0</v>
      </c>
      <c r="BZ43" s="11">
        <v>0</v>
      </c>
      <c r="CA43" s="26">
        <f t="shared" si="41"/>
        <v>0</v>
      </c>
      <c r="CB43" s="11">
        <v>4</v>
      </c>
      <c r="CC43" s="26">
        <f t="shared" si="42"/>
        <v>0.59</v>
      </c>
      <c r="CD43" s="11">
        <v>4</v>
      </c>
      <c r="CE43" s="31">
        <f t="shared" si="43"/>
        <v>0.84799999999999998</v>
      </c>
      <c r="CF43" s="163">
        <f t="shared" si="44"/>
        <v>0.59</v>
      </c>
      <c r="CG43" s="203">
        <f t="shared" si="45"/>
        <v>0.51500000000000001</v>
      </c>
      <c r="CH43" s="283">
        <f t="shared" si="46"/>
        <v>0</v>
      </c>
      <c r="CI43" s="284">
        <f t="shared" si="47"/>
        <v>0</v>
      </c>
      <c r="CK43" s="160">
        <v>16</v>
      </c>
      <c r="CL43" s="26">
        <f t="shared" si="48"/>
        <v>0.745</v>
      </c>
      <c r="CM43" s="26">
        <v>0.17777777777777778</v>
      </c>
      <c r="CN43" s="178">
        <f t="shared" si="49"/>
        <v>0.89</v>
      </c>
      <c r="CO43" s="11">
        <v>35</v>
      </c>
      <c r="CP43" s="26">
        <f t="shared" si="50"/>
        <v>0.59</v>
      </c>
      <c r="CQ43" s="11">
        <v>3</v>
      </c>
      <c r="CR43" s="26">
        <f t="shared" si="51"/>
        <v>0.40200000000000002</v>
      </c>
      <c r="CS43" s="163">
        <f t="shared" si="52"/>
        <v>2.6270000000000002</v>
      </c>
      <c r="CT43" s="203">
        <f t="shared" si="53"/>
        <v>0.68899999999999995</v>
      </c>
      <c r="CU43" s="283">
        <f t="shared" si="54"/>
        <v>0</v>
      </c>
      <c r="CV43" s="284">
        <f t="shared" si="55"/>
        <v>1</v>
      </c>
      <c r="CX43" s="227">
        <v>1</v>
      </c>
      <c r="CY43" s="144">
        <f t="shared" si="56"/>
        <v>0.99199999999999999</v>
      </c>
      <c r="CZ43" s="26">
        <v>1</v>
      </c>
      <c r="DA43" s="144">
        <f t="shared" si="57"/>
        <v>0.99199999999999999</v>
      </c>
      <c r="DB43" s="144">
        <v>0.95589999999999997</v>
      </c>
      <c r="DC43" s="163">
        <f t="shared" si="58"/>
        <v>2.9398999999999997</v>
      </c>
      <c r="DD43" s="206">
        <f t="shared" si="59"/>
        <v>0.996</v>
      </c>
      <c r="DE43" s="283">
        <f t="shared" si="60"/>
        <v>3</v>
      </c>
      <c r="DF43" s="284">
        <f t="shared" si="61"/>
        <v>3</v>
      </c>
      <c r="DI43" s="231"/>
      <c r="DJ43" s="163">
        <f t="shared" si="62"/>
        <v>17.9209</v>
      </c>
      <c r="DK43" s="205">
        <f t="shared" si="63"/>
        <v>0.88600000000000001</v>
      </c>
      <c r="DM43" s="301">
        <f t="shared" si="64"/>
        <v>6</v>
      </c>
      <c r="DN43" s="302">
        <f t="shared" si="65"/>
        <v>10</v>
      </c>
    </row>
    <row r="44" spans="2:118" x14ac:dyDescent="0.3">
      <c r="B44" s="72" t="s">
        <v>77</v>
      </c>
      <c r="C44" s="160">
        <v>540228</v>
      </c>
      <c r="D44" s="4" t="s">
        <v>322</v>
      </c>
      <c r="E44" s="4" t="s">
        <v>369</v>
      </c>
      <c r="F44" s="11">
        <v>4</v>
      </c>
      <c r="G44" s="18">
        <v>714</v>
      </c>
      <c r="H44" s="18">
        <v>996</v>
      </c>
      <c r="I44" s="18">
        <v>1236</v>
      </c>
      <c r="J44" s="19">
        <v>1107.8991596638655</v>
      </c>
      <c r="K44" s="18">
        <v>585</v>
      </c>
      <c r="L44" s="163">
        <v>2.0299999999999998</v>
      </c>
      <c r="N44" s="256">
        <v>223</v>
      </c>
      <c r="O44" s="26">
        <f t="shared" si="0"/>
        <v>0.65700000000000003</v>
      </c>
      <c r="P44" s="26">
        <v>0.3123249299719888</v>
      </c>
      <c r="Q44" s="144">
        <f t="shared" si="1"/>
        <v>0.90400000000000003</v>
      </c>
      <c r="R44" s="11">
        <v>3.72</v>
      </c>
      <c r="S44" s="26">
        <f t="shared" si="2"/>
        <v>0.51900000000000002</v>
      </c>
      <c r="T44" s="69">
        <v>5.2100840336134447E-3</v>
      </c>
      <c r="U44" s="26">
        <f t="shared" si="3"/>
        <v>0.66400000000000003</v>
      </c>
      <c r="V44" s="11">
        <v>18</v>
      </c>
      <c r="W44" s="26">
        <f t="shared" si="4"/>
        <v>0.58599999999999997</v>
      </c>
      <c r="X44" s="62">
        <v>2.1</v>
      </c>
      <c r="Y44" s="26">
        <f t="shared" si="5"/>
        <v>0.6</v>
      </c>
      <c r="Z44" s="163">
        <f t="shared" si="6"/>
        <v>3.93</v>
      </c>
      <c r="AA44" s="185">
        <f t="shared" si="7"/>
        <v>0.879</v>
      </c>
      <c r="AB44" s="283">
        <f t="shared" si="8"/>
        <v>1</v>
      </c>
      <c r="AC44" s="284">
        <f t="shared" si="9"/>
        <v>1</v>
      </c>
      <c r="AE44" s="256">
        <v>336</v>
      </c>
      <c r="AF44" s="26">
        <f t="shared" si="10"/>
        <v>0.79800000000000004</v>
      </c>
      <c r="AG44" s="79">
        <v>47</v>
      </c>
      <c r="AH44" s="31">
        <f t="shared" si="11"/>
        <v>0.86899999999999999</v>
      </c>
      <c r="AI44" s="26">
        <f t="shared" si="12"/>
        <v>0.33734939759036142</v>
      </c>
      <c r="AJ44" s="144">
        <f t="shared" si="13"/>
        <v>0.93600000000000005</v>
      </c>
      <c r="AK44" s="61">
        <f t="shared" si="14"/>
        <v>1.506726457399103</v>
      </c>
      <c r="AL44" s="31">
        <f t="shared" si="15"/>
        <v>0.89</v>
      </c>
      <c r="AM44" s="11">
        <v>336</v>
      </c>
      <c r="AN44" s="83">
        <f t="shared" si="16"/>
        <v>0.33734939759036142</v>
      </c>
      <c r="AO44" s="26">
        <f t="shared" si="17"/>
        <v>0.13988095238095238</v>
      </c>
      <c r="AP44" s="31">
        <f t="shared" si="18"/>
        <v>0.81899999999999995</v>
      </c>
      <c r="AQ44" s="198">
        <f t="shared" si="19"/>
        <v>3.4930000000000003</v>
      </c>
      <c r="AR44" s="184">
        <f t="shared" si="20"/>
        <v>0.99199999999999999</v>
      </c>
      <c r="AS44" s="283">
        <f t="shared" si="21"/>
        <v>1</v>
      </c>
      <c r="AT44" s="284">
        <f t="shared" si="22"/>
        <v>3</v>
      </c>
      <c r="AV44" s="208">
        <v>38500</v>
      </c>
      <c r="AW44" s="83">
        <f t="shared" si="23"/>
        <v>0.53700000000000003</v>
      </c>
      <c r="AX44" s="26">
        <v>5.8577405857740593E-2</v>
      </c>
      <c r="AY44" s="83">
        <f t="shared" si="24"/>
        <v>0.33500000000000002</v>
      </c>
      <c r="AZ44" s="26">
        <v>6.8000000000000005E-2</v>
      </c>
      <c r="BA44" s="83">
        <f t="shared" si="25"/>
        <v>0.215</v>
      </c>
      <c r="BB44" s="26">
        <v>0.86599999999999999</v>
      </c>
      <c r="BC44" s="83">
        <f t="shared" si="26"/>
        <v>0.6</v>
      </c>
      <c r="BD44" s="26">
        <v>0.98799999999999999</v>
      </c>
      <c r="BE44" s="144">
        <f t="shared" si="27"/>
        <v>0.98199999999999998</v>
      </c>
      <c r="BF44" s="26">
        <v>2.976190476190476E-3</v>
      </c>
      <c r="BG44" s="83">
        <f t="shared" si="28"/>
        <v>0.36299999999999999</v>
      </c>
      <c r="BH44" s="212">
        <f t="shared" si="29"/>
        <v>3.0319999999999996</v>
      </c>
      <c r="BI44" s="193">
        <f t="shared" si="30"/>
        <v>0.32500000000000001</v>
      </c>
      <c r="BJ44" s="283">
        <f t="shared" si="31"/>
        <v>1</v>
      </c>
      <c r="BK44" s="284">
        <f t="shared" si="32"/>
        <v>1</v>
      </c>
      <c r="BM44" s="160">
        <v>2</v>
      </c>
      <c r="BN44" s="26">
        <f t="shared" si="33"/>
        <v>0.61799999999999999</v>
      </c>
      <c r="BO44" s="11">
        <v>0</v>
      </c>
      <c r="BP44" s="26">
        <f t="shared" si="34"/>
        <v>0</v>
      </c>
      <c r="BQ44" s="26">
        <v>0.39100000000000001</v>
      </c>
      <c r="BR44" s="144">
        <f t="shared" si="35"/>
        <v>0.94599999999999995</v>
      </c>
      <c r="BS44" s="163">
        <f t="shared" si="36"/>
        <v>1.5640000000000001</v>
      </c>
      <c r="BT44" s="217">
        <f t="shared" si="37"/>
        <v>0.90100000000000002</v>
      </c>
      <c r="BU44" s="283">
        <f t="shared" si="38"/>
        <v>1</v>
      </c>
      <c r="BV44" s="284">
        <f t="shared" si="39"/>
        <v>1</v>
      </c>
      <c r="BX44" s="160">
        <v>0</v>
      </c>
      <c r="BY44" s="26">
        <f t="shared" si="40"/>
        <v>0</v>
      </c>
      <c r="BZ44" s="11">
        <v>0</v>
      </c>
      <c r="CA44" s="26">
        <f t="shared" si="41"/>
        <v>0</v>
      </c>
      <c r="CB44" s="11">
        <v>6</v>
      </c>
      <c r="CC44" s="26">
        <f t="shared" si="42"/>
        <v>0.67800000000000005</v>
      </c>
      <c r="CD44" s="11">
        <v>2</v>
      </c>
      <c r="CE44" s="26">
        <f t="shared" si="43"/>
        <v>0.67800000000000005</v>
      </c>
      <c r="CF44" s="163">
        <f t="shared" si="44"/>
        <v>0.67800000000000005</v>
      </c>
      <c r="CG44" s="203">
        <f t="shared" si="45"/>
        <v>0.57199999999999995</v>
      </c>
      <c r="CH44" s="283">
        <f t="shared" si="46"/>
        <v>0</v>
      </c>
      <c r="CI44" s="284">
        <f t="shared" si="47"/>
        <v>0</v>
      </c>
      <c r="CK44" s="160">
        <v>1</v>
      </c>
      <c r="CL44" s="26">
        <f t="shared" si="48"/>
        <v>0.434</v>
      </c>
      <c r="CM44" s="26">
        <v>2.976190476190476E-3</v>
      </c>
      <c r="CN44" s="83">
        <f t="shared" si="49"/>
        <v>0.44500000000000001</v>
      </c>
      <c r="CO44" s="11">
        <v>154</v>
      </c>
      <c r="CP44" s="31">
        <f t="shared" si="50"/>
        <v>0.83299999999999996</v>
      </c>
      <c r="CQ44" s="11">
        <v>35</v>
      </c>
      <c r="CR44" s="26">
        <f t="shared" si="51"/>
        <v>0.78700000000000003</v>
      </c>
      <c r="CS44" s="163">
        <f t="shared" si="52"/>
        <v>2.4990000000000001</v>
      </c>
      <c r="CT44" s="203">
        <f t="shared" si="53"/>
        <v>0.64300000000000002</v>
      </c>
      <c r="CU44" s="283">
        <f t="shared" si="54"/>
        <v>0</v>
      </c>
      <c r="CV44" s="284">
        <f t="shared" si="55"/>
        <v>1</v>
      </c>
      <c r="CX44" s="227">
        <v>0.45600000000000002</v>
      </c>
      <c r="CY44" s="31">
        <f t="shared" si="56"/>
        <v>0.89</v>
      </c>
      <c r="CZ44" s="26">
        <v>0.38300000000000001</v>
      </c>
      <c r="DA44" s="144">
        <f t="shared" si="57"/>
        <v>0.92500000000000004</v>
      </c>
      <c r="DB44" s="178">
        <v>0.8458</v>
      </c>
      <c r="DC44" s="163">
        <f t="shared" si="58"/>
        <v>2.6608000000000001</v>
      </c>
      <c r="DD44" s="206">
        <f t="shared" si="59"/>
        <v>0.93200000000000005</v>
      </c>
      <c r="DE44" s="283">
        <f t="shared" si="60"/>
        <v>1</v>
      </c>
      <c r="DF44" s="284">
        <f t="shared" si="61"/>
        <v>3</v>
      </c>
      <c r="DI44" s="231"/>
      <c r="DJ44" s="163">
        <f t="shared" si="62"/>
        <v>17.856800000000003</v>
      </c>
      <c r="DK44" s="205">
        <f t="shared" si="63"/>
        <v>0.88300000000000001</v>
      </c>
      <c r="DM44" s="301">
        <f t="shared" si="64"/>
        <v>5</v>
      </c>
      <c r="DN44" s="302">
        <f t="shared" si="65"/>
        <v>10</v>
      </c>
    </row>
    <row r="45" spans="2:118" x14ac:dyDescent="0.3">
      <c r="B45" s="48" t="s">
        <v>49</v>
      </c>
      <c r="C45" s="162">
        <v>540016</v>
      </c>
      <c r="D45" s="5" t="s">
        <v>313</v>
      </c>
      <c r="E45" s="5" t="s">
        <v>370</v>
      </c>
      <c r="F45" s="12">
        <v>2</v>
      </c>
      <c r="G45" s="20">
        <v>169257</v>
      </c>
      <c r="H45" s="20">
        <v>20782</v>
      </c>
      <c r="I45" s="20">
        <v>44057</v>
      </c>
      <c r="J45" s="21">
        <v>166.58974222631855</v>
      </c>
      <c r="K45" s="20">
        <v>18133</v>
      </c>
      <c r="L45" s="165">
        <v>2.4112391771907573</v>
      </c>
      <c r="N45" s="438">
        <v>10116</v>
      </c>
      <c r="O45" s="143">
        <f t="shared" si="0"/>
        <v>0.95399999999999996</v>
      </c>
      <c r="P45" s="27">
        <v>5.9767099735904571E-2</v>
      </c>
      <c r="Q45" s="27">
        <f t="shared" si="1"/>
        <v>0.38100000000000001</v>
      </c>
      <c r="R45" s="12">
        <v>274.52999999999997</v>
      </c>
      <c r="S45" s="29">
        <f t="shared" si="2"/>
        <v>0.89</v>
      </c>
      <c r="T45" s="71">
        <v>1.6219713217178609E-3</v>
      </c>
      <c r="U45" s="27">
        <f t="shared" si="3"/>
        <v>0.29599999999999999</v>
      </c>
      <c r="V45" s="12">
        <v>21</v>
      </c>
      <c r="W45" s="29">
        <f t="shared" si="4"/>
        <v>0.84399999999999997</v>
      </c>
      <c r="X45" s="66">
        <v>1.7</v>
      </c>
      <c r="Y45" s="27">
        <f t="shared" si="5"/>
        <v>0.48</v>
      </c>
      <c r="Z45" s="165">
        <f t="shared" si="6"/>
        <v>3.8449999999999998</v>
      </c>
      <c r="AA45" s="186">
        <f t="shared" si="7"/>
        <v>0.85099999999999998</v>
      </c>
      <c r="AB45" s="358">
        <f t="shared" si="8"/>
        <v>1</v>
      </c>
      <c r="AC45" s="359">
        <f t="shared" si="9"/>
        <v>3</v>
      </c>
      <c r="AE45" s="438">
        <v>1489</v>
      </c>
      <c r="AF45" s="143">
        <f t="shared" si="10"/>
        <v>0.95699999999999996</v>
      </c>
      <c r="AG45" s="80">
        <v>87</v>
      </c>
      <c r="AH45" s="143">
        <f t="shared" si="11"/>
        <v>0.91500000000000004</v>
      </c>
      <c r="AI45" s="27">
        <f t="shared" si="12"/>
        <v>7.1648542007506491E-2</v>
      </c>
      <c r="AJ45" s="85">
        <f t="shared" si="13"/>
        <v>0.49099999999999999</v>
      </c>
      <c r="AK45" s="74">
        <f t="shared" si="14"/>
        <v>0.14719256623171215</v>
      </c>
      <c r="AL45" s="27">
        <f t="shared" si="15"/>
        <v>0.34200000000000003</v>
      </c>
      <c r="AM45" s="12">
        <v>1905</v>
      </c>
      <c r="AN45" s="85">
        <f t="shared" si="16"/>
        <v>9.1665864690597634E-2</v>
      </c>
      <c r="AO45" s="27">
        <f t="shared" si="17"/>
        <v>5.8428475486903962E-2</v>
      </c>
      <c r="AP45" s="27">
        <f t="shared" si="18"/>
        <v>0.625</v>
      </c>
      <c r="AQ45" s="199">
        <f t="shared" si="19"/>
        <v>2.7050000000000001</v>
      </c>
      <c r="AR45" s="194">
        <f t="shared" si="20"/>
        <v>0.77300000000000002</v>
      </c>
      <c r="AS45" s="358">
        <f t="shared" si="21"/>
        <v>2</v>
      </c>
      <c r="AT45" s="359">
        <f t="shared" si="22"/>
        <v>2</v>
      </c>
      <c r="AV45" s="209">
        <v>46400</v>
      </c>
      <c r="AW45" s="85">
        <f t="shared" si="23"/>
        <v>0.65700000000000003</v>
      </c>
      <c r="AX45" s="27">
        <v>0.36363636363636359</v>
      </c>
      <c r="AY45" s="180">
        <f t="shared" si="24"/>
        <v>0.86499999999999999</v>
      </c>
      <c r="AZ45" s="27">
        <v>0.17199999999999999</v>
      </c>
      <c r="BA45" s="85">
        <f t="shared" si="25"/>
        <v>0.41599999999999998</v>
      </c>
      <c r="BB45" s="27">
        <v>0.90800000000000003</v>
      </c>
      <c r="BC45" s="85">
        <f t="shared" si="26"/>
        <v>0.78</v>
      </c>
      <c r="BD45" s="27">
        <v>0.65800000000000003</v>
      </c>
      <c r="BE45" s="85">
        <f t="shared" si="27"/>
        <v>0.26100000000000001</v>
      </c>
      <c r="BF45" s="27">
        <v>5.3055742108797849E-2</v>
      </c>
      <c r="BG45" s="85">
        <f t="shared" si="28"/>
        <v>0.68500000000000005</v>
      </c>
      <c r="BH45" s="213">
        <f t="shared" si="29"/>
        <v>3.6639999999999997</v>
      </c>
      <c r="BI45" s="194">
        <f t="shared" si="30"/>
        <v>0.745</v>
      </c>
      <c r="BJ45" s="358">
        <f t="shared" si="31"/>
        <v>0</v>
      </c>
      <c r="BK45" s="359">
        <f t="shared" si="32"/>
        <v>1</v>
      </c>
      <c r="BM45" s="162">
        <v>5</v>
      </c>
      <c r="BN45" s="143">
        <f t="shared" si="33"/>
        <v>0.92500000000000004</v>
      </c>
      <c r="BO45" s="12">
        <v>5</v>
      </c>
      <c r="BP45" s="143">
        <f t="shared" si="34"/>
        <v>0.96099999999999997</v>
      </c>
      <c r="BQ45" s="27">
        <v>9.0999999999999998E-2</v>
      </c>
      <c r="BR45" s="85">
        <f t="shared" si="35"/>
        <v>0.55800000000000005</v>
      </c>
      <c r="BS45" s="165">
        <f t="shared" si="36"/>
        <v>1.4830000000000001</v>
      </c>
      <c r="BT45" s="221">
        <f t="shared" si="37"/>
        <v>0.85499999999999998</v>
      </c>
      <c r="BU45" s="358">
        <f t="shared" si="38"/>
        <v>1</v>
      </c>
      <c r="BV45" s="359">
        <f t="shared" si="39"/>
        <v>1</v>
      </c>
      <c r="BX45" s="162">
        <v>1</v>
      </c>
      <c r="BY45" s="27">
        <f t="shared" si="40"/>
        <v>0.71299999999999997</v>
      </c>
      <c r="BZ45" s="12">
        <v>1</v>
      </c>
      <c r="CA45" s="29">
        <f t="shared" si="41"/>
        <v>0.82299999999999995</v>
      </c>
      <c r="CB45" s="12">
        <v>27</v>
      </c>
      <c r="CC45" s="143">
        <f t="shared" si="42"/>
        <v>0.95</v>
      </c>
      <c r="CD45" s="12">
        <v>3</v>
      </c>
      <c r="CE45" s="27">
        <f t="shared" si="43"/>
        <v>0.77300000000000002</v>
      </c>
      <c r="CF45" s="165">
        <f t="shared" si="44"/>
        <v>1.6629999999999998</v>
      </c>
      <c r="CG45" s="192">
        <f t="shared" si="45"/>
        <v>0.89700000000000002</v>
      </c>
      <c r="CH45" s="358">
        <f t="shared" si="46"/>
        <v>1</v>
      </c>
      <c r="CI45" s="359">
        <f t="shared" si="47"/>
        <v>1</v>
      </c>
      <c r="CK45" s="162">
        <v>52</v>
      </c>
      <c r="CL45" s="29">
        <f t="shared" si="48"/>
        <v>0.89700000000000002</v>
      </c>
      <c r="CM45" s="27">
        <v>3.4922766957689727E-2</v>
      </c>
      <c r="CN45" s="85">
        <f t="shared" si="49"/>
        <v>0.61099999999999999</v>
      </c>
      <c r="CO45" s="12">
        <v>287</v>
      </c>
      <c r="CP45" s="143">
        <f t="shared" si="50"/>
        <v>0.92200000000000004</v>
      </c>
      <c r="CQ45" s="12">
        <v>92</v>
      </c>
      <c r="CR45" s="143">
        <f t="shared" si="51"/>
        <v>0.90400000000000003</v>
      </c>
      <c r="CS45" s="165">
        <f t="shared" si="52"/>
        <v>3.3340000000000005</v>
      </c>
      <c r="CT45" s="192">
        <f t="shared" si="53"/>
        <v>0.89300000000000002</v>
      </c>
      <c r="CU45" s="358">
        <f t="shared" si="54"/>
        <v>2</v>
      </c>
      <c r="CV45" s="359">
        <f t="shared" si="55"/>
        <v>3</v>
      </c>
      <c r="CX45" s="228">
        <v>7.6999999999999999E-2</v>
      </c>
      <c r="CY45" s="27">
        <f t="shared" si="56"/>
        <v>0.40600000000000003</v>
      </c>
      <c r="CZ45" s="27">
        <v>3.5999999999999997E-2</v>
      </c>
      <c r="DA45" s="27">
        <f t="shared" si="57"/>
        <v>0.39900000000000002</v>
      </c>
      <c r="DB45" s="27">
        <v>0.22220000000000001</v>
      </c>
      <c r="DC45" s="165">
        <f t="shared" si="58"/>
        <v>1.0272000000000001</v>
      </c>
      <c r="DD45" s="194">
        <f t="shared" si="59"/>
        <v>0.32800000000000001</v>
      </c>
      <c r="DE45" s="358">
        <f t="shared" si="60"/>
        <v>0</v>
      </c>
      <c r="DF45" s="359">
        <f t="shared" si="61"/>
        <v>0</v>
      </c>
      <c r="DI45" s="231"/>
      <c r="DJ45" s="165">
        <f t="shared" si="62"/>
        <v>17.7212</v>
      </c>
      <c r="DK45" s="192">
        <f t="shared" si="63"/>
        <v>0.879</v>
      </c>
      <c r="DM45" s="370">
        <f t="shared" si="64"/>
        <v>7</v>
      </c>
      <c r="DN45" s="371">
        <f t="shared" si="65"/>
        <v>11</v>
      </c>
    </row>
    <row r="46" spans="2:118" x14ac:dyDescent="0.3">
      <c r="B46" s="48" t="s">
        <v>85</v>
      </c>
      <c r="C46" s="162">
        <v>540226</v>
      </c>
      <c r="D46" s="5" t="s">
        <v>324</v>
      </c>
      <c r="E46" s="5" t="s">
        <v>370</v>
      </c>
      <c r="F46" s="12">
        <v>8</v>
      </c>
      <c r="G46" s="20">
        <v>411510</v>
      </c>
      <c r="H46" s="20">
        <v>14884</v>
      </c>
      <c r="I46" s="20">
        <v>20657</v>
      </c>
      <c r="J46" s="21">
        <v>32.126752691307622</v>
      </c>
      <c r="K46" s="20">
        <v>7105</v>
      </c>
      <c r="L46" s="165">
        <v>2.8574243490499649</v>
      </c>
      <c r="N46" s="438">
        <v>26373</v>
      </c>
      <c r="O46" s="143">
        <f t="shared" si="0"/>
        <v>1</v>
      </c>
      <c r="P46" s="27">
        <v>6.4088357512575633E-2</v>
      </c>
      <c r="Q46" s="27">
        <f t="shared" si="1"/>
        <v>0.39200000000000002</v>
      </c>
      <c r="R46" s="12">
        <v>546.99</v>
      </c>
      <c r="S46" s="143">
        <f t="shared" si="2"/>
        <v>0.98899999999999999</v>
      </c>
      <c r="T46" s="71">
        <v>1.329226507253773E-3</v>
      </c>
      <c r="U46" s="27">
        <f t="shared" si="3"/>
        <v>0.215</v>
      </c>
      <c r="V46" s="12">
        <v>11</v>
      </c>
      <c r="W46" s="27">
        <f t="shared" si="4"/>
        <v>4.4999999999999998E-2</v>
      </c>
      <c r="X46" s="64">
        <v>5.0999999999999996</v>
      </c>
      <c r="Y46" s="143">
        <f t="shared" si="5"/>
        <v>0.93600000000000005</v>
      </c>
      <c r="Z46" s="165">
        <f t="shared" si="6"/>
        <v>3.577</v>
      </c>
      <c r="AA46" s="183">
        <f t="shared" si="7"/>
        <v>0.72699999999999998</v>
      </c>
      <c r="AB46" s="358">
        <f t="shared" si="8"/>
        <v>3</v>
      </c>
      <c r="AC46" s="359">
        <f t="shared" si="9"/>
        <v>3</v>
      </c>
      <c r="AE46" s="438">
        <v>727</v>
      </c>
      <c r="AF46" s="29">
        <f t="shared" si="10"/>
        <v>0.89300000000000002</v>
      </c>
      <c r="AG46" s="80">
        <v>166</v>
      </c>
      <c r="AH46" s="143">
        <f t="shared" si="11"/>
        <v>0.96399999999999997</v>
      </c>
      <c r="AI46" s="27">
        <f t="shared" si="12"/>
        <v>4.8844396667562483E-2</v>
      </c>
      <c r="AJ46" s="85">
        <f t="shared" si="13"/>
        <v>0.39200000000000002</v>
      </c>
      <c r="AK46" s="74">
        <f t="shared" si="14"/>
        <v>2.7566071360861488E-2</v>
      </c>
      <c r="AL46" s="27">
        <f t="shared" si="15"/>
        <v>0.106</v>
      </c>
      <c r="AM46" s="12">
        <v>1111</v>
      </c>
      <c r="AN46" s="85">
        <f t="shared" si="16"/>
        <v>7.4643912926632625E-2</v>
      </c>
      <c r="AO46" s="27">
        <f t="shared" si="17"/>
        <v>0.22833562585969738</v>
      </c>
      <c r="AP46" s="143">
        <f t="shared" si="18"/>
        <v>0.91100000000000003</v>
      </c>
      <c r="AQ46" s="199">
        <f t="shared" si="19"/>
        <v>2.355</v>
      </c>
      <c r="AR46" s="194">
        <f t="shared" si="20"/>
        <v>0.64600000000000002</v>
      </c>
      <c r="AS46" s="358">
        <f t="shared" si="21"/>
        <v>1</v>
      </c>
      <c r="AT46" s="359">
        <f t="shared" si="22"/>
        <v>2</v>
      </c>
      <c r="AV46" s="209">
        <v>43300</v>
      </c>
      <c r="AW46" s="85">
        <f t="shared" si="23"/>
        <v>0.625</v>
      </c>
      <c r="AX46" s="27">
        <v>0.2517140058765916</v>
      </c>
      <c r="AY46" s="85">
        <f t="shared" si="24"/>
        <v>0.65300000000000002</v>
      </c>
      <c r="AZ46" s="27">
        <v>0.246</v>
      </c>
      <c r="BA46" s="85">
        <f t="shared" si="25"/>
        <v>0.59299999999999997</v>
      </c>
      <c r="BB46" s="27">
        <v>0.79400000000000004</v>
      </c>
      <c r="BC46" s="85">
        <f t="shared" si="26"/>
        <v>0.47699999999999998</v>
      </c>
      <c r="BD46" s="27">
        <v>0.73599999999999999</v>
      </c>
      <c r="BE46" s="85">
        <f t="shared" si="27"/>
        <v>0.371</v>
      </c>
      <c r="BF46" s="27">
        <v>0.1485557083906465</v>
      </c>
      <c r="BG46" s="143">
        <f t="shared" si="28"/>
        <v>0.93600000000000005</v>
      </c>
      <c r="BH46" s="213">
        <f t="shared" si="29"/>
        <v>3.6549999999999998</v>
      </c>
      <c r="BI46" s="194">
        <f t="shared" si="30"/>
        <v>0.73799999999999999</v>
      </c>
      <c r="BJ46" s="358">
        <f t="shared" si="31"/>
        <v>1</v>
      </c>
      <c r="BK46" s="359">
        <f t="shared" si="32"/>
        <v>1</v>
      </c>
      <c r="BM46" s="162">
        <v>2</v>
      </c>
      <c r="BN46" s="27">
        <f t="shared" si="33"/>
        <v>0.61799999999999999</v>
      </c>
      <c r="BO46" s="12">
        <v>0</v>
      </c>
      <c r="BP46" s="27">
        <f t="shared" si="34"/>
        <v>0</v>
      </c>
      <c r="BQ46" s="27">
        <v>6.7000000000000004E-2</v>
      </c>
      <c r="BR46" s="85">
        <f t="shared" si="35"/>
        <v>0.43099999999999999</v>
      </c>
      <c r="BS46" s="165">
        <f t="shared" si="36"/>
        <v>1.0489999999999999</v>
      </c>
      <c r="BT46" s="224">
        <f t="shared" si="37"/>
        <v>0.56799999999999995</v>
      </c>
      <c r="BU46" s="358">
        <f t="shared" si="38"/>
        <v>0</v>
      </c>
      <c r="BV46" s="359">
        <f t="shared" si="39"/>
        <v>0</v>
      </c>
      <c r="BX46" s="162">
        <v>7</v>
      </c>
      <c r="BY46" s="29">
        <f t="shared" si="40"/>
        <v>0.89</v>
      </c>
      <c r="BZ46" s="12">
        <v>2</v>
      </c>
      <c r="CA46" s="29">
        <f t="shared" si="41"/>
        <v>0.872</v>
      </c>
      <c r="CB46" s="12">
        <v>16</v>
      </c>
      <c r="CC46" s="29">
        <f t="shared" si="42"/>
        <v>0.879</v>
      </c>
      <c r="CD46" s="12">
        <v>7</v>
      </c>
      <c r="CE46" s="143">
        <f t="shared" si="43"/>
        <v>0.92500000000000004</v>
      </c>
      <c r="CF46" s="165">
        <f t="shared" si="44"/>
        <v>1.7690000000000001</v>
      </c>
      <c r="CG46" s="188">
        <f t="shared" si="45"/>
        <v>0.95699999999999996</v>
      </c>
      <c r="CH46" s="358">
        <f t="shared" si="46"/>
        <v>0</v>
      </c>
      <c r="CI46" s="359">
        <f t="shared" si="47"/>
        <v>2</v>
      </c>
      <c r="CK46" s="162">
        <v>251</v>
      </c>
      <c r="CL46" s="143">
        <f t="shared" si="48"/>
        <v>0.98199999999999998</v>
      </c>
      <c r="CM46" s="27">
        <v>0.34525447042640989</v>
      </c>
      <c r="CN46" s="143">
        <f t="shared" si="49"/>
        <v>0.98199999999999998</v>
      </c>
      <c r="CO46" s="12">
        <v>319</v>
      </c>
      <c r="CP46" s="143">
        <f t="shared" si="50"/>
        <v>0.93600000000000005</v>
      </c>
      <c r="CQ46" s="12">
        <v>109</v>
      </c>
      <c r="CR46" s="143">
        <f t="shared" si="51"/>
        <v>0.93200000000000005</v>
      </c>
      <c r="CS46" s="165">
        <f t="shared" si="52"/>
        <v>3.8319999999999999</v>
      </c>
      <c r="CT46" s="188">
        <f t="shared" si="53"/>
        <v>0.99199999999999999</v>
      </c>
      <c r="CU46" s="358">
        <f t="shared" si="54"/>
        <v>4</v>
      </c>
      <c r="CV46" s="359">
        <f t="shared" si="55"/>
        <v>4</v>
      </c>
      <c r="CX46" s="228">
        <v>9.5000000000000001E-2</v>
      </c>
      <c r="CY46" s="27">
        <f t="shared" si="56"/>
        <v>0.46200000000000002</v>
      </c>
      <c r="CZ46" s="27">
        <v>7.6999999999999999E-2</v>
      </c>
      <c r="DA46" s="27">
        <f t="shared" si="57"/>
        <v>0.6</v>
      </c>
      <c r="DB46" s="27">
        <v>0.37030000000000002</v>
      </c>
      <c r="DC46" s="165">
        <f t="shared" si="58"/>
        <v>1.4323000000000001</v>
      </c>
      <c r="DD46" s="194">
        <f t="shared" si="59"/>
        <v>0.48399999999999999</v>
      </c>
      <c r="DE46" s="358">
        <f t="shared" si="60"/>
        <v>0</v>
      </c>
      <c r="DF46" s="359">
        <f t="shared" si="61"/>
        <v>0</v>
      </c>
      <c r="DI46" s="231"/>
      <c r="DJ46" s="165">
        <f t="shared" si="62"/>
        <v>17.669300000000003</v>
      </c>
      <c r="DK46" s="192">
        <f t="shared" si="63"/>
        <v>0.876</v>
      </c>
      <c r="DM46" s="370">
        <f t="shared" si="64"/>
        <v>9</v>
      </c>
      <c r="DN46" s="371">
        <f t="shared" si="65"/>
        <v>12</v>
      </c>
    </row>
    <row r="47" spans="2:118" x14ac:dyDescent="0.3">
      <c r="B47" s="47" t="s">
        <v>117</v>
      </c>
      <c r="C47" s="160">
        <v>540076</v>
      </c>
      <c r="D47" s="4" t="s">
        <v>330</v>
      </c>
      <c r="E47" s="4" t="s">
        <v>369</v>
      </c>
      <c r="F47" s="11">
        <v>3</v>
      </c>
      <c r="G47" s="18">
        <v>1795</v>
      </c>
      <c r="H47" s="18">
        <v>4109</v>
      </c>
      <c r="I47" s="18">
        <v>7500</v>
      </c>
      <c r="J47" s="19">
        <v>2674.0947075208915</v>
      </c>
      <c r="K47" s="18">
        <v>3579</v>
      </c>
      <c r="L47" s="163">
        <v>2.06</v>
      </c>
      <c r="N47" s="256">
        <v>313</v>
      </c>
      <c r="O47" s="26">
        <f t="shared" si="0"/>
        <v>0.74199999999999999</v>
      </c>
      <c r="P47" s="26">
        <v>0.17437325905292481</v>
      </c>
      <c r="Q47" s="26">
        <f t="shared" si="1"/>
        <v>0.68899999999999995</v>
      </c>
      <c r="R47" s="11">
        <v>5.92</v>
      </c>
      <c r="S47" s="26">
        <f t="shared" si="2"/>
        <v>0.65700000000000003</v>
      </c>
      <c r="T47" s="69">
        <v>3.2980501392757661E-3</v>
      </c>
      <c r="U47" s="26">
        <f t="shared" si="3"/>
        <v>0.47299999999999998</v>
      </c>
      <c r="V47" s="11">
        <v>24</v>
      </c>
      <c r="W47" s="31">
        <f t="shared" si="4"/>
        <v>0.89</v>
      </c>
      <c r="X47" s="65">
        <v>1.2</v>
      </c>
      <c r="Y47" s="26">
        <f t="shared" si="5"/>
        <v>0.307</v>
      </c>
      <c r="Z47" s="163">
        <f t="shared" si="6"/>
        <v>3.758</v>
      </c>
      <c r="AA47" s="185">
        <f t="shared" si="7"/>
        <v>0.80500000000000005</v>
      </c>
      <c r="AB47" s="283">
        <f t="shared" si="8"/>
        <v>0</v>
      </c>
      <c r="AC47" s="284">
        <f t="shared" si="9"/>
        <v>1</v>
      </c>
      <c r="AE47" s="256">
        <v>903</v>
      </c>
      <c r="AF47" s="144">
        <f t="shared" si="10"/>
        <v>0.91800000000000004</v>
      </c>
      <c r="AG47" s="79">
        <v>1</v>
      </c>
      <c r="AH47" s="26">
        <f t="shared" si="11"/>
        <v>0.46899999999999997</v>
      </c>
      <c r="AI47" s="26">
        <f t="shared" si="12"/>
        <v>0.21976149914821125</v>
      </c>
      <c r="AJ47" s="178">
        <f t="shared" si="13"/>
        <v>0.83</v>
      </c>
      <c r="AK47" s="61">
        <f t="shared" si="14"/>
        <v>2.8849840255591053</v>
      </c>
      <c r="AL47" s="144">
        <f t="shared" si="15"/>
        <v>0.98199999999999998</v>
      </c>
      <c r="AM47" s="11">
        <v>1067</v>
      </c>
      <c r="AN47" s="83">
        <f t="shared" si="16"/>
        <v>0.2596738865904113</v>
      </c>
      <c r="AO47" s="26">
        <f t="shared" si="17"/>
        <v>1.1074197120708748E-3</v>
      </c>
      <c r="AP47" s="26">
        <f t="shared" si="18"/>
        <v>0.47699999999999998</v>
      </c>
      <c r="AQ47" s="198">
        <f t="shared" si="19"/>
        <v>3.1989999999999998</v>
      </c>
      <c r="AR47" s="184">
        <f t="shared" si="20"/>
        <v>0.91100000000000003</v>
      </c>
      <c r="AS47" s="283">
        <f t="shared" si="21"/>
        <v>2</v>
      </c>
      <c r="AT47" s="284">
        <f t="shared" si="22"/>
        <v>3</v>
      </c>
      <c r="AV47" s="208">
        <v>56200</v>
      </c>
      <c r="AW47" s="178">
        <f t="shared" si="23"/>
        <v>0.81599999999999995</v>
      </c>
      <c r="AX47" s="26">
        <v>3.0581039755351678E-3</v>
      </c>
      <c r="AY47" s="83">
        <f t="shared" si="24"/>
        <v>0.23300000000000001</v>
      </c>
      <c r="AZ47" s="26">
        <v>0.38200000000000001</v>
      </c>
      <c r="BA47" s="178">
        <f t="shared" si="25"/>
        <v>0.81899999999999995</v>
      </c>
      <c r="BB47" s="26">
        <v>0.89400000000000002</v>
      </c>
      <c r="BC47" s="83">
        <f t="shared" si="26"/>
        <v>0.72699999999999998</v>
      </c>
      <c r="BD47" s="26">
        <v>0.95699999999999996</v>
      </c>
      <c r="BE47" s="144">
        <f t="shared" si="27"/>
        <v>0.92900000000000005</v>
      </c>
      <c r="BF47" s="26">
        <v>8.8593576965669985E-3</v>
      </c>
      <c r="BG47" s="83">
        <f t="shared" si="28"/>
        <v>0.38800000000000001</v>
      </c>
      <c r="BH47" s="212">
        <f t="shared" si="29"/>
        <v>3.9119999999999999</v>
      </c>
      <c r="BI47" s="184">
        <f t="shared" si="30"/>
        <v>0.91500000000000004</v>
      </c>
      <c r="BJ47" s="283">
        <f t="shared" si="31"/>
        <v>1</v>
      </c>
      <c r="BK47" s="284">
        <f t="shared" si="32"/>
        <v>3</v>
      </c>
      <c r="BM47" s="160">
        <v>5</v>
      </c>
      <c r="BN47" s="144">
        <f t="shared" si="33"/>
        <v>0.92500000000000004</v>
      </c>
      <c r="BO47" s="11">
        <v>3</v>
      </c>
      <c r="BP47" s="144">
        <f t="shared" si="34"/>
        <v>0.91500000000000004</v>
      </c>
      <c r="BQ47" s="26">
        <v>0.184</v>
      </c>
      <c r="BR47" s="83">
        <f t="shared" si="35"/>
        <v>0.79500000000000004</v>
      </c>
      <c r="BS47" s="163">
        <f t="shared" si="36"/>
        <v>1.7200000000000002</v>
      </c>
      <c r="BT47" s="217">
        <f t="shared" si="37"/>
        <v>0.96099999999999997</v>
      </c>
      <c r="BU47" s="283">
        <f t="shared" si="38"/>
        <v>1</v>
      </c>
      <c r="BV47" s="284">
        <f t="shared" si="39"/>
        <v>1</v>
      </c>
      <c r="BX47" s="160">
        <v>0</v>
      </c>
      <c r="BY47" s="26">
        <f t="shared" si="40"/>
        <v>0</v>
      </c>
      <c r="BZ47" s="11">
        <v>0</v>
      </c>
      <c r="CA47" s="26">
        <f t="shared" si="41"/>
        <v>0</v>
      </c>
      <c r="CB47" s="11">
        <v>7</v>
      </c>
      <c r="CC47" s="26">
        <f t="shared" si="42"/>
        <v>0.72399999999999998</v>
      </c>
      <c r="CD47" s="11">
        <v>0</v>
      </c>
      <c r="CE47" s="26">
        <f t="shared" si="43"/>
        <v>0</v>
      </c>
      <c r="CF47" s="163">
        <f t="shared" si="44"/>
        <v>0.72399999999999998</v>
      </c>
      <c r="CG47" s="203">
        <f t="shared" si="45"/>
        <v>0.61099999999999999</v>
      </c>
      <c r="CH47" s="283">
        <f t="shared" si="46"/>
        <v>0</v>
      </c>
      <c r="CI47" s="284">
        <f t="shared" si="47"/>
        <v>0</v>
      </c>
      <c r="CK47" s="160">
        <v>13</v>
      </c>
      <c r="CL47" s="26">
        <f t="shared" si="48"/>
        <v>0.71699999999999997</v>
      </c>
      <c r="CM47" s="26">
        <v>1.4396456256921373E-2</v>
      </c>
      <c r="CN47" s="83">
        <f t="shared" si="49"/>
        <v>0.50800000000000001</v>
      </c>
      <c r="CO47" s="11">
        <v>61</v>
      </c>
      <c r="CP47" s="26">
        <f t="shared" si="50"/>
        <v>0.70299999999999996</v>
      </c>
      <c r="CQ47" s="11">
        <v>15</v>
      </c>
      <c r="CR47" s="26">
        <f t="shared" si="51"/>
        <v>0.67800000000000005</v>
      </c>
      <c r="CS47" s="163">
        <f t="shared" si="52"/>
        <v>2.6059999999999999</v>
      </c>
      <c r="CT47" s="203">
        <f t="shared" si="53"/>
        <v>0.67800000000000005</v>
      </c>
      <c r="CU47" s="283">
        <f t="shared" si="54"/>
        <v>0</v>
      </c>
      <c r="CV47" s="284">
        <f t="shared" si="55"/>
        <v>0</v>
      </c>
      <c r="CX47" s="227">
        <v>0.23899999999999999</v>
      </c>
      <c r="CY47" s="26">
        <f t="shared" si="56"/>
        <v>0.749</v>
      </c>
      <c r="CZ47" s="26">
        <v>0.14000000000000001</v>
      </c>
      <c r="DA47" s="26">
        <f t="shared" si="57"/>
        <v>0.73399999999999999</v>
      </c>
      <c r="DB47" s="26">
        <v>0.24660000000000001</v>
      </c>
      <c r="DC47" s="163">
        <f t="shared" si="58"/>
        <v>1.7296</v>
      </c>
      <c r="DD47" s="203">
        <f t="shared" si="59"/>
        <v>0.59</v>
      </c>
      <c r="DE47" s="283">
        <f t="shared" si="60"/>
        <v>0</v>
      </c>
      <c r="DF47" s="284">
        <f t="shared" si="61"/>
        <v>0</v>
      </c>
      <c r="DI47" s="231"/>
      <c r="DJ47" s="163">
        <f t="shared" si="62"/>
        <v>17.648600000000002</v>
      </c>
      <c r="DK47" s="205">
        <f t="shared" si="63"/>
        <v>0.872</v>
      </c>
      <c r="DM47" s="301">
        <f t="shared" si="64"/>
        <v>4</v>
      </c>
      <c r="DN47" s="302">
        <f t="shared" si="65"/>
        <v>8</v>
      </c>
    </row>
    <row r="48" spans="2:118" x14ac:dyDescent="0.3">
      <c r="B48" s="48" t="s">
        <v>245</v>
      </c>
      <c r="C48" s="162">
        <v>540169</v>
      </c>
      <c r="D48" s="5" t="s">
        <v>353</v>
      </c>
      <c r="E48" s="5" t="s">
        <v>370</v>
      </c>
      <c r="F48" s="12">
        <v>1</v>
      </c>
      <c r="G48" s="20">
        <v>382010</v>
      </c>
      <c r="H48" s="20">
        <v>34702</v>
      </c>
      <c r="I48" s="20">
        <v>54241</v>
      </c>
      <c r="J48" s="21">
        <v>90.872594958247163</v>
      </c>
      <c r="K48" s="20">
        <v>21439</v>
      </c>
      <c r="L48" s="165">
        <v>2.4322496385092589</v>
      </c>
      <c r="N48" s="438">
        <v>8779</v>
      </c>
      <c r="O48" s="143">
        <f t="shared" si="0"/>
        <v>0.93200000000000005</v>
      </c>
      <c r="P48" s="27">
        <v>2.2981073793879741E-2</v>
      </c>
      <c r="Q48" s="27">
        <f t="shared" si="1"/>
        <v>0.127</v>
      </c>
      <c r="R48" s="12">
        <v>390.67</v>
      </c>
      <c r="S48" s="143">
        <f t="shared" si="2"/>
        <v>0.96399999999999997</v>
      </c>
      <c r="T48" s="71">
        <v>1.022669563623989E-3</v>
      </c>
      <c r="U48" s="27">
        <f t="shared" si="3"/>
        <v>0.13400000000000001</v>
      </c>
      <c r="V48" s="12">
        <v>20</v>
      </c>
      <c r="W48" s="29">
        <f t="shared" si="4"/>
        <v>0.80900000000000005</v>
      </c>
      <c r="X48" s="66">
        <v>1.8</v>
      </c>
      <c r="Y48" s="27">
        <f t="shared" si="5"/>
        <v>0.52200000000000002</v>
      </c>
      <c r="Z48" s="165">
        <f t="shared" si="6"/>
        <v>3.488</v>
      </c>
      <c r="AA48" s="183">
        <f t="shared" si="7"/>
        <v>0.68500000000000005</v>
      </c>
      <c r="AB48" s="358">
        <f t="shared" si="8"/>
        <v>2</v>
      </c>
      <c r="AC48" s="359">
        <f t="shared" si="9"/>
        <v>3</v>
      </c>
      <c r="AE48" s="438">
        <v>1818</v>
      </c>
      <c r="AF48" s="143">
        <f t="shared" si="10"/>
        <v>0.96799999999999997</v>
      </c>
      <c r="AG48" s="80">
        <v>11</v>
      </c>
      <c r="AH48" s="27">
        <f t="shared" si="11"/>
        <v>0.72</v>
      </c>
      <c r="AI48" s="27">
        <f t="shared" si="12"/>
        <v>5.2388911301942252E-2</v>
      </c>
      <c r="AJ48" s="85">
        <f t="shared" si="13"/>
        <v>0.41299999999999998</v>
      </c>
      <c r="AK48" s="74">
        <f t="shared" si="14"/>
        <v>0.20708508941792914</v>
      </c>
      <c r="AL48" s="27">
        <f t="shared" si="15"/>
        <v>0.36</v>
      </c>
      <c r="AM48" s="12">
        <v>2320</v>
      </c>
      <c r="AN48" s="85">
        <f t="shared" si="16"/>
        <v>6.685493631490981E-2</v>
      </c>
      <c r="AO48" s="27">
        <f t="shared" si="17"/>
        <v>6.0506050605060504E-3</v>
      </c>
      <c r="AP48" s="27">
        <f t="shared" si="18"/>
        <v>0.498</v>
      </c>
      <c r="AQ48" s="199">
        <f t="shared" si="19"/>
        <v>2.4609999999999999</v>
      </c>
      <c r="AR48" s="194">
        <f t="shared" si="20"/>
        <v>0.69899999999999995</v>
      </c>
      <c r="AS48" s="358">
        <f t="shared" si="21"/>
        <v>1</v>
      </c>
      <c r="AT48" s="359">
        <f t="shared" si="22"/>
        <v>1</v>
      </c>
      <c r="AV48" s="209">
        <v>26000</v>
      </c>
      <c r="AW48" s="85">
        <f t="shared" si="23"/>
        <v>0.29599999999999999</v>
      </c>
      <c r="AX48" s="27">
        <v>0.3029439696106363</v>
      </c>
      <c r="AY48" s="85">
        <f t="shared" si="24"/>
        <v>0.78</v>
      </c>
      <c r="AZ48" s="27">
        <v>0.153</v>
      </c>
      <c r="BA48" s="85">
        <f t="shared" si="25"/>
        <v>0.378</v>
      </c>
      <c r="BB48" s="27">
        <v>0.93600000000000005</v>
      </c>
      <c r="BC48" s="143">
        <f t="shared" si="26"/>
        <v>0.91800000000000004</v>
      </c>
      <c r="BD48" s="27">
        <v>0.79700000000000004</v>
      </c>
      <c r="BE48" s="85">
        <f t="shared" si="27"/>
        <v>0.49099999999999999</v>
      </c>
      <c r="BF48" s="27">
        <v>4.5654565456545657E-2</v>
      </c>
      <c r="BG48" s="85">
        <f t="shared" si="28"/>
        <v>0.66400000000000003</v>
      </c>
      <c r="BH48" s="213">
        <f t="shared" si="29"/>
        <v>3.5269999999999997</v>
      </c>
      <c r="BI48" s="194">
        <f t="shared" si="30"/>
        <v>0.621</v>
      </c>
      <c r="BJ48" s="358">
        <f t="shared" si="31"/>
        <v>1</v>
      </c>
      <c r="BK48" s="359">
        <f t="shared" si="32"/>
        <v>1</v>
      </c>
      <c r="BM48" s="162">
        <v>8</v>
      </c>
      <c r="BN48" s="143">
        <f t="shared" si="33"/>
        <v>0.96799999999999997</v>
      </c>
      <c r="BO48" s="12">
        <v>4</v>
      </c>
      <c r="BP48" s="143">
        <f t="shared" si="34"/>
        <v>0.93899999999999995</v>
      </c>
      <c r="BQ48" s="27">
        <v>5.8999999999999997E-2</v>
      </c>
      <c r="BR48" s="85">
        <f t="shared" si="35"/>
        <v>0.378</v>
      </c>
      <c r="BS48" s="165">
        <f t="shared" si="36"/>
        <v>1.3460000000000001</v>
      </c>
      <c r="BT48" s="224">
        <f t="shared" si="37"/>
        <v>0.76600000000000001</v>
      </c>
      <c r="BU48" s="358">
        <f t="shared" si="38"/>
        <v>1</v>
      </c>
      <c r="BV48" s="359">
        <f t="shared" si="39"/>
        <v>1</v>
      </c>
      <c r="BX48" s="162">
        <v>1</v>
      </c>
      <c r="BY48" s="27">
        <f t="shared" si="40"/>
        <v>0.71299999999999997</v>
      </c>
      <c r="BZ48" s="12">
        <v>0</v>
      </c>
      <c r="CA48" s="27">
        <f t="shared" si="41"/>
        <v>0</v>
      </c>
      <c r="CB48" s="12">
        <v>67</v>
      </c>
      <c r="CC48" s="143">
        <f t="shared" si="42"/>
        <v>0.98899999999999999</v>
      </c>
      <c r="CD48" s="12">
        <v>13</v>
      </c>
      <c r="CE48" s="143">
        <f t="shared" si="43"/>
        <v>0.97099999999999997</v>
      </c>
      <c r="CF48" s="165">
        <f t="shared" si="44"/>
        <v>1.702</v>
      </c>
      <c r="CG48" s="188">
        <f t="shared" si="45"/>
        <v>0.92200000000000004</v>
      </c>
      <c r="CH48" s="358">
        <f t="shared" si="46"/>
        <v>1</v>
      </c>
      <c r="CI48" s="359">
        <f t="shared" si="47"/>
        <v>1</v>
      </c>
      <c r="CK48" s="162">
        <v>165</v>
      </c>
      <c r="CL48" s="143">
        <f t="shared" si="48"/>
        <v>0.97099999999999997</v>
      </c>
      <c r="CM48" s="27">
        <v>9.0759075907590761E-2</v>
      </c>
      <c r="CN48" s="85">
        <f t="shared" si="49"/>
        <v>0.78400000000000003</v>
      </c>
      <c r="CO48" s="12">
        <v>343</v>
      </c>
      <c r="CP48" s="143">
        <f t="shared" si="50"/>
        <v>0.94299999999999995</v>
      </c>
      <c r="CQ48" s="12">
        <v>92</v>
      </c>
      <c r="CR48" s="143">
        <f t="shared" si="51"/>
        <v>0.90400000000000003</v>
      </c>
      <c r="CS48" s="165">
        <f t="shared" si="52"/>
        <v>3.6020000000000003</v>
      </c>
      <c r="CT48" s="188">
        <f t="shared" si="53"/>
        <v>0.95699999999999996</v>
      </c>
      <c r="CU48" s="358">
        <f t="shared" si="54"/>
        <v>3</v>
      </c>
      <c r="CV48" s="359">
        <f t="shared" si="55"/>
        <v>3</v>
      </c>
      <c r="CX48" s="228">
        <v>7.3999999999999996E-2</v>
      </c>
      <c r="CY48" s="27">
        <f t="shared" si="56"/>
        <v>0.38500000000000001</v>
      </c>
      <c r="CZ48" s="27">
        <v>4.9000000000000002E-2</v>
      </c>
      <c r="DA48" s="27">
        <f t="shared" si="57"/>
        <v>0.46899999999999997</v>
      </c>
      <c r="DB48" s="85">
        <v>0.64810000000000001</v>
      </c>
      <c r="DC48" s="165">
        <f t="shared" si="58"/>
        <v>1.5021</v>
      </c>
      <c r="DD48" s="194">
        <f t="shared" si="59"/>
        <v>0.50800000000000001</v>
      </c>
      <c r="DE48" s="358">
        <f t="shared" si="60"/>
        <v>0</v>
      </c>
      <c r="DF48" s="359">
        <f t="shared" si="61"/>
        <v>0</v>
      </c>
      <c r="DI48" s="231"/>
      <c r="DJ48" s="165">
        <f t="shared" si="62"/>
        <v>17.628099999999996</v>
      </c>
      <c r="DK48" s="192">
        <f t="shared" si="63"/>
        <v>0.86899999999999999</v>
      </c>
      <c r="DM48" s="370">
        <f t="shared" si="64"/>
        <v>9</v>
      </c>
      <c r="DN48" s="371">
        <f t="shared" si="65"/>
        <v>10</v>
      </c>
    </row>
    <row r="49" spans="2:118" x14ac:dyDescent="0.3">
      <c r="B49" s="47" t="s">
        <v>114</v>
      </c>
      <c r="C49" s="160">
        <v>540073</v>
      </c>
      <c r="D49" s="4" t="s">
        <v>330</v>
      </c>
      <c r="E49" s="4" t="s">
        <v>369</v>
      </c>
      <c r="F49" s="11">
        <v>3</v>
      </c>
      <c r="G49" s="18">
        <v>20648</v>
      </c>
      <c r="H49" s="18">
        <v>28045</v>
      </c>
      <c r="I49" s="18">
        <v>49055</v>
      </c>
      <c r="J49" s="19">
        <v>1520.4959318093761</v>
      </c>
      <c r="K49" s="18">
        <v>21779</v>
      </c>
      <c r="L49" s="163">
        <v>2.16</v>
      </c>
      <c r="N49" s="256">
        <v>964</v>
      </c>
      <c r="O49" s="26">
        <f t="shared" si="0"/>
        <v>0.79800000000000004</v>
      </c>
      <c r="P49" s="26">
        <v>4.6687330492057352E-2</v>
      </c>
      <c r="Q49" s="26">
        <f t="shared" si="1"/>
        <v>0.31</v>
      </c>
      <c r="R49" s="11">
        <v>36.119999999999997</v>
      </c>
      <c r="S49" s="31">
        <f t="shared" si="2"/>
        <v>0.80200000000000005</v>
      </c>
      <c r="T49" s="69">
        <v>1.7493219682293681E-3</v>
      </c>
      <c r="U49" s="26">
        <f t="shared" si="3"/>
        <v>0.31</v>
      </c>
      <c r="V49" s="11">
        <v>24</v>
      </c>
      <c r="W49" s="31">
        <f t="shared" si="4"/>
        <v>0.89</v>
      </c>
      <c r="X49" s="65">
        <v>1.7</v>
      </c>
      <c r="Y49" s="26">
        <f t="shared" si="5"/>
        <v>0.48</v>
      </c>
      <c r="Z49" s="163">
        <f t="shared" si="6"/>
        <v>3.5900000000000003</v>
      </c>
      <c r="AA49" s="181">
        <f t="shared" si="7"/>
        <v>0.73799999999999999</v>
      </c>
      <c r="AB49" s="283">
        <f t="shared" si="8"/>
        <v>0</v>
      </c>
      <c r="AC49" s="284">
        <f t="shared" si="9"/>
        <v>2</v>
      </c>
      <c r="AE49" s="256">
        <v>1512</v>
      </c>
      <c r="AF49" s="144">
        <f t="shared" si="10"/>
        <v>0.96099999999999997</v>
      </c>
      <c r="AG49" s="79">
        <v>25</v>
      </c>
      <c r="AH49" s="31">
        <f t="shared" si="11"/>
        <v>0.80500000000000005</v>
      </c>
      <c r="AI49" s="26">
        <f t="shared" si="12"/>
        <v>5.3913353538955253E-2</v>
      </c>
      <c r="AJ49" s="83">
        <f t="shared" si="13"/>
        <v>0.42699999999999999</v>
      </c>
      <c r="AK49" s="61">
        <f t="shared" si="14"/>
        <v>1.5684647302904564</v>
      </c>
      <c r="AL49" s="144">
        <f t="shared" si="15"/>
        <v>0.90100000000000002</v>
      </c>
      <c r="AM49" s="11">
        <v>1823</v>
      </c>
      <c r="AN49" s="83">
        <f t="shared" si="16"/>
        <v>6.5002674273489033E-2</v>
      </c>
      <c r="AO49" s="26">
        <f t="shared" si="17"/>
        <v>1.6534391534391533E-2</v>
      </c>
      <c r="AP49" s="26">
        <f t="shared" si="18"/>
        <v>0.53700000000000003</v>
      </c>
      <c r="AQ49" s="198">
        <f t="shared" si="19"/>
        <v>3.0939999999999999</v>
      </c>
      <c r="AR49" s="191">
        <f t="shared" si="20"/>
        <v>0.876</v>
      </c>
      <c r="AS49" s="283">
        <f t="shared" si="21"/>
        <v>2</v>
      </c>
      <c r="AT49" s="284">
        <f t="shared" si="22"/>
        <v>3</v>
      </c>
      <c r="AV49" s="208">
        <v>47900</v>
      </c>
      <c r="AW49" s="83">
        <f t="shared" si="23"/>
        <v>0.68100000000000005</v>
      </c>
      <c r="AX49" s="26">
        <v>6.7613252197430704E-3</v>
      </c>
      <c r="AY49" s="83">
        <f t="shared" si="24"/>
        <v>0.24</v>
      </c>
      <c r="AZ49" s="26">
        <v>0.501</v>
      </c>
      <c r="BA49" s="144">
        <f t="shared" si="25"/>
        <v>0.90400000000000003</v>
      </c>
      <c r="BB49" s="26">
        <v>0.70799999999999996</v>
      </c>
      <c r="BC49" s="83">
        <f t="shared" si="26"/>
        <v>0.38100000000000001</v>
      </c>
      <c r="BD49" s="26">
        <v>0.90800000000000003</v>
      </c>
      <c r="BE49" s="83">
        <f t="shared" si="27"/>
        <v>0.79100000000000004</v>
      </c>
      <c r="BF49" s="26">
        <v>1.3888888888888888E-2</v>
      </c>
      <c r="BG49" s="83">
        <f t="shared" si="28"/>
        <v>0.41599999999999998</v>
      </c>
      <c r="BH49" s="212">
        <f t="shared" si="29"/>
        <v>3.4130000000000003</v>
      </c>
      <c r="BI49" s="193">
        <f t="shared" si="30"/>
        <v>0.54700000000000004</v>
      </c>
      <c r="BJ49" s="283">
        <f t="shared" si="31"/>
        <v>1</v>
      </c>
      <c r="BK49" s="284">
        <f t="shared" si="32"/>
        <v>1</v>
      </c>
      <c r="BM49" s="160">
        <v>20</v>
      </c>
      <c r="BN49" s="144">
        <f t="shared" si="33"/>
        <v>0.996</v>
      </c>
      <c r="BO49" s="11">
        <v>14</v>
      </c>
      <c r="BP49" s="144">
        <f t="shared" si="34"/>
        <v>0.996</v>
      </c>
      <c r="BQ49" s="26">
        <v>5.6000000000000001E-2</v>
      </c>
      <c r="BR49" s="83">
        <f t="shared" si="35"/>
        <v>0.35599999999999998</v>
      </c>
      <c r="BS49" s="163">
        <f t="shared" si="36"/>
        <v>1.3519999999999999</v>
      </c>
      <c r="BT49" s="223">
        <f t="shared" si="37"/>
        <v>0.77</v>
      </c>
      <c r="BU49" s="283">
        <f t="shared" si="38"/>
        <v>1</v>
      </c>
      <c r="BV49" s="284">
        <f t="shared" si="39"/>
        <v>1</v>
      </c>
      <c r="BX49" s="160">
        <v>154</v>
      </c>
      <c r="BY49" s="144">
        <f t="shared" si="40"/>
        <v>0.99199999999999999</v>
      </c>
      <c r="BZ49" s="11">
        <v>56</v>
      </c>
      <c r="CA49" s="144">
        <f t="shared" si="41"/>
        <v>0.99199999999999999</v>
      </c>
      <c r="CB49" s="11">
        <v>55</v>
      </c>
      <c r="CC49" s="144">
        <f t="shared" si="42"/>
        <v>0.97499999999999998</v>
      </c>
      <c r="CD49" s="11">
        <v>8</v>
      </c>
      <c r="CE49" s="144">
        <f t="shared" si="43"/>
        <v>0.93200000000000005</v>
      </c>
      <c r="CF49" s="163">
        <f t="shared" si="44"/>
        <v>1.9670000000000001</v>
      </c>
      <c r="CG49" s="206">
        <f t="shared" si="45"/>
        <v>1</v>
      </c>
      <c r="CH49" s="283">
        <f t="shared" si="46"/>
        <v>2</v>
      </c>
      <c r="CI49" s="284">
        <f t="shared" si="47"/>
        <v>2</v>
      </c>
      <c r="CK49" s="160">
        <v>35</v>
      </c>
      <c r="CL49" s="31">
        <f t="shared" si="48"/>
        <v>0.84</v>
      </c>
      <c r="CM49" s="26">
        <v>2.3148148148148147E-2</v>
      </c>
      <c r="CN49" s="83">
        <f t="shared" si="49"/>
        <v>0.55400000000000005</v>
      </c>
      <c r="CO49" s="11">
        <v>357</v>
      </c>
      <c r="CP49" s="144">
        <f t="shared" si="50"/>
        <v>0.94599999999999995</v>
      </c>
      <c r="CQ49" s="11">
        <v>113</v>
      </c>
      <c r="CR49" s="144">
        <f t="shared" si="51"/>
        <v>0.93600000000000005</v>
      </c>
      <c r="CS49" s="163">
        <f t="shared" si="52"/>
        <v>3.2759999999999998</v>
      </c>
      <c r="CT49" s="205">
        <f t="shared" si="53"/>
        <v>0.88300000000000001</v>
      </c>
      <c r="CU49" s="283">
        <f t="shared" si="54"/>
        <v>2</v>
      </c>
      <c r="CV49" s="284">
        <f t="shared" si="55"/>
        <v>3</v>
      </c>
      <c r="CX49" s="227">
        <v>6.4000000000000001E-2</v>
      </c>
      <c r="CY49" s="26">
        <f t="shared" si="56"/>
        <v>0.36</v>
      </c>
      <c r="CZ49" s="26">
        <v>3.5000000000000003E-2</v>
      </c>
      <c r="DA49" s="26">
        <f t="shared" si="57"/>
        <v>0.38500000000000001</v>
      </c>
      <c r="DB49" s="26">
        <v>0.1497</v>
      </c>
      <c r="DC49" s="163">
        <f t="shared" si="58"/>
        <v>0.89470000000000005</v>
      </c>
      <c r="DD49" s="203">
        <f t="shared" si="59"/>
        <v>0.25</v>
      </c>
      <c r="DE49" s="283">
        <f t="shared" si="60"/>
        <v>0</v>
      </c>
      <c r="DF49" s="284">
        <f t="shared" si="61"/>
        <v>0</v>
      </c>
      <c r="DI49" s="231"/>
      <c r="DJ49" s="163">
        <f t="shared" si="62"/>
        <v>17.586699999999997</v>
      </c>
      <c r="DK49" s="205">
        <f t="shared" si="63"/>
        <v>0.86499999999999999</v>
      </c>
      <c r="DM49" s="301">
        <f t="shared" si="64"/>
        <v>8</v>
      </c>
      <c r="DN49" s="302">
        <f t="shared" si="65"/>
        <v>12</v>
      </c>
    </row>
    <row r="50" spans="2:118" x14ac:dyDescent="0.3">
      <c r="B50" s="48" t="s">
        <v>163</v>
      </c>
      <c r="C50" s="162">
        <v>540112</v>
      </c>
      <c r="D50" s="5" t="s">
        <v>338</v>
      </c>
      <c r="E50" s="5" t="s">
        <v>370</v>
      </c>
      <c r="F50" s="12">
        <v>2</v>
      </c>
      <c r="G50" s="20">
        <v>280807</v>
      </c>
      <c r="H50" s="20">
        <v>11477</v>
      </c>
      <c r="I50" s="20">
        <v>18316</v>
      </c>
      <c r="J50" s="21">
        <v>41.744828298439856</v>
      </c>
      <c r="K50" s="20">
        <v>6944</v>
      </c>
      <c r="L50" s="165">
        <v>2.5427707373271891</v>
      </c>
      <c r="N50" s="438">
        <v>21989</v>
      </c>
      <c r="O50" s="143">
        <f t="shared" si="0"/>
        <v>0.996</v>
      </c>
      <c r="P50" s="27">
        <v>7.8306452474475347E-2</v>
      </c>
      <c r="Q50" s="27">
        <f t="shared" si="1"/>
        <v>0.441</v>
      </c>
      <c r="R50" s="12">
        <v>323.39999999999998</v>
      </c>
      <c r="S50" s="143">
        <f t="shared" si="2"/>
        <v>0.93600000000000005</v>
      </c>
      <c r="T50" s="71">
        <v>1.1529041848924631E-3</v>
      </c>
      <c r="U50" s="27">
        <f t="shared" si="3"/>
        <v>0.16600000000000001</v>
      </c>
      <c r="V50" s="12">
        <v>14</v>
      </c>
      <c r="W50" s="27">
        <f t="shared" si="4"/>
        <v>0.23599999999999999</v>
      </c>
      <c r="X50" s="64">
        <v>5.9</v>
      </c>
      <c r="Y50" s="143">
        <f t="shared" si="5"/>
        <v>0.95</v>
      </c>
      <c r="Z50" s="165">
        <f t="shared" si="6"/>
        <v>3.7249999999999996</v>
      </c>
      <c r="AA50" s="183">
        <f t="shared" si="7"/>
        <v>0.78700000000000003</v>
      </c>
      <c r="AB50" s="358">
        <f t="shared" si="8"/>
        <v>3</v>
      </c>
      <c r="AC50" s="359">
        <f t="shared" si="9"/>
        <v>3</v>
      </c>
      <c r="AE50" s="438">
        <v>951</v>
      </c>
      <c r="AF50" s="143">
        <f t="shared" si="10"/>
        <v>0.92900000000000005</v>
      </c>
      <c r="AG50" s="80">
        <v>89</v>
      </c>
      <c r="AH50" s="143">
        <f t="shared" si="11"/>
        <v>0.91800000000000004</v>
      </c>
      <c r="AI50" s="27">
        <f t="shared" si="12"/>
        <v>8.286137492376057E-2</v>
      </c>
      <c r="AJ50" s="85">
        <f t="shared" si="13"/>
        <v>0.54700000000000004</v>
      </c>
      <c r="AK50" s="74">
        <f t="shared" si="14"/>
        <v>4.3248897175860661E-2</v>
      </c>
      <c r="AL50" s="27">
        <f t="shared" si="15"/>
        <v>0.14799999999999999</v>
      </c>
      <c r="AM50" s="12">
        <v>1055</v>
      </c>
      <c r="AN50" s="85">
        <f t="shared" si="16"/>
        <v>9.1922976387557725E-2</v>
      </c>
      <c r="AO50" s="27">
        <f t="shared" si="17"/>
        <v>9.3585699263932703E-2</v>
      </c>
      <c r="AP50" s="27">
        <f t="shared" si="18"/>
        <v>0.71</v>
      </c>
      <c r="AQ50" s="199">
        <f t="shared" si="19"/>
        <v>2.5419999999999998</v>
      </c>
      <c r="AR50" s="194">
        <f t="shared" si="20"/>
        <v>0.72699999999999998</v>
      </c>
      <c r="AS50" s="358">
        <f t="shared" si="21"/>
        <v>2</v>
      </c>
      <c r="AT50" s="359">
        <f t="shared" si="22"/>
        <v>2</v>
      </c>
      <c r="AV50" s="209">
        <v>27200</v>
      </c>
      <c r="AW50" s="85">
        <f t="shared" si="23"/>
        <v>0.32100000000000001</v>
      </c>
      <c r="AX50" s="27">
        <v>0.45879959308240081</v>
      </c>
      <c r="AY50" s="143">
        <f t="shared" si="24"/>
        <v>0.93899999999999995</v>
      </c>
      <c r="AZ50" s="27">
        <v>0.16800000000000001</v>
      </c>
      <c r="BA50" s="85">
        <f t="shared" si="25"/>
        <v>0.40899999999999997</v>
      </c>
      <c r="BB50" s="27">
        <v>0.92600000000000005</v>
      </c>
      <c r="BC50" s="180">
        <f t="shared" si="26"/>
        <v>0.88600000000000001</v>
      </c>
      <c r="BD50" s="27">
        <v>0.57799999999999996</v>
      </c>
      <c r="BE50" s="85">
        <f t="shared" si="27"/>
        <v>0.215</v>
      </c>
      <c r="BF50" s="27">
        <v>0.23974763406940064</v>
      </c>
      <c r="BG50" s="143">
        <f t="shared" si="28"/>
        <v>0.98199999999999998</v>
      </c>
      <c r="BH50" s="213">
        <f t="shared" si="29"/>
        <v>3.7520000000000002</v>
      </c>
      <c r="BI50" s="192">
        <f t="shared" si="30"/>
        <v>0.81599999999999995</v>
      </c>
      <c r="BJ50" s="358">
        <f t="shared" si="31"/>
        <v>2</v>
      </c>
      <c r="BK50" s="359">
        <f t="shared" si="32"/>
        <v>3</v>
      </c>
      <c r="BM50" s="162">
        <v>0</v>
      </c>
      <c r="BN50" s="27">
        <f t="shared" si="33"/>
        <v>0</v>
      </c>
      <c r="BO50" s="12">
        <v>0</v>
      </c>
      <c r="BP50" s="27">
        <f t="shared" si="34"/>
        <v>0</v>
      </c>
      <c r="BQ50" s="27">
        <v>0.1</v>
      </c>
      <c r="BR50" s="85">
        <f t="shared" si="35"/>
        <v>0.57899999999999996</v>
      </c>
      <c r="BS50" s="165">
        <f t="shared" si="36"/>
        <v>0.57899999999999996</v>
      </c>
      <c r="BT50" s="224">
        <f t="shared" si="37"/>
        <v>0.32500000000000001</v>
      </c>
      <c r="BU50" s="358">
        <f t="shared" si="38"/>
        <v>0</v>
      </c>
      <c r="BV50" s="359">
        <f t="shared" si="39"/>
        <v>0</v>
      </c>
      <c r="BX50" s="162">
        <v>5</v>
      </c>
      <c r="BY50" s="29">
        <f t="shared" si="40"/>
        <v>0.86499999999999999</v>
      </c>
      <c r="BZ50" s="12">
        <v>0</v>
      </c>
      <c r="CA50" s="27">
        <f t="shared" si="41"/>
        <v>0</v>
      </c>
      <c r="CB50" s="12">
        <v>18</v>
      </c>
      <c r="CC50" s="143">
        <f t="shared" si="42"/>
        <v>0.90100000000000002</v>
      </c>
      <c r="CD50" s="12">
        <v>6</v>
      </c>
      <c r="CE50" s="143">
        <f t="shared" si="43"/>
        <v>0.90100000000000002</v>
      </c>
      <c r="CF50" s="165">
        <f t="shared" si="44"/>
        <v>1.766</v>
      </c>
      <c r="CG50" s="188">
        <f t="shared" si="45"/>
        <v>0.95399999999999996</v>
      </c>
      <c r="CH50" s="358">
        <f t="shared" si="46"/>
        <v>1</v>
      </c>
      <c r="CI50" s="359">
        <f t="shared" si="47"/>
        <v>2</v>
      </c>
      <c r="CK50" s="162">
        <v>310</v>
      </c>
      <c r="CL50" s="143">
        <f t="shared" si="48"/>
        <v>0.99199999999999999</v>
      </c>
      <c r="CM50" s="27">
        <v>0.32597266035751843</v>
      </c>
      <c r="CN50" s="143">
        <f t="shared" si="49"/>
        <v>0.96799999999999997</v>
      </c>
      <c r="CO50" s="12">
        <v>132</v>
      </c>
      <c r="CP50" s="27">
        <f t="shared" si="50"/>
        <v>0.79500000000000004</v>
      </c>
      <c r="CQ50" s="12">
        <v>44</v>
      </c>
      <c r="CR50" s="29">
        <f t="shared" si="51"/>
        <v>0.82599999999999996</v>
      </c>
      <c r="CS50" s="165">
        <f t="shared" si="52"/>
        <v>3.581</v>
      </c>
      <c r="CT50" s="188">
        <f t="shared" si="53"/>
        <v>0.95</v>
      </c>
      <c r="CU50" s="358">
        <f t="shared" si="54"/>
        <v>2</v>
      </c>
      <c r="CV50" s="359">
        <f t="shared" si="55"/>
        <v>3</v>
      </c>
      <c r="CX50" s="228">
        <v>0.108</v>
      </c>
      <c r="CY50" s="27">
        <f t="shared" si="56"/>
        <v>0.505</v>
      </c>
      <c r="CZ50" s="27">
        <v>7.2999999999999995E-2</v>
      </c>
      <c r="DA50" s="27">
        <f t="shared" si="57"/>
        <v>0.57499999999999996</v>
      </c>
      <c r="DB50" s="27">
        <v>0.53700000000000003</v>
      </c>
      <c r="DC50" s="165">
        <f t="shared" si="58"/>
        <v>1.617</v>
      </c>
      <c r="DD50" s="194">
        <f t="shared" si="59"/>
        <v>0.54700000000000004</v>
      </c>
      <c r="DE50" s="358">
        <f t="shared" si="60"/>
        <v>0</v>
      </c>
      <c r="DF50" s="359">
        <f t="shared" si="61"/>
        <v>0</v>
      </c>
      <c r="DI50" s="231"/>
      <c r="DJ50" s="165">
        <f t="shared" si="62"/>
        <v>17.561999999999998</v>
      </c>
      <c r="DK50" s="192">
        <f t="shared" si="63"/>
        <v>0.86199999999999999</v>
      </c>
      <c r="DM50" s="370">
        <f t="shared" si="64"/>
        <v>10</v>
      </c>
      <c r="DN50" s="371">
        <f t="shared" si="65"/>
        <v>13</v>
      </c>
    </row>
    <row r="51" spans="2:118" x14ac:dyDescent="0.3">
      <c r="B51" s="49" t="s">
        <v>50</v>
      </c>
      <c r="C51" s="161">
        <v>540018</v>
      </c>
      <c r="D51" s="6" t="s">
        <v>314</v>
      </c>
      <c r="E51" s="6" t="s">
        <v>369</v>
      </c>
      <c r="F51" s="13">
        <v>2</v>
      </c>
      <c r="G51" s="22">
        <v>12058</v>
      </c>
      <c r="H51" s="22">
        <v>20695</v>
      </c>
      <c r="I51" s="22">
        <v>46923</v>
      </c>
      <c r="J51" s="23">
        <v>2490.52247470559</v>
      </c>
      <c r="K51" s="22">
        <v>19757</v>
      </c>
      <c r="L51" s="164">
        <v>2.2209849673533433</v>
      </c>
      <c r="N51" s="445">
        <v>1072</v>
      </c>
      <c r="O51" s="30">
        <f t="shared" si="0"/>
        <v>0.80200000000000005</v>
      </c>
      <c r="P51" s="28">
        <v>8.8903632443191244E-2</v>
      </c>
      <c r="Q51" s="28">
        <f t="shared" si="1"/>
        <v>0.46600000000000003</v>
      </c>
      <c r="R51" s="13">
        <v>36.71</v>
      </c>
      <c r="S51" s="30">
        <f t="shared" si="2"/>
        <v>0.80500000000000005</v>
      </c>
      <c r="T51" s="70">
        <v>3.0444518162215961E-3</v>
      </c>
      <c r="U51" s="28">
        <f t="shared" si="3"/>
        <v>0.45200000000000001</v>
      </c>
      <c r="V51" s="13">
        <v>23</v>
      </c>
      <c r="W51" s="30">
        <f t="shared" si="4"/>
        <v>0.86899999999999999</v>
      </c>
      <c r="X51" s="67">
        <v>1</v>
      </c>
      <c r="Y51" s="28">
        <f t="shared" si="5"/>
        <v>0.247</v>
      </c>
      <c r="Z51" s="164">
        <f t="shared" si="6"/>
        <v>3.6410000000000005</v>
      </c>
      <c r="AA51" s="187">
        <f t="shared" si="7"/>
        <v>0.752</v>
      </c>
      <c r="AB51" s="360">
        <f t="shared" si="8"/>
        <v>0</v>
      </c>
      <c r="AC51" s="361">
        <f t="shared" si="9"/>
        <v>3</v>
      </c>
      <c r="AE51" s="445">
        <v>1099</v>
      </c>
      <c r="AF51" s="145">
        <f t="shared" si="10"/>
        <v>0.93899999999999995</v>
      </c>
      <c r="AG51" s="81">
        <v>112</v>
      </c>
      <c r="AH51" s="145">
        <f t="shared" si="11"/>
        <v>0.95</v>
      </c>
      <c r="AI51" s="28">
        <f t="shared" si="12"/>
        <v>5.3104614641217684E-2</v>
      </c>
      <c r="AJ51" s="86">
        <f t="shared" si="13"/>
        <v>0.42399999999999999</v>
      </c>
      <c r="AK51" s="73">
        <f t="shared" si="14"/>
        <v>1.0251865671641791</v>
      </c>
      <c r="AL51" s="28">
        <f t="shared" si="15"/>
        <v>0.76300000000000001</v>
      </c>
      <c r="AM51" s="13">
        <v>1212</v>
      </c>
      <c r="AN51" s="86">
        <f t="shared" si="16"/>
        <v>5.8564870741725054E-2</v>
      </c>
      <c r="AO51" s="28">
        <f t="shared" si="17"/>
        <v>0.10191082802547771</v>
      </c>
      <c r="AP51" s="28">
        <f t="shared" si="18"/>
        <v>0.74199999999999999</v>
      </c>
      <c r="AQ51" s="197">
        <f t="shared" si="19"/>
        <v>3.0760000000000001</v>
      </c>
      <c r="AR51" s="207">
        <f t="shared" si="20"/>
        <v>0.86899999999999999</v>
      </c>
      <c r="AS51" s="360">
        <f t="shared" si="21"/>
        <v>2</v>
      </c>
      <c r="AT51" s="361">
        <f t="shared" si="22"/>
        <v>2</v>
      </c>
      <c r="AV51" s="210">
        <v>71450</v>
      </c>
      <c r="AW51" s="145">
        <f t="shared" si="23"/>
        <v>0.92200000000000004</v>
      </c>
      <c r="AX51" s="28">
        <v>1.9550342130987289E-2</v>
      </c>
      <c r="AY51" s="86">
        <f t="shared" si="24"/>
        <v>0.27500000000000002</v>
      </c>
      <c r="AZ51" s="28">
        <v>0.38300000000000001</v>
      </c>
      <c r="BA51" s="179">
        <f t="shared" si="25"/>
        <v>0.82299999999999995</v>
      </c>
      <c r="BB51" s="28">
        <v>0.61299999999999999</v>
      </c>
      <c r="BC51" s="86">
        <f t="shared" si="26"/>
        <v>0.27200000000000002</v>
      </c>
      <c r="BD51" s="28">
        <v>0.98599999999999999</v>
      </c>
      <c r="BE51" s="145">
        <f t="shared" si="27"/>
        <v>0.97099999999999997</v>
      </c>
      <c r="BF51" s="28">
        <v>9.099181073703367E-4</v>
      </c>
      <c r="BG51" s="86">
        <f t="shared" si="28"/>
        <v>0.35599999999999998</v>
      </c>
      <c r="BH51" s="214">
        <f t="shared" si="29"/>
        <v>3.6189999999999998</v>
      </c>
      <c r="BI51" s="195">
        <f t="shared" si="30"/>
        <v>0.69899999999999995</v>
      </c>
      <c r="BJ51" s="360">
        <f t="shared" si="31"/>
        <v>2</v>
      </c>
      <c r="BK51" s="361">
        <f t="shared" si="32"/>
        <v>3</v>
      </c>
      <c r="BM51" s="161">
        <v>16</v>
      </c>
      <c r="BN51" s="145">
        <f t="shared" si="33"/>
        <v>0.99199999999999999</v>
      </c>
      <c r="BO51" s="13">
        <v>12</v>
      </c>
      <c r="BP51" s="145">
        <f t="shared" si="34"/>
        <v>0.99199999999999999</v>
      </c>
      <c r="BQ51" s="28">
        <v>6.9000000000000006E-2</v>
      </c>
      <c r="BR51" s="86">
        <f t="shared" si="35"/>
        <v>0.434</v>
      </c>
      <c r="BS51" s="164">
        <f t="shared" si="36"/>
        <v>1.4259999999999999</v>
      </c>
      <c r="BT51" s="222">
        <f t="shared" si="37"/>
        <v>0.81599999999999995</v>
      </c>
      <c r="BU51" s="360">
        <f t="shared" si="38"/>
        <v>1</v>
      </c>
      <c r="BV51" s="361">
        <f t="shared" si="39"/>
        <v>1</v>
      </c>
      <c r="BX51" s="161">
        <v>13</v>
      </c>
      <c r="BY51" s="145">
        <f t="shared" si="40"/>
        <v>0.91800000000000004</v>
      </c>
      <c r="BZ51" s="13">
        <v>0</v>
      </c>
      <c r="CA51" s="28">
        <f t="shared" si="41"/>
        <v>0</v>
      </c>
      <c r="CB51" s="13">
        <v>10</v>
      </c>
      <c r="CC51" s="30">
        <f t="shared" si="42"/>
        <v>0.81899999999999995</v>
      </c>
      <c r="CD51" s="13">
        <v>3</v>
      </c>
      <c r="CE51" s="28">
        <f t="shared" si="43"/>
        <v>0.77300000000000002</v>
      </c>
      <c r="CF51" s="164">
        <f t="shared" si="44"/>
        <v>1.7370000000000001</v>
      </c>
      <c r="CG51" s="182">
        <f t="shared" si="45"/>
        <v>0.94299999999999995</v>
      </c>
      <c r="CH51" s="360">
        <f t="shared" si="46"/>
        <v>1</v>
      </c>
      <c r="CI51" s="361">
        <f t="shared" si="47"/>
        <v>2</v>
      </c>
      <c r="CK51" s="161">
        <v>5</v>
      </c>
      <c r="CL51" s="28">
        <f t="shared" si="48"/>
        <v>0.63200000000000001</v>
      </c>
      <c r="CM51" s="28">
        <v>4.549590536851683E-3</v>
      </c>
      <c r="CN51" s="86">
        <f t="shared" si="49"/>
        <v>0.45500000000000002</v>
      </c>
      <c r="CO51" s="13">
        <v>273</v>
      </c>
      <c r="CP51" s="145">
        <f t="shared" si="50"/>
        <v>0.90400000000000003</v>
      </c>
      <c r="CQ51" s="13">
        <v>99</v>
      </c>
      <c r="CR51" s="145">
        <f t="shared" si="51"/>
        <v>0.92200000000000004</v>
      </c>
      <c r="CS51" s="164">
        <f t="shared" si="52"/>
        <v>2.9130000000000003</v>
      </c>
      <c r="CT51" s="195">
        <f t="shared" si="53"/>
        <v>0.78400000000000003</v>
      </c>
      <c r="CU51" s="360">
        <f t="shared" si="54"/>
        <v>2</v>
      </c>
      <c r="CV51" s="361">
        <f t="shared" si="55"/>
        <v>2</v>
      </c>
      <c r="CX51" s="229">
        <v>6.2208298702129017E-2</v>
      </c>
      <c r="CY51" s="28">
        <f t="shared" si="56"/>
        <v>0.35599999999999998</v>
      </c>
      <c r="CZ51" s="28">
        <v>3.1285297189011782E-2</v>
      </c>
      <c r="DA51" s="28">
        <f t="shared" si="57"/>
        <v>0.35599999999999998</v>
      </c>
      <c r="DB51" s="28">
        <v>0.39200000000000002</v>
      </c>
      <c r="DC51" s="164">
        <f t="shared" si="58"/>
        <v>1.1040000000000001</v>
      </c>
      <c r="DD51" s="195">
        <f t="shared" si="59"/>
        <v>0.36299999999999999</v>
      </c>
      <c r="DE51" s="360">
        <f t="shared" si="60"/>
        <v>0</v>
      </c>
      <c r="DF51" s="361">
        <f t="shared" si="61"/>
        <v>0</v>
      </c>
      <c r="DI51" s="231"/>
      <c r="DJ51" s="164">
        <f t="shared" si="62"/>
        <v>17.515999999999998</v>
      </c>
      <c r="DK51" s="207">
        <f t="shared" si="63"/>
        <v>0.85799999999999998</v>
      </c>
      <c r="DM51" s="363">
        <f t="shared" si="64"/>
        <v>8</v>
      </c>
      <c r="DN51" s="364">
        <f t="shared" si="65"/>
        <v>13</v>
      </c>
    </row>
    <row r="52" spans="2:118" x14ac:dyDescent="0.3">
      <c r="B52" s="47" t="s">
        <v>87</v>
      </c>
      <c r="C52" s="160">
        <v>540049</v>
      </c>
      <c r="D52" s="4" t="s">
        <v>325</v>
      </c>
      <c r="E52" s="4" t="s">
        <v>369</v>
      </c>
      <c r="F52" s="11">
        <v>11</v>
      </c>
      <c r="G52" s="18">
        <v>1188</v>
      </c>
      <c r="H52" s="18">
        <v>567</v>
      </c>
      <c r="I52" s="18">
        <v>1115</v>
      </c>
      <c r="J52" s="19">
        <v>600.67340067340058</v>
      </c>
      <c r="K52" s="18">
        <v>518</v>
      </c>
      <c r="L52" s="163">
        <v>2.15</v>
      </c>
      <c r="N52" s="256">
        <v>180</v>
      </c>
      <c r="O52" s="26">
        <f t="shared" si="0"/>
        <v>0.60399999999999998</v>
      </c>
      <c r="P52" s="26">
        <v>0.15151515151515149</v>
      </c>
      <c r="Q52" s="26">
        <f t="shared" si="1"/>
        <v>0.63200000000000001</v>
      </c>
      <c r="R52" s="11">
        <v>4.51</v>
      </c>
      <c r="S52" s="26">
        <f t="shared" si="2"/>
        <v>0.56799999999999995</v>
      </c>
      <c r="T52" s="69">
        <v>3.7962962962962959E-3</v>
      </c>
      <c r="U52" s="26">
        <f t="shared" si="3"/>
        <v>0.52200000000000002</v>
      </c>
      <c r="V52" s="11">
        <v>9</v>
      </c>
      <c r="W52" s="26">
        <f t="shared" si="4"/>
        <v>0</v>
      </c>
      <c r="X52" s="62">
        <v>4.7</v>
      </c>
      <c r="Y52" s="144">
        <f t="shared" si="5"/>
        <v>0.91800000000000004</v>
      </c>
      <c r="Z52" s="163">
        <f t="shared" si="6"/>
        <v>3.2440000000000002</v>
      </c>
      <c r="AA52" s="181">
        <f t="shared" si="7"/>
        <v>0.54400000000000004</v>
      </c>
      <c r="AB52" s="283">
        <f t="shared" si="8"/>
        <v>1</v>
      </c>
      <c r="AC52" s="284">
        <f t="shared" si="9"/>
        <v>1</v>
      </c>
      <c r="AE52" s="256">
        <v>158</v>
      </c>
      <c r="AF52" s="26">
        <f t="shared" si="10"/>
        <v>0.67800000000000005</v>
      </c>
      <c r="AG52" s="79">
        <v>1</v>
      </c>
      <c r="AH52" s="26">
        <f t="shared" si="11"/>
        <v>0.46899999999999997</v>
      </c>
      <c r="AI52" s="26">
        <f t="shared" si="12"/>
        <v>0.27865961199294531</v>
      </c>
      <c r="AJ52" s="178">
        <f t="shared" si="13"/>
        <v>0.89700000000000002</v>
      </c>
      <c r="AK52" s="61">
        <f t="shared" si="14"/>
        <v>0.87777777777777777</v>
      </c>
      <c r="AL52" s="26">
        <f t="shared" si="15"/>
        <v>0.71299999999999997</v>
      </c>
      <c r="AM52" s="11">
        <v>174</v>
      </c>
      <c r="AN52" s="83">
        <f t="shared" si="16"/>
        <v>0.30687830687830686</v>
      </c>
      <c r="AO52" s="26">
        <f t="shared" si="17"/>
        <v>6.3291139240506328E-3</v>
      </c>
      <c r="AP52" s="26">
        <f t="shared" si="18"/>
        <v>0.501</v>
      </c>
      <c r="AQ52" s="198">
        <f t="shared" si="19"/>
        <v>2.7569999999999997</v>
      </c>
      <c r="AR52" s="193">
        <f t="shared" si="20"/>
        <v>0.79500000000000004</v>
      </c>
      <c r="AS52" s="283">
        <f t="shared" si="21"/>
        <v>0</v>
      </c>
      <c r="AT52" s="284">
        <f t="shared" si="22"/>
        <v>1</v>
      </c>
      <c r="AV52" s="208">
        <v>24400</v>
      </c>
      <c r="AW52" s="83">
        <f t="shared" si="23"/>
        <v>0.26100000000000001</v>
      </c>
      <c r="AX52" s="26">
        <v>0.125</v>
      </c>
      <c r="AY52" s="83">
        <f t="shared" si="24"/>
        <v>0.46600000000000003</v>
      </c>
      <c r="AZ52" s="26">
        <v>0.58599999999999997</v>
      </c>
      <c r="BA52" s="144">
        <f t="shared" si="25"/>
        <v>0.95699999999999996</v>
      </c>
      <c r="BB52" s="26">
        <v>0.70099999999999996</v>
      </c>
      <c r="BC52" s="83">
        <f t="shared" si="26"/>
        <v>0.371</v>
      </c>
      <c r="BD52" s="26">
        <v>0.76500000000000001</v>
      </c>
      <c r="BE52" s="83">
        <f t="shared" si="27"/>
        <v>0.40899999999999997</v>
      </c>
      <c r="BF52" s="26">
        <v>0.16455696202531644</v>
      </c>
      <c r="BG52" s="144">
        <f t="shared" si="28"/>
        <v>0.95399999999999996</v>
      </c>
      <c r="BH52" s="212">
        <f t="shared" si="29"/>
        <v>3.4180000000000001</v>
      </c>
      <c r="BI52" s="193">
        <f t="shared" si="30"/>
        <v>0.55800000000000005</v>
      </c>
      <c r="BJ52" s="283">
        <f t="shared" si="31"/>
        <v>2</v>
      </c>
      <c r="BK52" s="284">
        <f t="shared" si="32"/>
        <v>2</v>
      </c>
      <c r="BM52" s="160">
        <v>1</v>
      </c>
      <c r="BN52" s="26">
        <f t="shared" si="33"/>
        <v>0.40200000000000002</v>
      </c>
      <c r="BO52" s="11">
        <v>1</v>
      </c>
      <c r="BP52" s="26">
        <f t="shared" si="34"/>
        <v>0.59299999999999997</v>
      </c>
      <c r="BQ52" s="26">
        <v>0.28199999999999997</v>
      </c>
      <c r="BR52" s="178">
        <f t="shared" si="35"/>
        <v>0.89700000000000002</v>
      </c>
      <c r="BS52" s="163">
        <f t="shared" si="36"/>
        <v>1.2989999999999999</v>
      </c>
      <c r="BT52" s="223">
        <f t="shared" si="37"/>
        <v>0.72399999999999998</v>
      </c>
      <c r="BU52" s="283">
        <f t="shared" si="38"/>
        <v>0</v>
      </c>
      <c r="BV52" s="284">
        <f t="shared" si="39"/>
        <v>1</v>
      </c>
      <c r="BX52" s="160">
        <v>1</v>
      </c>
      <c r="BY52" s="26">
        <f t="shared" si="40"/>
        <v>0.71299999999999997</v>
      </c>
      <c r="BZ52" s="11">
        <v>1</v>
      </c>
      <c r="CA52" s="31">
        <f t="shared" si="41"/>
        <v>0.82299999999999995</v>
      </c>
      <c r="CB52" s="11">
        <v>3</v>
      </c>
      <c r="CC52" s="26">
        <f t="shared" si="42"/>
        <v>0.51500000000000001</v>
      </c>
      <c r="CD52" s="11">
        <v>1</v>
      </c>
      <c r="CE52" s="26">
        <f t="shared" si="43"/>
        <v>0.501</v>
      </c>
      <c r="CF52" s="163">
        <f t="shared" si="44"/>
        <v>1.228</v>
      </c>
      <c r="CG52" s="203">
        <f t="shared" si="45"/>
        <v>0.749</v>
      </c>
      <c r="CH52" s="283">
        <f t="shared" si="46"/>
        <v>0</v>
      </c>
      <c r="CI52" s="284">
        <f t="shared" si="47"/>
        <v>0</v>
      </c>
      <c r="CK52" s="160">
        <v>23</v>
      </c>
      <c r="CL52" s="26">
        <f t="shared" si="48"/>
        <v>0.77700000000000002</v>
      </c>
      <c r="CM52" s="26">
        <v>0.14556962025316456</v>
      </c>
      <c r="CN52" s="178">
        <f t="shared" si="49"/>
        <v>0.872</v>
      </c>
      <c r="CO52" s="11">
        <v>86</v>
      </c>
      <c r="CP52" s="26">
        <f t="shared" si="50"/>
        <v>0.752</v>
      </c>
      <c r="CQ52" s="11">
        <v>35</v>
      </c>
      <c r="CR52" s="26">
        <f t="shared" si="51"/>
        <v>0.78700000000000003</v>
      </c>
      <c r="CS52" s="163">
        <f t="shared" si="52"/>
        <v>3.1880000000000002</v>
      </c>
      <c r="CT52" s="205">
        <f t="shared" si="53"/>
        <v>0.85099999999999998</v>
      </c>
      <c r="CU52" s="283">
        <f t="shared" si="54"/>
        <v>0</v>
      </c>
      <c r="CV52" s="284">
        <f t="shared" si="55"/>
        <v>1</v>
      </c>
      <c r="CX52" s="227">
        <v>0.26</v>
      </c>
      <c r="CY52" s="26">
        <f t="shared" si="56"/>
        <v>0.77</v>
      </c>
      <c r="CZ52" s="26">
        <v>0.23899999999999999</v>
      </c>
      <c r="DA52" s="31">
        <f t="shared" si="57"/>
        <v>0.83699999999999997</v>
      </c>
      <c r="DB52" s="83">
        <v>0.75770000000000004</v>
      </c>
      <c r="DC52" s="163">
        <f t="shared" si="58"/>
        <v>2.3647</v>
      </c>
      <c r="DD52" s="205">
        <f t="shared" si="59"/>
        <v>0.84</v>
      </c>
      <c r="DE52" s="283">
        <f t="shared" si="60"/>
        <v>0</v>
      </c>
      <c r="DF52" s="284">
        <f t="shared" si="61"/>
        <v>1</v>
      </c>
      <c r="DI52" s="231"/>
      <c r="DJ52" s="163">
        <f t="shared" si="62"/>
        <v>17.498699999999999</v>
      </c>
      <c r="DK52" s="205">
        <f t="shared" si="63"/>
        <v>0.85499999999999998</v>
      </c>
      <c r="DM52" s="301">
        <f t="shared" si="64"/>
        <v>3</v>
      </c>
      <c r="DN52" s="302">
        <f t="shared" si="65"/>
        <v>7</v>
      </c>
    </row>
    <row r="53" spans="2:118" x14ac:dyDescent="0.3">
      <c r="B53" s="47" t="s">
        <v>68</v>
      </c>
      <c r="C53" s="160">
        <v>540036</v>
      </c>
      <c r="D53" s="4" t="s">
        <v>320</v>
      </c>
      <c r="E53" s="4" t="s">
        <v>369</v>
      </c>
      <c r="F53" s="11">
        <v>7</v>
      </c>
      <c r="G53" s="18">
        <v>660</v>
      </c>
      <c r="H53" s="18">
        <v>836</v>
      </c>
      <c r="I53" s="18">
        <v>1220</v>
      </c>
      <c r="J53" s="19">
        <v>1183.030303030303</v>
      </c>
      <c r="K53" s="18">
        <v>416</v>
      </c>
      <c r="L53" s="163">
        <v>2.66</v>
      </c>
      <c r="N53" s="256">
        <v>164</v>
      </c>
      <c r="O53" s="26">
        <f t="shared" si="0"/>
        <v>0.58299999999999996</v>
      </c>
      <c r="P53" s="26">
        <v>0.2484848484848485</v>
      </c>
      <c r="Q53" s="31">
        <f t="shared" si="1"/>
        <v>0.83299999999999996</v>
      </c>
      <c r="R53" s="11">
        <v>4.5999999999999996</v>
      </c>
      <c r="S53" s="26">
        <f t="shared" si="2"/>
        <v>0.58299999999999996</v>
      </c>
      <c r="T53" s="69">
        <v>6.9696969696969686E-3</v>
      </c>
      <c r="U53" s="26">
        <f t="shared" si="3"/>
        <v>0.78400000000000003</v>
      </c>
      <c r="V53" s="11">
        <v>18</v>
      </c>
      <c r="W53" s="26">
        <f t="shared" si="4"/>
        <v>0.58599999999999997</v>
      </c>
      <c r="X53" s="62">
        <v>2.1</v>
      </c>
      <c r="Y53" s="26">
        <f t="shared" si="5"/>
        <v>0.6</v>
      </c>
      <c r="Z53" s="163">
        <f t="shared" si="6"/>
        <v>3.9690000000000003</v>
      </c>
      <c r="AA53" s="185">
        <f t="shared" si="7"/>
        <v>0.89700000000000002</v>
      </c>
      <c r="AB53" s="283">
        <f t="shared" si="8"/>
        <v>0</v>
      </c>
      <c r="AC53" s="284">
        <f t="shared" si="9"/>
        <v>1</v>
      </c>
      <c r="AE53" s="256">
        <v>124</v>
      </c>
      <c r="AF53" s="26">
        <f t="shared" si="10"/>
        <v>0.63600000000000001</v>
      </c>
      <c r="AG53" s="79">
        <v>0</v>
      </c>
      <c r="AH53" s="26">
        <f t="shared" si="11"/>
        <v>0</v>
      </c>
      <c r="AI53" s="26">
        <f t="shared" si="12"/>
        <v>0.14832535885167464</v>
      </c>
      <c r="AJ53" s="83">
        <f t="shared" si="13"/>
        <v>0.69899999999999995</v>
      </c>
      <c r="AK53" s="61">
        <f t="shared" si="14"/>
        <v>0.75609756097560976</v>
      </c>
      <c r="AL53" s="26">
        <f t="shared" si="15"/>
        <v>0.67100000000000004</v>
      </c>
      <c r="AM53" s="11">
        <v>130</v>
      </c>
      <c r="AN53" s="83">
        <f t="shared" si="16"/>
        <v>0.15550239234449761</v>
      </c>
      <c r="AO53" s="26">
        <f t="shared" si="17"/>
        <v>0</v>
      </c>
      <c r="AP53" s="26">
        <f t="shared" si="18"/>
        <v>0</v>
      </c>
      <c r="AQ53" s="198">
        <f t="shared" si="19"/>
        <v>2.0060000000000002</v>
      </c>
      <c r="AR53" s="193">
        <f t="shared" si="20"/>
        <v>0.51500000000000001</v>
      </c>
      <c r="AS53" s="283">
        <f t="shared" si="21"/>
        <v>0</v>
      </c>
      <c r="AT53" s="284">
        <f t="shared" si="22"/>
        <v>0</v>
      </c>
      <c r="AV53" s="208">
        <v>42900</v>
      </c>
      <c r="AW53" s="83">
        <f t="shared" si="23"/>
        <v>0.61799999999999999</v>
      </c>
      <c r="AX53" s="26">
        <v>0.13924050632911389</v>
      </c>
      <c r="AY53" s="83">
        <f t="shared" si="24"/>
        <v>0.49399999999999999</v>
      </c>
      <c r="AZ53" s="26">
        <v>0.33800000000000002</v>
      </c>
      <c r="BA53" s="83">
        <f t="shared" si="25"/>
        <v>0.75900000000000001</v>
      </c>
      <c r="BB53" s="26">
        <v>0.67700000000000005</v>
      </c>
      <c r="BC53" s="83">
        <f t="shared" si="26"/>
        <v>0.33200000000000002</v>
      </c>
      <c r="BD53" s="26">
        <v>0.88500000000000001</v>
      </c>
      <c r="BE53" s="83">
        <f t="shared" si="27"/>
        <v>0.71699999999999997</v>
      </c>
      <c r="BF53" s="26">
        <v>1.6129032258064516E-2</v>
      </c>
      <c r="BG53" s="83">
        <f t="shared" si="28"/>
        <v>0.42699999999999999</v>
      </c>
      <c r="BH53" s="212">
        <f t="shared" si="29"/>
        <v>3.347</v>
      </c>
      <c r="BI53" s="193">
        <f t="shared" si="30"/>
        <v>0.505</v>
      </c>
      <c r="BJ53" s="283">
        <f t="shared" si="31"/>
        <v>0</v>
      </c>
      <c r="BK53" s="284">
        <f t="shared" si="32"/>
        <v>0</v>
      </c>
      <c r="BM53" s="160">
        <v>4</v>
      </c>
      <c r="BN53" s="31">
        <f t="shared" si="33"/>
        <v>0.85499999999999998</v>
      </c>
      <c r="BO53" s="11">
        <v>2</v>
      </c>
      <c r="BP53" s="31">
        <f t="shared" si="34"/>
        <v>0.82599999999999996</v>
      </c>
      <c r="BQ53" s="26">
        <v>0.17799999999999999</v>
      </c>
      <c r="BR53" s="83">
        <f t="shared" si="35"/>
        <v>0.79100000000000004</v>
      </c>
      <c r="BS53" s="163">
        <f t="shared" si="36"/>
        <v>1.6459999999999999</v>
      </c>
      <c r="BT53" s="217">
        <f t="shared" si="37"/>
        <v>0.94299999999999995</v>
      </c>
      <c r="BU53" s="283">
        <f t="shared" si="38"/>
        <v>0</v>
      </c>
      <c r="BV53" s="284">
        <f t="shared" si="39"/>
        <v>1</v>
      </c>
      <c r="BX53" s="160">
        <v>2</v>
      </c>
      <c r="BY53" s="31">
        <f t="shared" si="40"/>
        <v>0.81599999999999995</v>
      </c>
      <c r="BZ53" s="11">
        <v>0</v>
      </c>
      <c r="CA53" s="26">
        <f t="shared" si="41"/>
        <v>0</v>
      </c>
      <c r="CB53" s="11">
        <v>7</v>
      </c>
      <c r="CC53" s="26">
        <f t="shared" si="42"/>
        <v>0.72399999999999998</v>
      </c>
      <c r="CD53" s="11">
        <v>0</v>
      </c>
      <c r="CE53" s="26">
        <f t="shared" si="43"/>
        <v>0</v>
      </c>
      <c r="CF53" s="163">
        <f t="shared" si="44"/>
        <v>1.54</v>
      </c>
      <c r="CG53" s="205">
        <f t="shared" si="45"/>
        <v>0.83699999999999997</v>
      </c>
      <c r="CH53" s="283">
        <f t="shared" si="46"/>
        <v>0</v>
      </c>
      <c r="CI53" s="284">
        <f t="shared" si="47"/>
        <v>1</v>
      </c>
      <c r="CK53" s="160">
        <v>5</v>
      </c>
      <c r="CL53" s="26">
        <f t="shared" si="48"/>
        <v>0.63200000000000001</v>
      </c>
      <c r="CM53" s="26">
        <v>4.0322580645161289E-2</v>
      </c>
      <c r="CN53" s="83">
        <f t="shared" si="49"/>
        <v>0.63600000000000001</v>
      </c>
      <c r="CO53" s="11">
        <v>280</v>
      </c>
      <c r="CP53" s="144">
        <f t="shared" si="50"/>
        <v>0.91500000000000004</v>
      </c>
      <c r="CQ53" s="11">
        <v>132</v>
      </c>
      <c r="CR53" s="144">
        <f t="shared" si="51"/>
        <v>0.96099999999999997</v>
      </c>
      <c r="CS53" s="163">
        <f t="shared" si="52"/>
        <v>3.1440000000000001</v>
      </c>
      <c r="CT53" s="205">
        <f t="shared" si="53"/>
        <v>0.84</v>
      </c>
      <c r="CU53" s="283">
        <f t="shared" si="54"/>
        <v>2</v>
      </c>
      <c r="CV53" s="284">
        <f t="shared" si="55"/>
        <v>2</v>
      </c>
      <c r="CX53" s="227">
        <v>0.18099999999999999</v>
      </c>
      <c r="CY53" s="26">
        <f t="shared" si="56"/>
        <v>0.66</v>
      </c>
      <c r="CZ53" s="26">
        <v>0.13900000000000001</v>
      </c>
      <c r="DA53" s="26">
        <f t="shared" si="57"/>
        <v>0.73099999999999998</v>
      </c>
      <c r="DB53" s="26">
        <v>0.42730000000000001</v>
      </c>
      <c r="DC53" s="163">
        <f t="shared" si="58"/>
        <v>1.8183</v>
      </c>
      <c r="DD53" s="203">
        <f t="shared" si="59"/>
        <v>0.63600000000000001</v>
      </c>
      <c r="DE53" s="283">
        <f t="shared" si="60"/>
        <v>0</v>
      </c>
      <c r="DF53" s="284">
        <f t="shared" si="61"/>
        <v>0</v>
      </c>
      <c r="DI53" s="231"/>
      <c r="DJ53" s="163">
        <f t="shared" si="62"/>
        <v>17.470299999999998</v>
      </c>
      <c r="DK53" s="205">
        <f t="shared" si="63"/>
        <v>0.85099999999999998</v>
      </c>
      <c r="DM53" s="301">
        <f t="shared" si="64"/>
        <v>2</v>
      </c>
      <c r="DN53" s="302">
        <f t="shared" si="65"/>
        <v>5</v>
      </c>
    </row>
    <row r="54" spans="2:118" x14ac:dyDescent="0.3">
      <c r="B54" s="48" t="s">
        <v>105</v>
      </c>
      <c r="C54" s="162">
        <v>540063</v>
      </c>
      <c r="D54" s="5" t="s">
        <v>328</v>
      </c>
      <c r="E54" s="5" t="s">
        <v>370</v>
      </c>
      <c r="F54" s="12">
        <v>5</v>
      </c>
      <c r="G54" s="20">
        <v>298274</v>
      </c>
      <c r="H54" s="20">
        <v>12969</v>
      </c>
      <c r="I54" s="20">
        <v>21045</v>
      </c>
      <c r="J54" s="21">
        <v>45.155796348324024</v>
      </c>
      <c r="K54" s="20">
        <v>8182</v>
      </c>
      <c r="L54" s="165">
        <v>2.5721095086775851</v>
      </c>
      <c r="N54" s="438">
        <v>15042</v>
      </c>
      <c r="O54" s="143">
        <f t="shared" si="0"/>
        <v>0.97099999999999997</v>
      </c>
      <c r="P54" s="27">
        <v>5.0430141413599583E-2</v>
      </c>
      <c r="Q54" s="27">
        <f t="shared" si="1"/>
        <v>0.33500000000000002</v>
      </c>
      <c r="R54" s="12">
        <v>405.2</v>
      </c>
      <c r="S54" s="143">
        <f t="shared" si="2"/>
        <v>0.97099999999999997</v>
      </c>
      <c r="T54" s="71">
        <v>1.3584824691391141E-3</v>
      </c>
      <c r="U54" s="27">
        <f t="shared" si="3"/>
        <v>0.22900000000000001</v>
      </c>
      <c r="V54" s="12">
        <v>19</v>
      </c>
      <c r="W54" s="27">
        <f t="shared" si="4"/>
        <v>0.749</v>
      </c>
      <c r="X54" s="64">
        <v>4.0999999999999996</v>
      </c>
      <c r="Y54" s="29">
        <f t="shared" si="5"/>
        <v>0.86199999999999999</v>
      </c>
      <c r="Z54" s="165">
        <f t="shared" si="6"/>
        <v>4.117</v>
      </c>
      <c r="AA54" s="188">
        <f t="shared" si="7"/>
        <v>0.93600000000000005</v>
      </c>
      <c r="AB54" s="358">
        <f t="shared" si="8"/>
        <v>2</v>
      </c>
      <c r="AC54" s="359">
        <f t="shared" si="9"/>
        <v>3</v>
      </c>
      <c r="AE54" s="438">
        <v>822</v>
      </c>
      <c r="AF54" s="143">
        <f t="shared" si="10"/>
        <v>0.91500000000000004</v>
      </c>
      <c r="AG54" s="80">
        <v>6</v>
      </c>
      <c r="AH54" s="27">
        <f t="shared" si="11"/>
        <v>0.64600000000000002</v>
      </c>
      <c r="AI54" s="27">
        <f t="shared" si="12"/>
        <v>6.338191071015499E-2</v>
      </c>
      <c r="AJ54" s="85">
        <f t="shared" si="13"/>
        <v>0.46600000000000003</v>
      </c>
      <c r="AK54" s="74">
        <f t="shared" si="14"/>
        <v>5.4646988432389312E-2</v>
      </c>
      <c r="AL54" s="27">
        <f t="shared" si="15"/>
        <v>0.187</v>
      </c>
      <c r="AM54" s="12">
        <v>891</v>
      </c>
      <c r="AN54" s="85">
        <f t="shared" si="16"/>
        <v>6.8702290076335881E-2</v>
      </c>
      <c r="AO54" s="27">
        <f t="shared" si="17"/>
        <v>7.2992700729927005E-3</v>
      </c>
      <c r="AP54" s="27">
        <f t="shared" si="18"/>
        <v>0.50800000000000001</v>
      </c>
      <c r="AQ54" s="199">
        <f t="shared" si="19"/>
        <v>2.214</v>
      </c>
      <c r="AR54" s="194">
        <f t="shared" si="20"/>
        <v>0.59699999999999998</v>
      </c>
      <c r="AS54" s="358">
        <f t="shared" si="21"/>
        <v>1</v>
      </c>
      <c r="AT54" s="359">
        <f t="shared" si="22"/>
        <v>1</v>
      </c>
      <c r="AV54" s="209">
        <v>46550</v>
      </c>
      <c r="AW54" s="85">
        <f t="shared" si="23"/>
        <v>0.66700000000000004</v>
      </c>
      <c r="AX54" s="27">
        <v>0.38555691554467558</v>
      </c>
      <c r="AY54" s="143">
        <f t="shared" si="24"/>
        <v>0.90100000000000002</v>
      </c>
      <c r="AZ54" s="27">
        <v>0.22900000000000001</v>
      </c>
      <c r="BA54" s="85">
        <f t="shared" si="25"/>
        <v>0.55100000000000005</v>
      </c>
      <c r="BB54" s="27">
        <v>0.89900000000000002</v>
      </c>
      <c r="BC54" s="85">
        <f t="shared" si="26"/>
        <v>0.749</v>
      </c>
      <c r="BD54" s="27">
        <v>0.72400000000000009</v>
      </c>
      <c r="BE54" s="85">
        <f t="shared" si="27"/>
        <v>0.34899999999999998</v>
      </c>
      <c r="BF54" s="27">
        <v>7.2992700729927001E-2</v>
      </c>
      <c r="BG54" s="85">
        <f t="shared" si="28"/>
        <v>0.78700000000000003</v>
      </c>
      <c r="BH54" s="213">
        <f t="shared" si="29"/>
        <v>4.0040000000000004</v>
      </c>
      <c r="BI54" s="188">
        <f t="shared" si="30"/>
        <v>0.94599999999999995</v>
      </c>
      <c r="BJ54" s="358">
        <f t="shared" si="31"/>
        <v>1</v>
      </c>
      <c r="BK54" s="359">
        <f t="shared" si="32"/>
        <v>1</v>
      </c>
      <c r="BM54" s="162">
        <v>1</v>
      </c>
      <c r="BN54" s="27">
        <f t="shared" si="33"/>
        <v>0.40200000000000002</v>
      </c>
      <c r="BO54" s="12">
        <v>1</v>
      </c>
      <c r="BP54" s="27">
        <f t="shared" si="34"/>
        <v>0.59299999999999997</v>
      </c>
      <c r="BQ54" s="27">
        <v>4.2000000000000003E-2</v>
      </c>
      <c r="BR54" s="85">
        <f t="shared" si="35"/>
        <v>0.27200000000000002</v>
      </c>
      <c r="BS54" s="165">
        <f t="shared" si="36"/>
        <v>0.67400000000000004</v>
      </c>
      <c r="BT54" s="224">
        <f t="shared" si="37"/>
        <v>0.371</v>
      </c>
      <c r="BU54" s="358">
        <f t="shared" si="38"/>
        <v>0</v>
      </c>
      <c r="BV54" s="359">
        <f t="shared" si="39"/>
        <v>0</v>
      </c>
      <c r="BX54" s="162">
        <v>1</v>
      </c>
      <c r="BY54" s="27">
        <f t="shared" si="40"/>
        <v>0.71299999999999997</v>
      </c>
      <c r="BZ54" s="12">
        <v>0</v>
      </c>
      <c r="CA54" s="27">
        <f t="shared" si="41"/>
        <v>0</v>
      </c>
      <c r="CB54" s="12">
        <v>18</v>
      </c>
      <c r="CC54" s="143">
        <f t="shared" si="42"/>
        <v>0.90100000000000002</v>
      </c>
      <c r="CD54" s="12">
        <v>6</v>
      </c>
      <c r="CE54" s="143">
        <f t="shared" si="43"/>
        <v>0.90100000000000002</v>
      </c>
      <c r="CF54" s="165">
        <f t="shared" si="44"/>
        <v>1.6139999999999999</v>
      </c>
      <c r="CG54" s="192">
        <f t="shared" si="45"/>
        <v>0.86499999999999999</v>
      </c>
      <c r="CH54" s="358">
        <f t="shared" si="46"/>
        <v>1</v>
      </c>
      <c r="CI54" s="359">
        <f t="shared" si="47"/>
        <v>1</v>
      </c>
      <c r="CK54" s="162">
        <v>92</v>
      </c>
      <c r="CL54" s="143">
        <f t="shared" si="48"/>
        <v>0.93600000000000005</v>
      </c>
      <c r="CM54" s="27">
        <v>0.11192214111922141</v>
      </c>
      <c r="CN54" s="180">
        <f t="shared" si="49"/>
        <v>0.83699999999999997</v>
      </c>
      <c r="CO54" s="12">
        <v>203</v>
      </c>
      <c r="CP54" s="29">
        <f t="shared" si="50"/>
        <v>0.876</v>
      </c>
      <c r="CQ54" s="12">
        <v>78</v>
      </c>
      <c r="CR54" s="29">
        <f t="shared" si="51"/>
        <v>0.88600000000000001</v>
      </c>
      <c r="CS54" s="165">
        <f t="shared" si="52"/>
        <v>3.5350000000000001</v>
      </c>
      <c r="CT54" s="188">
        <f t="shared" si="53"/>
        <v>0.93899999999999995</v>
      </c>
      <c r="CU54" s="358">
        <f t="shared" si="54"/>
        <v>1</v>
      </c>
      <c r="CV54" s="359">
        <f t="shared" si="55"/>
        <v>4</v>
      </c>
      <c r="CX54" s="228">
        <v>9.5000000000000001E-2</v>
      </c>
      <c r="CY54" s="27">
        <f t="shared" si="56"/>
        <v>0.46200000000000002</v>
      </c>
      <c r="CZ54" s="27">
        <v>3.3000000000000002E-2</v>
      </c>
      <c r="DA54" s="27">
        <f t="shared" si="57"/>
        <v>0.374</v>
      </c>
      <c r="DB54" s="27">
        <v>0.44440000000000002</v>
      </c>
      <c r="DC54" s="165">
        <f t="shared" si="58"/>
        <v>1.2804000000000002</v>
      </c>
      <c r="DD54" s="194">
        <f t="shared" si="59"/>
        <v>0.42</v>
      </c>
      <c r="DE54" s="358">
        <f t="shared" si="60"/>
        <v>0</v>
      </c>
      <c r="DF54" s="359">
        <f t="shared" si="61"/>
        <v>0</v>
      </c>
      <c r="DI54" s="231"/>
      <c r="DJ54" s="165">
        <f t="shared" si="62"/>
        <v>17.438400000000001</v>
      </c>
      <c r="DK54" s="192">
        <f t="shared" si="63"/>
        <v>0.84799999999999998</v>
      </c>
      <c r="DM54" s="370">
        <f t="shared" si="64"/>
        <v>6</v>
      </c>
      <c r="DN54" s="371">
        <f t="shared" si="65"/>
        <v>10</v>
      </c>
    </row>
    <row r="55" spans="2:118" x14ac:dyDescent="0.3">
      <c r="B55" s="47" t="s">
        <v>151</v>
      </c>
      <c r="C55" s="160">
        <v>540108</v>
      </c>
      <c r="D55" s="4" t="s">
        <v>336</v>
      </c>
      <c r="E55" s="4" t="s">
        <v>369</v>
      </c>
      <c r="F55" s="11">
        <v>10</v>
      </c>
      <c r="G55" s="18">
        <v>1191</v>
      </c>
      <c r="H55" s="18">
        <v>783</v>
      </c>
      <c r="I55" s="18">
        <v>1265</v>
      </c>
      <c r="J55" s="19">
        <v>679.76490344248521</v>
      </c>
      <c r="K55" s="18">
        <v>540</v>
      </c>
      <c r="L55" s="163">
        <v>2.34</v>
      </c>
      <c r="N55" s="256">
        <v>216</v>
      </c>
      <c r="O55" s="26">
        <f t="shared" si="0"/>
        <v>0.64600000000000002</v>
      </c>
      <c r="P55" s="26">
        <v>0.181360201511335</v>
      </c>
      <c r="Q55" s="26">
        <f t="shared" si="1"/>
        <v>0.71</v>
      </c>
      <c r="R55" s="11">
        <v>4.08</v>
      </c>
      <c r="S55" s="26">
        <f t="shared" si="2"/>
        <v>0.54</v>
      </c>
      <c r="T55" s="69">
        <v>3.425692695214106E-3</v>
      </c>
      <c r="U55" s="26">
        <f t="shared" si="3"/>
        <v>0.48699999999999999</v>
      </c>
      <c r="V55" s="11">
        <v>16</v>
      </c>
      <c r="W55" s="26">
        <f t="shared" si="4"/>
        <v>0.38800000000000001</v>
      </c>
      <c r="X55" s="62">
        <v>8.3000000000000007</v>
      </c>
      <c r="Y55" s="144">
        <f t="shared" si="5"/>
        <v>0.99199999999999999</v>
      </c>
      <c r="Z55" s="163">
        <f t="shared" si="6"/>
        <v>3.7629999999999999</v>
      </c>
      <c r="AA55" s="185">
        <f t="shared" si="7"/>
        <v>0.80900000000000005</v>
      </c>
      <c r="AB55" s="283">
        <f t="shared" si="8"/>
        <v>1</v>
      </c>
      <c r="AC55" s="284">
        <f t="shared" si="9"/>
        <v>1</v>
      </c>
      <c r="AE55" s="256">
        <v>317</v>
      </c>
      <c r="AF55" s="26">
        <f t="shared" si="10"/>
        <v>0.78</v>
      </c>
      <c r="AG55" s="79">
        <v>0</v>
      </c>
      <c r="AH55" s="26">
        <f t="shared" si="11"/>
        <v>0</v>
      </c>
      <c r="AI55" s="26">
        <f t="shared" si="12"/>
        <v>0.40485312899106002</v>
      </c>
      <c r="AJ55" s="144">
        <f t="shared" si="13"/>
        <v>0.97099999999999997</v>
      </c>
      <c r="AK55" s="61">
        <f t="shared" si="14"/>
        <v>1.4675925925925926</v>
      </c>
      <c r="AL55" s="31">
        <f t="shared" si="15"/>
        <v>0.879</v>
      </c>
      <c r="AM55" s="11">
        <v>320</v>
      </c>
      <c r="AN55" s="83">
        <f t="shared" si="16"/>
        <v>0.40868454661558112</v>
      </c>
      <c r="AO55" s="26">
        <f t="shared" si="17"/>
        <v>0</v>
      </c>
      <c r="AP55" s="26">
        <f t="shared" si="18"/>
        <v>0</v>
      </c>
      <c r="AQ55" s="198">
        <f t="shared" si="19"/>
        <v>2.63</v>
      </c>
      <c r="AR55" s="193">
        <f t="shared" si="20"/>
        <v>0.749</v>
      </c>
      <c r="AS55" s="283">
        <f t="shared" si="21"/>
        <v>1</v>
      </c>
      <c r="AT55" s="284">
        <f t="shared" si="22"/>
        <v>2</v>
      </c>
      <c r="AV55" s="208">
        <v>37800</v>
      </c>
      <c r="AW55" s="83">
        <f t="shared" si="23"/>
        <v>0.53</v>
      </c>
      <c r="AX55" s="26">
        <v>8.368200836820083E-3</v>
      </c>
      <c r="AY55" s="83">
        <f t="shared" si="24"/>
        <v>0.247</v>
      </c>
      <c r="AZ55" s="26">
        <v>0.747</v>
      </c>
      <c r="BA55" s="144">
        <f t="shared" si="25"/>
        <v>0.98899999999999999</v>
      </c>
      <c r="BB55" s="26">
        <v>0.247</v>
      </c>
      <c r="BC55" s="83">
        <f t="shared" si="26"/>
        <v>0.16600000000000001</v>
      </c>
      <c r="BD55" s="26">
        <v>0.89400000000000002</v>
      </c>
      <c r="BE55" s="83">
        <f t="shared" si="27"/>
        <v>0.745</v>
      </c>
      <c r="BF55" s="26">
        <v>8.5173501577287064E-2</v>
      </c>
      <c r="BG55" s="178">
        <f t="shared" si="28"/>
        <v>0.82599999999999996</v>
      </c>
      <c r="BH55" s="212">
        <f t="shared" si="29"/>
        <v>3.5030000000000001</v>
      </c>
      <c r="BI55" s="193">
        <f t="shared" si="30"/>
        <v>0.60399999999999998</v>
      </c>
      <c r="BJ55" s="283">
        <f t="shared" si="31"/>
        <v>1</v>
      </c>
      <c r="BK55" s="284">
        <f t="shared" si="32"/>
        <v>2</v>
      </c>
      <c r="BM55" s="160">
        <v>2</v>
      </c>
      <c r="BN55" s="26">
        <f t="shared" si="33"/>
        <v>0.61799999999999999</v>
      </c>
      <c r="BO55" s="11">
        <v>2</v>
      </c>
      <c r="BP55" s="31">
        <f t="shared" si="34"/>
        <v>0.82599999999999996</v>
      </c>
      <c r="BQ55" s="26">
        <v>0.19400000000000001</v>
      </c>
      <c r="BR55" s="178">
        <f t="shared" si="35"/>
        <v>0.83</v>
      </c>
      <c r="BS55" s="163">
        <f t="shared" si="36"/>
        <v>1.448</v>
      </c>
      <c r="BT55" s="220">
        <f t="shared" si="37"/>
        <v>0.83299999999999996</v>
      </c>
      <c r="BU55" s="283">
        <f t="shared" si="38"/>
        <v>0</v>
      </c>
      <c r="BV55" s="284">
        <f t="shared" si="39"/>
        <v>1</v>
      </c>
      <c r="BX55" s="160">
        <v>0</v>
      </c>
      <c r="BY55" s="26">
        <f t="shared" si="40"/>
        <v>0</v>
      </c>
      <c r="BZ55" s="11">
        <v>0</v>
      </c>
      <c r="CA55" s="26">
        <f t="shared" si="41"/>
        <v>0</v>
      </c>
      <c r="CB55" s="11">
        <v>2</v>
      </c>
      <c r="CC55" s="26">
        <f t="shared" si="42"/>
        <v>0.42</v>
      </c>
      <c r="CD55" s="11">
        <v>2</v>
      </c>
      <c r="CE55" s="26">
        <f t="shared" si="43"/>
        <v>0.67800000000000005</v>
      </c>
      <c r="CF55" s="163">
        <f t="shared" si="44"/>
        <v>0.42</v>
      </c>
      <c r="CG55" s="203">
        <f t="shared" si="45"/>
        <v>0.39200000000000002</v>
      </c>
      <c r="CH55" s="283">
        <f t="shared" si="46"/>
        <v>0</v>
      </c>
      <c r="CI55" s="284">
        <f t="shared" si="47"/>
        <v>0</v>
      </c>
      <c r="CK55" s="160">
        <v>35</v>
      </c>
      <c r="CL55" s="31">
        <f t="shared" si="48"/>
        <v>0.84</v>
      </c>
      <c r="CM55" s="26">
        <v>0.11041009463722397</v>
      </c>
      <c r="CN55" s="178">
        <f t="shared" si="49"/>
        <v>0.83299999999999996</v>
      </c>
      <c r="CO55" s="11">
        <v>87</v>
      </c>
      <c r="CP55" s="26">
        <f t="shared" si="50"/>
        <v>0.75900000000000001</v>
      </c>
      <c r="CQ55" s="11">
        <v>39</v>
      </c>
      <c r="CR55" s="31">
        <f t="shared" si="51"/>
        <v>0.81200000000000006</v>
      </c>
      <c r="CS55" s="163">
        <f t="shared" si="52"/>
        <v>3.2439999999999998</v>
      </c>
      <c r="CT55" s="205">
        <f t="shared" si="53"/>
        <v>0.872</v>
      </c>
      <c r="CU55" s="283">
        <f t="shared" si="54"/>
        <v>0</v>
      </c>
      <c r="CV55" s="284">
        <f t="shared" si="55"/>
        <v>3</v>
      </c>
      <c r="CX55" s="227">
        <v>0.57199999999999995</v>
      </c>
      <c r="CY55" s="144">
        <f t="shared" si="56"/>
        <v>0.93600000000000005</v>
      </c>
      <c r="CZ55" s="26">
        <v>0.47499999999999998</v>
      </c>
      <c r="DA55" s="144">
        <f t="shared" si="57"/>
        <v>0.94299999999999995</v>
      </c>
      <c r="DB55" s="26">
        <v>0.43609999999999999</v>
      </c>
      <c r="DC55" s="163">
        <f t="shared" si="58"/>
        <v>2.3151000000000002</v>
      </c>
      <c r="DD55" s="205">
        <f t="shared" si="59"/>
        <v>0.82299999999999995</v>
      </c>
      <c r="DE55" s="283">
        <f t="shared" si="60"/>
        <v>2</v>
      </c>
      <c r="DF55" s="284">
        <f t="shared" si="61"/>
        <v>2</v>
      </c>
      <c r="DI55" s="231"/>
      <c r="DJ55" s="163">
        <f t="shared" si="62"/>
        <v>17.3231</v>
      </c>
      <c r="DK55" s="205">
        <f t="shared" si="63"/>
        <v>0.84399999999999997</v>
      </c>
      <c r="DM55" s="301">
        <f t="shared" si="64"/>
        <v>5</v>
      </c>
      <c r="DN55" s="302">
        <f t="shared" si="65"/>
        <v>11</v>
      </c>
    </row>
    <row r="56" spans="2:118" x14ac:dyDescent="0.3">
      <c r="B56" s="47" t="s">
        <v>122</v>
      </c>
      <c r="C56" s="160">
        <v>540082</v>
      </c>
      <c r="D56" s="4" t="s">
        <v>330</v>
      </c>
      <c r="E56" s="4" t="s">
        <v>369</v>
      </c>
      <c r="F56" s="11">
        <v>3</v>
      </c>
      <c r="G56" s="18">
        <v>187</v>
      </c>
      <c r="H56" s="18">
        <v>265</v>
      </c>
      <c r="I56" s="18">
        <v>338</v>
      </c>
      <c r="J56" s="19">
        <v>1156.7914438502673</v>
      </c>
      <c r="K56" s="18">
        <v>131</v>
      </c>
      <c r="L56" s="163">
        <v>2.58</v>
      </c>
      <c r="N56" s="256">
        <v>37</v>
      </c>
      <c r="O56" s="26">
        <f t="shared" si="0"/>
        <v>0.20399999999999999</v>
      </c>
      <c r="P56" s="26">
        <v>0.19786096256684491</v>
      </c>
      <c r="Q56" s="26">
        <f t="shared" si="1"/>
        <v>0.77300000000000002</v>
      </c>
      <c r="R56" s="11">
        <v>1.6</v>
      </c>
      <c r="S56" s="26">
        <f t="shared" si="2"/>
        <v>0.19700000000000001</v>
      </c>
      <c r="T56" s="69">
        <v>8.5561497326203211E-3</v>
      </c>
      <c r="U56" s="31">
        <f t="shared" si="3"/>
        <v>0.876</v>
      </c>
      <c r="V56" s="11">
        <v>24</v>
      </c>
      <c r="W56" s="31">
        <f t="shared" si="4"/>
        <v>0.89</v>
      </c>
      <c r="X56" s="65">
        <v>3.5</v>
      </c>
      <c r="Y56" s="26">
        <f t="shared" si="5"/>
        <v>0.79800000000000004</v>
      </c>
      <c r="Z56" s="163">
        <f t="shared" si="6"/>
        <v>3.7380000000000004</v>
      </c>
      <c r="AA56" s="181">
        <f t="shared" si="7"/>
        <v>0.79500000000000004</v>
      </c>
      <c r="AB56" s="283">
        <f t="shared" si="8"/>
        <v>0</v>
      </c>
      <c r="AC56" s="284">
        <f t="shared" si="9"/>
        <v>2</v>
      </c>
      <c r="AE56" s="256">
        <v>43</v>
      </c>
      <c r="AF56" s="26">
        <f t="shared" si="10"/>
        <v>0.40200000000000002</v>
      </c>
      <c r="AG56" s="79">
        <v>2</v>
      </c>
      <c r="AH56" s="26">
        <f t="shared" si="11"/>
        <v>0.51900000000000002</v>
      </c>
      <c r="AI56" s="26">
        <f t="shared" si="12"/>
        <v>0.16226415094339622</v>
      </c>
      <c r="AJ56" s="83">
        <f t="shared" si="13"/>
        <v>0.72399999999999998</v>
      </c>
      <c r="AK56" s="61">
        <f t="shared" si="14"/>
        <v>1.1621621621621621</v>
      </c>
      <c r="AL56" s="31">
        <f t="shared" si="15"/>
        <v>0.81200000000000006</v>
      </c>
      <c r="AM56" s="11">
        <v>43</v>
      </c>
      <c r="AN56" s="83">
        <f t="shared" si="16"/>
        <v>0.16226415094339622</v>
      </c>
      <c r="AO56" s="26">
        <f t="shared" si="17"/>
        <v>4.6511627906976744E-2</v>
      </c>
      <c r="AP56" s="26">
        <f t="shared" si="18"/>
        <v>0.61099999999999999</v>
      </c>
      <c r="AQ56" s="198">
        <f t="shared" si="19"/>
        <v>2.4570000000000003</v>
      </c>
      <c r="AR56" s="193">
        <f t="shared" si="20"/>
        <v>0.69599999999999995</v>
      </c>
      <c r="AS56" s="283">
        <f t="shared" si="21"/>
        <v>0</v>
      </c>
      <c r="AT56" s="284">
        <f t="shared" si="22"/>
        <v>1</v>
      </c>
      <c r="AV56" s="208">
        <v>63700</v>
      </c>
      <c r="AW56" s="178">
        <f t="shared" si="23"/>
        <v>0.872</v>
      </c>
      <c r="AX56" s="26">
        <v>0.30952380952380948</v>
      </c>
      <c r="AY56" s="178">
        <f t="shared" si="24"/>
        <v>0.80200000000000005</v>
      </c>
      <c r="AZ56" s="26">
        <v>0.53500000000000003</v>
      </c>
      <c r="BA56" s="144">
        <f t="shared" si="25"/>
        <v>0.92500000000000004</v>
      </c>
      <c r="BB56" s="26">
        <v>0.93</v>
      </c>
      <c r="BC56" s="178">
        <f t="shared" si="26"/>
        <v>0.89700000000000002</v>
      </c>
      <c r="BD56" s="26">
        <v>0.88400000000000001</v>
      </c>
      <c r="BE56" s="83">
        <f t="shared" si="27"/>
        <v>0.71299999999999997</v>
      </c>
      <c r="BF56" s="26">
        <v>6.9767441860465115E-2</v>
      </c>
      <c r="BG56" s="83">
        <f t="shared" si="28"/>
        <v>0.77700000000000002</v>
      </c>
      <c r="BH56" s="212">
        <f t="shared" si="29"/>
        <v>4.9860000000000007</v>
      </c>
      <c r="BI56" s="184">
        <f t="shared" si="30"/>
        <v>1</v>
      </c>
      <c r="BJ56" s="283">
        <f t="shared" si="31"/>
        <v>1</v>
      </c>
      <c r="BK56" s="284">
        <f t="shared" si="32"/>
        <v>4</v>
      </c>
      <c r="BM56" s="160">
        <v>1</v>
      </c>
      <c r="BN56" s="26">
        <f t="shared" si="33"/>
        <v>0.40200000000000002</v>
      </c>
      <c r="BO56" s="11">
        <v>1</v>
      </c>
      <c r="BP56" s="26">
        <f t="shared" si="34"/>
        <v>0.59299999999999997</v>
      </c>
      <c r="BQ56" s="26">
        <v>8.5000000000000006E-2</v>
      </c>
      <c r="BR56" s="83">
        <f t="shared" si="35"/>
        <v>0.52600000000000002</v>
      </c>
      <c r="BS56" s="163">
        <f t="shared" si="36"/>
        <v>0.92800000000000005</v>
      </c>
      <c r="BT56" s="223">
        <f t="shared" si="37"/>
        <v>0.49099999999999999</v>
      </c>
      <c r="BU56" s="283">
        <f t="shared" si="38"/>
        <v>0</v>
      </c>
      <c r="BV56" s="284">
        <f t="shared" si="39"/>
        <v>0</v>
      </c>
      <c r="BX56" s="160">
        <v>0</v>
      </c>
      <c r="BY56" s="26">
        <f t="shared" si="40"/>
        <v>0</v>
      </c>
      <c r="BZ56" s="11">
        <v>0</v>
      </c>
      <c r="CA56" s="26">
        <f t="shared" si="41"/>
        <v>0</v>
      </c>
      <c r="CB56" s="11">
        <v>0</v>
      </c>
      <c r="CC56" s="26">
        <f t="shared" si="42"/>
        <v>0</v>
      </c>
      <c r="CD56" s="11">
        <v>0</v>
      </c>
      <c r="CE56" s="26">
        <f t="shared" si="43"/>
        <v>0</v>
      </c>
      <c r="CF56" s="163">
        <f t="shared" si="44"/>
        <v>0</v>
      </c>
      <c r="CG56" s="203">
        <f t="shared" si="45"/>
        <v>0</v>
      </c>
      <c r="CH56" s="283">
        <f t="shared" si="46"/>
        <v>0</v>
      </c>
      <c r="CI56" s="284">
        <f t="shared" si="47"/>
        <v>0</v>
      </c>
      <c r="CK56" s="160">
        <v>10</v>
      </c>
      <c r="CL56" s="26">
        <f t="shared" si="48"/>
        <v>0.69199999999999995</v>
      </c>
      <c r="CM56" s="26">
        <v>0.23255813953488372</v>
      </c>
      <c r="CN56" s="144">
        <f t="shared" si="49"/>
        <v>0.93600000000000005</v>
      </c>
      <c r="CO56" s="11">
        <v>21</v>
      </c>
      <c r="CP56" s="26">
        <f t="shared" si="50"/>
        <v>0.49099999999999999</v>
      </c>
      <c r="CQ56" s="11">
        <v>13</v>
      </c>
      <c r="CR56" s="26">
        <f t="shared" si="51"/>
        <v>0.65</v>
      </c>
      <c r="CS56" s="163">
        <f t="shared" si="52"/>
        <v>2.7690000000000001</v>
      </c>
      <c r="CT56" s="203">
        <f t="shared" si="53"/>
        <v>0.74199999999999999</v>
      </c>
      <c r="CU56" s="283">
        <f t="shared" si="54"/>
        <v>1</v>
      </c>
      <c r="CV56" s="284">
        <f t="shared" si="55"/>
        <v>1</v>
      </c>
      <c r="CX56" s="227">
        <v>0.32</v>
      </c>
      <c r="CY56" s="31">
        <f t="shared" si="56"/>
        <v>0.81899999999999995</v>
      </c>
      <c r="CZ56" s="26">
        <v>0.246</v>
      </c>
      <c r="DA56" s="31">
        <f t="shared" si="57"/>
        <v>0.84799999999999998</v>
      </c>
      <c r="DB56" s="83">
        <v>0.6784</v>
      </c>
      <c r="DC56" s="163">
        <f t="shared" si="58"/>
        <v>2.3453999999999997</v>
      </c>
      <c r="DD56" s="205">
        <f t="shared" si="59"/>
        <v>0.83299999999999996</v>
      </c>
      <c r="DE56" s="283">
        <f t="shared" si="60"/>
        <v>0</v>
      </c>
      <c r="DF56" s="284">
        <f t="shared" si="61"/>
        <v>2</v>
      </c>
      <c r="DI56" s="231"/>
      <c r="DJ56" s="163">
        <f t="shared" si="62"/>
        <v>17.223399999999998</v>
      </c>
      <c r="DK56" s="205">
        <f t="shared" si="63"/>
        <v>0.84</v>
      </c>
      <c r="DM56" s="301">
        <f t="shared" si="64"/>
        <v>2</v>
      </c>
      <c r="DN56" s="302">
        <f t="shared" si="65"/>
        <v>10</v>
      </c>
    </row>
    <row r="57" spans="2:118" x14ac:dyDescent="0.3">
      <c r="B57" s="47" t="s">
        <v>305</v>
      </c>
      <c r="C57" s="160">
        <v>540220</v>
      </c>
      <c r="D57" s="4" t="s">
        <v>368</v>
      </c>
      <c r="E57" s="4" t="s">
        <v>369</v>
      </c>
      <c r="F57" s="11">
        <v>1</v>
      </c>
      <c r="G57" s="18">
        <v>518</v>
      </c>
      <c r="H57" s="18">
        <v>559</v>
      </c>
      <c r="I57" s="18">
        <v>457</v>
      </c>
      <c r="J57" s="19">
        <v>564.63320463320463</v>
      </c>
      <c r="K57" s="18">
        <v>163</v>
      </c>
      <c r="L57" s="163">
        <v>2.73</v>
      </c>
      <c r="N57" s="256">
        <v>102</v>
      </c>
      <c r="O57" s="26">
        <f t="shared" si="0"/>
        <v>0.47299999999999998</v>
      </c>
      <c r="P57" s="26">
        <v>0.19691119691119691</v>
      </c>
      <c r="Q57" s="26">
        <f t="shared" si="1"/>
        <v>0.76600000000000001</v>
      </c>
      <c r="R57" s="11">
        <v>8.379999999999999</v>
      </c>
      <c r="S57" s="26">
        <f t="shared" si="2"/>
        <v>0.72</v>
      </c>
      <c r="T57" s="69">
        <v>1.617760617760618E-2</v>
      </c>
      <c r="U57" s="144">
        <f t="shared" si="3"/>
        <v>0.98499999999999999</v>
      </c>
      <c r="V57" s="11">
        <v>21</v>
      </c>
      <c r="W57" s="31">
        <f t="shared" si="4"/>
        <v>0.84399999999999997</v>
      </c>
      <c r="X57" s="65">
        <v>1.9</v>
      </c>
      <c r="Y57" s="26">
        <f t="shared" si="5"/>
        <v>0.56100000000000005</v>
      </c>
      <c r="Z57" s="163">
        <f t="shared" si="6"/>
        <v>4.3490000000000002</v>
      </c>
      <c r="AA57" s="184">
        <f t="shared" si="7"/>
        <v>0.97099999999999997</v>
      </c>
      <c r="AB57" s="283">
        <f t="shared" si="8"/>
        <v>1</v>
      </c>
      <c r="AC57" s="284">
        <f t="shared" si="9"/>
        <v>2</v>
      </c>
      <c r="AE57" s="256">
        <v>111</v>
      </c>
      <c r="AF57" s="26">
        <f t="shared" si="10"/>
        <v>0.60699999999999998</v>
      </c>
      <c r="AG57" s="79">
        <v>21</v>
      </c>
      <c r="AH57" s="26">
        <f t="shared" si="11"/>
        <v>0.77</v>
      </c>
      <c r="AI57" s="26">
        <f t="shared" si="12"/>
        <v>0.19856887298747763</v>
      </c>
      <c r="AJ57" s="83">
        <f t="shared" si="13"/>
        <v>0.79100000000000004</v>
      </c>
      <c r="AK57" s="61">
        <f t="shared" si="14"/>
        <v>1.088235294117647</v>
      </c>
      <c r="AL57" s="26">
        <f t="shared" si="15"/>
        <v>0.79100000000000004</v>
      </c>
      <c r="AM57" s="11">
        <v>117</v>
      </c>
      <c r="AN57" s="83">
        <f t="shared" si="16"/>
        <v>0.20930232558139536</v>
      </c>
      <c r="AO57" s="26">
        <f t="shared" si="17"/>
        <v>0.1891891891891892</v>
      </c>
      <c r="AP57" s="31">
        <f t="shared" si="18"/>
        <v>0.876</v>
      </c>
      <c r="AQ57" s="198">
        <f t="shared" si="19"/>
        <v>2.9590000000000005</v>
      </c>
      <c r="AR57" s="191">
        <f t="shared" si="20"/>
        <v>0.84799999999999998</v>
      </c>
      <c r="AS57" s="283">
        <f t="shared" si="21"/>
        <v>0</v>
      </c>
      <c r="AT57" s="284">
        <f t="shared" si="22"/>
        <v>0</v>
      </c>
      <c r="AV57" s="208">
        <v>29000</v>
      </c>
      <c r="AW57" s="83">
        <f t="shared" si="23"/>
        <v>0.36299999999999999</v>
      </c>
      <c r="AX57" s="26">
        <v>0.16666666666666671</v>
      </c>
      <c r="AY57" s="83">
        <f t="shared" si="24"/>
        <v>0.52600000000000002</v>
      </c>
      <c r="AZ57" s="26">
        <v>0.316</v>
      </c>
      <c r="BA57" s="83">
        <f t="shared" si="25"/>
        <v>0.72399999999999998</v>
      </c>
      <c r="BB57" s="26">
        <v>0.94</v>
      </c>
      <c r="BC57" s="144">
        <f t="shared" si="26"/>
        <v>0.92200000000000004</v>
      </c>
      <c r="BD57" s="26">
        <v>0.90600000000000003</v>
      </c>
      <c r="BE57" s="83">
        <f t="shared" si="27"/>
        <v>0.77700000000000002</v>
      </c>
      <c r="BF57" s="26">
        <v>2.7027027027027029E-2</v>
      </c>
      <c r="BG57" s="83">
        <f t="shared" si="28"/>
        <v>0.54</v>
      </c>
      <c r="BH57" s="212">
        <f t="shared" si="29"/>
        <v>3.8519999999999999</v>
      </c>
      <c r="BI57" s="191">
        <f t="shared" si="30"/>
        <v>0.88300000000000001</v>
      </c>
      <c r="BJ57" s="283">
        <f t="shared" si="31"/>
        <v>1</v>
      </c>
      <c r="BK57" s="284">
        <f t="shared" si="32"/>
        <v>1</v>
      </c>
      <c r="BM57" s="160">
        <v>2</v>
      </c>
      <c r="BN57" s="26">
        <f t="shared" si="33"/>
        <v>0.61799999999999999</v>
      </c>
      <c r="BO57" s="11">
        <v>2</v>
      </c>
      <c r="BP57" s="31">
        <f t="shared" si="34"/>
        <v>0.82599999999999996</v>
      </c>
      <c r="BQ57" s="26">
        <v>0.16700000000000001</v>
      </c>
      <c r="BR57" s="83">
        <f t="shared" si="35"/>
        <v>0.75900000000000001</v>
      </c>
      <c r="BS57" s="163">
        <f t="shared" si="36"/>
        <v>1.377</v>
      </c>
      <c r="BT57" s="223">
        <f t="shared" si="37"/>
        <v>0.78400000000000003</v>
      </c>
      <c r="BU57" s="283">
        <f t="shared" si="38"/>
        <v>0</v>
      </c>
      <c r="BV57" s="284">
        <f t="shared" si="39"/>
        <v>0</v>
      </c>
      <c r="BX57" s="160">
        <v>0</v>
      </c>
      <c r="BY57" s="26">
        <f t="shared" si="40"/>
        <v>0</v>
      </c>
      <c r="BZ57" s="11">
        <v>0</v>
      </c>
      <c r="CA57" s="26">
        <f t="shared" si="41"/>
        <v>0</v>
      </c>
      <c r="CB57" s="11">
        <v>6</v>
      </c>
      <c r="CC57" s="26">
        <f t="shared" si="42"/>
        <v>0.67800000000000005</v>
      </c>
      <c r="CD57" s="11">
        <v>2</v>
      </c>
      <c r="CE57" s="26">
        <f t="shared" si="43"/>
        <v>0.67800000000000005</v>
      </c>
      <c r="CF57" s="163">
        <f t="shared" si="44"/>
        <v>0.67800000000000005</v>
      </c>
      <c r="CG57" s="203">
        <f t="shared" si="45"/>
        <v>0.57199999999999995</v>
      </c>
      <c r="CH57" s="283">
        <f t="shared" si="46"/>
        <v>0</v>
      </c>
      <c r="CI57" s="284">
        <f t="shared" si="47"/>
        <v>0</v>
      </c>
      <c r="CK57" s="160">
        <v>0</v>
      </c>
      <c r="CL57" s="26">
        <f t="shared" si="48"/>
        <v>0</v>
      </c>
      <c r="CM57" s="26">
        <v>0</v>
      </c>
      <c r="CN57" s="83">
        <f t="shared" si="49"/>
        <v>0</v>
      </c>
      <c r="CO57" s="11">
        <v>48</v>
      </c>
      <c r="CP57" s="26">
        <f t="shared" si="50"/>
        <v>0.65700000000000003</v>
      </c>
      <c r="CQ57" s="11">
        <v>14</v>
      </c>
      <c r="CR57" s="26">
        <f t="shared" si="51"/>
        <v>0.66</v>
      </c>
      <c r="CS57" s="163">
        <f t="shared" si="52"/>
        <v>1.3170000000000002</v>
      </c>
      <c r="CT57" s="203">
        <f t="shared" si="53"/>
        <v>0.42699999999999999</v>
      </c>
      <c r="CU57" s="283">
        <f t="shared" si="54"/>
        <v>0</v>
      </c>
      <c r="CV57" s="284">
        <f t="shared" si="55"/>
        <v>0</v>
      </c>
      <c r="CX57" s="227">
        <v>0.53200000000000003</v>
      </c>
      <c r="CY57" s="144">
        <f t="shared" si="56"/>
        <v>0.92200000000000004</v>
      </c>
      <c r="CZ57" s="26">
        <v>0.38700000000000001</v>
      </c>
      <c r="DA57" s="144">
        <f t="shared" si="57"/>
        <v>0.92900000000000005</v>
      </c>
      <c r="DB57" s="178">
        <v>0.82369999999999999</v>
      </c>
      <c r="DC57" s="163">
        <f t="shared" si="58"/>
        <v>2.6747000000000001</v>
      </c>
      <c r="DD57" s="206">
        <f t="shared" si="59"/>
        <v>0.94299999999999995</v>
      </c>
      <c r="DE57" s="283">
        <f t="shared" si="60"/>
        <v>2</v>
      </c>
      <c r="DF57" s="284">
        <f t="shared" si="61"/>
        <v>3</v>
      </c>
      <c r="DI57" s="231"/>
      <c r="DJ57" s="163">
        <f t="shared" si="62"/>
        <v>17.206699999999998</v>
      </c>
      <c r="DK57" s="205">
        <f t="shared" si="63"/>
        <v>0.83699999999999997</v>
      </c>
      <c r="DM57" s="301">
        <f t="shared" si="64"/>
        <v>4</v>
      </c>
      <c r="DN57" s="302">
        <f t="shared" si="65"/>
        <v>6</v>
      </c>
    </row>
    <row r="58" spans="2:118" x14ac:dyDescent="0.3">
      <c r="B58" s="49" t="s">
        <v>126</v>
      </c>
      <c r="C58" s="161">
        <v>540081</v>
      </c>
      <c r="D58" s="6" t="s">
        <v>331</v>
      </c>
      <c r="E58" s="6" t="s">
        <v>369</v>
      </c>
      <c r="F58" s="13">
        <v>3</v>
      </c>
      <c r="G58" s="22">
        <v>3786</v>
      </c>
      <c r="H58" s="22">
        <v>3488</v>
      </c>
      <c r="I58" s="22">
        <v>6630</v>
      </c>
      <c r="J58" s="23">
        <v>1120.7606973058637</v>
      </c>
      <c r="K58" s="22">
        <v>2767</v>
      </c>
      <c r="L58" s="164">
        <v>2.396096855800506</v>
      </c>
      <c r="N58" s="445">
        <v>258</v>
      </c>
      <c r="O58" s="28">
        <f t="shared" si="0"/>
        <v>0.68500000000000005</v>
      </c>
      <c r="P58" s="28">
        <v>6.8145800316957217E-2</v>
      </c>
      <c r="Q58" s="28">
        <f t="shared" si="1"/>
        <v>0.40600000000000003</v>
      </c>
      <c r="R58" s="13">
        <v>15.09</v>
      </c>
      <c r="S58" s="28">
        <f t="shared" si="2"/>
        <v>0.77</v>
      </c>
      <c r="T58" s="70">
        <v>3.9857369255150562E-3</v>
      </c>
      <c r="U58" s="28">
        <f t="shared" si="3"/>
        <v>0.54700000000000004</v>
      </c>
      <c r="V58" s="13">
        <v>24</v>
      </c>
      <c r="W58" s="30">
        <f t="shared" si="4"/>
        <v>0.89</v>
      </c>
      <c r="X58" s="67">
        <v>1.8</v>
      </c>
      <c r="Y58" s="28">
        <f t="shared" si="5"/>
        <v>0.52200000000000002</v>
      </c>
      <c r="Z58" s="164">
        <f t="shared" si="6"/>
        <v>3.8200000000000003</v>
      </c>
      <c r="AA58" s="189">
        <f t="shared" si="7"/>
        <v>0.83699999999999997</v>
      </c>
      <c r="AB58" s="360">
        <f t="shared" si="8"/>
        <v>0</v>
      </c>
      <c r="AC58" s="361">
        <f t="shared" si="9"/>
        <v>1</v>
      </c>
      <c r="AE58" s="445">
        <v>659</v>
      </c>
      <c r="AF58" s="30">
        <f t="shared" si="10"/>
        <v>0.88600000000000001</v>
      </c>
      <c r="AG58" s="81">
        <v>12</v>
      </c>
      <c r="AH58" s="28">
        <f t="shared" si="11"/>
        <v>0.72699999999999998</v>
      </c>
      <c r="AI58" s="28">
        <f t="shared" si="12"/>
        <v>0.18893348623853212</v>
      </c>
      <c r="AJ58" s="86">
        <f t="shared" si="13"/>
        <v>0.76600000000000001</v>
      </c>
      <c r="AK58" s="73">
        <f t="shared" si="14"/>
        <v>2.554263565891473</v>
      </c>
      <c r="AL58" s="145">
        <f t="shared" si="15"/>
        <v>0.97099999999999997</v>
      </c>
      <c r="AM58" s="13">
        <v>756</v>
      </c>
      <c r="AN58" s="86">
        <f t="shared" si="16"/>
        <v>0.21674311926605505</v>
      </c>
      <c r="AO58" s="28">
        <f t="shared" si="17"/>
        <v>1.8209408194233688E-2</v>
      </c>
      <c r="AP58" s="28">
        <f t="shared" si="18"/>
        <v>0.55800000000000005</v>
      </c>
      <c r="AQ58" s="197">
        <f t="shared" si="19"/>
        <v>3.35</v>
      </c>
      <c r="AR58" s="182">
        <f t="shared" si="20"/>
        <v>0.96799999999999997</v>
      </c>
      <c r="AS58" s="360">
        <f t="shared" si="21"/>
        <v>1</v>
      </c>
      <c r="AT58" s="361">
        <f t="shared" si="22"/>
        <v>2</v>
      </c>
      <c r="AV58" s="210">
        <v>61650</v>
      </c>
      <c r="AW58" s="179">
        <f t="shared" si="23"/>
        <v>0.85799999999999998</v>
      </c>
      <c r="AX58" s="28">
        <v>1.5923566878980892E-2</v>
      </c>
      <c r="AY58" s="86">
        <f t="shared" si="24"/>
        <v>0.27200000000000002</v>
      </c>
      <c r="AZ58" s="28">
        <v>0.27400000000000002</v>
      </c>
      <c r="BA58" s="86">
        <f t="shared" si="25"/>
        <v>0.65</v>
      </c>
      <c r="BB58" s="28">
        <v>0.90900000000000003</v>
      </c>
      <c r="BC58" s="86">
        <f t="shared" si="26"/>
        <v>0.79100000000000004</v>
      </c>
      <c r="BD58" s="28">
        <v>0.95600000000000007</v>
      </c>
      <c r="BE58" s="145">
        <f t="shared" si="27"/>
        <v>0.92200000000000004</v>
      </c>
      <c r="BF58" s="28">
        <v>2.1244309559939303E-2</v>
      </c>
      <c r="BG58" s="86">
        <f t="shared" si="28"/>
        <v>0.48399999999999999</v>
      </c>
      <c r="BH58" s="214">
        <f t="shared" si="29"/>
        <v>3.9769999999999999</v>
      </c>
      <c r="BI58" s="182">
        <f t="shared" si="30"/>
        <v>0.93899999999999995</v>
      </c>
      <c r="BJ58" s="360">
        <f t="shared" si="31"/>
        <v>1</v>
      </c>
      <c r="BK58" s="361">
        <f t="shared" si="32"/>
        <v>2</v>
      </c>
      <c r="BM58" s="161">
        <v>1</v>
      </c>
      <c r="BN58" s="28">
        <f t="shared" si="33"/>
        <v>0.40200000000000002</v>
      </c>
      <c r="BO58" s="13">
        <v>1</v>
      </c>
      <c r="BP58" s="28">
        <f t="shared" si="34"/>
        <v>0.59299999999999997</v>
      </c>
      <c r="BQ58" s="28">
        <v>0.10299999999999999</v>
      </c>
      <c r="BR58" s="86">
        <f t="shared" si="35"/>
        <v>0.59299999999999997</v>
      </c>
      <c r="BS58" s="164">
        <f t="shared" si="36"/>
        <v>0.995</v>
      </c>
      <c r="BT58" s="225">
        <f t="shared" si="37"/>
        <v>0.53</v>
      </c>
      <c r="BU58" s="360">
        <f t="shared" si="38"/>
        <v>0</v>
      </c>
      <c r="BV58" s="361">
        <f t="shared" si="39"/>
        <v>0</v>
      </c>
      <c r="BX58" s="161">
        <v>0</v>
      </c>
      <c r="BY58" s="28">
        <f t="shared" si="40"/>
        <v>0</v>
      </c>
      <c r="BZ58" s="13">
        <v>0</v>
      </c>
      <c r="CA58" s="28">
        <f t="shared" si="41"/>
        <v>0</v>
      </c>
      <c r="CB58" s="13">
        <v>6</v>
      </c>
      <c r="CC58" s="28">
        <f t="shared" si="42"/>
        <v>0.67800000000000005</v>
      </c>
      <c r="CD58" s="13">
        <v>2</v>
      </c>
      <c r="CE58" s="28">
        <f t="shared" si="43"/>
        <v>0.67800000000000005</v>
      </c>
      <c r="CF58" s="164">
        <f t="shared" si="44"/>
        <v>0.67800000000000005</v>
      </c>
      <c r="CG58" s="195">
        <f t="shared" si="45"/>
        <v>0.57199999999999995</v>
      </c>
      <c r="CH58" s="360">
        <f t="shared" si="46"/>
        <v>0</v>
      </c>
      <c r="CI58" s="361">
        <f t="shared" si="47"/>
        <v>0</v>
      </c>
      <c r="CK58" s="161">
        <v>9</v>
      </c>
      <c r="CL58" s="28">
        <f t="shared" si="48"/>
        <v>0.68500000000000005</v>
      </c>
      <c r="CM58" s="28">
        <v>1.3657056145675266E-2</v>
      </c>
      <c r="CN58" s="86">
        <f t="shared" si="49"/>
        <v>0.505</v>
      </c>
      <c r="CO58" s="13">
        <v>47</v>
      </c>
      <c r="CP58" s="28">
        <f t="shared" si="50"/>
        <v>0.64300000000000002</v>
      </c>
      <c r="CQ58" s="13">
        <v>14</v>
      </c>
      <c r="CR58" s="28">
        <f t="shared" si="51"/>
        <v>0.66</v>
      </c>
      <c r="CS58" s="164">
        <f t="shared" si="52"/>
        <v>2.4929999999999999</v>
      </c>
      <c r="CT58" s="195">
        <f t="shared" si="53"/>
        <v>0.63900000000000001</v>
      </c>
      <c r="CU58" s="360">
        <f t="shared" si="54"/>
        <v>0</v>
      </c>
      <c r="CV58" s="361">
        <f t="shared" si="55"/>
        <v>0</v>
      </c>
      <c r="CX58" s="229">
        <v>0.24947209653092001</v>
      </c>
      <c r="CY58" s="28">
        <f t="shared" si="56"/>
        <v>0.75600000000000001</v>
      </c>
      <c r="CZ58" s="28">
        <v>0.16832579185520363</v>
      </c>
      <c r="DA58" s="28">
        <f t="shared" si="57"/>
        <v>0.77</v>
      </c>
      <c r="DB58" s="28">
        <v>0.29949999999999999</v>
      </c>
      <c r="DC58" s="164">
        <f t="shared" si="58"/>
        <v>1.8254999999999999</v>
      </c>
      <c r="DD58" s="195">
        <f t="shared" si="59"/>
        <v>0.63900000000000001</v>
      </c>
      <c r="DE58" s="360">
        <f t="shared" si="60"/>
        <v>0</v>
      </c>
      <c r="DF58" s="361">
        <f t="shared" si="61"/>
        <v>0</v>
      </c>
      <c r="DI58" s="231"/>
      <c r="DJ58" s="164">
        <f t="shared" si="62"/>
        <v>17.138499999999997</v>
      </c>
      <c r="DK58" s="207">
        <f t="shared" si="63"/>
        <v>0.83299999999999996</v>
      </c>
      <c r="DM58" s="363">
        <f t="shared" si="64"/>
        <v>2</v>
      </c>
      <c r="DN58" s="364">
        <f t="shared" si="65"/>
        <v>5</v>
      </c>
    </row>
    <row r="59" spans="2:118" x14ac:dyDescent="0.3">
      <c r="B59" s="47" t="s">
        <v>115</v>
      </c>
      <c r="C59" s="160">
        <v>540074</v>
      </c>
      <c r="D59" s="4" t="s">
        <v>330</v>
      </c>
      <c r="E59" s="4" t="s">
        <v>369</v>
      </c>
      <c r="F59" s="11">
        <v>3</v>
      </c>
      <c r="G59" s="18">
        <v>411</v>
      </c>
      <c r="H59" s="18">
        <v>792</v>
      </c>
      <c r="I59" s="18">
        <v>1804</v>
      </c>
      <c r="J59" s="19">
        <v>2809.1484184914839</v>
      </c>
      <c r="K59" s="18">
        <v>737</v>
      </c>
      <c r="L59" s="163">
        <v>2.4500000000000002</v>
      </c>
      <c r="N59" s="256">
        <v>162</v>
      </c>
      <c r="O59" s="26">
        <f t="shared" si="0"/>
        <v>0.57499999999999996</v>
      </c>
      <c r="P59" s="26">
        <v>0.39416058394160591</v>
      </c>
      <c r="Q59" s="144">
        <f t="shared" si="1"/>
        <v>0.96099999999999997</v>
      </c>
      <c r="R59" s="11">
        <v>2.86</v>
      </c>
      <c r="S59" s="26">
        <f t="shared" si="2"/>
        <v>0.40600000000000003</v>
      </c>
      <c r="T59" s="69">
        <v>6.9586374695863743E-3</v>
      </c>
      <c r="U59" s="26">
        <f t="shared" si="3"/>
        <v>0.78</v>
      </c>
      <c r="V59" s="11">
        <v>24</v>
      </c>
      <c r="W59" s="31">
        <f t="shared" si="4"/>
        <v>0.89</v>
      </c>
      <c r="X59" s="65">
        <v>1.3</v>
      </c>
      <c r="Y59" s="26">
        <f t="shared" si="5"/>
        <v>0.35599999999999998</v>
      </c>
      <c r="Z59" s="163">
        <f t="shared" si="6"/>
        <v>3.968</v>
      </c>
      <c r="AA59" s="185">
        <f t="shared" si="7"/>
        <v>0.89</v>
      </c>
      <c r="AB59" s="283">
        <f t="shared" si="8"/>
        <v>1</v>
      </c>
      <c r="AC59" s="284">
        <f t="shared" si="9"/>
        <v>2</v>
      </c>
      <c r="AE59" s="256">
        <v>238</v>
      </c>
      <c r="AF59" s="26">
        <f t="shared" si="10"/>
        <v>0.73099999999999998</v>
      </c>
      <c r="AG59" s="79">
        <v>14</v>
      </c>
      <c r="AH59" s="26">
        <f t="shared" si="11"/>
        <v>0.74199999999999999</v>
      </c>
      <c r="AI59" s="26">
        <f t="shared" si="12"/>
        <v>0.3005050505050505</v>
      </c>
      <c r="AJ59" s="144">
        <f t="shared" si="13"/>
        <v>0.92200000000000004</v>
      </c>
      <c r="AK59" s="61">
        <f t="shared" si="14"/>
        <v>1.4691358024691359</v>
      </c>
      <c r="AL59" s="31">
        <f t="shared" si="15"/>
        <v>0.88300000000000001</v>
      </c>
      <c r="AM59" s="11">
        <v>272</v>
      </c>
      <c r="AN59" s="83">
        <f t="shared" si="16"/>
        <v>0.34343434343434343</v>
      </c>
      <c r="AO59" s="26">
        <f t="shared" si="17"/>
        <v>5.8823529411764705E-2</v>
      </c>
      <c r="AP59" s="26">
        <f t="shared" si="18"/>
        <v>0.628</v>
      </c>
      <c r="AQ59" s="198">
        <f t="shared" si="19"/>
        <v>3.278</v>
      </c>
      <c r="AR59" s="184">
        <f t="shared" si="20"/>
        <v>0.93600000000000005</v>
      </c>
      <c r="AS59" s="283">
        <f t="shared" si="21"/>
        <v>1</v>
      </c>
      <c r="AT59" s="284">
        <f t="shared" si="22"/>
        <v>2</v>
      </c>
      <c r="AV59" s="208">
        <v>39100</v>
      </c>
      <c r="AW59" s="83">
        <f t="shared" si="23"/>
        <v>0.54700000000000004</v>
      </c>
      <c r="AX59" s="26">
        <v>0.21739130434782611</v>
      </c>
      <c r="AY59" s="83">
        <f t="shared" si="24"/>
        <v>0.60699999999999998</v>
      </c>
      <c r="AZ59" s="26">
        <v>0.27600000000000002</v>
      </c>
      <c r="BA59" s="83">
        <f t="shared" si="25"/>
        <v>0.65300000000000002</v>
      </c>
      <c r="BB59" s="26">
        <v>0.91900000000000004</v>
      </c>
      <c r="BC59" s="178">
        <f t="shared" si="26"/>
        <v>0.86899999999999999</v>
      </c>
      <c r="BD59" s="26">
        <v>0.8600000000000001</v>
      </c>
      <c r="BE59" s="83">
        <f t="shared" si="27"/>
        <v>0.64600000000000002</v>
      </c>
      <c r="BF59" s="26">
        <v>1.2605042016806723E-2</v>
      </c>
      <c r="BG59" s="83">
        <f t="shared" si="28"/>
        <v>0.40899999999999997</v>
      </c>
      <c r="BH59" s="212">
        <f t="shared" si="29"/>
        <v>3.7310000000000003</v>
      </c>
      <c r="BI59" s="193">
        <f t="shared" si="30"/>
        <v>0.79500000000000004</v>
      </c>
      <c r="BJ59" s="283">
        <f t="shared" si="31"/>
        <v>0</v>
      </c>
      <c r="BK59" s="284">
        <f t="shared" si="32"/>
        <v>1</v>
      </c>
      <c r="BM59" s="160">
        <v>3</v>
      </c>
      <c r="BN59" s="26">
        <f t="shared" si="33"/>
        <v>0.76600000000000001</v>
      </c>
      <c r="BO59" s="11">
        <v>1</v>
      </c>
      <c r="BP59" s="26">
        <f t="shared" si="34"/>
        <v>0.59299999999999997</v>
      </c>
      <c r="BQ59" s="26">
        <v>0.113</v>
      </c>
      <c r="BR59" s="83">
        <f t="shared" si="35"/>
        <v>0.61399999999999999</v>
      </c>
      <c r="BS59" s="163">
        <f t="shared" si="36"/>
        <v>1.38</v>
      </c>
      <c r="BT59" s="223">
        <f t="shared" si="37"/>
        <v>0.79100000000000004</v>
      </c>
      <c r="BU59" s="283">
        <f t="shared" si="38"/>
        <v>0</v>
      </c>
      <c r="BV59" s="284">
        <f t="shared" si="39"/>
        <v>0</v>
      </c>
      <c r="BX59" s="160">
        <v>0</v>
      </c>
      <c r="BY59" s="26">
        <f t="shared" si="40"/>
        <v>0</v>
      </c>
      <c r="BZ59" s="11">
        <v>0</v>
      </c>
      <c r="CA59" s="26">
        <f t="shared" si="41"/>
        <v>0</v>
      </c>
      <c r="CB59" s="11">
        <v>4</v>
      </c>
      <c r="CC59" s="26">
        <f t="shared" si="42"/>
        <v>0.59</v>
      </c>
      <c r="CD59" s="11">
        <v>0</v>
      </c>
      <c r="CE59" s="26">
        <f t="shared" si="43"/>
        <v>0</v>
      </c>
      <c r="CF59" s="163">
        <f t="shared" si="44"/>
        <v>0.59</v>
      </c>
      <c r="CG59" s="203">
        <f t="shared" si="45"/>
        <v>0.51500000000000001</v>
      </c>
      <c r="CH59" s="283">
        <f t="shared" si="46"/>
        <v>0</v>
      </c>
      <c r="CI59" s="284">
        <f t="shared" si="47"/>
        <v>0</v>
      </c>
      <c r="CK59" s="160">
        <v>2</v>
      </c>
      <c r="CL59" s="26">
        <f t="shared" si="48"/>
        <v>0.498</v>
      </c>
      <c r="CM59" s="26">
        <v>8.4033613445378148E-3</v>
      </c>
      <c r="CN59" s="83">
        <f t="shared" si="49"/>
        <v>0.47299999999999998</v>
      </c>
      <c r="CO59" s="11">
        <v>9</v>
      </c>
      <c r="CP59" s="26">
        <f t="shared" si="50"/>
        <v>0.34200000000000003</v>
      </c>
      <c r="CQ59" s="11">
        <v>2</v>
      </c>
      <c r="CR59" s="26">
        <f t="shared" si="51"/>
        <v>0.35299999999999998</v>
      </c>
      <c r="CS59" s="163">
        <f t="shared" si="52"/>
        <v>1.6660000000000001</v>
      </c>
      <c r="CT59" s="203">
        <f t="shared" si="53"/>
        <v>0.48399999999999999</v>
      </c>
      <c r="CU59" s="283">
        <f t="shared" si="54"/>
        <v>0</v>
      </c>
      <c r="CV59" s="284">
        <f t="shared" si="55"/>
        <v>0</v>
      </c>
      <c r="CX59" s="227">
        <v>0.308</v>
      </c>
      <c r="CY59" s="31">
        <f t="shared" si="56"/>
        <v>0.80900000000000005</v>
      </c>
      <c r="CZ59" s="26">
        <v>0.17899999999999999</v>
      </c>
      <c r="DA59" s="26">
        <f t="shared" si="57"/>
        <v>0.79500000000000004</v>
      </c>
      <c r="DB59" s="178">
        <v>0.86780000000000002</v>
      </c>
      <c r="DC59" s="163">
        <f t="shared" si="58"/>
        <v>2.4718</v>
      </c>
      <c r="DD59" s="205">
        <f t="shared" si="59"/>
        <v>0.872</v>
      </c>
      <c r="DE59" s="283">
        <f t="shared" si="60"/>
        <v>0</v>
      </c>
      <c r="DF59" s="284">
        <f t="shared" si="61"/>
        <v>2</v>
      </c>
      <c r="DI59" s="231"/>
      <c r="DJ59" s="163">
        <f t="shared" si="62"/>
        <v>17.084800000000001</v>
      </c>
      <c r="DK59" s="205">
        <f t="shared" si="63"/>
        <v>0.83</v>
      </c>
      <c r="DM59" s="301">
        <f t="shared" si="64"/>
        <v>2</v>
      </c>
      <c r="DN59" s="302">
        <f t="shared" si="65"/>
        <v>7</v>
      </c>
    </row>
    <row r="60" spans="2:118" x14ac:dyDescent="0.3">
      <c r="B60" s="47" t="s">
        <v>155</v>
      </c>
      <c r="C60" s="160">
        <v>540111</v>
      </c>
      <c r="D60" s="4" t="s">
        <v>336</v>
      </c>
      <c r="E60" s="4" t="s">
        <v>369</v>
      </c>
      <c r="F60" s="11">
        <v>10</v>
      </c>
      <c r="G60" s="18">
        <v>2149</v>
      </c>
      <c r="H60" s="18">
        <v>4426</v>
      </c>
      <c r="I60" s="18">
        <v>8195</v>
      </c>
      <c r="J60" s="19">
        <v>2440.5770125639833</v>
      </c>
      <c r="K60" s="18">
        <v>3526</v>
      </c>
      <c r="L60" s="163">
        <v>2.2799999999999998</v>
      </c>
      <c r="N60" s="256">
        <v>563</v>
      </c>
      <c r="O60" s="26">
        <f t="shared" si="0"/>
        <v>0.77700000000000002</v>
      </c>
      <c r="P60" s="26">
        <v>0.26198231735691019</v>
      </c>
      <c r="Q60" s="31">
        <f t="shared" si="1"/>
        <v>0.85099999999999998</v>
      </c>
      <c r="R60" s="11">
        <v>8.2799999999999994</v>
      </c>
      <c r="S60" s="26">
        <f t="shared" si="2"/>
        <v>0.71699999999999997</v>
      </c>
      <c r="T60" s="69">
        <v>3.85295486272685E-3</v>
      </c>
      <c r="U60" s="26">
        <f t="shared" si="3"/>
        <v>0.53</v>
      </c>
      <c r="V60" s="11">
        <v>16</v>
      </c>
      <c r="W60" s="26">
        <f t="shared" si="4"/>
        <v>0.38800000000000001</v>
      </c>
      <c r="X60" s="62">
        <v>4.2</v>
      </c>
      <c r="Y60" s="31">
        <f t="shared" si="5"/>
        <v>0.86899999999999999</v>
      </c>
      <c r="Z60" s="163">
        <f t="shared" si="6"/>
        <v>4.1319999999999997</v>
      </c>
      <c r="AA60" s="184">
        <f t="shared" si="7"/>
        <v>0.93899999999999995</v>
      </c>
      <c r="AB60" s="283">
        <f t="shared" si="8"/>
        <v>0</v>
      </c>
      <c r="AC60" s="284">
        <f t="shared" si="9"/>
        <v>2</v>
      </c>
      <c r="AE60" s="256">
        <v>321</v>
      </c>
      <c r="AF60" s="26">
        <f t="shared" si="10"/>
        <v>0.79500000000000004</v>
      </c>
      <c r="AG60" s="79">
        <v>1</v>
      </c>
      <c r="AH60" s="26">
        <f t="shared" si="11"/>
        <v>0.46899999999999997</v>
      </c>
      <c r="AI60" s="26">
        <f t="shared" si="12"/>
        <v>7.2525982828739274E-2</v>
      </c>
      <c r="AJ60" s="83">
        <f t="shared" si="13"/>
        <v>0.501</v>
      </c>
      <c r="AK60" s="61">
        <f t="shared" si="14"/>
        <v>0.5701598579040853</v>
      </c>
      <c r="AL60" s="26">
        <f t="shared" si="15"/>
        <v>0.57899999999999996</v>
      </c>
      <c r="AM60" s="11">
        <v>372</v>
      </c>
      <c r="AN60" s="83">
        <f t="shared" si="16"/>
        <v>8.4048802530501579E-2</v>
      </c>
      <c r="AO60" s="26">
        <f t="shared" si="17"/>
        <v>3.1152647975077881E-3</v>
      </c>
      <c r="AP60" s="26">
        <f t="shared" si="18"/>
        <v>0.48699999999999999</v>
      </c>
      <c r="AQ60" s="198">
        <f t="shared" si="19"/>
        <v>2.3439999999999999</v>
      </c>
      <c r="AR60" s="193">
        <f t="shared" si="20"/>
        <v>0.64300000000000002</v>
      </c>
      <c r="AS60" s="283">
        <f t="shared" si="21"/>
        <v>0</v>
      </c>
      <c r="AT60" s="284">
        <f t="shared" si="22"/>
        <v>0</v>
      </c>
      <c r="AV60" s="208">
        <v>20935</v>
      </c>
      <c r="AW60" s="83">
        <f t="shared" si="23"/>
        <v>0.215</v>
      </c>
      <c r="AX60" s="26">
        <v>0.608843537414966</v>
      </c>
      <c r="AY60" s="144">
        <f t="shared" si="24"/>
        <v>0.99199999999999999</v>
      </c>
      <c r="AZ60" s="26">
        <v>0.21</v>
      </c>
      <c r="BA60" s="83">
        <f t="shared" si="25"/>
        <v>0.52200000000000002</v>
      </c>
      <c r="BB60" s="26">
        <v>0.89500000000000002</v>
      </c>
      <c r="BC60" s="83">
        <f t="shared" si="26"/>
        <v>0.73799999999999999</v>
      </c>
      <c r="BD60" s="26">
        <v>0.68399999999999994</v>
      </c>
      <c r="BE60" s="83">
        <f t="shared" si="27"/>
        <v>0.28899999999999998</v>
      </c>
      <c r="BF60" s="26">
        <v>0.12149532710280374</v>
      </c>
      <c r="BG60" s="178">
        <f t="shared" si="28"/>
        <v>0.89300000000000002</v>
      </c>
      <c r="BH60" s="212">
        <f t="shared" si="29"/>
        <v>3.649</v>
      </c>
      <c r="BI60" s="193">
        <f t="shared" si="30"/>
        <v>0.72</v>
      </c>
      <c r="BJ60" s="283">
        <f t="shared" si="31"/>
        <v>1</v>
      </c>
      <c r="BK60" s="284">
        <f t="shared" si="32"/>
        <v>2</v>
      </c>
      <c r="BM60" s="160">
        <v>2</v>
      </c>
      <c r="BN60" s="26">
        <f t="shared" si="33"/>
        <v>0.61799999999999999</v>
      </c>
      <c r="BO60" s="11">
        <v>1</v>
      </c>
      <c r="BP60" s="26">
        <f t="shared" si="34"/>
        <v>0.59299999999999997</v>
      </c>
      <c r="BQ60" s="26">
        <v>0.15</v>
      </c>
      <c r="BR60" s="83">
        <f t="shared" si="35"/>
        <v>0.72</v>
      </c>
      <c r="BS60" s="163">
        <f t="shared" si="36"/>
        <v>1.3380000000000001</v>
      </c>
      <c r="BT60" s="223">
        <f t="shared" si="37"/>
        <v>0.75600000000000001</v>
      </c>
      <c r="BU60" s="283">
        <f t="shared" si="38"/>
        <v>0</v>
      </c>
      <c r="BV60" s="284">
        <f t="shared" si="39"/>
        <v>0</v>
      </c>
      <c r="BX60" s="160">
        <v>0</v>
      </c>
      <c r="BY60" s="26">
        <f t="shared" si="40"/>
        <v>0</v>
      </c>
      <c r="BZ60" s="11">
        <v>0</v>
      </c>
      <c r="CA60" s="26">
        <f t="shared" si="41"/>
        <v>0</v>
      </c>
      <c r="CB60" s="11">
        <v>7</v>
      </c>
      <c r="CC60" s="26">
        <f t="shared" si="42"/>
        <v>0.72399999999999998</v>
      </c>
      <c r="CD60" s="11">
        <v>3</v>
      </c>
      <c r="CE60" s="26">
        <f t="shared" si="43"/>
        <v>0.77300000000000002</v>
      </c>
      <c r="CF60" s="163">
        <f t="shared" si="44"/>
        <v>0.72399999999999998</v>
      </c>
      <c r="CG60" s="203">
        <f t="shared" si="45"/>
        <v>0.61099999999999999</v>
      </c>
      <c r="CH60" s="283">
        <f t="shared" si="46"/>
        <v>0</v>
      </c>
      <c r="CI60" s="284">
        <f t="shared" si="47"/>
        <v>0</v>
      </c>
      <c r="CK60" s="160">
        <v>87</v>
      </c>
      <c r="CL60" s="144">
        <f t="shared" si="48"/>
        <v>0.93200000000000005</v>
      </c>
      <c r="CM60" s="26">
        <v>0.27102803738317754</v>
      </c>
      <c r="CN60" s="144">
        <f t="shared" si="49"/>
        <v>0.95</v>
      </c>
      <c r="CO60" s="11">
        <v>86</v>
      </c>
      <c r="CP60" s="26">
        <f t="shared" si="50"/>
        <v>0.752</v>
      </c>
      <c r="CQ60" s="11">
        <v>31</v>
      </c>
      <c r="CR60" s="26">
        <f t="shared" si="51"/>
        <v>0.77700000000000002</v>
      </c>
      <c r="CS60" s="163">
        <f t="shared" si="52"/>
        <v>3.411</v>
      </c>
      <c r="CT60" s="206">
        <f t="shared" si="53"/>
        <v>0.91500000000000004</v>
      </c>
      <c r="CU60" s="283">
        <f t="shared" si="54"/>
        <v>2</v>
      </c>
      <c r="CV60" s="284">
        <f t="shared" si="55"/>
        <v>2</v>
      </c>
      <c r="CX60" s="227">
        <v>7.8E-2</v>
      </c>
      <c r="CY60" s="26">
        <f t="shared" si="56"/>
        <v>0.42</v>
      </c>
      <c r="CZ60" s="26">
        <v>4.1000000000000002E-2</v>
      </c>
      <c r="DA60" s="26">
        <f t="shared" si="57"/>
        <v>0.42699999999999999</v>
      </c>
      <c r="DB60" s="26">
        <v>0.57699999999999996</v>
      </c>
      <c r="DC60" s="163">
        <f t="shared" si="58"/>
        <v>1.4239999999999999</v>
      </c>
      <c r="DD60" s="203">
        <f t="shared" si="59"/>
        <v>0.48</v>
      </c>
      <c r="DE60" s="283">
        <f t="shared" si="60"/>
        <v>0</v>
      </c>
      <c r="DF60" s="284">
        <f t="shared" si="61"/>
        <v>0</v>
      </c>
      <c r="DI60" s="231"/>
      <c r="DJ60" s="163">
        <f t="shared" si="62"/>
        <v>17.021999999999998</v>
      </c>
      <c r="DK60" s="205">
        <f t="shared" si="63"/>
        <v>0.82599999999999996</v>
      </c>
      <c r="DM60" s="301">
        <f t="shared" si="64"/>
        <v>3</v>
      </c>
      <c r="DN60" s="302">
        <f t="shared" si="65"/>
        <v>6</v>
      </c>
    </row>
    <row r="61" spans="2:118" x14ac:dyDescent="0.3">
      <c r="B61" s="47" t="s">
        <v>172</v>
      </c>
      <c r="C61" s="160">
        <v>540122</v>
      </c>
      <c r="D61" s="4" t="s">
        <v>339</v>
      </c>
      <c r="E61" s="4" t="s">
        <v>369</v>
      </c>
      <c r="F61" s="11">
        <v>1</v>
      </c>
      <c r="G61" s="18">
        <v>589</v>
      </c>
      <c r="H61" s="18">
        <v>563</v>
      </c>
      <c r="I61" s="18">
        <v>679</v>
      </c>
      <c r="J61" s="19">
        <v>737.79286926994905</v>
      </c>
      <c r="K61" s="18">
        <v>224</v>
      </c>
      <c r="L61" s="163">
        <v>3.03</v>
      </c>
      <c r="N61" s="256">
        <v>73</v>
      </c>
      <c r="O61" s="26">
        <f t="shared" si="0"/>
        <v>0.39200000000000002</v>
      </c>
      <c r="P61" s="26">
        <v>0.1239388794567063</v>
      </c>
      <c r="Q61" s="26">
        <f t="shared" si="1"/>
        <v>0.56100000000000005</v>
      </c>
      <c r="R61" s="11">
        <v>4.93</v>
      </c>
      <c r="S61" s="26">
        <f t="shared" si="2"/>
        <v>0.59699999999999998</v>
      </c>
      <c r="T61" s="69">
        <v>8.3701188455008492E-3</v>
      </c>
      <c r="U61" s="31">
        <f t="shared" si="3"/>
        <v>0.86499999999999999</v>
      </c>
      <c r="V61" s="11">
        <v>19</v>
      </c>
      <c r="W61" s="26">
        <f t="shared" si="4"/>
        <v>0.749</v>
      </c>
      <c r="X61" s="62">
        <v>1.7</v>
      </c>
      <c r="Y61" s="26">
        <f t="shared" si="5"/>
        <v>0.48</v>
      </c>
      <c r="Z61" s="163">
        <f t="shared" si="6"/>
        <v>3.6440000000000001</v>
      </c>
      <c r="AA61" s="181">
        <f t="shared" si="7"/>
        <v>0.75600000000000001</v>
      </c>
      <c r="AB61" s="283">
        <f t="shared" si="8"/>
        <v>0</v>
      </c>
      <c r="AC61" s="284">
        <f t="shared" si="9"/>
        <v>1</v>
      </c>
      <c r="AE61" s="256">
        <v>138</v>
      </c>
      <c r="AF61" s="26">
        <f t="shared" si="10"/>
        <v>0.66</v>
      </c>
      <c r="AG61" s="79">
        <v>13</v>
      </c>
      <c r="AH61" s="26">
        <f t="shared" si="11"/>
        <v>0.73799999999999999</v>
      </c>
      <c r="AI61" s="26">
        <f t="shared" si="12"/>
        <v>0.24511545293072823</v>
      </c>
      <c r="AJ61" s="178">
        <f t="shared" si="13"/>
        <v>0.85799999999999998</v>
      </c>
      <c r="AK61" s="61">
        <f t="shared" si="14"/>
        <v>1.8904109589041096</v>
      </c>
      <c r="AL61" s="144">
        <f t="shared" si="15"/>
        <v>0.93899999999999995</v>
      </c>
      <c r="AM61" s="11">
        <v>143</v>
      </c>
      <c r="AN61" s="83">
        <f t="shared" si="16"/>
        <v>0.25399644760213141</v>
      </c>
      <c r="AO61" s="26">
        <f t="shared" si="17"/>
        <v>9.420289855072464E-2</v>
      </c>
      <c r="AP61" s="26">
        <f t="shared" si="18"/>
        <v>0.71699999999999997</v>
      </c>
      <c r="AQ61" s="198">
        <f t="shared" si="19"/>
        <v>3.1950000000000003</v>
      </c>
      <c r="AR61" s="184">
        <f t="shared" si="20"/>
        <v>0.90400000000000003</v>
      </c>
      <c r="AS61" s="283">
        <f t="shared" si="21"/>
        <v>1</v>
      </c>
      <c r="AT61" s="284">
        <f t="shared" si="22"/>
        <v>2</v>
      </c>
      <c r="AV61" s="208">
        <v>18700</v>
      </c>
      <c r="AW61" s="83">
        <f t="shared" si="23"/>
        <v>0.20100000000000001</v>
      </c>
      <c r="AX61" s="26">
        <v>0.1057692307692308</v>
      </c>
      <c r="AY61" s="83">
        <f t="shared" si="24"/>
        <v>0.434</v>
      </c>
      <c r="AZ61" s="26">
        <v>0.441</v>
      </c>
      <c r="BA61" s="178">
        <f t="shared" si="25"/>
        <v>0.872</v>
      </c>
      <c r="BB61" s="26">
        <v>0.91600000000000004</v>
      </c>
      <c r="BC61" s="178">
        <f t="shared" si="26"/>
        <v>0.83</v>
      </c>
      <c r="BD61" s="26">
        <v>0.93699999999999994</v>
      </c>
      <c r="BE61" s="178">
        <f t="shared" si="27"/>
        <v>0.872</v>
      </c>
      <c r="BF61" s="26">
        <v>2.1739130434782608E-2</v>
      </c>
      <c r="BG61" s="83">
        <f t="shared" si="28"/>
        <v>0.48699999999999999</v>
      </c>
      <c r="BH61" s="212">
        <f t="shared" si="29"/>
        <v>3.6960000000000002</v>
      </c>
      <c r="BI61" s="193">
        <f t="shared" si="30"/>
        <v>0.77</v>
      </c>
      <c r="BJ61" s="283">
        <f t="shared" si="31"/>
        <v>0</v>
      </c>
      <c r="BK61" s="284">
        <f t="shared" si="32"/>
        <v>3</v>
      </c>
      <c r="BM61" s="160">
        <v>2</v>
      </c>
      <c r="BN61" s="26">
        <f t="shared" si="33"/>
        <v>0.61799999999999999</v>
      </c>
      <c r="BO61" s="11">
        <v>2</v>
      </c>
      <c r="BP61" s="31">
        <f t="shared" si="34"/>
        <v>0.82599999999999996</v>
      </c>
      <c r="BQ61" s="26">
        <v>0.22700000000000001</v>
      </c>
      <c r="BR61" s="178">
        <f t="shared" si="35"/>
        <v>0.86199999999999999</v>
      </c>
      <c r="BS61" s="163">
        <f t="shared" si="36"/>
        <v>1.48</v>
      </c>
      <c r="BT61" s="220">
        <f t="shared" si="37"/>
        <v>0.85099999999999998</v>
      </c>
      <c r="BU61" s="283">
        <f t="shared" si="38"/>
        <v>0</v>
      </c>
      <c r="BV61" s="284">
        <f t="shared" si="39"/>
        <v>1</v>
      </c>
      <c r="BX61" s="160">
        <v>0</v>
      </c>
      <c r="BY61" s="26">
        <f t="shared" si="40"/>
        <v>0</v>
      </c>
      <c r="BZ61" s="11">
        <v>0</v>
      </c>
      <c r="CA61" s="26">
        <f t="shared" si="41"/>
        <v>0</v>
      </c>
      <c r="CB61" s="11">
        <v>11</v>
      </c>
      <c r="CC61" s="31">
        <f t="shared" si="42"/>
        <v>0.83299999999999996</v>
      </c>
      <c r="CD61" s="11">
        <v>6</v>
      </c>
      <c r="CE61" s="144">
        <f t="shared" si="43"/>
        <v>0.90100000000000002</v>
      </c>
      <c r="CF61" s="163">
        <f t="shared" si="44"/>
        <v>0.83299999999999996</v>
      </c>
      <c r="CG61" s="203">
        <f t="shared" si="45"/>
        <v>0.65</v>
      </c>
      <c r="CH61" s="283">
        <f t="shared" si="46"/>
        <v>0</v>
      </c>
      <c r="CI61" s="284">
        <f t="shared" si="47"/>
        <v>1</v>
      </c>
      <c r="CK61" s="160">
        <v>1</v>
      </c>
      <c r="CL61" s="26">
        <f t="shared" si="48"/>
        <v>0.434</v>
      </c>
      <c r="CM61" s="26">
        <v>7.246376811594203E-3</v>
      </c>
      <c r="CN61" s="83">
        <f t="shared" si="49"/>
        <v>0.46600000000000003</v>
      </c>
      <c r="CO61" s="11">
        <v>19</v>
      </c>
      <c r="CP61" s="26">
        <f t="shared" si="50"/>
        <v>0.47699999999999998</v>
      </c>
      <c r="CQ61" s="11">
        <v>0</v>
      </c>
      <c r="CR61" s="26">
        <f t="shared" si="51"/>
        <v>0</v>
      </c>
      <c r="CS61" s="163">
        <f t="shared" si="52"/>
        <v>1.377</v>
      </c>
      <c r="CT61" s="203">
        <f t="shared" si="53"/>
        <v>0.438</v>
      </c>
      <c r="CU61" s="283">
        <f t="shared" si="54"/>
        <v>0</v>
      </c>
      <c r="CV61" s="284">
        <f t="shared" si="55"/>
        <v>0</v>
      </c>
      <c r="CX61" s="227">
        <v>0.49</v>
      </c>
      <c r="CY61" s="144">
        <f t="shared" si="56"/>
        <v>0.90400000000000003</v>
      </c>
      <c r="CZ61" s="26">
        <v>0.28599999999999998</v>
      </c>
      <c r="DA61" s="31">
        <f t="shared" si="57"/>
        <v>0.876</v>
      </c>
      <c r="DB61" s="144">
        <v>0.99550000000000005</v>
      </c>
      <c r="DC61" s="163">
        <f t="shared" si="58"/>
        <v>2.7755000000000001</v>
      </c>
      <c r="DD61" s="206">
        <f t="shared" si="59"/>
        <v>0.96099999999999997</v>
      </c>
      <c r="DE61" s="283">
        <f t="shared" si="60"/>
        <v>2</v>
      </c>
      <c r="DF61" s="284">
        <f t="shared" si="61"/>
        <v>3</v>
      </c>
      <c r="DI61" s="231"/>
      <c r="DJ61" s="163">
        <f t="shared" si="62"/>
        <v>17.000500000000002</v>
      </c>
      <c r="DK61" s="205">
        <f t="shared" si="63"/>
        <v>0.82299999999999995</v>
      </c>
      <c r="DM61" s="301">
        <f t="shared" si="64"/>
        <v>3</v>
      </c>
      <c r="DN61" s="302">
        <f t="shared" si="65"/>
        <v>11</v>
      </c>
    </row>
    <row r="62" spans="2:118" x14ac:dyDescent="0.3">
      <c r="B62" s="48" t="s">
        <v>65</v>
      </c>
      <c r="C62" s="162">
        <v>540026</v>
      </c>
      <c r="D62" s="5" t="s">
        <v>318</v>
      </c>
      <c r="E62" s="5" t="s">
        <v>370</v>
      </c>
      <c r="F62" s="12">
        <v>4</v>
      </c>
      <c r="G62" s="20">
        <v>412137</v>
      </c>
      <c r="H62" s="20">
        <v>15469</v>
      </c>
      <c r="I62" s="20">
        <v>24213</v>
      </c>
      <c r="J62" s="21">
        <v>37.599924297017736</v>
      </c>
      <c r="K62" s="20">
        <v>8861</v>
      </c>
      <c r="L62" s="165">
        <v>2.611894819997743</v>
      </c>
      <c r="N62" s="438">
        <v>4456</v>
      </c>
      <c r="O62" s="29">
        <f t="shared" si="0"/>
        <v>0.83299999999999996</v>
      </c>
      <c r="P62" s="27">
        <v>1.081193874852294E-2</v>
      </c>
      <c r="Q62" s="27">
        <f t="shared" si="1"/>
        <v>6.7000000000000004E-2</v>
      </c>
      <c r="R62" s="12">
        <v>372.45</v>
      </c>
      <c r="S62" s="143">
        <f t="shared" si="2"/>
        <v>0.95</v>
      </c>
      <c r="T62" s="71">
        <v>9.0370435073774014E-4</v>
      </c>
      <c r="U62" s="27">
        <f t="shared" si="3"/>
        <v>0.10199999999999999</v>
      </c>
      <c r="V62" s="12">
        <v>17</v>
      </c>
      <c r="W62" s="27">
        <f t="shared" si="4"/>
        <v>0.505</v>
      </c>
      <c r="X62" s="64">
        <v>1.2</v>
      </c>
      <c r="Y62" s="27">
        <f t="shared" si="5"/>
        <v>0.307</v>
      </c>
      <c r="Z62" s="165">
        <f t="shared" si="6"/>
        <v>2.7639999999999998</v>
      </c>
      <c r="AA62" s="183">
        <f t="shared" si="7"/>
        <v>0.34200000000000003</v>
      </c>
      <c r="AB62" s="358">
        <f t="shared" si="8"/>
        <v>1</v>
      </c>
      <c r="AC62" s="359">
        <f t="shared" si="9"/>
        <v>2</v>
      </c>
      <c r="AE62" s="438">
        <v>1157</v>
      </c>
      <c r="AF62" s="143">
        <f t="shared" si="10"/>
        <v>0.94599999999999995</v>
      </c>
      <c r="AG62" s="80">
        <v>34</v>
      </c>
      <c r="AH62" s="29">
        <f t="shared" si="11"/>
        <v>0.85099999999999998</v>
      </c>
      <c r="AI62" s="27">
        <f t="shared" si="12"/>
        <v>7.4794750791906395E-2</v>
      </c>
      <c r="AJ62" s="85">
        <f t="shared" si="13"/>
        <v>0.52600000000000002</v>
      </c>
      <c r="AK62" s="74">
        <f t="shared" si="14"/>
        <v>0.25964991023339318</v>
      </c>
      <c r="AL62" s="27">
        <f t="shared" si="15"/>
        <v>0.40200000000000002</v>
      </c>
      <c r="AM62" s="12">
        <v>1498</v>
      </c>
      <c r="AN62" s="85">
        <f t="shared" si="16"/>
        <v>9.6838838968259094E-2</v>
      </c>
      <c r="AO62" s="27">
        <f t="shared" si="17"/>
        <v>2.9386343993085567E-2</v>
      </c>
      <c r="AP62" s="27">
        <f t="shared" si="18"/>
        <v>0.58599999999999997</v>
      </c>
      <c r="AQ62" s="199">
        <f t="shared" si="19"/>
        <v>2.7249999999999996</v>
      </c>
      <c r="AR62" s="194">
        <f t="shared" si="20"/>
        <v>0.77700000000000002</v>
      </c>
      <c r="AS62" s="358">
        <f t="shared" si="21"/>
        <v>1</v>
      </c>
      <c r="AT62" s="359">
        <f t="shared" si="22"/>
        <v>2</v>
      </c>
      <c r="AV62" s="209">
        <v>28600</v>
      </c>
      <c r="AW62" s="85">
        <f t="shared" si="23"/>
        <v>0.34899999999999998</v>
      </c>
      <c r="AX62" s="27">
        <v>0.1693313953488372</v>
      </c>
      <c r="AY62" s="85">
        <f t="shared" si="24"/>
        <v>0.54400000000000004</v>
      </c>
      <c r="AZ62" s="27">
        <v>0.20200000000000001</v>
      </c>
      <c r="BA62" s="85">
        <f t="shared" si="25"/>
        <v>0.505</v>
      </c>
      <c r="BB62" s="27">
        <v>0.93500000000000005</v>
      </c>
      <c r="BC62" s="143">
        <f t="shared" si="26"/>
        <v>0.91500000000000004</v>
      </c>
      <c r="BD62" s="27">
        <v>0.87199999999999989</v>
      </c>
      <c r="BE62" s="85">
        <f t="shared" si="27"/>
        <v>0.66700000000000004</v>
      </c>
      <c r="BF62" s="27">
        <v>2.6793431287813311E-2</v>
      </c>
      <c r="BG62" s="85">
        <f t="shared" si="28"/>
        <v>0.53300000000000003</v>
      </c>
      <c r="BH62" s="213">
        <f t="shared" si="29"/>
        <v>3.5129999999999999</v>
      </c>
      <c r="BI62" s="194">
        <f t="shared" si="30"/>
        <v>0.61799999999999999</v>
      </c>
      <c r="BJ62" s="358">
        <f t="shared" si="31"/>
        <v>1</v>
      </c>
      <c r="BK62" s="359">
        <f t="shared" si="32"/>
        <v>1</v>
      </c>
      <c r="BM62" s="162">
        <v>5</v>
      </c>
      <c r="BN62" s="143">
        <f t="shared" si="33"/>
        <v>0.92500000000000004</v>
      </c>
      <c r="BO62" s="12">
        <v>2</v>
      </c>
      <c r="BP62" s="29">
        <f t="shared" si="34"/>
        <v>0.82599999999999996</v>
      </c>
      <c r="BQ62" s="27">
        <v>4.2000000000000003E-2</v>
      </c>
      <c r="BR62" s="85">
        <f t="shared" si="35"/>
        <v>0.27200000000000002</v>
      </c>
      <c r="BS62" s="165">
        <f t="shared" si="36"/>
        <v>1.1970000000000001</v>
      </c>
      <c r="BT62" s="224">
        <f t="shared" si="37"/>
        <v>0.67400000000000004</v>
      </c>
      <c r="BU62" s="358">
        <f t="shared" si="38"/>
        <v>1</v>
      </c>
      <c r="BV62" s="359">
        <f t="shared" si="39"/>
        <v>1</v>
      </c>
      <c r="BX62" s="162">
        <v>1</v>
      </c>
      <c r="BY62" s="27">
        <f t="shared" si="40"/>
        <v>0.71299999999999997</v>
      </c>
      <c r="BZ62" s="12">
        <v>1</v>
      </c>
      <c r="CA62" s="29">
        <f t="shared" si="41"/>
        <v>0.82299999999999995</v>
      </c>
      <c r="CB62" s="12">
        <v>43</v>
      </c>
      <c r="CC62" s="143">
        <f t="shared" si="42"/>
        <v>0.96099999999999997</v>
      </c>
      <c r="CD62" s="12">
        <v>12</v>
      </c>
      <c r="CE62" s="143">
        <f t="shared" si="43"/>
        <v>0.96799999999999997</v>
      </c>
      <c r="CF62" s="165">
        <f t="shared" si="44"/>
        <v>1.6739999999999999</v>
      </c>
      <c r="CG62" s="188">
        <f t="shared" si="45"/>
        <v>0.90100000000000002</v>
      </c>
      <c r="CH62" s="358">
        <f t="shared" si="46"/>
        <v>1</v>
      </c>
      <c r="CI62" s="359">
        <f t="shared" si="47"/>
        <v>1</v>
      </c>
      <c r="CK62" s="162">
        <v>72</v>
      </c>
      <c r="CL62" s="143">
        <f t="shared" si="48"/>
        <v>0.91800000000000004</v>
      </c>
      <c r="CM62" s="27">
        <v>6.2229904926534137E-2</v>
      </c>
      <c r="CN62" s="85">
        <f t="shared" si="49"/>
        <v>0.71299999999999997</v>
      </c>
      <c r="CO62" s="12">
        <v>206</v>
      </c>
      <c r="CP62" s="29">
        <f t="shared" si="50"/>
        <v>0.879</v>
      </c>
      <c r="CQ62" s="12">
        <v>45</v>
      </c>
      <c r="CR62" s="29">
        <f t="shared" si="51"/>
        <v>0.83299999999999996</v>
      </c>
      <c r="CS62" s="165">
        <f t="shared" si="52"/>
        <v>3.343</v>
      </c>
      <c r="CT62" s="192">
        <f t="shared" si="53"/>
        <v>0.89700000000000002</v>
      </c>
      <c r="CU62" s="358">
        <f t="shared" si="54"/>
        <v>1</v>
      </c>
      <c r="CV62" s="359">
        <f t="shared" si="55"/>
        <v>3</v>
      </c>
      <c r="CX62" s="228">
        <v>0.11799999999999999</v>
      </c>
      <c r="CY62" s="27">
        <f t="shared" si="56"/>
        <v>0.54400000000000004</v>
      </c>
      <c r="CZ62" s="27">
        <v>6.4000000000000001E-2</v>
      </c>
      <c r="DA62" s="27">
        <f t="shared" si="57"/>
        <v>0.53300000000000003</v>
      </c>
      <c r="DB62" s="85">
        <v>0.66659999999999997</v>
      </c>
      <c r="DC62" s="165">
        <f t="shared" si="58"/>
        <v>1.7435999999999998</v>
      </c>
      <c r="DD62" s="194">
        <f t="shared" si="59"/>
        <v>0.59699999999999998</v>
      </c>
      <c r="DE62" s="358">
        <f t="shared" si="60"/>
        <v>0</v>
      </c>
      <c r="DF62" s="359">
        <f t="shared" si="61"/>
        <v>0</v>
      </c>
      <c r="DI62" s="231"/>
      <c r="DJ62" s="165">
        <f t="shared" si="62"/>
        <v>16.959600000000002</v>
      </c>
      <c r="DK62" s="192">
        <f t="shared" si="63"/>
        <v>0.81899999999999995</v>
      </c>
      <c r="DM62" s="370">
        <f t="shared" si="64"/>
        <v>6</v>
      </c>
      <c r="DN62" s="371">
        <f t="shared" si="65"/>
        <v>10</v>
      </c>
    </row>
    <row r="63" spans="2:118" x14ac:dyDescent="0.3">
      <c r="B63" s="48" t="s">
        <v>302</v>
      </c>
      <c r="C63" s="162">
        <v>540213</v>
      </c>
      <c r="D63" s="5" t="s">
        <v>367</v>
      </c>
      <c r="E63" s="5" t="s">
        <v>370</v>
      </c>
      <c r="F63" s="12">
        <v>5</v>
      </c>
      <c r="G63" s="20">
        <v>228962</v>
      </c>
      <c r="H63" s="20">
        <v>21443</v>
      </c>
      <c r="I63" s="20">
        <v>40107</v>
      </c>
      <c r="J63" s="21">
        <v>112.10803539451962</v>
      </c>
      <c r="K63" s="20">
        <v>15700</v>
      </c>
      <c r="L63" s="165">
        <v>2.5251592356687897</v>
      </c>
      <c r="N63" s="438">
        <v>17367</v>
      </c>
      <c r="O63" s="143">
        <f t="shared" si="0"/>
        <v>0.97799999999999998</v>
      </c>
      <c r="P63" s="27">
        <v>7.5851014578838416E-2</v>
      </c>
      <c r="Q63" s="27">
        <f t="shared" si="1"/>
        <v>0.42699999999999999</v>
      </c>
      <c r="R63" s="12">
        <v>419.35</v>
      </c>
      <c r="S63" s="143">
        <f t="shared" si="2"/>
        <v>0.97799999999999998</v>
      </c>
      <c r="T63" s="71">
        <v>1.8315266288729129E-3</v>
      </c>
      <c r="U63" s="27">
        <f t="shared" si="3"/>
        <v>0.318</v>
      </c>
      <c r="V63" s="12">
        <v>11</v>
      </c>
      <c r="W63" s="27">
        <f t="shared" si="4"/>
        <v>4.4999999999999998E-2</v>
      </c>
      <c r="X63" s="64">
        <v>3.3</v>
      </c>
      <c r="Y63" s="27">
        <f t="shared" si="5"/>
        <v>0.77300000000000002</v>
      </c>
      <c r="Z63" s="165">
        <f t="shared" si="6"/>
        <v>3.5190000000000001</v>
      </c>
      <c r="AA63" s="183">
        <f t="shared" si="7"/>
        <v>0.71299999999999997</v>
      </c>
      <c r="AB63" s="358">
        <f t="shared" si="8"/>
        <v>2</v>
      </c>
      <c r="AC63" s="359">
        <f t="shared" si="9"/>
        <v>2</v>
      </c>
      <c r="AE63" s="438">
        <v>1316</v>
      </c>
      <c r="AF63" s="143">
        <f t="shared" si="10"/>
        <v>0.95399999999999996</v>
      </c>
      <c r="AG63" s="80">
        <v>48</v>
      </c>
      <c r="AH63" s="29">
        <f t="shared" si="11"/>
        <v>0.872</v>
      </c>
      <c r="AI63" s="27">
        <f t="shared" si="12"/>
        <v>6.1372009513594179E-2</v>
      </c>
      <c r="AJ63" s="85">
        <f t="shared" si="13"/>
        <v>0.44800000000000001</v>
      </c>
      <c r="AK63" s="74">
        <f t="shared" si="14"/>
        <v>7.5775896815800076E-2</v>
      </c>
      <c r="AL63" s="27">
        <f t="shared" si="15"/>
        <v>0.23599999999999999</v>
      </c>
      <c r="AM63" s="12">
        <v>1559</v>
      </c>
      <c r="AN63" s="85">
        <f t="shared" si="16"/>
        <v>7.27043790514387E-2</v>
      </c>
      <c r="AO63" s="27">
        <f t="shared" si="17"/>
        <v>3.64741641337386E-2</v>
      </c>
      <c r="AP63" s="27">
        <f t="shared" si="18"/>
        <v>0.60399999999999998</v>
      </c>
      <c r="AQ63" s="199">
        <f t="shared" si="19"/>
        <v>2.5099999999999998</v>
      </c>
      <c r="AR63" s="194">
        <f t="shared" si="20"/>
        <v>0.71</v>
      </c>
      <c r="AS63" s="358">
        <f t="shared" si="21"/>
        <v>1</v>
      </c>
      <c r="AT63" s="359">
        <f t="shared" si="22"/>
        <v>2</v>
      </c>
      <c r="AV63" s="209">
        <v>59200</v>
      </c>
      <c r="AW63" s="180">
        <f t="shared" si="23"/>
        <v>0.84</v>
      </c>
      <c r="AX63" s="27">
        <v>0.32350773765659541</v>
      </c>
      <c r="AY63" s="180">
        <f t="shared" si="24"/>
        <v>0.83299999999999996</v>
      </c>
      <c r="AZ63" s="27">
        <v>0.29099999999999998</v>
      </c>
      <c r="BA63" s="85">
        <f t="shared" si="25"/>
        <v>0.69599999999999995</v>
      </c>
      <c r="BB63" s="27">
        <v>0.86699999999999999</v>
      </c>
      <c r="BC63" s="85">
        <f t="shared" si="26"/>
        <v>0.60699999999999998</v>
      </c>
      <c r="BD63" s="27">
        <v>0.61699999999999999</v>
      </c>
      <c r="BE63" s="85">
        <f t="shared" si="27"/>
        <v>0.23300000000000001</v>
      </c>
      <c r="BF63" s="27">
        <v>0.11398176291793313</v>
      </c>
      <c r="BG63" s="180">
        <f t="shared" si="28"/>
        <v>0.88300000000000001</v>
      </c>
      <c r="BH63" s="213">
        <f t="shared" si="29"/>
        <v>4.0919999999999996</v>
      </c>
      <c r="BI63" s="188">
        <f t="shared" si="30"/>
        <v>0.96799999999999997</v>
      </c>
      <c r="BJ63" s="358">
        <f t="shared" si="31"/>
        <v>0</v>
      </c>
      <c r="BK63" s="359">
        <f t="shared" si="32"/>
        <v>3</v>
      </c>
      <c r="BM63" s="162">
        <v>4</v>
      </c>
      <c r="BN63" s="29">
        <f t="shared" si="33"/>
        <v>0.85499999999999998</v>
      </c>
      <c r="BO63" s="12">
        <v>1</v>
      </c>
      <c r="BP63" s="27">
        <f t="shared" si="34"/>
        <v>0.59299999999999997</v>
      </c>
      <c r="BQ63" s="27">
        <v>5.6000000000000001E-2</v>
      </c>
      <c r="BR63" s="85">
        <f t="shared" si="35"/>
        <v>0.35599999999999998</v>
      </c>
      <c r="BS63" s="165">
        <f t="shared" si="36"/>
        <v>1.2109999999999999</v>
      </c>
      <c r="BT63" s="224">
        <f t="shared" si="37"/>
        <v>0.68500000000000005</v>
      </c>
      <c r="BU63" s="358">
        <f t="shared" si="38"/>
        <v>0</v>
      </c>
      <c r="BV63" s="359">
        <f t="shared" si="39"/>
        <v>1</v>
      </c>
      <c r="BX63" s="162">
        <v>0</v>
      </c>
      <c r="BY63" s="27">
        <f t="shared" si="40"/>
        <v>0</v>
      </c>
      <c r="BZ63" s="12">
        <v>0</v>
      </c>
      <c r="CA63" s="27">
        <f t="shared" si="41"/>
        <v>0</v>
      </c>
      <c r="CB63" s="12">
        <v>19</v>
      </c>
      <c r="CC63" s="143">
        <f t="shared" si="42"/>
        <v>0.91100000000000003</v>
      </c>
      <c r="CD63" s="12">
        <v>2</v>
      </c>
      <c r="CE63" s="27">
        <f t="shared" si="43"/>
        <v>0.67800000000000005</v>
      </c>
      <c r="CF63" s="165">
        <f t="shared" si="44"/>
        <v>0.91100000000000003</v>
      </c>
      <c r="CG63" s="194">
        <f t="shared" si="45"/>
        <v>0.68100000000000005</v>
      </c>
      <c r="CH63" s="358">
        <f t="shared" si="46"/>
        <v>1</v>
      </c>
      <c r="CI63" s="359">
        <f t="shared" si="47"/>
        <v>1</v>
      </c>
      <c r="CK63" s="162">
        <v>141</v>
      </c>
      <c r="CL63" s="143">
        <f t="shared" si="48"/>
        <v>0.96799999999999997</v>
      </c>
      <c r="CM63" s="27">
        <v>0.10714285714285714</v>
      </c>
      <c r="CN63" s="180">
        <f t="shared" si="49"/>
        <v>0.81899999999999995</v>
      </c>
      <c r="CO63" s="12">
        <v>646</v>
      </c>
      <c r="CP63" s="143">
        <f t="shared" si="50"/>
        <v>0.98199999999999998</v>
      </c>
      <c r="CQ63" s="12">
        <v>306</v>
      </c>
      <c r="CR63" s="143">
        <f t="shared" si="51"/>
        <v>0.98899999999999999</v>
      </c>
      <c r="CS63" s="165">
        <f t="shared" si="52"/>
        <v>3.758</v>
      </c>
      <c r="CT63" s="188">
        <f t="shared" si="53"/>
        <v>0.98499999999999999</v>
      </c>
      <c r="CU63" s="358">
        <f t="shared" si="54"/>
        <v>3</v>
      </c>
      <c r="CV63" s="359">
        <f t="shared" si="55"/>
        <v>4</v>
      </c>
      <c r="CX63" s="228">
        <v>8.2000000000000003E-2</v>
      </c>
      <c r="CY63" s="27">
        <f t="shared" si="56"/>
        <v>0.43099999999999999</v>
      </c>
      <c r="CZ63" s="27">
        <v>3.2000000000000001E-2</v>
      </c>
      <c r="DA63" s="27">
        <f t="shared" si="57"/>
        <v>0.36</v>
      </c>
      <c r="DB63" s="27">
        <v>0.12959999999999999</v>
      </c>
      <c r="DC63" s="165">
        <f t="shared" si="58"/>
        <v>0.92059999999999986</v>
      </c>
      <c r="DD63" s="194">
        <f t="shared" si="59"/>
        <v>0.27500000000000002</v>
      </c>
      <c r="DE63" s="358">
        <f t="shared" si="60"/>
        <v>0</v>
      </c>
      <c r="DF63" s="359">
        <f t="shared" si="61"/>
        <v>0</v>
      </c>
      <c r="DI63" s="231"/>
      <c r="DJ63" s="165">
        <f t="shared" si="62"/>
        <v>16.921599999999998</v>
      </c>
      <c r="DK63" s="192">
        <f t="shared" si="63"/>
        <v>0.81599999999999995</v>
      </c>
      <c r="DM63" s="370">
        <f t="shared" si="64"/>
        <v>7</v>
      </c>
      <c r="DN63" s="371">
        <f t="shared" si="65"/>
        <v>13</v>
      </c>
    </row>
    <row r="64" spans="2:118" x14ac:dyDescent="0.3">
      <c r="B64" s="47" t="s">
        <v>158</v>
      </c>
      <c r="C64" s="160">
        <v>540247</v>
      </c>
      <c r="D64" s="4" t="s">
        <v>338</v>
      </c>
      <c r="E64" s="4" t="s">
        <v>369</v>
      </c>
      <c r="F64" s="11">
        <v>2</v>
      </c>
      <c r="G64" s="18">
        <v>793</v>
      </c>
      <c r="H64" s="18">
        <v>372</v>
      </c>
      <c r="I64" s="18">
        <v>531</v>
      </c>
      <c r="J64" s="19">
        <v>428.54981084489276</v>
      </c>
      <c r="K64" s="18">
        <v>213</v>
      </c>
      <c r="L64" s="163">
        <v>2.4900000000000002</v>
      </c>
      <c r="N64" s="256">
        <v>289</v>
      </c>
      <c r="O64" s="26">
        <f t="shared" si="0"/>
        <v>0.71699999999999997</v>
      </c>
      <c r="P64" s="26">
        <v>0.36443883984867592</v>
      </c>
      <c r="Q64" s="144">
        <f t="shared" si="1"/>
        <v>0.93899999999999995</v>
      </c>
      <c r="R64" s="11">
        <v>1.96</v>
      </c>
      <c r="S64" s="26">
        <f t="shared" si="2"/>
        <v>0.26500000000000001</v>
      </c>
      <c r="T64" s="69">
        <v>2.4716267339218159E-3</v>
      </c>
      <c r="U64" s="26">
        <f t="shared" si="3"/>
        <v>0.36699999999999999</v>
      </c>
      <c r="V64" s="11">
        <v>14</v>
      </c>
      <c r="W64" s="26">
        <f t="shared" si="4"/>
        <v>0.23599999999999999</v>
      </c>
      <c r="X64" s="62">
        <v>3.6</v>
      </c>
      <c r="Y64" s="31">
        <f t="shared" si="5"/>
        <v>0.81200000000000006</v>
      </c>
      <c r="Z64" s="163">
        <f t="shared" si="6"/>
        <v>3.3360000000000003</v>
      </c>
      <c r="AA64" s="181">
        <f t="shared" si="7"/>
        <v>0.60399999999999998</v>
      </c>
      <c r="AB64" s="283">
        <f t="shared" si="8"/>
        <v>1</v>
      </c>
      <c r="AC64" s="284">
        <f t="shared" si="9"/>
        <v>2</v>
      </c>
      <c r="AE64" s="256">
        <v>204</v>
      </c>
      <c r="AF64" s="26">
        <f t="shared" si="10"/>
        <v>0.71</v>
      </c>
      <c r="AG64" s="79">
        <v>24</v>
      </c>
      <c r="AH64" s="26">
        <f t="shared" si="11"/>
        <v>0.79500000000000004</v>
      </c>
      <c r="AI64" s="26">
        <f t="shared" si="12"/>
        <v>0.54838709677419351</v>
      </c>
      <c r="AJ64" s="144">
        <f t="shared" si="13"/>
        <v>0.98899999999999999</v>
      </c>
      <c r="AK64" s="61">
        <f t="shared" si="14"/>
        <v>0.70588235294117652</v>
      </c>
      <c r="AL64" s="26">
        <f t="shared" si="15"/>
        <v>0.63900000000000001</v>
      </c>
      <c r="AM64" s="11">
        <v>208</v>
      </c>
      <c r="AN64" s="83">
        <f t="shared" si="16"/>
        <v>0.55913978494623651</v>
      </c>
      <c r="AO64" s="26">
        <f t="shared" si="17"/>
        <v>0.11764705882352941</v>
      </c>
      <c r="AP64" s="26">
        <f t="shared" si="18"/>
        <v>0.79100000000000004</v>
      </c>
      <c r="AQ64" s="198">
        <f t="shared" si="19"/>
        <v>3.133</v>
      </c>
      <c r="AR64" s="191">
        <f t="shared" si="20"/>
        <v>0.88600000000000001</v>
      </c>
      <c r="AS64" s="283">
        <f t="shared" si="21"/>
        <v>1</v>
      </c>
      <c r="AT64" s="284">
        <f t="shared" si="22"/>
        <v>1</v>
      </c>
      <c r="AV64" s="208">
        <v>29900</v>
      </c>
      <c r="AW64" s="83">
        <f t="shared" si="23"/>
        <v>0.38500000000000001</v>
      </c>
      <c r="AX64" s="26">
        <v>0.36898395721925131</v>
      </c>
      <c r="AY64" s="178">
        <f t="shared" si="24"/>
        <v>0.88300000000000001</v>
      </c>
      <c r="AZ64" s="26">
        <v>0.21199999999999999</v>
      </c>
      <c r="BA64" s="83">
        <f t="shared" si="25"/>
        <v>0.52600000000000002</v>
      </c>
      <c r="BB64" s="26">
        <v>0.91800000000000004</v>
      </c>
      <c r="BC64" s="178">
        <f t="shared" si="26"/>
        <v>0.86499999999999999</v>
      </c>
      <c r="BD64" s="26">
        <v>0.54300000000000004</v>
      </c>
      <c r="BE64" s="83">
        <f t="shared" si="27"/>
        <v>0.19400000000000001</v>
      </c>
      <c r="BF64" s="26">
        <v>0.24019607843137256</v>
      </c>
      <c r="BG64" s="144">
        <f t="shared" si="28"/>
        <v>0.98499999999999999</v>
      </c>
      <c r="BH64" s="212">
        <f t="shared" si="29"/>
        <v>3.8380000000000001</v>
      </c>
      <c r="BI64" s="191">
        <f t="shared" si="30"/>
        <v>0.876</v>
      </c>
      <c r="BJ64" s="283">
        <f t="shared" si="31"/>
        <v>1</v>
      </c>
      <c r="BK64" s="284">
        <f t="shared" si="32"/>
        <v>3</v>
      </c>
      <c r="BM64" s="160">
        <v>1</v>
      </c>
      <c r="BN64" s="26">
        <f t="shared" si="33"/>
        <v>0.40200000000000002</v>
      </c>
      <c r="BO64" s="11">
        <v>0</v>
      </c>
      <c r="BP64" s="26">
        <f t="shared" si="34"/>
        <v>0</v>
      </c>
      <c r="BQ64" s="26">
        <v>0.60099999999999998</v>
      </c>
      <c r="BR64" s="144">
        <f t="shared" si="35"/>
        <v>0.996</v>
      </c>
      <c r="BS64" s="163">
        <f t="shared" si="36"/>
        <v>1.3980000000000001</v>
      </c>
      <c r="BT64" s="223">
        <f t="shared" si="37"/>
        <v>0.79800000000000004</v>
      </c>
      <c r="BU64" s="283">
        <f t="shared" si="38"/>
        <v>1</v>
      </c>
      <c r="BV64" s="284">
        <f t="shared" si="39"/>
        <v>1</v>
      </c>
      <c r="BX64" s="160">
        <v>0</v>
      </c>
      <c r="BY64" s="26">
        <f t="shared" si="40"/>
        <v>0</v>
      </c>
      <c r="BZ64" s="11">
        <v>0</v>
      </c>
      <c r="CA64" s="26">
        <f t="shared" si="41"/>
        <v>0</v>
      </c>
      <c r="CB64" s="11">
        <v>7</v>
      </c>
      <c r="CC64" s="26">
        <f t="shared" si="42"/>
        <v>0.72399999999999998</v>
      </c>
      <c r="CD64" s="11">
        <v>3</v>
      </c>
      <c r="CE64" s="26">
        <f t="shared" si="43"/>
        <v>0.77300000000000002</v>
      </c>
      <c r="CF64" s="163">
        <f t="shared" si="44"/>
        <v>0.72399999999999998</v>
      </c>
      <c r="CG64" s="203">
        <f t="shared" si="45"/>
        <v>0.61099999999999999</v>
      </c>
      <c r="CH64" s="283">
        <f t="shared" si="46"/>
        <v>0</v>
      </c>
      <c r="CI64" s="284">
        <f t="shared" si="47"/>
        <v>0</v>
      </c>
      <c r="CK64" s="160">
        <v>29</v>
      </c>
      <c r="CL64" s="31">
        <f t="shared" si="48"/>
        <v>0.81200000000000006</v>
      </c>
      <c r="CM64" s="26">
        <v>0.14215686274509803</v>
      </c>
      <c r="CN64" s="178">
        <f t="shared" si="49"/>
        <v>0.86899999999999999</v>
      </c>
      <c r="CO64" s="11">
        <v>0</v>
      </c>
      <c r="CP64" s="26">
        <f t="shared" si="50"/>
        <v>0</v>
      </c>
      <c r="CQ64" s="11">
        <v>0</v>
      </c>
      <c r="CR64" s="26">
        <f t="shared" si="51"/>
        <v>0</v>
      </c>
      <c r="CS64" s="163">
        <f t="shared" si="52"/>
        <v>1.681</v>
      </c>
      <c r="CT64" s="203">
        <f t="shared" si="53"/>
        <v>0.49099999999999999</v>
      </c>
      <c r="CU64" s="283">
        <f t="shared" si="54"/>
        <v>0</v>
      </c>
      <c r="CV64" s="284">
        <f t="shared" si="55"/>
        <v>2</v>
      </c>
      <c r="CX64" s="227">
        <v>0.95099999999999996</v>
      </c>
      <c r="CY64" s="144">
        <f t="shared" si="56"/>
        <v>0.98499999999999999</v>
      </c>
      <c r="CZ64" s="26">
        <v>0.88100000000000001</v>
      </c>
      <c r="DA64" s="144">
        <f t="shared" si="57"/>
        <v>0.98899999999999999</v>
      </c>
      <c r="DB64" s="178">
        <v>0.81930000000000003</v>
      </c>
      <c r="DC64" s="163">
        <f t="shared" si="58"/>
        <v>2.7932999999999999</v>
      </c>
      <c r="DD64" s="206">
        <f t="shared" si="59"/>
        <v>0.97099999999999997</v>
      </c>
      <c r="DE64" s="283">
        <f t="shared" si="60"/>
        <v>2</v>
      </c>
      <c r="DF64" s="284">
        <f t="shared" si="61"/>
        <v>3</v>
      </c>
      <c r="DI64" s="231"/>
      <c r="DJ64" s="163">
        <f t="shared" si="62"/>
        <v>16.903299999999998</v>
      </c>
      <c r="DK64" s="205">
        <f t="shared" si="63"/>
        <v>0.81200000000000006</v>
      </c>
      <c r="DM64" s="301">
        <f t="shared" si="64"/>
        <v>6</v>
      </c>
      <c r="DN64" s="302">
        <f t="shared" si="65"/>
        <v>12</v>
      </c>
    </row>
    <row r="65" spans="2:118" x14ac:dyDescent="0.3">
      <c r="B65" s="47" t="s">
        <v>94</v>
      </c>
      <c r="C65" s="160">
        <v>540056</v>
      </c>
      <c r="D65" s="4" t="s">
        <v>327</v>
      </c>
      <c r="E65" s="4" t="s">
        <v>369</v>
      </c>
      <c r="F65" s="11">
        <v>6</v>
      </c>
      <c r="G65" s="18">
        <v>6225</v>
      </c>
      <c r="H65" s="18">
        <v>7537</v>
      </c>
      <c r="I65" s="18">
        <v>16085</v>
      </c>
      <c r="J65" s="19">
        <v>1653.7188755020081</v>
      </c>
      <c r="K65" s="18">
        <v>6588</v>
      </c>
      <c r="L65" s="163">
        <v>2.41</v>
      </c>
      <c r="N65" s="256">
        <v>453</v>
      </c>
      <c r="O65" s="26">
        <f t="shared" si="0"/>
        <v>0.76600000000000001</v>
      </c>
      <c r="P65" s="26">
        <v>7.2771084337349398E-2</v>
      </c>
      <c r="Q65" s="26">
        <f t="shared" si="1"/>
        <v>0.41299999999999998</v>
      </c>
      <c r="R65" s="11">
        <v>15.83</v>
      </c>
      <c r="S65" s="26">
        <f t="shared" si="2"/>
        <v>0.77300000000000002</v>
      </c>
      <c r="T65" s="69">
        <v>2.5429718875502011E-3</v>
      </c>
      <c r="U65" s="26">
        <f t="shared" si="3"/>
        <v>0.38100000000000001</v>
      </c>
      <c r="V65" s="11">
        <v>18</v>
      </c>
      <c r="W65" s="26">
        <f t="shared" si="4"/>
        <v>0.58599999999999997</v>
      </c>
      <c r="X65" s="62">
        <v>3.4</v>
      </c>
      <c r="Y65" s="26">
        <f t="shared" si="5"/>
        <v>0.78700000000000003</v>
      </c>
      <c r="Z65" s="163">
        <f t="shared" si="6"/>
        <v>3.706</v>
      </c>
      <c r="AA65" s="181">
        <f t="shared" si="7"/>
        <v>0.77700000000000002</v>
      </c>
      <c r="AB65" s="283">
        <f t="shared" si="8"/>
        <v>0</v>
      </c>
      <c r="AC65" s="284">
        <f t="shared" si="9"/>
        <v>0</v>
      </c>
      <c r="AE65" s="256">
        <v>394</v>
      </c>
      <c r="AF65" s="31">
        <f t="shared" si="10"/>
        <v>0.82299999999999995</v>
      </c>
      <c r="AG65" s="79">
        <v>67</v>
      </c>
      <c r="AH65" s="31">
        <f t="shared" si="11"/>
        <v>0.89300000000000002</v>
      </c>
      <c r="AI65" s="26">
        <f t="shared" si="12"/>
        <v>5.2275441156959E-2</v>
      </c>
      <c r="AJ65" s="83">
        <f t="shared" si="13"/>
        <v>0.40600000000000003</v>
      </c>
      <c r="AK65" s="61">
        <f t="shared" si="14"/>
        <v>0.86975717439293598</v>
      </c>
      <c r="AL65" s="26">
        <f t="shared" si="15"/>
        <v>0.71</v>
      </c>
      <c r="AM65" s="11">
        <v>456</v>
      </c>
      <c r="AN65" s="83">
        <f t="shared" si="16"/>
        <v>6.0501525806023616E-2</v>
      </c>
      <c r="AO65" s="26">
        <f t="shared" si="17"/>
        <v>0.17005076142131981</v>
      </c>
      <c r="AP65" s="31">
        <f t="shared" si="18"/>
        <v>0.86199999999999999</v>
      </c>
      <c r="AQ65" s="198">
        <f t="shared" si="19"/>
        <v>2.8320000000000003</v>
      </c>
      <c r="AR65" s="191">
        <f t="shared" si="20"/>
        <v>0.81899999999999995</v>
      </c>
      <c r="AS65" s="283">
        <f t="shared" si="21"/>
        <v>0</v>
      </c>
      <c r="AT65" s="284">
        <f t="shared" si="22"/>
        <v>2</v>
      </c>
      <c r="AV65" s="208">
        <v>40950</v>
      </c>
      <c r="AW65" s="83">
        <f t="shared" si="23"/>
        <v>0.56799999999999995</v>
      </c>
      <c r="AX65" s="26">
        <v>5.5096418732782371E-3</v>
      </c>
      <c r="AY65" s="83">
        <f t="shared" si="24"/>
        <v>0.23599999999999999</v>
      </c>
      <c r="AZ65" s="26">
        <v>0.58099999999999996</v>
      </c>
      <c r="BA65" s="144">
        <f t="shared" si="25"/>
        <v>0.95399999999999996</v>
      </c>
      <c r="BB65" s="26">
        <v>0.65800000000000003</v>
      </c>
      <c r="BC65" s="83">
        <f t="shared" si="26"/>
        <v>0.31</v>
      </c>
      <c r="BD65" s="26">
        <v>0.92400000000000004</v>
      </c>
      <c r="BE65" s="178">
        <f t="shared" si="27"/>
        <v>0.84399999999999997</v>
      </c>
      <c r="BF65" s="26">
        <v>4.3147208121827409E-2</v>
      </c>
      <c r="BG65" s="83">
        <f t="shared" si="28"/>
        <v>0.64600000000000002</v>
      </c>
      <c r="BH65" s="212">
        <f t="shared" si="29"/>
        <v>3.5580000000000003</v>
      </c>
      <c r="BI65" s="193">
        <f t="shared" si="30"/>
        <v>0.64300000000000002</v>
      </c>
      <c r="BJ65" s="283">
        <f t="shared" si="31"/>
        <v>1</v>
      </c>
      <c r="BK65" s="284">
        <f t="shared" si="32"/>
        <v>2</v>
      </c>
      <c r="BM65" s="160">
        <v>0</v>
      </c>
      <c r="BN65" s="26">
        <f t="shared" si="33"/>
        <v>0</v>
      </c>
      <c r="BO65" s="11">
        <v>0</v>
      </c>
      <c r="BP65" s="26">
        <f t="shared" si="34"/>
        <v>0</v>
      </c>
      <c r="BQ65" s="26">
        <v>7.4999999999999997E-2</v>
      </c>
      <c r="BR65" s="83">
        <f t="shared" si="35"/>
        <v>0.46899999999999997</v>
      </c>
      <c r="BS65" s="163">
        <f t="shared" si="36"/>
        <v>0.46899999999999997</v>
      </c>
      <c r="BT65" s="223">
        <f t="shared" si="37"/>
        <v>0.28599999999999998</v>
      </c>
      <c r="BU65" s="283">
        <f t="shared" si="38"/>
        <v>0</v>
      </c>
      <c r="BV65" s="284">
        <f t="shared" si="39"/>
        <v>0</v>
      </c>
      <c r="BX65" s="160">
        <v>5</v>
      </c>
      <c r="BY65" s="31">
        <f t="shared" si="40"/>
        <v>0.86499999999999999</v>
      </c>
      <c r="BZ65" s="11">
        <v>3</v>
      </c>
      <c r="CA65" s="144">
        <f t="shared" si="41"/>
        <v>0.91800000000000004</v>
      </c>
      <c r="CB65" s="11">
        <v>7</v>
      </c>
      <c r="CC65" s="26">
        <f t="shared" si="42"/>
        <v>0.72399999999999998</v>
      </c>
      <c r="CD65" s="11">
        <v>6</v>
      </c>
      <c r="CE65" s="144">
        <f t="shared" si="43"/>
        <v>0.90100000000000002</v>
      </c>
      <c r="CF65" s="163">
        <f t="shared" si="44"/>
        <v>1.589</v>
      </c>
      <c r="CG65" s="205">
        <f t="shared" si="45"/>
        <v>0.85099999999999998</v>
      </c>
      <c r="CH65" s="283">
        <f t="shared" si="46"/>
        <v>0</v>
      </c>
      <c r="CI65" s="284">
        <f t="shared" si="47"/>
        <v>1</v>
      </c>
      <c r="CK65" s="160">
        <v>38</v>
      </c>
      <c r="CL65" s="31">
        <f t="shared" si="48"/>
        <v>0.85499999999999998</v>
      </c>
      <c r="CM65" s="26">
        <v>9.6446700507614211E-2</v>
      </c>
      <c r="CN65" s="83">
        <f t="shared" si="49"/>
        <v>0.79500000000000004</v>
      </c>
      <c r="CO65" s="11">
        <v>374</v>
      </c>
      <c r="CP65" s="144">
        <f t="shared" si="50"/>
        <v>0.95699999999999996</v>
      </c>
      <c r="CQ65" s="11">
        <v>155</v>
      </c>
      <c r="CR65" s="144">
        <f t="shared" si="51"/>
        <v>0.97499999999999998</v>
      </c>
      <c r="CS65" s="163">
        <f t="shared" si="52"/>
        <v>3.5819999999999999</v>
      </c>
      <c r="CT65" s="206">
        <f t="shared" si="53"/>
        <v>0.95399999999999996</v>
      </c>
      <c r="CU65" s="283">
        <f t="shared" si="54"/>
        <v>2</v>
      </c>
      <c r="CV65" s="284">
        <f t="shared" si="55"/>
        <v>3</v>
      </c>
      <c r="CX65" s="227">
        <v>5.0999999999999997E-2</v>
      </c>
      <c r="CY65" s="26">
        <f t="shared" si="56"/>
        <v>0.32100000000000001</v>
      </c>
      <c r="CZ65" s="26">
        <v>4.1000000000000002E-2</v>
      </c>
      <c r="DA65" s="26">
        <f t="shared" si="57"/>
        <v>0.42699999999999999</v>
      </c>
      <c r="DB65" s="26">
        <v>0.36120000000000002</v>
      </c>
      <c r="DC65" s="163">
        <f t="shared" si="58"/>
        <v>1.1092</v>
      </c>
      <c r="DD65" s="203">
        <f t="shared" si="59"/>
        <v>0.36699999999999999</v>
      </c>
      <c r="DE65" s="283">
        <f t="shared" si="60"/>
        <v>0</v>
      </c>
      <c r="DF65" s="284">
        <f t="shared" si="61"/>
        <v>0</v>
      </c>
      <c r="DI65" s="231"/>
      <c r="DJ65" s="163">
        <f t="shared" si="62"/>
        <v>16.845200000000006</v>
      </c>
      <c r="DK65" s="205">
        <f t="shared" si="63"/>
        <v>0.80900000000000005</v>
      </c>
      <c r="DM65" s="301">
        <f t="shared" si="64"/>
        <v>3</v>
      </c>
      <c r="DN65" s="302">
        <f t="shared" si="65"/>
        <v>8</v>
      </c>
    </row>
    <row r="66" spans="2:118" x14ac:dyDescent="0.3">
      <c r="B66" s="47" t="s">
        <v>183</v>
      </c>
      <c r="C66" s="160">
        <v>540130</v>
      </c>
      <c r="D66" s="4" t="s">
        <v>341</v>
      </c>
      <c r="E66" s="4" t="s">
        <v>369</v>
      </c>
      <c r="F66" s="11">
        <v>8</v>
      </c>
      <c r="G66" s="18">
        <v>1259</v>
      </c>
      <c r="H66" s="18">
        <v>2443</v>
      </c>
      <c r="I66" s="18">
        <v>4916</v>
      </c>
      <c r="J66" s="19">
        <v>2498.9992057188242</v>
      </c>
      <c r="K66" s="18">
        <v>2107</v>
      </c>
      <c r="L66" s="163">
        <v>2.13</v>
      </c>
      <c r="N66" s="256">
        <v>222</v>
      </c>
      <c r="O66" s="26">
        <f t="shared" si="0"/>
        <v>0.65300000000000002</v>
      </c>
      <c r="P66" s="26">
        <v>0.17633042096902299</v>
      </c>
      <c r="Q66" s="26">
        <f t="shared" si="1"/>
        <v>0.69599999999999995</v>
      </c>
      <c r="R66" s="11">
        <v>3.65</v>
      </c>
      <c r="S66" s="26">
        <f t="shared" si="2"/>
        <v>0.501</v>
      </c>
      <c r="T66" s="69">
        <v>2.8991262907069101E-3</v>
      </c>
      <c r="U66" s="26">
        <f t="shared" si="3"/>
        <v>0.42699999999999999</v>
      </c>
      <c r="V66" s="11">
        <v>11</v>
      </c>
      <c r="W66" s="26">
        <f t="shared" si="4"/>
        <v>4.4999999999999998E-2</v>
      </c>
      <c r="X66" s="62">
        <v>1.8</v>
      </c>
      <c r="Y66" s="26">
        <f t="shared" si="5"/>
        <v>0.52200000000000002</v>
      </c>
      <c r="Z66" s="163">
        <f t="shared" si="6"/>
        <v>2.8439999999999999</v>
      </c>
      <c r="AA66" s="181">
        <f t="shared" si="7"/>
        <v>0.36299999999999999</v>
      </c>
      <c r="AB66" s="283">
        <f t="shared" si="8"/>
        <v>0</v>
      </c>
      <c r="AC66" s="284">
        <f t="shared" si="9"/>
        <v>0</v>
      </c>
      <c r="AE66" s="256">
        <v>354</v>
      </c>
      <c r="AF66" s="31">
        <f t="shared" si="10"/>
        <v>0.81200000000000006</v>
      </c>
      <c r="AG66" s="79">
        <v>109</v>
      </c>
      <c r="AH66" s="144">
        <f t="shared" si="11"/>
        <v>0.93600000000000005</v>
      </c>
      <c r="AI66" s="26">
        <f t="shared" si="12"/>
        <v>0.14490380679492426</v>
      </c>
      <c r="AJ66" s="83">
        <f t="shared" si="13"/>
        <v>0.68899999999999995</v>
      </c>
      <c r="AK66" s="61">
        <f t="shared" si="14"/>
        <v>1.5945945945945945</v>
      </c>
      <c r="AL66" s="144">
        <f t="shared" si="15"/>
        <v>0.90400000000000003</v>
      </c>
      <c r="AM66" s="11">
        <v>369</v>
      </c>
      <c r="AN66" s="83">
        <f t="shared" si="16"/>
        <v>0.15104379860826853</v>
      </c>
      <c r="AO66" s="26">
        <f t="shared" si="17"/>
        <v>0.30790960451977401</v>
      </c>
      <c r="AP66" s="144">
        <f t="shared" si="18"/>
        <v>0.93600000000000005</v>
      </c>
      <c r="AQ66" s="198">
        <f t="shared" si="19"/>
        <v>3.3410000000000002</v>
      </c>
      <c r="AR66" s="184">
        <f t="shared" si="20"/>
        <v>0.96399999999999997</v>
      </c>
      <c r="AS66" s="283">
        <f t="shared" si="21"/>
        <v>2</v>
      </c>
      <c r="AT66" s="284">
        <f t="shared" si="22"/>
        <v>3</v>
      </c>
      <c r="AV66" s="208">
        <v>52700</v>
      </c>
      <c r="AW66" s="83">
        <f t="shared" si="23"/>
        <v>0.77300000000000002</v>
      </c>
      <c r="AX66" s="26">
        <v>4.797047970479705E-2</v>
      </c>
      <c r="AY66" s="83">
        <f t="shared" si="24"/>
        <v>0.314</v>
      </c>
      <c r="AZ66" s="26">
        <v>0.27600000000000002</v>
      </c>
      <c r="BA66" s="83">
        <f t="shared" si="25"/>
        <v>0.65300000000000002</v>
      </c>
      <c r="BB66" s="26">
        <v>0.29299999999999998</v>
      </c>
      <c r="BC66" s="83">
        <f t="shared" si="26"/>
        <v>0.16900000000000001</v>
      </c>
      <c r="BD66" s="26">
        <v>0.9870000000000001</v>
      </c>
      <c r="BE66" s="144">
        <f t="shared" si="27"/>
        <v>0.97799999999999998</v>
      </c>
      <c r="BF66" s="26">
        <v>5.6497175141242938E-3</v>
      </c>
      <c r="BG66" s="83">
        <f t="shared" si="28"/>
        <v>0.378</v>
      </c>
      <c r="BH66" s="212">
        <f t="shared" si="29"/>
        <v>3.2650000000000001</v>
      </c>
      <c r="BI66" s="193">
        <f t="shared" si="30"/>
        <v>0.44500000000000001</v>
      </c>
      <c r="BJ66" s="283">
        <f t="shared" si="31"/>
        <v>1</v>
      </c>
      <c r="BK66" s="284">
        <f t="shared" si="32"/>
        <v>1</v>
      </c>
      <c r="BM66" s="160">
        <v>4</v>
      </c>
      <c r="BN66" s="31">
        <f t="shared" si="33"/>
        <v>0.85499999999999998</v>
      </c>
      <c r="BO66" s="11">
        <v>4</v>
      </c>
      <c r="BP66" s="144">
        <f t="shared" si="34"/>
        <v>0.93899999999999995</v>
      </c>
      <c r="BQ66" s="26">
        <v>0.154</v>
      </c>
      <c r="BR66" s="83">
        <f t="shared" si="35"/>
        <v>0.73099999999999998</v>
      </c>
      <c r="BS66" s="163">
        <f t="shared" si="36"/>
        <v>1.5859999999999999</v>
      </c>
      <c r="BT66" s="217">
        <f t="shared" si="37"/>
        <v>0.90800000000000003</v>
      </c>
      <c r="BU66" s="283">
        <f t="shared" si="38"/>
        <v>0</v>
      </c>
      <c r="BV66" s="284">
        <f t="shared" si="39"/>
        <v>1</v>
      </c>
      <c r="BX66" s="160">
        <v>1</v>
      </c>
      <c r="BY66" s="26">
        <f t="shared" si="40"/>
        <v>0.71299999999999997</v>
      </c>
      <c r="BZ66" s="11">
        <v>1</v>
      </c>
      <c r="CA66" s="31">
        <f t="shared" si="41"/>
        <v>0.82299999999999995</v>
      </c>
      <c r="CB66" s="11">
        <v>5</v>
      </c>
      <c r="CC66" s="26">
        <f t="shared" si="42"/>
        <v>0.65</v>
      </c>
      <c r="CD66" s="11">
        <v>3</v>
      </c>
      <c r="CE66" s="26">
        <f t="shared" si="43"/>
        <v>0.77300000000000002</v>
      </c>
      <c r="CF66" s="163">
        <f t="shared" si="44"/>
        <v>1.363</v>
      </c>
      <c r="CG66" s="203">
        <f t="shared" si="45"/>
        <v>0.77300000000000002</v>
      </c>
      <c r="CH66" s="283">
        <f t="shared" si="46"/>
        <v>0</v>
      </c>
      <c r="CI66" s="284">
        <f t="shared" si="47"/>
        <v>0</v>
      </c>
      <c r="CK66" s="160">
        <v>2</v>
      </c>
      <c r="CL66" s="26">
        <f t="shared" si="48"/>
        <v>0.498</v>
      </c>
      <c r="CM66" s="26">
        <v>5.6497175141242938E-3</v>
      </c>
      <c r="CN66" s="83">
        <f t="shared" si="49"/>
        <v>0.46200000000000002</v>
      </c>
      <c r="CO66" s="11">
        <v>117</v>
      </c>
      <c r="CP66" s="26">
        <f t="shared" si="50"/>
        <v>0.78400000000000003</v>
      </c>
      <c r="CQ66" s="11">
        <v>50</v>
      </c>
      <c r="CR66" s="31">
        <f t="shared" si="51"/>
        <v>0.84</v>
      </c>
      <c r="CS66" s="163">
        <f t="shared" si="52"/>
        <v>2.5840000000000005</v>
      </c>
      <c r="CT66" s="203">
        <f t="shared" si="53"/>
        <v>0.67100000000000004</v>
      </c>
      <c r="CU66" s="283">
        <f t="shared" si="54"/>
        <v>0</v>
      </c>
      <c r="CV66" s="284">
        <f t="shared" si="55"/>
        <v>1</v>
      </c>
      <c r="CX66" s="227">
        <v>0.16700000000000001</v>
      </c>
      <c r="CY66" s="26">
        <f t="shared" si="56"/>
        <v>0.621</v>
      </c>
      <c r="CZ66" s="26">
        <v>0.13700000000000001</v>
      </c>
      <c r="DA66" s="26">
        <f t="shared" si="57"/>
        <v>0.72699999999999998</v>
      </c>
      <c r="DB66" s="26">
        <v>0.4889</v>
      </c>
      <c r="DC66" s="163">
        <f t="shared" si="58"/>
        <v>1.8369</v>
      </c>
      <c r="DD66" s="203">
        <f t="shared" si="59"/>
        <v>0.64300000000000002</v>
      </c>
      <c r="DE66" s="283">
        <f t="shared" si="60"/>
        <v>0</v>
      </c>
      <c r="DF66" s="284">
        <f t="shared" si="61"/>
        <v>0</v>
      </c>
      <c r="DI66" s="231"/>
      <c r="DJ66" s="163">
        <f t="shared" si="62"/>
        <v>16.819900000000001</v>
      </c>
      <c r="DK66" s="205">
        <f t="shared" si="63"/>
        <v>0.80500000000000005</v>
      </c>
      <c r="DM66" s="301">
        <f t="shared" si="64"/>
        <v>3</v>
      </c>
      <c r="DN66" s="302">
        <f t="shared" si="65"/>
        <v>6</v>
      </c>
    </row>
    <row r="67" spans="2:118" x14ac:dyDescent="0.3">
      <c r="B67" s="47" t="s">
        <v>303</v>
      </c>
      <c r="C67" s="160">
        <v>540218</v>
      </c>
      <c r="D67" s="4" t="s">
        <v>368</v>
      </c>
      <c r="E67" s="4" t="s">
        <v>369</v>
      </c>
      <c r="F67" s="11">
        <v>1</v>
      </c>
      <c r="G67" s="18">
        <v>1213</v>
      </c>
      <c r="H67" s="18">
        <v>728</v>
      </c>
      <c r="I67" s="18">
        <v>2255</v>
      </c>
      <c r="J67" s="19">
        <v>1189.7774113767518</v>
      </c>
      <c r="K67" s="18">
        <v>716</v>
      </c>
      <c r="L67" s="163">
        <v>3.15</v>
      </c>
      <c r="N67" s="256">
        <v>97</v>
      </c>
      <c r="O67" s="26">
        <f t="shared" si="0"/>
        <v>0.46200000000000002</v>
      </c>
      <c r="P67" s="26">
        <v>7.996702390766694E-2</v>
      </c>
      <c r="Q67" s="26">
        <f t="shared" si="1"/>
        <v>0.44500000000000001</v>
      </c>
      <c r="R67" s="11">
        <v>5.98</v>
      </c>
      <c r="S67" s="26">
        <f t="shared" si="2"/>
        <v>0.66</v>
      </c>
      <c r="T67" s="69">
        <v>4.9299258037922506E-3</v>
      </c>
      <c r="U67" s="26">
        <f t="shared" si="3"/>
        <v>0.63900000000000001</v>
      </c>
      <c r="V67" s="11">
        <v>21</v>
      </c>
      <c r="W67" s="31">
        <f t="shared" si="4"/>
        <v>0.84399999999999997</v>
      </c>
      <c r="X67" s="65">
        <v>1.6</v>
      </c>
      <c r="Y67" s="26">
        <f t="shared" si="5"/>
        <v>0.45900000000000002</v>
      </c>
      <c r="Z67" s="163">
        <f t="shared" si="6"/>
        <v>3.5089999999999999</v>
      </c>
      <c r="AA67" s="181">
        <f t="shared" si="7"/>
        <v>0.69599999999999995</v>
      </c>
      <c r="AB67" s="283">
        <f t="shared" si="8"/>
        <v>0</v>
      </c>
      <c r="AC67" s="284">
        <f t="shared" si="9"/>
        <v>1</v>
      </c>
      <c r="AE67" s="256">
        <v>119</v>
      </c>
      <c r="AF67" s="26">
        <f t="shared" si="10"/>
        <v>0.621</v>
      </c>
      <c r="AG67" s="79">
        <v>17</v>
      </c>
      <c r="AH67" s="26">
        <f t="shared" si="11"/>
        <v>0.75600000000000001</v>
      </c>
      <c r="AI67" s="26">
        <f t="shared" si="12"/>
        <v>0.16346153846153846</v>
      </c>
      <c r="AJ67" s="83">
        <f t="shared" si="13"/>
        <v>0.73099999999999998</v>
      </c>
      <c r="AK67" s="61">
        <f t="shared" si="14"/>
        <v>1.2268041237113403</v>
      </c>
      <c r="AL67" s="31">
        <f t="shared" si="15"/>
        <v>0.83</v>
      </c>
      <c r="AM67" s="11">
        <v>135</v>
      </c>
      <c r="AN67" s="83">
        <f t="shared" si="16"/>
        <v>0.18543956043956045</v>
      </c>
      <c r="AO67" s="26">
        <f t="shared" si="17"/>
        <v>0.14285714285714285</v>
      </c>
      <c r="AP67" s="31">
        <f t="shared" si="18"/>
        <v>0.82599999999999996</v>
      </c>
      <c r="AQ67" s="198">
        <f t="shared" si="19"/>
        <v>2.9380000000000002</v>
      </c>
      <c r="AR67" s="191">
        <f t="shared" si="20"/>
        <v>0.83699999999999997</v>
      </c>
      <c r="AS67" s="283">
        <f t="shared" si="21"/>
        <v>0</v>
      </c>
      <c r="AT67" s="284">
        <f t="shared" si="22"/>
        <v>1</v>
      </c>
      <c r="AV67" s="208">
        <v>37900</v>
      </c>
      <c r="AW67" s="83">
        <f t="shared" si="23"/>
        <v>0.53300000000000003</v>
      </c>
      <c r="AX67" s="26">
        <v>8.6419753086419748E-2</v>
      </c>
      <c r="AY67" s="83">
        <f t="shared" si="24"/>
        <v>0.39200000000000002</v>
      </c>
      <c r="AZ67" s="26">
        <v>0.34100000000000003</v>
      </c>
      <c r="BA67" s="83">
        <f t="shared" si="25"/>
        <v>0.76300000000000001</v>
      </c>
      <c r="BB67" s="26">
        <v>0.65900000000000003</v>
      </c>
      <c r="BC67" s="83">
        <f t="shared" si="26"/>
        <v>0.314</v>
      </c>
      <c r="BD67" s="26">
        <v>0.89600000000000002</v>
      </c>
      <c r="BE67" s="83">
        <f t="shared" si="27"/>
        <v>0.752</v>
      </c>
      <c r="BF67" s="26">
        <v>2.5210084033613446E-2</v>
      </c>
      <c r="BG67" s="83">
        <f t="shared" si="28"/>
        <v>0.52200000000000002</v>
      </c>
      <c r="BH67" s="212">
        <f t="shared" si="29"/>
        <v>3.2759999999999998</v>
      </c>
      <c r="BI67" s="193">
        <f t="shared" si="30"/>
        <v>0.46200000000000002</v>
      </c>
      <c r="BJ67" s="283">
        <f t="shared" si="31"/>
        <v>0</v>
      </c>
      <c r="BK67" s="284">
        <f t="shared" si="32"/>
        <v>0</v>
      </c>
      <c r="BM67" s="160">
        <v>3</v>
      </c>
      <c r="BN67" s="26">
        <f t="shared" si="33"/>
        <v>0.76600000000000001</v>
      </c>
      <c r="BO67" s="11">
        <v>1</v>
      </c>
      <c r="BP67" s="26">
        <f t="shared" si="34"/>
        <v>0.59299999999999997</v>
      </c>
      <c r="BQ67" s="26">
        <v>0.16900000000000001</v>
      </c>
      <c r="BR67" s="83">
        <f t="shared" si="35"/>
        <v>0.76600000000000001</v>
      </c>
      <c r="BS67" s="163">
        <f t="shared" si="36"/>
        <v>1.532</v>
      </c>
      <c r="BT67" s="220">
        <f t="shared" si="37"/>
        <v>0.876</v>
      </c>
      <c r="BU67" s="283">
        <f t="shared" si="38"/>
        <v>0</v>
      </c>
      <c r="BV67" s="284">
        <f t="shared" si="39"/>
        <v>0</v>
      </c>
      <c r="BX67" s="160">
        <v>15</v>
      </c>
      <c r="BY67" s="144">
        <f t="shared" si="40"/>
        <v>0.93200000000000005</v>
      </c>
      <c r="BZ67" s="11">
        <v>6</v>
      </c>
      <c r="CA67" s="144">
        <f t="shared" si="41"/>
        <v>0.95699999999999996</v>
      </c>
      <c r="CB67" s="11">
        <v>6</v>
      </c>
      <c r="CC67" s="26">
        <f t="shared" si="42"/>
        <v>0.67800000000000005</v>
      </c>
      <c r="CD67" s="11">
        <v>2</v>
      </c>
      <c r="CE67" s="26">
        <f t="shared" si="43"/>
        <v>0.67800000000000005</v>
      </c>
      <c r="CF67" s="163">
        <f t="shared" si="44"/>
        <v>1.61</v>
      </c>
      <c r="CG67" s="205">
        <f t="shared" si="45"/>
        <v>0.85499999999999998</v>
      </c>
      <c r="CH67" s="283">
        <f t="shared" si="46"/>
        <v>1</v>
      </c>
      <c r="CI67" s="284">
        <f t="shared" si="47"/>
        <v>1</v>
      </c>
      <c r="CK67" s="160">
        <v>1</v>
      </c>
      <c r="CL67" s="26">
        <f t="shared" si="48"/>
        <v>0.434</v>
      </c>
      <c r="CM67" s="26">
        <v>8.4033613445378148E-3</v>
      </c>
      <c r="CN67" s="83">
        <f t="shared" si="49"/>
        <v>0.47299999999999998</v>
      </c>
      <c r="CO67" s="11">
        <v>140</v>
      </c>
      <c r="CP67" s="31">
        <f t="shared" si="50"/>
        <v>0.80900000000000005</v>
      </c>
      <c r="CQ67" s="11">
        <v>67</v>
      </c>
      <c r="CR67" s="31">
        <f t="shared" si="51"/>
        <v>0.872</v>
      </c>
      <c r="CS67" s="163">
        <f t="shared" si="52"/>
        <v>2.5880000000000001</v>
      </c>
      <c r="CT67" s="203">
        <f t="shared" si="53"/>
        <v>0.67400000000000004</v>
      </c>
      <c r="CU67" s="283">
        <f t="shared" si="54"/>
        <v>0</v>
      </c>
      <c r="CV67" s="284">
        <f t="shared" si="55"/>
        <v>2</v>
      </c>
      <c r="CX67" s="227">
        <v>0.127</v>
      </c>
      <c r="CY67" s="26">
        <f t="shared" si="56"/>
        <v>0.56499999999999995</v>
      </c>
      <c r="CZ67" s="26">
        <v>6.3E-2</v>
      </c>
      <c r="DA67" s="26">
        <f t="shared" si="57"/>
        <v>0.52200000000000002</v>
      </c>
      <c r="DB67" s="26">
        <v>0.27750000000000002</v>
      </c>
      <c r="DC67" s="163">
        <f t="shared" si="58"/>
        <v>1.3645</v>
      </c>
      <c r="DD67" s="203">
        <f t="shared" si="59"/>
        <v>0.45500000000000002</v>
      </c>
      <c r="DE67" s="283">
        <f t="shared" si="60"/>
        <v>0</v>
      </c>
      <c r="DF67" s="284">
        <f t="shared" si="61"/>
        <v>0</v>
      </c>
      <c r="DI67" s="231"/>
      <c r="DJ67" s="163">
        <f t="shared" si="62"/>
        <v>16.817499999999999</v>
      </c>
      <c r="DK67" s="205">
        <f t="shared" si="63"/>
        <v>0.80200000000000005</v>
      </c>
      <c r="DM67" s="301">
        <f t="shared" si="64"/>
        <v>1</v>
      </c>
      <c r="DN67" s="302">
        <f t="shared" si="65"/>
        <v>5</v>
      </c>
    </row>
    <row r="68" spans="2:118" x14ac:dyDescent="0.3">
      <c r="B68" s="47" t="s">
        <v>283</v>
      </c>
      <c r="C68" s="160">
        <v>540202</v>
      </c>
      <c r="D68" s="4" t="s">
        <v>363</v>
      </c>
      <c r="E68" s="4" t="s">
        <v>369</v>
      </c>
      <c r="F68" s="11">
        <v>2</v>
      </c>
      <c r="G68" s="18">
        <v>559</v>
      </c>
      <c r="H68" s="18">
        <v>565</v>
      </c>
      <c r="I68" s="18">
        <v>590</v>
      </c>
      <c r="J68" s="19">
        <v>675.49194991055447</v>
      </c>
      <c r="K68" s="18">
        <v>252</v>
      </c>
      <c r="L68" s="163">
        <v>2.34</v>
      </c>
      <c r="N68" s="256">
        <v>150</v>
      </c>
      <c r="O68" s="26">
        <f t="shared" si="0"/>
        <v>0.56799999999999995</v>
      </c>
      <c r="P68" s="26">
        <v>0.26833631484794268</v>
      </c>
      <c r="Q68" s="31">
        <f t="shared" si="1"/>
        <v>0.86499999999999999</v>
      </c>
      <c r="R68" s="11">
        <v>3.47</v>
      </c>
      <c r="S68" s="26">
        <f t="shared" si="2"/>
        <v>0.46899999999999997</v>
      </c>
      <c r="T68" s="69">
        <v>6.2075134168157421E-3</v>
      </c>
      <c r="U68" s="26">
        <f t="shared" si="3"/>
        <v>0.73399999999999999</v>
      </c>
      <c r="V68" s="11">
        <v>23</v>
      </c>
      <c r="W68" s="31">
        <f t="shared" si="4"/>
        <v>0.86899999999999999</v>
      </c>
      <c r="X68" s="65">
        <v>3.6</v>
      </c>
      <c r="Y68" s="31">
        <f t="shared" si="5"/>
        <v>0.81200000000000006</v>
      </c>
      <c r="Z68" s="163">
        <f t="shared" si="6"/>
        <v>4.3169999999999993</v>
      </c>
      <c r="AA68" s="184">
        <f t="shared" si="7"/>
        <v>0.96399999999999997</v>
      </c>
      <c r="AB68" s="283">
        <f t="shared" si="8"/>
        <v>0</v>
      </c>
      <c r="AC68" s="284">
        <f t="shared" si="9"/>
        <v>3</v>
      </c>
      <c r="AE68" s="256">
        <v>80</v>
      </c>
      <c r="AF68" s="26">
        <f t="shared" si="10"/>
        <v>0.54</v>
      </c>
      <c r="AG68" s="79">
        <v>0</v>
      </c>
      <c r="AH68" s="26">
        <f t="shared" si="11"/>
        <v>0</v>
      </c>
      <c r="AI68" s="26">
        <f t="shared" si="12"/>
        <v>0.1415929203539823</v>
      </c>
      <c r="AJ68" s="83">
        <f t="shared" si="13"/>
        <v>0.67800000000000005</v>
      </c>
      <c r="AK68" s="61">
        <f t="shared" si="14"/>
        <v>0.53333333333333333</v>
      </c>
      <c r="AL68" s="26">
        <f t="shared" si="15"/>
        <v>0.55100000000000005</v>
      </c>
      <c r="AM68" s="11">
        <v>83</v>
      </c>
      <c r="AN68" s="83">
        <f t="shared" si="16"/>
        <v>0.14690265486725665</v>
      </c>
      <c r="AO68" s="26">
        <f t="shared" si="17"/>
        <v>0</v>
      </c>
      <c r="AP68" s="26">
        <f t="shared" si="18"/>
        <v>0</v>
      </c>
      <c r="AQ68" s="198">
        <f t="shared" si="19"/>
        <v>1.7690000000000001</v>
      </c>
      <c r="AR68" s="193">
        <f t="shared" si="20"/>
        <v>0.42699999999999999</v>
      </c>
      <c r="AS68" s="283">
        <f t="shared" si="21"/>
        <v>0</v>
      </c>
      <c r="AT68" s="284">
        <f t="shared" si="22"/>
        <v>0</v>
      </c>
      <c r="AV68" s="208">
        <v>33000</v>
      </c>
      <c r="AW68" s="83">
        <f t="shared" si="23"/>
        <v>0.441</v>
      </c>
      <c r="AX68" s="26">
        <v>0.2638888888888889</v>
      </c>
      <c r="AY68" s="83">
        <f t="shared" si="24"/>
        <v>0.69199999999999995</v>
      </c>
      <c r="AZ68" s="26">
        <v>0.22900000000000001</v>
      </c>
      <c r="BA68" s="83">
        <f t="shared" si="25"/>
        <v>0.55100000000000005</v>
      </c>
      <c r="BB68" s="26">
        <v>0.91600000000000004</v>
      </c>
      <c r="BC68" s="178">
        <f t="shared" si="26"/>
        <v>0.83</v>
      </c>
      <c r="BD68" s="26">
        <v>0.68599999999999994</v>
      </c>
      <c r="BE68" s="83">
        <f t="shared" si="27"/>
        <v>0.29299999999999998</v>
      </c>
      <c r="BF68" s="26">
        <v>0.16250000000000001</v>
      </c>
      <c r="BG68" s="144">
        <f t="shared" si="28"/>
        <v>0.95</v>
      </c>
      <c r="BH68" s="212">
        <f t="shared" si="29"/>
        <v>3.7569999999999997</v>
      </c>
      <c r="BI68" s="191">
        <f t="shared" si="30"/>
        <v>0.81899999999999995</v>
      </c>
      <c r="BJ68" s="283">
        <f t="shared" si="31"/>
        <v>1</v>
      </c>
      <c r="BK68" s="284">
        <f t="shared" si="32"/>
        <v>2</v>
      </c>
      <c r="BM68" s="160">
        <v>3</v>
      </c>
      <c r="BN68" s="26">
        <f t="shared" si="33"/>
        <v>0.76600000000000001</v>
      </c>
      <c r="BO68" s="11">
        <v>1</v>
      </c>
      <c r="BP68" s="26">
        <f t="shared" si="34"/>
        <v>0.59299999999999997</v>
      </c>
      <c r="BQ68" s="26">
        <v>0.13800000000000001</v>
      </c>
      <c r="BR68" s="83">
        <f t="shared" si="35"/>
        <v>0.67800000000000005</v>
      </c>
      <c r="BS68" s="163">
        <f t="shared" si="36"/>
        <v>1.444</v>
      </c>
      <c r="BT68" s="220">
        <f t="shared" si="37"/>
        <v>0.83</v>
      </c>
      <c r="BU68" s="283">
        <f t="shared" si="38"/>
        <v>0</v>
      </c>
      <c r="BV68" s="284">
        <f t="shared" si="39"/>
        <v>0</v>
      </c>
      <c r="BX68" s="160">
        <v>0</v>
      </c>
      <c r="BY68" s="26">
        <f t="shared" si="40"/>
        <v>0</v>
      </c>
      <c r="BZ68" s="11">
        <v>0</v>
      </c>
      <c r="CA68" s="26">
        <f t="shared" si="41"/>
        <v>0</v>
      </c>
      <c r="CB68" s="11">
        <v>3</v>
      </c>
      <c r="CC68" s="26">
        <f t="shared" si="42"/>
        <v>0.51500000000000001</v>
      </c>
      <c r="CD68" s="11">
        <v>1</v>
      </c>
      <c r="CE68" s="26">
        <f t="shared" si="43"/>
        <v>0.501</v>
      </c>
      <c r="CF68" s="163">
        <f t="shared" si="44"/>
        <v>0.51500000000000001</v>
      </c>
      <c r="CG68" s="203">
        <f t="shared" si="45"/>
        <v>0.46600000000000003</v>
      </c>
      <c r="CH68" s="283">
        <f t="shared" si="46"/>
        <v>0</v>
      </c>
      <c r="CI68" s="284">
        <f t="shared" si="47"/>
        <v>0</v>
      </c>
      <c r="CK68" s="160">
        <v>11</v>
      </c>
      <c r="CL68" s="26">
        <f t="shared" si="48"/>
        <v>0.70599999999999996</v>
      </c>
      <c r="CM68" s="26">
        <v>0.13750000000000001</v>
      </c>
      <c r="CN68" s="178">
        <f t="shared" si="49"/>
        <v>0.85799999999999998</v>
      </c>
      <c r="CO68" s="11">
        <v>8</v>
      </c>
      <c r="CP68" s="26">
        <f t="shared" si="50"/>
        <v>0.32100000000000001</v>
      </c>
      <c r="CQ68" s="11">
        <v>5</v>
      </c>
      <c r="CR68" s="26">
        <f t="shared" si="51"/>
        <v>0.47699999999999998</v>
      </c>
      <c r="CS68" s="163">
        <f t="shared" si="52"/>
        <v>2.3620000000000001</v>
      </c>
      <c r="CT68" s="203">
        <f t="shared" si="53"/>
        <v>0.61099999999999999</v>
      </c>
      <c r="CU68" s="283">
        <f t="shared" si="54"/>
        <v>0</v>
      </c>
      <c r="CV68" s="284">
        <f t="shared" si="55"/>
        <v>1</v>
      </c>
      <c r="CX68" s="227">
        <v>0.30499999999999999</v>
      </c>
      <c r="CY68" s="31">
        <f t="shared" si="56"/>
        <v>0.80500000000000005</v>
      </c>
      <c r="CZ68" s="26">
        <v>0.25800000000000001</v>
      </c>
      <c r="DA68" s="31">
        <f t="shared" si="57"/>
        <v>0.85799999999999998</v>
      </c>
      <c r="DB68" s="144">
        <v>0.95150000000000001</v>
      </c>
      <c r="DC68" s="163">
        <f t="shared" si="58"/>
        <v>2.6145</v>
      </c>
      <c r="DD68" s="206">
        <f t="shared" si="59"/>
        <v>0.91800000000000004</v>
      </c>
      <c r="DE68" s="283">
        <f t="shared" si="60"/>
        <v>1</v>
      </c>
      <c r="DF68" s="284">
        <f t="shared" si="61"/>
        <v>3</v>
      </c>
      <c r="DI68" s="231"/>
      <c r="DJ68" s="163">
        <f t="shared" si="62"/>
        <v>16.778500000000001</v>
      </c>
      <c r="DK68" s="203">
        <f t="shared" si="63"/>
        <v>0.79800000000000004</v>
      </c>
      <c r="DM68" s="301">
        <f t="shared" si="64"/>
        <v>2</v>
      </c>
      <c r="DN68" s="302">
        <f t="shared" si="65"/>
        <v>9</v>
      </c>
    </row>
    <row r="69" spans="2:118" x14ac:dyDescent="0.3">
      <c r="B69" s="47" t="s">
        <v>187</v>
      </c>
      <c r="C69" s="160">
        <v>540134</v>
      </c>
      <c r="D69" s="4" t="s">
        <v>342</v>
      </c>
      <c r="E69" s="4" t="s">
        <v>369</v>
      </c>
      <c r="F69" s="11">
        <v>2</v>
      </c>
      <c r="G69" s="18">
        <v>1272</v>
      </c>
      <c r="H69" s="18">
        <v>438</v>
      </c>
      <c r="I69" s="18">
        <v>483</v>
      </c>
      <c r="J69" s="19">
        <v>243.01886792452831</v>
      </c>
      <c r="K69" s="18">
        <v>194</v>
      </c>
      <c r="L69" s="163">
        <v>2.4900000000000002</v>
      </c>
      <c r="N69" s="256">
        <v>74</v>
      </c>
      <c r="O69" s="26">
        <f t="shared" si="0"/>
        <v>0.40200000000000002</v>
      </c>
      <c r="P69" s="26">
        <v>5.8176100628930819E-2</v>
      </c>
      <c r="Q69" s="26">
        <f t="shared" si="1"/>
        <v>0.374</v>
      </c>
      <c r="R69" s="11">
        <v>5.21</v>
      </c>
      <c r="S69" s="26">
        <f t="shared" si="2"/>
        <v>0.625</v>
      </c>
      <c r="T69" s="69">
        <v>4.0959119496855349E-3</v>
      </c>
      <c r="U69" s="26">
        <f t="shared" si="3"/>
        <v>0.56100000000000005</v>
      </c>
      <c r="V69" s="11">
        <v>28</v>
      </c>
      <c r="W69" s="144">
        <f t="shared" si="4"/>
        <v>0.98199999999999998</v>
      </c>
      <c r="X69" s="65">
        <v>1</v>
      </c>
      <c r="Y69" s="26">
        <f t="shared" si="5"/>
        <v>0.247</v>
      </c>
      <c r="Z69" s="163">
        <f t="shared" si="6"/>
        <v>3.1910000000000003</v>
      </c>
      <c r="AA69" s="181">
        <f t="shared" si="7"/>
        <v>0.52200000000000002</v>
      </c>
      <c r="AB69" s="283">
        <f t="shared" si="8"/>
        <v>1</v>
      </c>
      <c r="AC69" s="284">
        <f t="shared" si="9"/>
        <v>1</v>
      </c>
      <c r="AE69" s="256">
        <v>113</v>
      </c>
      <c r="AF69" s="26">
        <f t="shared" si="10"/>
        <v>0.61399999999999999</v>
      </c>
      <c r="AG69" s="79">
        <v>55</v>
      </c>
      <c r="AH69" s="31">
        <f t="shared" si="11"/>
        <v>0.879</v>
      </c>
      <c r="AI69" s="26">
        <f t="shared" si="12"/>
        <v>0.25799086757990869</v>
      </c>
      <c r="AJ69" s="178">
        <f t="shared" si="13"/>
        <v>0.872</v>
      </c>
      <c r="AK69" s="61">
        <f t="shared" si="14"/>
        <v>1.527027027027027</v>
      </c>
      <c r="AL69" s="31">
        <f t="shared" si="15"/>
        <v>0.89700000000000002</v>
      </c>
      <c r="AM69" s="11">
        <v>126</v>
      </c>
      <c r="AN69" s="83">
        <f t="shared" si="16"/>
        <v>0.28767123287671231</v>
      </c>
      <c r="AO69" s="26">
        <f t="shared" si="17"/>
        <v>0.48672566371681414</v>
      </c>
      <c r="AP69" s="144">
        <f t="shared" si="18"/>
        <v>0.97799999999999998</v>
      </c>
      <c r="AQ69" s="198">
        <f t="shared" si="19"/>
        <v>3.262</v>
      </c>
      <c r="AR69" s="184">
        <f t="shared" si="20"/>
        <v>0.93200000000000005</v>
      </c>
      <c r="AS69" s="283">
        <f t="shared" si="21"/>
        <v>0</v>
      </c>
      <c r="AT69" s="284">
        <f t="shared" si="22"/>
        <v>3</v>
      </c>
      <c r="AV69" s="208">
        <v>22200</v>
      </c>
      <c r="AW69" s="83">
        <f t="shared" si="23"/>
        <v>0.22900000000000001</v>
      </c>
      <c r="AX69" s="26">
        <v>0.46534653465346543</v>
      </c>
      <c r="AY69" s="144">
        <f t="shared" si="24"/>
        <v>0.94599999999999995</v>
      </c>
      <c r="AZ69" s="26">
        <v>0.127</v>
      </c>
      <c r="BA69" s="83">
        <f t="shared" si="25"/>
        <v>0.29299999999999998</v>
      </c>
      <c r="BB69" s="26">
        <v>0.86499999999999999</v>
      </c>
      <c r="BC69" s="83">
        <f t="shared" si="26"/>
        <v>0.59699999999999998</v>
      </c>
      <c r="BD69" s="26">
        <v>0.48400000000000004</v>
      </c>
      <c r="BE69" s="83">
        <f t="shared" si="27"/>
        <v>0.17599999999999999</v>
      </c>
      <c r="BF69" s="26">
        <v>7.9646017699115043E-2</v>
      </c>
      <c r="BG69" s="178">
        <f t="shared" si="28"/>
        <v>0.81200000000000006</v>
      </c>
      <c r="BH69" s="212">
        <f t="shared" si="29"/>
        <v>3.0529999999999999</v>
      </c>
      <c r="BI69" s="193">
        <f t="shared" si="30"/>
        <v>0.34899999999999998</v>
      </c>
      <c r="BJ69" s="283">
        <f t="shared" si="31"/>
        <v>1</v>
      </c>
      <c r="BK69" s="284">
        <f t="shared" si="32"/>
        <v>2</v>
      </c>
      <c r="BM69" s="160">
        <v>2</v>
      </c>
      <c r="BN69" s="26">
        <f t="shared" si="33"/>
        <v>0.61799999999999999</v>
      </c>
      <c r="BO69" s="11">
        <v>2</v>
      </c>
      <c r="BP69" s="31">
        <f t="shared" si="34"/>
        <v>0.82599999999999996</v>
      </c>
      <c r="BQ69" s="26">
        <v>0.47099999999999997</v>
      </c>
      <c r="BR69" s="144">
        <f t="shared" si="35"/>
        <v>0.97799999999999998</v>
      </c>
      <c r="BS69" s="163">
        <f t="shared" si="36"/>
        <v>1.5960000000000001</v>
      </c>
      <c r="BT69" s="217">
        <f t="shared" si="37"/>
        <v>0.91100000000000003</v>
      </c>
      <c r="BU69" s="283">
        <f t="shared" si="38"/>
        <v>1</v>
      </c>
      <c r="BV69" s="284">
        <f t="shared" si="39"/>
        <v>1</v>
      </c>
      <c r="BX69" s="160">
        <v>0</v>
      </c>
      <c r="BY69" s="26">
        <f t="shared" si="40"/>
        <v>0</v>
      </c>
      <c r="BZ69" s="11">
        <v>0</v>
      </c>
      <c r="CA69" s="26">
        <f t="shared" si="41"/>
        <v>0</v>
      </c>
      <c r="CB69" s="11">
        <v>4</v>
      </c>
      <c r="CC69" s="26">
        <f t="shared" si="42"/>
        <v>0.59</v>
      </c>
      <c r="CD69" s="11">
        <v>2</v>
      </c>
      <c r="CE69" s="26">
        <f t="shared" si="43"/>
        <v>0.67800000000000005</v>
      </c>
      <c r="CF69" s="163">
        <f t="shared" si="44"/>
        <v>0.59</v>
      </c>
      <c r="CG69" s="203">
        <f t="shared" si="45"/>
        <v>0.51500000000000001</v>
      </c>
      <c r="CH69" s="283">
        <f t="shared" si="46"/>
        <v>0</v>
      </c>
      <c r="CI69" s="284">
        <f t="shared" si="47"/>
        <v>0</v>
      </c>
      <c r="CK69" s="160">
        <v>3</v>
      </c>
      <c r="CL69" s="26">
        <f t="shared" si="48"/>
        <v>0.56499999999999995</v>
      </c>
      <c r="CM69" s="26">
        <v>2.6548672566371681E-2</v>
      </c>
      <c r="CN69" s="83">
        <f t="shared" si="49"/>
        <v>0.56799999999999995</v>
      </c>
      <c r="CO69" s="11">
        <v>44</v>
      </c>
      <c r="CP69" s="26">
        <f t="shared" si="50"/>
        <v>0.625</v>
      </c>
      <c r="CQ69" s="11">
        <v>7</v>
      </c>
      <c r="CR69" s="26">
        <f t="shared" si="51"/>
        <v>0.54</v>
      </c>
      <c r="CS69" s="163">
        <f t="shared" si="52"/>
        <v>2.298</v>
      </c>
      <c r="CT69" s="203">
        <f t="shared" si="53"/>
        <v>0.59</v>
      </c>
      <c r="CU69" s="283">
        <f t="shared" si="54"/>
        <v>0</v>
      </c>
      <c r="CV69" s="284">
        <f t="shared" si="55"/>
        <v>0</v>
      </c>
      <c r="CX69" s="227">
        <v>0.51100000000000001</v>
      </c>
      <c r="CY69" s="144">
        <f t="shared" si="56"/>
        <v>0.90800000000000003</v>
      </c>
      <c r="CZ69" s="26">
        <v>0.29399999999999998</v>
      </c>
      <c r="DA69" s="31">
        <f t="shared" si="57"/>
        <v>0.879</v>
      </c>
      <c r="DB69" s="144">
        <v>0.96030000000000004</v>
      </c>
      <c r="DC69" s="163">
        <f t="shared" si="58"/>
        <v>2.7473000000000001</v>
      </c>
      <c r="DD69" s="206">
        <f t="shared" si="59"/>
        <v>0.95399999999999996</v>
      </c>
      <c r="DE69" s="283">
        <f t="shared" si="60"/>
        <v>2</v>
      </c>
      <c r="DF69" s="284">
        <f t="shared" si="61"/>
        <v>3</v>
      </c>
      <c r="DI69" s="231"/>
      <c r="DJ69" s="163">
        <f t="shared" si="62"/>
        <v>16.737299999999998</v>
      </c>
      <c r="DK69" s="203">
        <f t="shared" si="63"/>
        <v>0.79500000000000004</v>
      </c>
      <c r="DM69" s="301">
        <f t="shared" si="64"/>
        <v>5</v>
      </c>
      <c r="DN69" s="302">
        <f t="shared" si="65"/>
        <v>10</v>
      </c>
    </row>
    <row r="70" spans="2:118" x14ac:dyDescent="0.3">
      <c r="B70" s="47" t="s">
        <v>25</v>
      </c>
      <c r="C70" s="160">
        <v>540004</v>
      </c>
      <c r="D70" s="4" t="s">
        <v>307</v>
      </c>
      <c r="E70" s="4" t="s">
        <v>369</v>
      </c>
      <c r="F70" s="11">
        <v>7</v>
      </c>
      <c r="G70" s="18">
        <v>1869</v>
      </c>
      <c r="H70" s="18">
        <v>1530</v>
      </c>
      <c r="I70" s="18">
        <v>2922</v>
      </c>
      <c r="J70" s="19">
        <v>1000.5778491171749</v>
      </c>
      <c r="K70" s="18">
        <v>1311</v>
      </c>
      <c r="L70" s="163">
        <v>1.89</v>
      </c>
      <c r="N70" s="256">
        <v>267</v>
      </c>
      <c r="O70" s="26">
        <f t="shared" si="0"/>
        <v>0.69899999999999995</v>
      </c>
      <c r="P70" s="26">
        <v>0.14285714285714279</v>
      </c>
      <c r="Q70" s="26">
        <f t="shared" si="1"/>
        <v>0.61099999999999999</v>
      </c>
      <c r="R70" s="11">
        <v>5.69</v>
      </c>
      <c r="S70" s="26">
        <f t="shared" si="2"/>
        <v>0.64600000000000002</v>
      </c>
      <c r="T70" s="69">
        <v>3.0444087747458532E-3</v>
      </c>
      <c r="U70" s="26">
        <f t="shared" si="3"/>
        <v>0.44800000000000001</v>
      </c>
      <c r="V70" s="11">
        <v>14</v>
      </c>
      <c r="W70" s="26">
        <f t="shared" si="4"/>
        <v>0.23599999999999999</v>
      </c>
      <c r="X70" s="62">
        <v>1.1000000000000001</v>
      </c>
      <c r="Y70" s="26">
        <f t="shared" si="5"/>
        <v>0.28899999999999998</v>
      </c>
      <c r="Z70" s="163">
        <f t="shared" si="6"/>
        <v>2.9289999999999994</v>
      </c>
      <c r="AA70" s="181">
        <f t="shared" si="7"/>
        <v>0.38800000000000001</v>
      </c>
      <c r="AB70" s="283">
        <f t="shared" si="8"/>
        <v>0</v>
      </c>
      <c r="AC70" s="284">
        <f t="shared" si="9"/>
        <v>0</v>
      </c>
      <c r="AE70" s="256">
        <v>214</v>
      </c>
      <c r="AF70" s="26">
        <f t="shared" si="10"/>
        <v>0.71699999999999997</v>
      </c>
      <c r="AG70" s="79">
        <v>17</v>
      </c>
      <c r="AH70" s="26">
        <f t="shared" si="11"/>
        <v>0.75600000000000001</v>
      </c>
      <c r="AI70" s="26">
        <f t="shared" si="12"/>
        <v>0.13986928104575164</v>
      </c>
      <c r="AJ70" s="83">
        <f t="shared" si="13"/>
        <v>0.67400000000000004</v>
      </c>
      <c r="AK70" s="61">
        <f t="shared" si="14"/>
        <v>0.80149812734082393</v>
      </c>
      <c r="AL70" s="26">
        <f t="shared" si="15"/>
        <v>0.68500000000000005</v>
      </c>
      <c r="AM70" s="11">
        <v>274</v>
      </c>
      <c r="AN70" s="83">
        <f t="shared" si="16"/>
        <v>0.17908496732026144</v>
      </c>
      <c r="AO70" s="26">
        <f t="shared" si="17"/>
        <v>7.9439252336448593E-2</v>
      </c>
      <c r="AP70" s="26">
        <f t="shared" si="18"/>
        <v>0.68100000000000005</v>
      </c>
      <c r="AQ70" s="198">
        <f t="shared" si="19"/>
        <v>2.8320000000000003</v>
      </c>
      <c r="AR70" s="191">
        <f t="shared" si="20"/>
        <v>0.81899999999999995</v>
      </c>
      <c r="AS70" s="283">
        <f t="shared" si="21"/>
        <v>0</v>
      </c>
      <c r="AT70" s="284">
        <f t="shared" si="22"/>
        <v>0</v>
      </c>
      <c r="AV70" s="208">
        <v>51800</v>
      </c>
      <c r="AW70" s="83">
        <f t="shared" si="23"/>
        <v>0.74199999999999999</v>
      </c>
      <c r="AX70" s="26">
        <v>7.6923076923076927E-2</v>
      </c>
      <c r="AY70" s="83">
        <f t="shared" si="24"/>
        <v>0.371</v>
      </c>
      <c r="AZ70" s="26">
        <v>0.36899999999999999</v>
      </c>
      <c r="BA70" s="83">
        <f t="shared" si="25"/>
        <v>0.79800000000000004</v>
      </c>
      <c r="BB70" s="26">
        <v>0.65300000000000002</v>
      </c>
      <c r="BC70" s="83">
        <f t="shared" si="26"/>
        <v>0.307</v>
      </c>
      <c r="BD70" s="26">
        <v>0.88700000000000001</v>
      </c>
      <c r="BE70" s="83">
        <f t="shared" si="27"/>
        <v>0.72699999999999998</v>
      </c>
      <c r="BF70" s="26">
        <v>1.8691588785046728E-2</v>
      </c>
      <c r="BG70" s="83">
        <f t="shared" si="28"/>
        <v>0.45500000000000002</v>
      </c>
      <c r="BH70" s="212">
        <f t="shared" si="29"/>
        <v>3.4</v>
      </c>
      <c r="BI70" s="193">
        <f t="shared" si="30"/>
        <v>0.53700000000000003</v>
      </c>
      <c r="BJ70" s="283">
        <f t="shared" si="31"/>
        <v>0</v>
      </c>
      <c r="BK70" s="284">
        <f t="shared" si="32"/>
        <v>0</v>
      </c>
      <c r="BM70" s="160">
        <v>4</v>
      </c>
      <c r="BN70" s="31">
        <f t="shared" si="33"/>
        <v>0.85499999999999998</v>
      </c>
      <c r="BO70" s="11">
        <v>2</v>
      </c>
      <c r="BP70" s="31">
        <f t="shared" si="34"/>
        <v>0.82599999999999996</v>
      </c>
      <c r="BQ70" s="26">
        <v>9.6000000000000002E-2</v>
      </c>
      <c r="BR70" s="83">
        <f t="shared" si="35"/>
        <v>0.56799999999999995</v>
      </c>
      <c r="BS70" s="163">
        <f t="shared" si="36"/>
        <v>1.423</v>
      </c>
      <c r="BT70" s="220">
        <f t="shared" si="37"/>
        <v>0.81200000000000006</v>
      </c>
      <c r="BU70" s="283">
        <f t="shared" si="38"/>
        <v>0</v>
      </c>
      <c r="BV70" s="284">
        <f t="shared" si="39"/>
        <v>1</v>
      </c>
      <c r="BX70" s="160">
        <v>17</v>
      </c>
      <c r="BY70" s="144">
        <f t="shared" si="40"/>
        <v>0.93600000000000005</v>
      </c>
      <c r="BZ70" s="11">
        <v>3</v>
      </c>
      <c r="CA70" s="144">
        <f t="shared" si="41"/>
        <v>0.91800000000000004</v>
      </c>
      <c r="CB70" s="11">
        <v>12</v>
      </c>
      <c r="CC70" s="31">
        <f t="shared" si="42"/>
        <v>0.84399999999999997</v>
      </c>
      <c r="CD70" s="11">
        <v>3</v>
      </c>
      <c r="CE70" s="26">
        <f t="shared" si="43"/>
        <v>0.77300000000000002</v>
      </c>
      <c r="CF70" s="163">
        <f t="shared" si="44"/>
        <v>1.78</v>
      </c>
      <c r="CG70" s="206">
        <f t="shared" si="45"/>
        <v>0.96799999999999997</v>
      </c>
      <c r="CH70" s="283">
        <f t="shared" si="46"/>
        <v>1</v>
      </c>
      <c r="CI70" s="284">
        <f t="shared" si="47"/>
        <v>2</v>
      </c>
      <c r="CK70" s="160">
        <v>1</v>
      </c>
      <c r="CL70" s="26">
        <f t="shared" si="48"/>
        <v>0.434</v>
      </c>
      <c r="CM70" s="26">
        <v>4.6728971962616819E-3</v>
      </c>
      <c r="CN70" s="83">
        <f t="shared" si="49"/>
        <v>0.45900000000000002</v>
      </c>
      <c r="CO70" s="11">
        <v>276</v>
      </c>
      <c r="CP70" s="144">
        <f t="shared" si="50"/>
        <v>0.90800000000000003</v>
      </c>
      <c r="CQ70" s="11">
        <v>105</v>
      </c>
      <c r="CR70" s="144">
        <f t="shared" si="51"/>
        <v>0.92900000000000005</v>
      </c>
      <c r="CS70" s="163">
        <f t="shared" si="52"/>
        <v>2.7300000000000004</v>
      </c>
      <c r="CT70" s="203">
        <f t="shared" si="53"/>
        <v>0.72399999999999998</v>
      </c>
      <c r="CU70" s="283">
        <f t="shared" si="54"/>
        <v>2</v>
      </c>
      <c r="CV70" s="284">
        <f t="shared" si="55"/>
        <v>2</v>
      </c>
      <c r="CX70" s="227">
        <v>0.121</v>
      </c>
      <c r="CY70" s="26">
        <f t="shared" si="56"/>
        <v>0.55400000000000005</v>
      </c>
      <c r="CZ70" s="26">
        <v>8.5000000000000006E-2</v>
      </c>
      <c r="DA70" s="26">
        <f t="shared" si="57"/>
        <v>0.63200000000000001</v>
      </c>
      <c r="DB70" s="26">
        <v>0.44929999999999998</v>
      </c>
      <c r="DC70" s="163">
        <f t="shared" si="58"/>
        <v>1.6353</v>
      </c>
      <c r="DD70" s="203">
        <f t="shared" si="59"/>
        <v>0.56100000000000005</v>
      </c>
      <c r="DE70" s="283">
        <f t="shared" si="60"/>
        <v>0</v>
      </c>
      <c r="DF70" s="284">
        <f t="shared" si="61"/>
        <v>0</v>
      </c>
      <c r="DI70" s="231"/>
      <c r="DJ70" s="163">
        <f t="shared" si="62"/>
        <v>16.729300000000006</v>
      </c>
      <c r="DK70" s="203">
        <f t="shared" si="63"/>
        <v>0.79100000000000004</v>
      </c>
      <c r="DM70" s="301">
        <f t="shared" si="64"/>
        <v>3</v>
      </c>
      <c r="DN70" s="302">
        <f t="shared" si="65"/>
        <v>5</v>
      </c>
    </row>
    <row r="71" spans="2:118" x14ac:dyDescent="0.3">
      <c r="B71" s="47" t="s">
        <v>277</v>
      </c>
      <c r="C71" s="160">
        <v>540197</v>
      </c>
      <c r="D71" s="4" t="s">
        <v>360</v>
      </c>
      <c r="E71" s="4" t="s">
        <v>369</v>
      </c>
      <c r="F71" s="11">
        <v>5</v>
      </c>
      <c r="G71" s="18">
        <v>336</v>
      </c>
      <c r="H71" s="18">
        <v>772</v>
      </c>
      <c r="I71" s="18">
        <v>1385</v>
      </c>
      <c r="J71" s="19">
        <v>2638.0952380952381</v>
      </c>
      <c r="K71" s="18">
        <v>558</v>
      </c>
      <c r="L71" s="163">
        <v>2.48</v>
      </c>
      <c r="N71" s="256">
        <v>64</v>
      </c>
      <c r="O71" s="26">
        <f t="shared" si="0"/>
        <v>0.35599999999999998</v>
      </c>
      <c r="P71" s="26">
        <v>0.19047619047619049</v>
      </c>
      <c r="Q71" s="26">
        <f t="shared" si="1"/>
        <v>0.73799999999999999</v>
      </c>
      <c r="R71" s="11">
        <v>1.1100000000000001</v>
      </c>
      <c r="S71" s="26">
        <f t="shared" si="2"/>
        <v>0.127</v>
      </c>
      <c r="T71" s="69">
        <v>3.3035714285714279E-3</v>
      </c>
      <c r="U71" s="26">
        <f t="shared" si="3"/>
        <v>0.47699999999999998</v>
      </c>
      <c r="V71" s="11">
        <v>16</v>
      </c>
      <c r="W71" s="26">
        <f t="shared" si="4"/>
        <v>0.38800000000000001</v>
      </c>
      <c r="X71" s="62">
        <v>5.0999999999999996</v>
      </c>
      <c r="Y71" s="144">
        <f t="shared" si="5"/>
        <v>0.93600000000000005</v>
      </c>
      <c r="Z71" s="163">
        <f t="shared" si="6"/>
        <v>3.0220000000000002</v>
      </c>
      <c r="AA71" s="181">
        <f t="shared" si="7"/>
        <v>0.44500000000000001</v>
      </c>
      <c r="AB71" s="283">
        <f t="shared" si="8"/>
        <v>1</v>
      </c>
      <c r="AC71" s="284">
        <f t="shared" si="9"/>
        <v>1</v>
      </c>
      <c r="AE71" s="256">
        <v>86</v>
      </c>
      <c r="AF71" s="26">
        <f t="shared" si="10"/>
        <v>0.56100000000000005</v>
      </c>
      <c r="AG71" s="79">
        <v>6</v>
      </c>
      <c r="AH71" s="26">
        <f t="shared" si="11"/>
        <v>0.64600000000000002</v>
      </c>
      <c r="AI71" s="26">
        <f t="shared" si="12"/>
        <v>0.11139896373056994</v>
      </c>
      <c r="AJ71" s="83">
        <f t="shared" si="13"/>
        <v>0.61799999999999999</v>
      </c>
      <c r="AK71" s="61">
        <f t="shared" si="14"/>
        <v>1.34375</v>
      </c>
      <c r="AL71" s="31">
        <f t="shared" si="15"/>
        <v>0.85499999999999998</v>
      </c>
      <c r="AM71" s="11">
        <v>92</v>
      </c>
      <c r="AN71" s="83">
        <f t="shared" si="16"/>
        <v>0.11917098445595854</v>
      </c>
      <c r="AO71" s="26">
        <f t="shared" si="17"/>
        <v>6.9767441860465115E-2</v>
      </c>
      <c r="AP71" s="26">
        <f t="shared" si="18"/>
        <v>0.66</v>
      </c>
      <c r="AQ71" s="198">
        <f t="shared" si="19"/>
        <v>2.6799999999999997</v>
      </c>
      <c r="AR71" s="193">
        <f t="shared" si="20"/>
        <v>0.75900000000000001</v>
      </c>
      <c r="AS71" s="283">
        <f t="shared" si="21"/>
        <v>0</v>
      </c>
      <c r="AT71" s="284">
        <f t="shared" si="22"/>
        <v>1</v>
      </c>
      <c r="AV71" s="208">
        <v>46450</v>
      </c>
      <c r="AW71" s="83">
        <f t="shared" si="23"/>
        <v>0.66400000000000003</v>
      </c>
      <c r="AX71" s="26">
        <v>8.7499999999999994E-2</v>
      </c>
      <c r="AY71" s="83">
        <f t="shared" si="24"/>
        <v>0.40200000000000002</v>
      </c>
      <c r="AZ71" s="26">
        <v>0.56499999999999995</v>
      </c>
      <c r="BA71" s="144">
        <f t="shared" si="25"/>
        <v>0.94599999999999995</v>
      </c>
      <c r="BB71" s="26">
        <v>0.60899999999999999</v>
      </c>
      <c r="BC71" s="83">
        <f t="shared" si="26"/>
        <v>0.26500000000000001</v>
      </c>
      <c r="BD71" s="26">
        <v>0.85899999999999999</v>
      </c>
      <c r="BE71" s="83">
        <f t="shared" si="27"/>
        <v>0.64300000000000002</v>
      </c>
      <c r="BF71" s="26">
        <v>0.13953488372093023</v>
      </c>
      <c r="BG71" s="144">
        <f t="shared" si="28"/>
        <v>0.92200000000000004</v>
      </c>
      <c r="BH71" s="212">
        <f t="shared" si="29"/>
        <v>3.8420000000000001</v>
      </c>
      <c r="BI71" s="191">
        <f t="shared" si="30"/>
        <v>0.879</v>
      </c>
      <c r="BJ71" s="283">
        <f t="shared" si="31"/>
        <v>2</v>
      </c>
      <c r="BK71" s="284">
        <f t="shared" si="32"/>
        <v>2</v>
      </c>
      <c r="BM71" s="160">
        <v>1</v>
      </c>
      <c r="BN71" s="26">
        <f t="shared" si="33"/>
        <v>0.40200000000000002</v>
      </c>
      <c r="BO71" s="11">
        <v>1</v>
      </c>
      <c r="BP71" s="26">
        <f t="shared" si="34"/>
        <v>0.59299999999999997</v>
      </c>
      <c r="BQ71" s="26">
        <v>0.14000000000000001</v>
      </c>
      <c r="BR71" s="83">
        <f t="shared" si="35"/>
        <v>0.68500000000000005</v>
      </c>
      <c r="BS71" s="163">
        <f t="shared" si="36"/>
        <v>1.0870000000000002</v>
      </c>
      <c r="BT71" s="223">
        <f t="shared" si="37"/>
        <v>0.6</v>
      </c>
      <c r="BU71" s="283">
        <f t="shared" si="38"/>
        <v>0</v>
      </c>
      <c r="BV71" s="284">
        <f t="shared" si="39"/>
        <v>0</v>
      </c>
      <c r="BX71" s="160">
        <v>33</v>
      </c>
      <c r="BY71" s="144">
        <f t="shared" si="40"/>
        <v>0.96099999999999997</v>
      </c>
      <c r="BZ71" s="11">
        <v>18</v>
      </c>
      <c r="CA71" s="144">
        <f t="shared" si="41"/>
        <v>0.96799999999999997</v>
      </c>
      <c r="CB71" s="11">
        <v>5</v>
      </c>
      <c r="CC71" s="26">
        <f t="shared" si="42"/>
        <v>0.65</v>
      </c>
      <c r="CD71" s="11">
        <v>3</v>
      </c>
      <c r="CE71" s="26">
        <f t="shared" si="43"/>
        <v>0.77300000000000002</v>
      </c>
      <c r="CF71" s="163">
        <f t="shared" si="44"/>
        <v>1.611</v>
      </c>
      <c r="CG71" s="205">
        <f t="shared" si="45"/>
        <v>0.85799999999999998</v>
      </c>
      <c r="CH71" s="283">
        <f t="shared" si="46"/>
        <v>1</v>
      </c>
      <c r="CI71" s="284">
        <f t="shared" si="47"/>
        <v>1</v>
      </c>
      <c r="CK71" s="160">
        <v>19</v>
      </c>
      <c r="CL71" s="26">
        <f t="shared" si="48"/>
        <v>0.75900000000000001</v>
      </c>
      <c r="CM71" s="26">
        <v>0.22093023255813954</v>
      </c>
      <c r="CN71" s="144">
        <f t="shared" si="49"/>
        <v>0.92900000000000005</v>
      </c>
      <c r="CO71" s="11">
        <v>17</v>
      </c>
      <c r="CP71" s="26">
        <f t="shared" si="50"/>
        <v>0.44800000000000001</v>
      </c>
      <c r="CQ71" s="11">
        <v>4</v>
      </c>
      <c r="CR71" s="26">
        <f t="shared" si="51"/>
        <v>0.438</v>
      </c>
      <c r="CS71" s="163">
        <f t="shared" si="52"/>
        <v>2.5739999999999998</v>
      </c>
      <c r="CT71" s="203">
        <f t="shared" si="53"/>
        <v>0.66400000000000003</v>
      </c>
      <c r="CU71" s="283">
        <f t="shared" si="54"/>
        <v>1</v>
      </c>
      <c r="CV71" s="284">
        <f t="shared" si="55"/>
        <v>1</v>
      </c>
      <c r="CX71" s="227">
        <v>0.13600000000000001</v>
      </c>
      <c r="CY71" s="26">
        <f t="shared" si="56"/>
        <v>0.57499999999999996</v>
      </c>
      <c r="CZ71" s="26">
        <v>0.11799999999999999</v>
      </c>
      <c r="DA71" s="26">
        <f t="shared" si="57"/>
        <v>0.69599999999999995</v>
      </c>
      <c r="DB71" s="26">
        <v>0.61229999999999996</v>
      </c>
      <c r="DC71" s="163">
        <f t="shared" si="58"/>
        <v>1.8832999999999998</v>
      </c>
      <c r="DD71" s="203">
        <f t="shared" si="59"/>
        <v>0.66700000000000004</v>
      </c>
      <c r="DE71" s="283">
        <f t="shared" si="60"/>
        <v>0</v>
      </c>
      <c r="DF71" s="284">
        <f t="shared" si="61"/>
        <v>0</v>
      </c>
      <c r="DI71" s="231"/>
      <c r="DJ71" s="163">
        <f t="shared" si="62"/>
        <v>16.699300000000004</v>
      </c>
      <c r="DK71" s="203">
        <f t="shared" si="63"/>
        <v>0.78700000000000003</v>
      </c>
      <c r="DM71" s="301">
        <f t="shared" si="64"/>
        <v>5</v>
      </c>
      <c r="DN71" s="302">
        <f t="shared" si="65"/>
        <v>6</v>
      </c>
    </row>
    <row r="72" spans="2:118" x14ac:dyDescent="0.3">
      <c r="B72" s="48" t="s">
        <v>295</v>
      </c>
      <c r="C72" s="162">
        <v>540207</v>
      </c>
      <c r="D72" s="5" t="s">
        <v>365</v>
      </c>
      <c r="E72" s="5" t="s">
        <v>370</v>
      </c>
      <c r="F72" s="12">
        <v>10</v>
      </c>
      <c r="G72" s="20">
        <v>228225</v>
      </c>
      <c r="H72" s="20">
        <v>5209</v>
      </c>
      <c r="I72" s="20">
        <v>7140</v>
      </c>
      <c r="J72" s="21">
        <v>20.022346368715084</v>
      </c>
      <c r="K72" s="20">
        <v>2771</v>
      </c>
      <c r="L72" s="165">
        <v>2.5597257307831107</v>
      </c>
      <c r="N72" s="438">
        <v>6396</v>
      </c>
      <c r="O72" s="29">
        <f t="shared" si="0"/>
        <v>0.876</v>
      </c>
      <c r="P72" s="27">
        <v>2.8024975353269799E-2</v>
      </c>
      <c r="Q72" s="27">
        <f t="shared" si="1"/>
        <v>0.18</v>
      </c>
      <c r="R72" s="12">
        <v>282.36</v>
      </c>
      <c r="S72" s="29">
        <f t="shared" si="2"/>
        <v>0.89700000000000002</v>
      </c>
      <c r="T72" s="71">
        <v>1.237200131449228E-3</v>
      </c>
      <c r="U72" s="27">
        <f t="shared" si="3"/>
        <v>0.20399999999999999</v>
      </c>
      <c r="V72" s="12">
        <v>18</v>
      </c>
      <c r="W72" s="27">
        <f t="shared" si="4"/>
        <v>0.58599999999999997</v>
      </c>
      <c r="X72" s="64">
        <v>1</v>
      </c>
      <c r="Y72" s="27">
        <f t="shared" si="5"/>
        <v>0.247</v>
      </c>
      <c r="Z72" s="165">
        <f t="shared" si="6"/>
        <v>2.9899999999999998</v>
      </c>
      <c r="AA72" s="183">
        <f t="shared" si="7"/>
        <v>0.42699999999999999</v>
      </c>
      <c r="AB72" s="358">
        <f t="shared" si="8"/>
        <v>0</v>
      </c>
      <c r="AC72" s="359">
        <f t="shared" si="9"/>
        <v>2</v>
      </c>
      <c r="AE72" s="438">
        <v>650</v>
      </c>
      <c r="AF72" s="29">
        <f t="shared" si="10"/>
        <v>0.88300000000000001</v>
      </c>
      <c r="AG72" s="80">
        <v>3</v>
      </c>
      <c r="AH72" s="27">
        <f t="shared" si="11"/>
        <v>0.56100000000000005</v>
      </c>
      <c r="AI72" s="27">
        <f t="shared" si="12"/>
        <v>0.1247840276444615</v>
      </c>
      <c r="AJ72" s="85">
        <f t="shared" si="13"/>
        <v>0.66</v>
      </c>
      <c r="AK72" s="74">
        <f t="shared" si="14"/>
        <v>0.1016260162601626</v>
      </c>
      <c r="AL72" s="27">
        <f t="shared" si="15"/>
        <v>0.27200000000000002</v>
      </c>
      <c r="AM72" s="12">
        <v>1103</v>
      </c>
      <c r="AN72" s="85">
        <f t="shared" si="16"/>
        <v>0.21174889614129391</v>
      </c>
      <c r="AO72" s="27">
        <f t="shared" si="17"/>
        <v>4.6153846153846158E-3</v>
      </c>
      <c r="AP72" s="27">
        <f t="shared" si="18"/>
        <v>0.49099999999999999</v>
      </c>
      <c r="AQ72" s="199">
        <f t="shared" si="19"/>
        <v>2.3760000000000003</v>
      </c>
      <c r="AR72" s="194">
        <f t="shared" si="20"/>
        <v>0.66400000000000003</v>
      </c>
      <c r="AS72" s="358">
        <f t="shared" si="21"/>
        <v>0</v>
      </c>
      <c r="AT72" s="359">
        <f t="shared" si="22"/>
        <v>1</v>
      </c>
      <c r="AV72" s="209">
        <v>49600</v>
      </c>
      <c r="AW72" s="85">
        <f t="shared" si="23"/>
        <v>0.70599999999999996</v>
      </c>
      <c r="AX72" s="27">
        <v>0.2291242362525458</v>
      </c>
      <c r="AY72" s="85">
        <f t="shared" si="24"/>
        <v>0.628</v>
      </c>
      <c r="AZ72" s="27">
        <v>0.28100000000000003</v>
      </c>
      <c r="BA72" s="85">
        <f t="shared" si="25"/>
        <v>0.67400000000000004</v>
      </c>
      <c r="BB72" s="27">
        <v>0.88</v>
      </c>
      <c r="BC72" s="85">
        <f t="shared" si="26"/>
        <v>0.67400000000000004</v>
      </c>
      <c r="BD72" s="27">
        <v>0.79500000000000004</v>
      </c>
      <c r="BE72" s="85">
        <f t="shared" si="27"/>
        <v>0.48</v>
      </c>
      <c r="BF72" s="27">
        <v>1.8461538461538463E-2</v>
      </c>
      <c r="BG72" s="85">
        <f t="shared" si="28"/>
        <v>0.45200000000000001</v>
      </c>
      <c r="BH72" s="213">
        <f t="shared" si="29"/>
        <v>3.6139999999999999</v>
      </c>
      <c r="BI72" s="194">
        <f t="shared" si="30"/>
        <v>0.69599999999999995</v>
      </c>
      <c r="BJ72" s="358">
        <f t="shared" si="31"/>
        <v>0</v>
      </c>
      <c r="BK72" s="359">
        <f t="shared" si="32"/>
        <v>0</v>
      </c>
      <c r="BM72" s="162">
        <v>2</v>
      </c>
      <c r="BN72" s="27">
        <f t="shared" si="33"/>
        <v>0.61799999999999999</v>
      </c>
      <c r="BO72" s="12">
        <v>1</v>
      </c>
      <c r="BP72" s="27">
        <f t="shared" si="34"/>
        <v>0.59299999999999997</v>
      </c>
      <c r="BQ72" s="27">
        <v>7.2999999999999995E-2</v>
      </c>
      <c r="BR72" s="85">
        <f t="shared" si="35"/>
        <v>0.44800000000000001</v>
      </c>
      <c r="BS72" s="165">
        <f t="shared" si="36"/>
        <v>1.0660000000000001</v>
      </c>
      <c r="BT72" s="224">
        <f t="shared" si="37"/>
        <v>0.58299999999999996</v>
      </c>
      <c r="BU72" s="358">
        <f t="shared" si="38"/>
        <v>0</v>
      </c>
      <c r="BV72" s="359">
        <f t="shared" si="39"/>
        <v>0</v>
      </c>
      <c r="BX72" s="162">
        <v>1</v>
      </c>
      <c r="BY72" s="27">
        <f t="shared" si="40"/>
        <v>0.71299999999999997</v>
      </c>
      <c r="BZ72" s="12">
        <v>0</v>
      </c>
      <c r="CA72" s="27">
        <f t="shared" si="41"/>
        <v>0</v>
      </c>
      <c r="CB72" s="12">
        <v>25</v>
      </c>
      <c r="CC72" s="143">
        <f t="shared" si="42"/>
        <v>0.93200000000000005</v>
      </c>
      <c r="CD72" s="12">
        <v>8</v>
      </c>
      <c r="CE72" s="143">
        <f t="shared" si="43"/>
        <v>0.93200000000000005</v>
      </c>
      <c r="CF72" s="165">
        <f t="shared" si="44"/>
        <v>1.645</v>
      </c>
      <c r="CG72" s="192">
        <f t="shared" si="45"/>
        <v>0.88300000000000001</v>
      </c>
      <c r="CH72" s="358">
        <f t="shared" si="46"/>
        <v>1</v>
      </c>
      <c r="CI72" s="359">
        <f t="shared" si="47"/>
        <v>1</v>
      </c>
      <c r="CK72" s="162">
        <v>11</v>
      </c>
      <c r="CL72" s="27">
        <f t="shared" si="48"/>
        <v>0.70599999999999996</v>
      </c>
      <c r="CM72" s="27">
        <v>1.6923076923076923E-2</v>
      </c>
      <c r="CN72" s="85">
        <f t="shared" si="49"/>
        <v>0.51500000000000001</v>
      </c>
      <c r="CO72" s="12">
        <v>157</v>
      </c>
      <c r="CP72" s="29">
        <f t="shared" si="50"/>
        <v>0.84</v>
      </c>
      <c r="CQ72" s="12">
        <v>54</v>
      </c>
      <c r="CR72" s="29">
        <f t="shared" si="51"/>
        <v>0.85499999999999998</v>
      </c>
      <c r="CS72" s="165">
        <f t="shared" si="52"/>
        <v>2.9159999999999999</v>
      </c>
      <c r="CT72" s="194">
        <f t="shared" si="53"/>
        <v>0.78700000000000003</v>
      </c>
      <c r="CU72" s="358">
        <f t="shared" si="54"/>
        <v>0</v>
      </c>
      <c r="CV72" s="359">
        <f t="shared" si="55"/>
        <v>2</v>
      </c>
      <c r="CX72" s="228">
        <v>0.215</v>
      </c>
      <c r="CY72" s="27">
        <f t="shared" si="56"/>
        <v>0.69899999999999995</v>
      </c>
      <c r="CZ72" s="27">
        <v>8.5999999999999993E-2</v>
      </c>
      <c r="DA72" s="27">
        <f t="shared" si="57"/>
        <v>0.63900000000000001</v>
      </c>
      <c r="DB72" s="85">
        <v>0.72219999999999995</v>
      </c>
      <c r="DC72" s="165">
        <f t="shared" si="58"/>
        <v>2.0602</v>
      </c>
      <c r="DD72" s="194">
        <f t="shared" si="59"/>
        <v>0.75600000000000001</v>
      </c>
      <c r="DE72" s="358">
        <f t="shared" si="60"/>
        <v>0</v>
      </c>
      <c r="DF72" s="359">
        <f t="shared" si="61"/>
        <v>0</v>
      </c>
      <c r="DI72" s="231"/>
      <c r="DJ72" s="165">
        <f t="shared" si="62"/>
        <v>16.667199999999998</v>
      </c>
      <c r="DK72" s="194">
        <f t="shared" si="63"/>
        <v>0.78400000000000003</v>
      </c>
      <c r="DM72" s="370">
        <f t="shared" si="64"/>
        <v>1</v>
      </c>
      <c r="DN72" s="371">
        <f t="shared" si="65"/>
        <v>6</v>
      </c>
    </row>
    <row r="73" spans="2:118" x14ac:dyDescent="0.3">
      <c r="B73" s="47" t="s">
        <v>130</v>
      </c>
      <c r="C73" s="160">
        <v>540089</v>
      </c>
      <c r="D73" s="4" t="s">
        <v>333</v>
      </c>
      <c r="E73" s="4" t="s">
        <v>369</v>
      </c>
      <c r="F73" s="11">
        <v>2</v>
      </c>
      <c r="G73" s="18">
        <v>385</v>
      </c>
      <c r="H73" s="18">
        <v>496</v>
      </c>
      <c r="I73" s="18">
        <v>1527</v>
      </c>
      <c r="J73" s="19">
        <v>2538.3896103896104</v>
      </c>
      <c r="K73" s="18">
        <v>555</v>
      </c>
      <c r="L73" s="163">
        <v>2.75</v>
      </c>
      <c r="N73" s="256">
        <v>87</v>
      </c>
      <c r="O73" s="26">
        <f t="shared" si="0"/>
        <v>0.44500000000000001</v>
      </c>
      <c r="P73" s="26">
        <v>0.22597402597402599</v>
      </c>
      <c r="Q73" s="31">
        <f t="shared" si="1"/>
        <v>0.81599999999999995</v>
      </c>
      <c r="R73" s="11">
        <v>2.2999999999999998</v>
      </c>
      <c r="S73" s="26">
        <f t="shared" si="2"/>
        <v>0.307</v>
      </c>
      <c r="T73" s="69">
        <v>5.9740259740259736E-3</v>
      </c>
      <c r="U73" s="26">
        <f t="shared" si="3"/>
        <v>0.72</v>
      </c>
      <c r="V73" s="11">
        <v>27</v>
      </c>
      <c r="W73" s="144">
        <f t="shared" si="4"/>
        <v>0.95</v>
      </c>
      <c r="X73" s="65">
        <v>4</v>
      </c>
      <c r="Y73" s="31">
        <f t="shared" si="5"/>
        <v>0.84799999999999998</v>
      </c>
      <c r="Z73" s="163">
        <f t="shared" si="6"/>
        <v>4.0859999999999994</v>
      </c>
      <c r="AA73" s="184">
        <f t="shared" si="7"/>
        <v>0.92200000000000004</v>
      </c>
      <c r="AB73" s="283">
        <f t="shared" si="8"/>
        <v>1</v>
      </c>
      <c r="AC73" s="284">
        <f t="shared" si="9"/>
        <v>3</v>
      </c>
      <c r="AE73" s="256">
        <v>106</v>
      </c>
      <c r="AF73" s="26">
        <f t="shared" si="10"/>
        <v>0.6</v>
      </c>
      <c r="AG73" s="79">
        <v>69</v>
      </c>
      <c r="AH73" s="144">
        <f t="shared" si="11"/>
        <v>0.90100000000000002</v>
      </c>
      <c r="AI73" s="26">
        <f t="shared" si="12"/>
        <v>0.21370967741935484</v>
      </c>
      <c r="AJ73" s="178">
        <f t="shared" si="13"/>
        <v>0.81200000000000006</v>
      </c>
      <c r="AK73" s="61">
        <f t="shared" si="14"/>
        <v>1.2183908045977012</v>
      </c>
      <c r="AL73" s="31">
        <f t="shared" si="15"/>
        <v>0.82299999999999995</v>
      </c>
      <c r="AM73" s="11">
        <v>115</v>
      </c>
      <c r="AN73" s="83">
        <f t="shared" si="16"/>
        <v>0.23185483870967741</v>
      </c>
      <c r="AO73" s="26">
        <f t="shared" si="17"/>
        <v>0.65094339622641506</v>
      </c>
      <c r="AP73" s="144">
        <f t="shared" si="18"/>
        <v>1</v>
      </c>
      <c r="AQ73" s="198">
        <f t="shared" si="19"/>
        <v>3.1360000000000001</v>
      </c>
      <c r="AR73" s="191">
        <f t="shared" si="20"/>
        <v>0.89</v>
      </c>
      <c r="AS73" s="283">
        <f t="shared" si="21"/>
        <v>1</v>
      </c>
      <c r="AT73" s="284">
        <f t="shared" si="22"/>
        <v>3</v>
      </c>
      <c r="AV73" s="208">
        <v>24100</v>
      </c>
      <c r="AW73" s="83">
        <f t="shared" si="23"/>
        <v>0.254</v>
      </c>
      <c r="AX73" s="26">
        <v>0.16346153846153849</v>
      </c>
      <c r="AY73" s="83">
        <f t="shared" si="24"/>
        <v>0.52200000000000002</v>
      </c>
      <c r="AZ73" s="26">
        <v>0.122</v>
      </c>
      <c r="BA73" s="83">
        <f t="shared" si="25"/>
        <v>0.28899999999999998</v>
      </c>
      <c r="BB73" s="26">
        <v>0.88700000000000001</v>
      </c>
      <c r="BC73" s="83">
        <f t="shared" si="26"/>
        <v>0.70599999999999996</v>
      </c>
      <c r="BD73" s="26">
        <v>0.86099999999999999</v>
      </c>
      <c r="BE73" s="83">
        <f t="shared" si="27"/>
        <v>0.65</v>
      </c>
      <c r="BF73" s="26">
        <v>6.6037735849056603E-2</v>
      </c>
      <c r="BG73" s="83">
        <f t="shared" si="28"/>
        <v>0.76600000000000001</v>
      </c>
      <c r="BH73" s="212">
        <f t="shared" si="29"/>
        <v>3.1869999999999998</v>
      </c>
      <c r="BI73" s="193">
        <f t="shared" si="30"/>
        <v>0.39500000000000002</v>
      </c>
      <c r="BJ73" s="283">
        <f t="shared" si="31"/>
        <v>0</v>
      </c>
      <c r="BK73" s="284">
        <f t="shared" si="32"/>
        <v>0</v>
      </c>
      <c r="BM73" s="160">
        <v>2</v>
      </c>
      <c r="BN73" s="26">
        <f t="shared" si="33"/>
        <v>0.61799999999999999</v>
      </c>
      <c r="BO73" s="11">
        <v>0</v>
      </c>
      <c r="BP73" s="26">
        <f t="shared" si="34"/>
        <v>0</v>
      </c>
      <c r="BQ73" s="26">
        <v>0.27500000000000002</v>
      </c>
      <c r="BR73" s="178">
        <f t="shared" si="35"/>
        <v>0.88600000000000001</v>
      </c>
      <c r="BS73" s="163">
        <f t="shared" si="36"/>
        <v>1.504</v>
      </c>
      <c r="BT73" s="220">
        <f t="shared" si="37"/>
        <v>0.86899999999999999</v>
      </c>
      <c r="BU73" s="283">
        <f t="shared" si="38"/>
        <v>0</v>
      </c>
      <c r="BV73" s="284">
        <f t="shared" si="39"/>
        <v>1</v>
      </c>
      <c r="BX73" s="160">
        <v>0</v>
      </c>
      <c r="BY73" s="26">
        <f t="shared" si="40"/>
        <v>0</v>
      </c>
      <c r="BZ73" s="11">
        <v>0</v>
      </c>
      <c r="CA73" s="26">
        <f t="shared" si="41"/>
        <v>0</v>
      </c>
      <c r="CB73" s="11">
        <v>1</v>
      </c>
      <c r="CC73" s="26">
        <f t="shared" si="42"/>
        <v>0.21199999999999999</v>
      </c>
      <c r="CD73" s="11">
        <v>0</v>
      </c>
      <c r="CE73" s="26">
        <f t="shared" si="43"/>
        <v>0</v>
      </c>
      <c r="CF73" s="163">
        <f t="shared" si="44"/>
        <v>0.21199999999999999</v>
      </c>
      <c r="CG73" s="203">
        <f t="shared" si="45"/>
        <v>0.20799999999999999</v>
      </c>
      <c r="CH73" s="283">
        <f t="shared" si="46"/>
        <v>0</v>
      </c>
      <c r="CI73" s="284">
        <f t="shared" si="47"/>
        <v>0</v>
      </c>
      <c r="CK73" s="160">
        <v>3</v>
      </c>
      <c r="CL73" s="26">
        <f t="shared" si="48"/>
        <v>0.56499999999999995</v>
      </c>
      <c r="CM73" s="26">
        <v>2.8301886792452831E-2</v>
      </c>
      <c r="CN73" s="83">
        <f t="shared" si="49"/>
        <v>0.58299999999999996</v>
      </c>
      <c r="CO73" s="11">
        <v>48</v>
      </c>
      <c r="CP73" s="26">
        <f t="shared" si="50"/>
        <v>0.65700000000000003</v>
      </c>
      <c r="CQ73" s="11">
        <v>6</v>
      </c>
      <c r="CR73" s="26">
        <f t="shared" si="51"/>
        <v>0.51900000000000002</v>
      </c>
      <c r="CS73" s="163">
        <f t="shared" si="52"/>
        <v>2.3239999999999998</v>
      </c>
      <c r="CT73" s="203">
        <f t="shared" si="53"/>
        <v>0.6</v>
      </c>
      <c r="CU73" s="283">
        <f t="shared" si="54"/>
        <v>0</v>
      </c>
      <c r="CV73" s="284">
        <f t="shared" si="55"/>
        <v>0</v>
      </c>
      <c r="CX73" s="227">
        <v>0.2</v>
      </c>
      <c r="CY73" s="26">
        <f t="shared" si="56"/>
        <v>0.68500000000000005</v>
      </c>
      <c r="CZ73" s="26">
        <v>0.18</v>
      </c>
      <c r="DA73" s="26">
        <f t="shared" si="57"/>
        <v>0.79800000000000004</v>
      </c>
      <c r="DB73" s="83">
        <v>0.71799999999999997</v>
      </c>
      <c r="DC73" s="163">
        <f t="shared" si="58"/>
        <v>2.2010000000000001</v>
      </c>
      <c r="DD73" s="203">
        <f t="shared" si="59"/>
        <v>0.79800000000000004</v>
      </c>
      <c r="DE73" s="283">
        <f t="shared" si="60"/>
        <v>0</v>
      </c>
      <c r="DF73" s="284">
        <f t="shared" si="61"/>
        <v>0</v>
      </c>
      <c r="DI73" s="231"/>
      <c r="DJ73" s="163">
        <f t="shared" si="62"/>
        <v>16.650000000000002</v>
      </c>
      <c r="DK73" s="203">
        <f t="shared" si="63"/>
        <v>0.78</v>
      </c>
      <c r="DM73" s="301">
        <f t="shared" si="64"/>
        <v>2</v>
      </c>
      <c r="DN73" s="302">
        <f t="shared" si="65"/>
        <v>7</v>
      </c>
    </row>
    <row r="74" spans="2:118" x14ac:dyDescent="0.3">
      <c r="B74" s="48" t="s">
        <v>102</v>
      </c>
      <c r="C74" s="162">
        <v>540053</v>
      </c>
      <c r="D74" s="5" t="s">
        <v>327</v>
      </c>
      <c r="E74" s="5" t="s">
        <v>370</v>
      </c>
      <c r="F74" s="12">
        <v>6</v>
      </c>
      <c r="G74" s="20">
        <v>248562</v>
      </c>
      <c r="H74" s="20">
        <v>19329</v>
      </c>
      <c r="I74" s="20">
        <v>30591</v>
      </c>
      <c r="J74" s="21">
        <v>78.766022159461215</v>
      </c>
      <c r="K74" s="20">
        <v>11914</v>
      </c>
      <c r="L74" s="165">
        <v>2.535840188014101</v>
      </c>
      <c r="N74" s="438">
        <v>8198</v>
      </c>
      <c r="O74" s="143">
        <f t="shared" si="0"/>
        <v>0.92200000000000004</v>
      </c>
      <c r="P74" s="27">
        <v>3.2981710800524623E-2</v>
      </c>
      <c r="Q74" s="27">
        <f t="shared" si="1"/>
        <v>0.222</v>
      </c>
      <c r="R74" s="12">
        <v>356.33</v>
      </c>
      <c r="S74" s="143">
        <f t="shared" si="2"/>
        <v>0.94599999999999995</v>
      </c>
      <c r="T74" s="71">
        <v>1.433565870889356E-3</v>
      </c>
      <c r="U74" s="27">
        <f t="shared" si="3"/>
        <v>0.254</v>
      </c>
      <c r="V74" s="12">
        <v>18</v>
      </c>
      <c r="W74" s="27">
        <f t="shared" si="4"/>
        <v>0.58599999999999997</v>
      </c>
      <c r="X74" s="64">
        <v>1.7</v>
      </c>
      <c r="Y74" s="27">
        <f t="shared" si="5"/>
        <v>0.48</v>
      </c>
      <c r="Z74" s="165">
        <f t="shared" si="6"/>
        <v>3.41</v>
      </c>
      <c r="AA74" s="183">
        <f t="shared" si="7"/>
        <v>0.65</v>
      </c>
      <c r="AB74" s="358">
        <f t="shared" si="8"/>
        <v>2</v>
      </c>
      <c r="AC74" s="359">
        <f t="shared" si="9"/>
        <v>2</v>
      </c>
      <c r="AE74" s="438">
        <v>943</v>
      </c>
      <c r="AF74" s="143">
        <f t="shared" si="10"/>
        <v>0.92500000000000004</v>
      </c>
      <c r="AG74" s="80">
        <v>56</v>
      </c>
      <c r="AH74" s="29">
        <f t="shared" si="11"/>
        <v>0.88300000000000001</v>
      </c>
      <c r="AI74" s="27">
        <f t="shared" si="12"/>
        <v>4.8786797040716021E-2</v>
      </c>
      <c r="AJ74" s="85">
        <f t="shared" si="13"/>
        <v>0.38800000000000001</v>
      </c>
      <c r="AK74" s="74">
        <f t="shared" si="14"/>
        <v>0.11502805562332276</v>
      </c>
      <c r="AL74" s="27">
        <f t="shared" si="15"/>
        <v>0.29599999999999999</v>
      </c>
      <c r="AM74" s="12">
        <v>1014</v>
      </c>
      <c r="AN74" s="85">
        <f t="shared" si="16"/>
        <v>5.2460034145584353E-2</v>
      </c>
      <c r="AO74" s="27">
        <f t="shared" si="17"/>
        <v>5.9384941675503712E-2</v>
      </c>
      <c r="AP74" s="27">
        <f t="shared" si="18"/>
        <v>0.63600000000000001</v>
      </c>
      <c r="AQ74" s="199">
        <f t="shared" si="19"/>
        <v>2.492</v>
      </c>
      <c r="AR74" s="194">
        <f t="shared" si="20"/>
        <v>0.70299999999999996</v>
      </c>
      <c r="AS74" s="358">
        <f t="shared" si="21"/>
        <v>1</v>
      </c>
      <c r="AT74" s="359">
        <f t="shared" si="22"/>
        <v>2</v>
      </c>
      <c r="AV74" s="209">
        <v>37350</v>
      </c>
      <c r="AW74" s="85">
        <f t="shared" si="23"/>
        <v>0.51500000000000001</v>
      </c>
      <c r="AX74" s="27">
        <v>0.27816091954022992</v>
      </c>
      <c r="AY74" s="85">
        <f t="shared" si="24"/>
        <v>0.72699999999999998</v>
      </c>
      <c r="AZ74" s="27">
        <v>0.192</v>
      </c>
      <c r="BA74" s="85">
        <f t="shared" si="25"/>
        <v>0.47699999999999998</v>
      </c>
      <c r="BB74" s="27">
        <v>0.879</v>
      </c>
      <c r="BC74" s="85">
        <f t="shared" si="26"/>
        <v>0.66400000000000003</v>
      </c>
      <c r="BD74" s="27">
        <v>0.82700000000000007</v>
      </c>
      <c r="BE74" s="85">
        <f t="shared" si="27"/>
        <v>0.55100000000000005</v>
      </c>
      <c r="BF74" s="27">
        <v>4.2417815482502653E-2</v>
      </c>
      <c r="BG74" s="85">
        <f t="shared" si="28"/>
        <v>0.64300000000000002</v>
      </c>
      <c r="BH74" s="213">
        <f t="shared" si="29"/>
        <v>3.577</v>
      </c>
      <c r="BI74" s="194">
        <f t="shared" si="30"/>
        <v>0.66400000000000003</v>
      </c>
      <c r="BJ74" s="358">
        <f t="shared" si="31"/>
        <v>0</v>
      </c>
      <c r="BK74" s="359">
        <f t="shared" si="32"/>
        <v>0</v>
      </c>
      <c r="BM74" s="162">
        <v>2</v>
      </c>
      <c r="BN74" s="27">
        <f t="shared" si="33"/>
        <v>0.61799999999999999</v>
      </c>
      <c r="BO74" s="12">
        <v>1</v>
      </c>
      <c r="BP74" s="27">
        <f t="shared" si="34"/>
        <v>0.59299999999999997</v>
      </c>
      <c r="BQ74" s="27">
        <v>0.06</v>
      </c>
      <c r="BR74" s="85">
        <f t="shared" si="35"/>
        <v>0.38500000000000001</v>
      </c>
      <c r="BS74" s="165">
        <f t="shared" si="36"/>
        <v>1.0030000000000001</v>
      </c>
      <c r="BT74" s="224">
        <f t="shared" si="37"/>
        <v>0.53700000000000003</v>
      </c>
      <c r="BU74" s="358">
        <f t="shared" si="38"/>
        <v>0</v>
      </c>
      <c r="BV74" s="359">
        <f t="shared" si="39"/>
        <v>0</v>
      </c>
      <c r="BX74" s="162">
        <v>2</v>
      </c>
      <c r="BY74" s="29">
        <f t="shared" si="40"/>
        <v>0.81599999999999995</v>
      </c>
      <c r="BZ74" s="12">
        <v>2</v>
      </c>
      <c r="CA74" s="29">
        <f t="shared" si="41"/>
        <v>0.872</v>
      </c>
      <c r="CB74" s="12">
        <v>30</v>
      </c>
      <c r="CC74" s="143">
        <f t="shared" si="42"/>
        <v>0.95399999999999996</v>
      </c>
      <c r="CD74" s="12">
        <v>8</v>
      </c>
      <c r="CE74" s="143">
        <f t="shared" si="43"/>
        <v>0.93200000000000005</v>
      </c>
      <c r="CF74" s="165">
        <f t="shared" si="44"/>
        <v>1.77</v>
      </c>
      <c r="CG74" s="188">
        <f t="shared" si="45"/>
        <v>0.96099999999999997</v>
      </c>
      <c r="CH74" s="358">
        <f t="shared" si="46"/>
        <v>1</v>
      </c>
      <c r="CI74" s="359">
        <f t="shared" si="47"/>
        <v>2</v>
      </c>
      <c r="CK74" s="162">
        <v>55</v>
      </c>
      <c r="CL74" s="143">
        <f t="shared" si="48"/>
        <v>0.90100000000000002</v>
      </c>
      <c r="CM74" s="27">
        <v>5.8324496288441142E-2</v>
      </c>
      <c r="CN74" s="85">
        <f t="shared" si="49"/>
        <v>0.69599999999999995</v>
      </c>
      <c r="CO74" s="12">
        <v>176</v>
      </c>
      <c r="CP74" s="29">
        <f t="shared" si="50"/>
        <v>0.85499999999999998</v>
      </c>
      <c r="CQ74" s="12">
        <v>36</v>
      </c>
      <c r="CR74" s="27">
        <f t="shared" si="51"/>
        <v>0.79500000000000004</v>
      </c>
      <c r="CS74" s="165">
        <f t="shared" si="52"/>
        <v>3.2469999999999999</v>
      </c>
      <c r="CT74" s="192">
        <f t="shared" si="53"/>
        <v>0.879</v>
      </c>
      <c r="CU74" s="358">
        <f t="shared" si="54"/>
        <v>1</v>
      </c>
      <c r="CV74" s="359">
        <f t="shared" si="55"/>
        <v>2</v>
      </c>
      <c r="CX74" s="228">
        <v>7.0000000000000007E-2</v>
      </c>
      <c r="CY74" s="27">
        <f t="shared" si="56"/>
        <v>0.371</v>
      </c>
      <c r="CZ74" s="27">
        <v>4.2999999999999997E-2</v>
      </c>
      <c r="DA74" s="27">
        <f t="shared" si="57"/>
        <v>0.44500000000000001</v>
      </c>
      <c r="DB74" s="27">
        <v>0.33329999999999999</v>
      </c>
      <c r="DC74" s="165">
        <f t="shared" si="58"/>
        <v>1.1493</v>
      </c>
      <c r="DD74" s="194">
        <f t="shared" si="59"/>
        <v>0.378</v>
      </c>
      <c r="DE74" s="358">
        <f t="shared" si="60"/>
        <v>0</v>
      </c>
      <c r="DF74" s="359">
        <f t="shared" si="61"/>
        <v>0</v>
      </c>
      <c r="DI74" s="231"/>
      <c r="DJ74" s="165">
        <f t="shared" si="62"/>
        <v>16.648300000000003</v>
      </c>
      <c r="DK74" s="194">
        <f t="shared" si="63"/>
        <v>0.77700000000000002</v>
      </c>
      <c r="DM74" s="370">
        <f t="shared" si="64"/>
        <v>5</v>
      </c>
      <c r="DN74" s="371">
        <f t="shared" si="65"/>
        <v>8</v>
      </c>
    </row>
    <row r="75" spans="2:118" x14ac:dyDescent="0.3">
      <c r="B75" s="48" t="s">
        <v>81</v>
      </c>
      <c r="C75" s="162">
        <v>540040</v>
      </c>
      <c r="D75" s="5" t="s">
        <v>322</v>
      </c>
      <c r="E75" s="5" t="s">
        <v>370</v>
      </c>
      <c r="F75" s="12">
        <v>4</v>
      </c>
      <c r="G75" s="20">
        <v>648250</v>
      </c>
      <c r="H75" s="20">
        <v>15556</v>
      </c>
      <c r="I75" s="20">
        <v>21972</v>
      </c>
      <c r="J75" s="21">
        <v>21.692371770150405</v>
      </c>
      <c r="K75" s="20">
        <v>9525</v>
      </c>
      <c r="L75" s="165">
        <v>2.2637270341207349</v>
      </c>
      <c r="N75" s="438">
        <v>20700</v>
      </c>
      <c r="O75" s="143">
        <f t="shared" ref="O75:O138" si="66">IFERROR(_xlfn.PERCENTRANK.INC(N$11:N$294,N75),"-9999")</f>
        <v>0.98899999999999999</v>
      </c>
      <c r="P75" s="27">
        <v>3.1932124951793289E-2</v>
      </c>
      <c r="Q75" s="27">
        <f t="shared" ref="Q75:Q138" si="67">IFERROR(_xlfn.PERCENTRANK.INC(P$11:P$294,P75),"-9999")</f>
        <v>0.215</v>
      </c>
      <c r="R75" s="12">
        <v>579.41999999999996</v>
      </c>
      <c r="S75" s="143">
        <f t="shared" ref="S75:S138" si="68">IFERROR(_xlfn.PERCENTRANK.INC(R$11:R$294,R75),"-9999")</f>
        <v>0.99199999999999999</v>
      </c>
      <c r="T75" s="71">
        <v>8.9382182799845728E-4</v>
      </c>
      <c r="U75" s="27">
        <f t="shared" ref="U75:U138" si="69">IFERROR(_xlfn.PERCENTRANK.INC(T$11:T$294,T75),"-9999")</f>
        <v>9.5000000000000001E-2</v>
      </c>
      <c r="V75" s="12">
        <v>18</v>
      </c>
      <c r="W75" s="27">
        <f t="shared" ref="W75:W138" si="70">IFERROR(_xlfn.PERCENTRANK.INC(V$11:V$294,V75),"-9999")</f>
        <v>0.58599999999999997</v>
      </c>
      <c r="X75" s="64">
        <v>2.2000000000000002</v>
      </c>
      <c r="Y75" s="27">
        <f t="shared" ref="Y75:Y138" si="71">IFERROR(_xlfn.PERCENTRANK.INC(X$11:X$294,X75),"-9999")</f>
        <v>0.63600000000000001</v>
      </c>
      <c r="Z75" s="165">
        <f t="shared" ref="Z75:Z138" si="72">SUM(Y75,W75,U75,S75,Q75,O75)</f>
        <v>3.5129999999999999</v>
      </c>
      <c r="AA75" s="183">
        <f t="shared" ref="AA75:AA138" si="73">IFERROR(_xlfn.PERCENTRANK.INC(Z$11:Z$294,Z75),"-9999")</f>
        <v>0.70299999999999996</v>
      </c>
      <c r="AB75" s="358">
        <f t="shared" ref="AB75:AB138" si="74">COUNTIF(O75,"&gt;=90%")+COUNTIF(Q75,"&gt;=90%")+COUNTIF(S75,"&gt;=90%")+COUNTIF(U75,"&gt;=90%")+COUNTIF(W75,"&gt;=90%")+COUNTIF(Y75,"&gt;=90%")</f>
        <v>2</v>
      </c>
      <c r="AC75" s="359">
        <f t="shared" ref="AC75:AC138" si="75">COUNTIF(O75,"&gt;=80%")+COUNTIF(Q75,"&gt;=80%")+COUNTIF(S75,"&gt;=80%")+COUNTIF(U75,"&gt;=80%")+COUNTIF(W75,"&gt;=80%")+COUNTIF(Y75,"&gt;=80%")</f>
        <v>2</v>
      </c>
      <c r="AE75" s="438">
        <v>997</v>
      </c>
      <c r="AF75" s="143">
        <f t="shared" ref="AF75:AF138" si="76">IFERROR(_xlfn.PERCENTRANK.INC(AE$11:AE$294,AE75),"-9999")</f>
        <v>0.93200000000000005</v>
      </c>
      <c r="AG75" s="80">
        <v>111</v>
      </c>
      <c r="AH75" s="143">
        <f t="shared" ref="AH75:AH138" si="77">IFERROR(_xlfn.PERCENTRANK.INC(AG$11:AG$294,AG75),"-9999")</f>
        <v>0.94599999999999995</v>
      </c>
      <c r="AI75" s="27">
        <f t="shared" ref="AI75:AI138" si="78">AE75/H75</f>
        <v>6.4091025970686555E-2</v>
      </c>
      <c r="AJ75" s="85">
        <f t="shared" ref="AJ75:AJ138" si="79">IFERROR(_xlfn.PERCENTRANK.INC(AI$11:AI$294,AI75),"-9999")</f>
        <v>0.46899999999999997</v>
      </c>
      <c r="AK75" s="74">
        <f t="shared" ref="AK75:AK138" si="80">AE75/N75</f>
        <v>4.8164251207729471E-2</v>
      </c>
      <c r="AL75" s="27">
        <f t="shared" ref="AL75:AL138" si="81">IFERROR(_xlfn.PERCENTRANK.INC(AK$11:AK$294,AK75),"-9999")</f>
        <v>0.17299999999999999</v>
      </c>
      <c r="AM75" s="12">
        <v>1000</v>
      </c>
      <c r="AN75" s="85">
        <f t="shared" ref="AN75:AN138" si="82">AM75/H75</f>
        <v>6.4283877603497047E-2</v>
      </c>
      <c r="AO75" s="27">
        <f t="shared" ref="AO75:AO138" si="83">AG75/AE75</f>
        <v>0.11133400200601805</v>
      </c>
      <c r="AP75" s="27">
        <f t="shared" ref="AP75:AP138" si="84">IFERROR(_xlfn.PERCENTRANK.INC(AO$11:AO$294,AO75),"-9999")</f>
        <v>0.77</v>
      </c>
      <c r="AQ75" s="199">
        <f t="shared" ref="AQ75:AQ138" si="85">SUM(AL75,AJ75,AH75,AF75)</f>
        <v>2.52</v>
      </c>
      <c r="AR75" s="194">
        <f t="shared" ref="AR75:AR138" si="86">IFERROR(_xlfn.PERCENTRANK.INC(AQ$11:AQ$294,AQ75),"-9999")</f>
        <v>0.71299999999999997</v>
      </c>
      <c r="AS75" s="358">
        <f t="shared" ref="AS75:AS138" si="87">COUNTIF(AF75,"&gt;=90%")+COUNTIF(AH75,"&gt;=90%")+COUNTIF(AJ75,"&gt;=90%")+COUNTIF(AL75,"&gt;=90%")</f>
        <v>2</v>
      </c>
      <c r="AT75" s="359">
        <f t="shared" ref="AT75:AT138" si="88">COUNTIF(AF75,"&gt;=80%")+COUNTIF(AH75,"&gt;=80%")+COUNTIF(AJ75,"&gt;=80%")+COUNTIF(AL75,"&gt;=80%")</f>
        <v>2</v>
      </c>
      <c r="AV75" s="209">
        <v>37125</v>
      </c>
      <c r="AW75" s="85">
        <f t="shared" ref="AW75:AW138" si="89">IFERROR(_xlfn.PERCENTRANK.INC(AV$11:AV$294,AV75),"-9999")</f>
        <v>0.50800000000000001</v>
      </c>
      <c r="AX75" s="27">
        <v>0.2418300653594771</v>
      </c>
      <c r="AY75" s="85">
        <f t="shared" ref="AY75:AY138" si="90">IFERROR(_xlfn.PERCENTRANK.INC(AX$11:AX$294,AX75),"-9999")</f>
        <v>0.63600000000000001</v>
      </c>
      <c r="AZ75" s="27">
        <v>0.14199999999999999</v>
      </c>
      <c r="BA75" s="85">
        <f t="shared" ref="BA75:BA138" si="91">IFERROR(_xlfn.PERCENTRANK.INC(AZ$11:AZ$294,AZ75),"-9999")</f>
        <v>0.34599999999999997</v>
      </c>
      <c r="BB75" s="27">
        <v>0.92100000000000004</v>
      </c>
      <c r="BC75" s="180">
        <f t="shared" ref="BC75:BC138" si="92">IFERROR(_xlfn.PERCENTRANK.INC(BB$11:BB$294,BB75),"-9999")</f>
        <v>0.872</v>
      </c>
      <c r="BD75" s="27">
        <v>0.72</v>
      </c>
      <c r="BE75" s="85">
        <f t="shared" ref="BE75:BE138" si="93">IFERROR(_xlfn.PERCENTRANK.INC(BD$11:BD$294,BD75),"-9999")</f>
        <v>0.33500000000000002</v>
      </c>
      <c r="BF75" s="27">
        <v>0.11133400200601805</v>
      </c>
      <c r="BG75" s="180">
        <f t="shared" ref="BG75:BG138" si="94">IFERROR(_xlfn.PERCENTRANK.INC(BF$11:BF$294,BF75),"-9999")</f>
        <v>0.876</v>
      </c>
      <c r="BH75" s="213">
        <f t="shared" ref="BH75:BH138" si="95">SUM(BG75,BE75,BC75,BA75,AY75,AW75)</f>
        <v>3.5730000000000004</v>
      </c>
      <c r="BI75" s="194">
        <f t="shared" ref="BI75:BI138" si="96">IFERROR(_xlfn.PERCENTRANK.INC(BH$11:BH$294,BH75),"-9999")</f>
        <v>0.65300000000000002</v>
      </c>
      <c r="BJ75" s="358">
        <f t="shared" ref="BJ75:BJ138" si="97">COUNTIF(AW75,"&gt;=90%")+COUNTIF(AY75,"&gt;=90%")+COUNTIF(BA75,"&gt;=90%")+COUNTIF(BC75,"&gt;=90%")+COUNTIF(BE75,"&gt;=90%")+COUNTIF(BG75,"&gt;=90%")</f>
        <v>0</v>
      </c>
      <c r="BK75" s="359">
        <f t="shared" ref="BK75:BK138" si="98">COUNTIF(AW75,"&gt;=80%")+COUNTIF(AY75,"&gt;=80%")+COUNTIF(BA75,"&gt;=80%")+COUNTIF(BC75,"&gt;=80%")+COUNTIF(BE75,"&gt;=80%")+COUNTIF(BG75,"&gt;=80%")</f>
        <v>2</v>
      </c>
      <c r="BM75" s="162">
        <v>0</v>
      </c>
      <c r="BN75" s="27">
        <f t="shared" ref="BN75:BN138" si="99">IFERROR(_xlfn.PERCENTRANK.INC(BM$11:BM$294,BM75),"-9999")</f>
        <v>0</v>
      </c>
      <c r="BO75" s="12">
        <v>0</v>
      </c>
      <c r="BP75" s="27">
        <f t="shared" ref="BP75:BP138" si="100">IFERROR(_xlfn.PERCENTRANK.INC(BO$11:BO$294,BO75),"-9999")</f>
        <v>0</v>
      </c>
      <c r="BQ75" s="27">
        <v>4.8000000000000001E-2</v>
      </c>
      <c r="BR75" s="85">
        <f t="shared" ref="BR75:BR138" si="101">IFERROR(_xlfn.PERCENTRANK.INC(BQ$11:BQ$294,BQ75),"-9999")</f>
        <v>0.33200000000000002</v>
      </c>
      <c r="BS75" s="165">
        <f t="shared" ref="BS75:BS138" si="102">SUM(BR75,BN75)</f>
        <v>0.33200000000000002</v>
      </c>
      <c r="BT75" s="224">
        <f t="shared" ref="BT75:BT138" si="103">IFERROR(_xlfn.PERCENTRANK.INC(BS$11:BS$294,BS75),"-9999")</f>
        <v>0.24</v>
      </c>
      <c r="BU75" s="358">
        <f t="shared" ref="BU75:BU138" si="104">COUNTIF(BN75,"&gt;=90%")+COUNTIF(BR75,"&gt;=90%")</f>
        <v>0</v>
      </c>
      <c r="BV75" s="359">
        <f t="shared" ref="BV75:BV138" si="105">COUNTIF(BN75,"&gt;=80%")+COUNTIF(BR75,"&gt;=80%")</f>
        <v>0</v>
      </c>
      <c r="BX75" s="162">
        <v>3</v>
      </c>
      <c r="BY75" s="29">
        <f t="shared" ref="BY75:BY138" si="106">IFERROR(_xlfn.PERCENTRANK.INC(BX$11:BX$294,BX75),"-9999")</f>
        <v>0.84</v>
      </c>
      <c r="BZ75" s="12">
        <v>0</v>
      </c>
      <c r="CA75" s="27">
        <f t="shared" ref="CA75:CA138" si="107">IFERROR(_xlfn.PERCENTRANK.INC(BZ$11:BZ$294,BZ75),"-9999")</f>
        <v>0</v>
      </c>
      <c r="CB75" s="12">
        <v>8</v>
      </c>
      <c r="CC75" s="27">
        <f t="shared" ref="CC75:CC138" si="108">IFERROR(_xlfn.PERCENTRANK.INC(CB$11:CB$294,CB75),"-9999")</f>
        <v>0.78</v>
      </c>
      <c r="CD75" s="12">
        <v>4</v>
      </c>
      <c r="CE75" s="29">
        <f t="shared" ref="CE75:CE138" si="109">IFERROR(_xlfn.PERCENTRANK.INC(CD$11:CD$294,CD75),"-9999")</f>
        <v>0.84799999999999998</v>
      </c>
      <c r="CF75" s="165">
        <f t="shared" ref="CF75:CF138" si="110">SUM(CC75,BY75)</f>
        <v>1.62</v>
      </c>
      <c r="CG75" s="192">
        <f t="shared" ref="CG75:CG138" si="111">IFERROR(_xlfn.PERCENTRANK.INC(CF$11:CF$294,CF75),"-9999")</f>
        <v>0.86899999999999999</v>
      </c>
      <c r="CH75" s="358">
        <f t="shared" ref="CH75:CH138" si="112">COUNTIF(BY75,"&gt;=90%")+COUNTIF(CC75,"&gt;=90%")</f>
        <v>0</v>
      </c>
      <c r="CI75" s="359">
        <f t="shared" ref="CI75:CI138" si="113">COUNTIF(BY75,"&gt;=80%")+COUNTIF(CC75,"&gt;=80%")</f>
        <v>1</v>
      </c>
      <c r="CK75" s="162">
        <v>106</v>
      </c>
      <c r="CL75" s="143">
        <f t="shared" ref="CL75:CL138" si="114">IFERROR(_xlfn.PERCENTRANK.INC(CK$11:CK$294,CK75),"-9999")</f>
        <v>0.95</v>
      </c>
      <c r="CM75" s="27">
        <v>0.10631895687061184</v>
      </c>
      <c r="CN75" s="180">
        <f t="shared" ref="CN75:CN138" si="115">IFERROR(_xlfn.PERCENTRANK.INC(CM$11:CM$294,CM75),"-9999")</f>
        <v>0.81599999999999995</v>
      </c>
      <c r="CO75" s="12">
        <v>475</v>
      </c>
      <c r="CP75" s="143">
        <f t="shared" ref="CP75:CP138" si="116">IFERROR(_xlfn.PERCENTRANK.INC(CO$11:CO$294,CO75),"-9999")</f>
        <v>0.96799999999999997</v>
      </c>
      <c r="CQ75" s="12">
        <v>87</v>
      </c>
      <c r="CR75" s="29">
        <f t="shared" ref="CR75:CR138" si="117">IFERROR(_xlfn.PERCENTRANK.INC(CQ$11:CQ$294,CQ75),"-9999")</f>
        <v>0.89700000000000002</v>
      </c>
      <c r="CS75" s="165">
        <f t="shared" ref="CS75:CS138" si="118">SUM(CR75,CP75,CN75,CL75)</f>
        <v>3.6310000000000002</v>
      </c>
      <c r="CT75" s="188">
        <f t="shared" ref="CT75:CT138" si="119">IFERROR(_xlfn.PERCENTRANK.INC(CS$11:CS$294,CS75),"-9999")</f>
        <v>0.96399999999999997</v>
      </c>
      <c r="CU75" s="358">
        <f t="shared" ref="CU75:CU138" si="120">COUNTIF(CL75,"&gt;=90%")+COUNTIF(CN75,"&gt;=90%")+COUNTIF(CP75,"&gt;=90%")+COUNTIF(CR75,"&gt;=90%")</f>
        <v>2</v>
      </c>
      <c r="CV75" s="359">
        <f t="shared" ref="CV75:CV138" si="121">COUNTIF(CL75,"&gt;=80%")+COUNTIF(CN75,"&gt;=80%")+COUNTIF(CP75,"&gt;=80%")+COUNTIF(CR75,"&gt;=80%")</f>
        <v>4</v>
      </c>
      <c r="CX75" s="228">
        <v>9.6000000000000002E-2</v>
      </c>
      <c r="CY75" s="27">
        <f t="shared" ref="CY75:CY138" si="122">IFERROR(_xlfn.PERCENTRANK.INC(CX$11:CX$294,CX75),"-9999")</f>
        <v>0.47299999999999998</v>
      </c>
      <c r="CZ75" s="27">
        <v>6.8000000000000005E-2</v>
      </c>
      <c r="DA75" s="27">
        <f t="shared" ref="DA75:DA138" si="123">IFERROR(_xlfn.PERCENTRANK.INC(CZ$11:CZ$294,CZ75),"-9999")</f>
        <v>0.54400000000000004</v>
      </c>
      <c r="DB75" s="27">
        <v>0.3518</v>
      </c>
      <c r="DC75" s="165">
        <f t="shared" ref="DC75:DC138" si="124">SUM(DA75,CY75,DB75)</f>
        <v>1.3687999999999998</v>
      </c>
      <c r="DD75" s="194">
        <f t="shared" ref="DD75:DD138" si="125">IFERROR(_xlfn.PERCENTRANK.INC(DC$11:DC$294,DC75),"-9999")</f>
        <v>0.45900000000000002</v>
      </c>
      <c r="DE75" s="358">
        <f t="shared" ref="DE75:DE138" si="126">COUNTIF(CY75,"&gt;=90%")+COUNTIF(DA75,"&gt;=90%")+COUNTIF(DB75,"&gt;=90%")</f>
        <v>0</v>
      </c>
      <c r="DF75" s="359">
        <f t="shared" ref="DF75:DF138" si="127">COUNTIF(CY75,"&gt;=80%")+COUNTIF(DA75,"&gt;=80%")+COUNTIF(DB75,"&gt;=80%")</f>
        <v>0</v>
      </c>
      <c r="DI75" s="231"/>
      <c r="DJ75" s="165">
        <f t="shared" ref="DJ75:DJ138" si="128">SUM(DA75,CY75,CR75,CP75,CN75,CL75,CC75,BY75,BR75,BN75,BG75,BE75,BC75,BA75,AY75,AW75,AL75,AJ75,AH75,AF75,Y75,W75,U75,S75,Q75,O75,DB75)</f>
        <v>16.5578</v>
      </c>
      <c r="DK75" s="194">
        <f t="shared" ref="DK75:DK138" si="129">IFERROR(_xlfn.PERCENTRANK.INC(DJ$11:DJ$294,DJ75),"-9999")</f>
        <v>0.77300000000000002</v>
      </c>
      <c r="DM75" s="370">
        <f t="shared" ref="DM75:DM138" si="130">SUM(DE75,CU75,CH75,BU75,BJ75,AS75,AB75)</f>
        <v>6</v>
      </c>
      <c r="DN75" s="371">
        <f t="shared" ref="DN75:DN138" si="131">SUM(DF75,CV75,CI75,BV75,BK75,AT75,AC75)</f>
        <v>11</v>
      </c>
    </row>
    <row r="76" spans="2:118" x14ac:dyDescent="0.3">
      <c r="B76" s="47" t="s">
        <v>293</v>
      </c>
      <c r="C76" s="160">
        <v>540210</v>
      </c>
      <c r="D76" s="4" t="s">
        <v>365</v>
      </c>
      <c r="E76" s="4" t="s">
        <v>369</v>
      </c>
      <c r="F76" s="11">
        <v>10</v>
      </c>
      <c r="G76" s="18">
        <v>243</v>
      </c>
      <c r="H76" s="18">
        <v>286</v>
      </c>
      <c r="I76" s="18">
        <v>273</v>
      </c>
      <c r="J76" s="19">
        <v>719.01234567901236</v>
      </c>
      <c r="K76" s="18">
        <v>127</v>
      </c>
      <c r="L76" s="163">
        <v>2.15</v>
      </c>
      <c r="N76" s="256">
        <v>103</v>
      </c>
      <c r="O76" s="26">
        <f t="shared" si="66"/>
        <v>0.48699999999999999</v>
      </c>
      <c r="P76" s="26">
        <v>0.42386831275720172</v>
      </c>
      <c r="Q76" s="144">
        <f t="shared" si="67"/>
        <v>0.97099999999999997</v>
      </c>
      <c r="R76" s="11">
        <v>2.77</v>
      </c>
      <c r="S76" s="26">
        <f t="shared" si="68"/>
        <v>0.39200000000000002</v>
      </c>
      <c r="T76" s="69">
        <v>1.1399176954732511E-2</v>
      </c>
      <c r="U76" s="144">
        <f t="shared" si="69"/>
        <v>0.95399999999999996</v>
      </c>
      <c r="V76" s="11">
        <v>18</v>
      </c>
      <c r="W76" s="26">
        <f t="shared" si="70"/>
        <v>0.58599999999999997</v>
      </c>
      <c r="X76" s="62">
        <v>1.8</v>
      </c>
      <c r="Y76" s="26">
        <f t="shared" si="71"/>
        <v>0.52200000000000002</v>
      </c>
      <c r="Z76" s="163">
        <f t="shared" si="72"/>
        <v>3.9120000000000004</v>
      </c>
      <c r="AA76" s="185">
        <f t="shared" si="73"/>
        <v>0.85799999999999998</v>
      </c>
      <c r="AB76" s="283">
        <f t="shared" si="74"/>
        <v>2</v>
      </c>
      <c r="AC76" s="284">
        <f t="shared" si="75"/>
        <v>2</v>
      </c>
      <c r="AE76" s="256">
        <v>78</v>
      </c>
      <c r="AF76" s="26">
        <f t="shared" si="76"/>
        <v>0.53300000000000003</v>
      </c>
      <c r="AG76" s="79">
        <v>0</v>
      </c>
      <c r="AH76" s="26">
        <f t="shared" si="77"/>
        <v>0</v>
      </c>
      <c r="AI76" s="26">
        <f t="shared" si="78"/>
        <v>0.27272727272727271</v>
      </c>
      <c r="AJ76" s="178">
        <f t="shared" si="79"/>
        <v>0.88600000000000001</v>
      </c>
      <c r="AK76" s="61">
        <f t="shared" si="80"/>
        <v>0.75728155339805825</v>
      </c>
      <c r="AL76" s="26">
        <f t="shared" si="81"/>
        <v>0.67400000000000004</v>
      </c>
      <c r="AM76" s="11">
        <v>113</v>
      </c>
      <c r="AN76" s="83">
        <f t="shared" si="82"/>
        <v>0.3951048951048951</v>
      </c>
      <c r="AO76" s="26">
        <f t="shared" si="83"/>
        <v>0</v>
      </c>
      <c r="AP76" s="26">
        <f t="shared" si="84"/>
        <v>0</v>
      </c>
      <c r="AQ76" s="198">
        <f t="shared" si="85"/>
        <v>2.093</v>
      </c>
      <c r="AR76" s="193">
        <f t="shared" si="86"/>
        <v>0.55100000000000005</v>
      </c>
      <c r="AS76" s="283">
        <f t="shared" si="87"/>
        <v>0</v>
      </c>
      <c r="AT76" s="284">
        <f t="shared" si="88"/>
        <v>1</v>
      </c>
      <c r="AV76" s="208">
        <v>41100</v>
      </c>
      <c r="AW76" s="83">
        <f t="shared" si="89"/>
        <v>0.57499999999999996</v>
      </c>
      <c r="AX76" s="26">
        <v>0.1125</v>
      </c>
      <c r="AY76" s="83">
        <f t="shared" si="90"/>
        <v>0.45500000000000002</v>
      </c>
      <c r="AZ76" s="26">
        <v>0.46899999999999997</v>
      </c>
      <c r="BA76" s="178">
        <f t="shared" si="91"/>
        <v>0.88600000000000001</v>
      </c>
      <c r="BB76" s="26">
        <v>0.77900000000000003</v>
      </c>
      <c r="BC76" s="83">
        <f t="shared" si="92"/>
        <v>0.44800000000000001</v>
      </c>
      <c r="BD76" s="26">
        <v>0.88500000000000001</v>
      </c>
      <c r="BE76" s="83">
        <f t="shared" si="93"/>
        <v>0.71699999999999997</v>
      </c>
      <c r="BF76" s="26">
        <v>2.564102564102564E-2</v>
      </c>
      <c r="BG76" s="83">
        <f t="shared" si="94"/>
        <v>0.52600000000000002</v>
      </c>
      <c r="BH76" s="212">
        <f t="shared" si="95"/>
        <v>3.6070000000000002</v>
      </c>
      <c r="BI76" s="193">
        <f t="shared" si="96"/>
        <v>0.68500000000000005</v>
      </c>
      <c r="BJ76" s="283">
        <f t="shared" si="97"/>
        <v>0</v>
      </c>
      <c r="BK76" s="284">
        <f t="shared" si="98"/>
        <v>1</v>
      </c>
      <c r="BM76" s="160">
        <v>2</v>
      </c>
      <c r="BN76" s="26">
        <f t="shared" si="99"/>
        <v>0.61799999999999999</v>
      </c>
      <c r="BO76" s="11">
        <v>1</v>
      </c>
      <c r="BP76" s="26">
        <f t="shared" si="100"/>
        <v>0.59299999999999997</v>
      </c>
      <c r="BQ76" s="26">
        <v>0.19800000000000001</v>
      </c>
      <c r="BR76" s="178">
        <f t="shared" si="101"/>
        <v>0.83699999999999997</v>
      </c>
      <c r="BS76" s="163">
        <f t="shared" si="102"/>
        <v>1.4550000000000001</v>
      </c>
      <c r="BT76" s="220">
        <f t="shared" si="103"/>
        <v>0.84399999999999997</v>
      </c>
      <c r="BU76" s="283">
        <f t="shared" si="104"/>
        <v>0</v>
      </c>
      <c r="BV76" s="284">
        <f t="shared" si="105"/>
        <v>1</v>
      </c>
      <c r="BX76" s="160">
        <v>0</v>
      </c>
      <c r="BY76" s="26">
        <f t="shared" si="106"/>
        <v>0</v>
      </c>
      <c r="BZ76" s="11">
        <v>0</v>
      </c>
      <c r="CA76" s="26">
        <f t="shared" si="107"/>
        <v>0</v>
      </c>
      <c r="CB76" s="11">
        <v>6</v>
      </c>
      <c r="CC76" s="26">
        <f t="shared" si="108"/>
        <v>0.67800000000000005</v>
      </c>
      <c r="CD76" s="11">
        <v>0</v>
      </c>
      <c r="CE76" s="26">
        <f t="shared" si="109"/>
        <v>0</v>
      </c>
      <c r="CF76" s="163">
        <f t="shared" si="110"/>
        <v>0.67800000000000005</v>
      </c>
      <c r="CG76" s="203">
        <f t="shared" si="111"/>
        <v>0.57199999999999995</v>
      </c>
      <c r="CH76" s="283">
        <f t="shared" si="112"/>
        <v>0</v>
      </c>
      <c r="CI76" s="284">
        <f t="shared" si="113"/>
        <v>0</v>
      </c>
      <c r="CK76" s="160">
        <v>1</v>
      </c>
      <c r="CL76" s="26">
        <f t="shared" si="114"/>
        <v>0.434</v>
      </c>
      <c r="CM76" s="26">
        <v>1.282051282051282E-2</v>
      </c>
      <c r="CN76" s="83">
        <f t="shared" si="115"/>
        <v>0.498</v>
      </c>
      <c r="CO76" s="11">
        <v>48</v>
      </c>
      <c r="CP76" s="26">
        <f t="shared" si="116"/>
        <v>0.65700000000000003</v>
      </c>
      <c r="CQ76" s="11">
        <v>14</v>
      </c>
      <c r="CR76" s="26">
        <f t="shared" si="117"/>
        <v>0.66</v>
      </c>
      <c r="CS76" s="163">
        <f t="shared" si="118"/>
        <v>2.2490000000000001</v>
      </c>
      <c r="CT76" s="203">
        <f t="shared" si="119"/>
        <v>0.58599999999999997</v>
      </c>
      <c r="CU76" s="283">
        <f t="shared" si="120"/>
        <v>0</v>
      </c>
      <c r="CV76" s="284">
        <f t="shared" si="121"/>
        <v>0</v>
      </c>
      <c r="CX76" s="227">
        <v>0.68500000000000005</v>
      </c>
      <c r="CY76" s="144">
        <f t="shared" si="122"/>
        <v>0.96099999999999997</v>
      </c>
      <c r="CZ76" s="26">
        <v>0.57499999999999996</v>
      </c>
      <c r="DA76" s="144">
        <f t="shared" si="123"/>
        <v>0.97099999999999997</v>
      </c>
      <c r="DB76" s="26">
        <v>0.55940000000000001</v>
      </c>
      <c r="DC76" s="163">
        <f t="shared" si="124"/>
        <v>2.4914000000000001</v>
      </c>
      <c r="DD76" s="205">
        <f t="shared" si="125"/>
        <v>0.879</v>
      </c>
      <c r="DE76" s="283">
        <f t="shared" si="126"/>
        <v>2</v>
      </c>
      <c r="DF76" s="284">
        <f t="shared" si="127"/>
        <v>2</v>
      </c>
      <c r="DI76" s="231"/>
      <c r="DJ76" s="163">
        <f t="shared" si="128"/>
        <v>16.485399999999995</v>
      </c>
      <c r="DK76" s="203">
        <f t="shared" si="129"/>
        <v>0.77</v>
      </c>
      <c r="DM76" s="301">
        <f t="shared" si="130"/>
        <v>4</v>
      </c>
      <c r="DN76" s="302">
        <f t="shared" si="131"/>
        <v>7</v>
      </c>
    </row>
    <row r="77" spans="2:118" x14ac:dyDescent="0.3">
      <c r="B77" s="47" t="s">
        <v>166</v>
      </c>
      <c r="C77" s="160">
        <v>540116</v>
      </c>
      <c r="D77" s="4" t="s">
        <v>339</v>
      </c>
      <c r="E77" s="4" t="s">
        <v>369</v>
      </c>
      <c r="F77" s="11">
        <v>1</v>
      </c>
      <c r="G77" s="18">
        <v>828</v>
      </c>
      <c r="H77" s="18">
        <v>222</v>
      </c>
      <c r="I77" s="18">
        <v>320</v>
      </c>
      <c r="J77" s="19">
        <v>247.34299516908209</v>
      </c>
      <c r="K77" s="18">
        <v>94</v>
      </c>
      <c r="L77" s="163">
        <v>3.4</v>
      </c>
      <c r="N77" s="256">
        <v>79</v>
      </c>
      <c r="O77" s="26">
        <f t="shared" si="66"/>
        <v>0.42</v>
      </c>
      <c r="P77" s="26">
        <v>9.5410628019323665E-2</v>
      </c>
      <c r="Q77" s="26">
        <f t="shared" si="67"/>
        <v>0.48</v>
      </c>
      <c r="R77" s="11">
        <v>4.07</v>
      </c>
      <c r="S77" s="26">
        <f t="shared" si="68"/>
        <v>0.53700000000000003</v>
      </c>
      <c r="T77" s="69">
        <v>4.9154589371980676E-3</v>
      </c>
      <c r="U77" s="26">
        <f t="shared" si="69"/>
        <v>0.63600000000000001</v>
      </c>
      <c r="V77" s="11">
        <v>19</v>
      </c>
      <c r="W77" s="26">
        <f t="shared" si="70"/>
        <v>0.749</v>
      </c>
      <c r="X77" s="62">
        <v>4</v>
      </c>
      <c r="Y77" s="31">
        <f t="shared" si="71"/>
        <v>0.84799999999999998</v>
      </c>
      <c r="Z77" s="163">
        <f t="shared" si="72"/>
        <v>3.67</v>
      </c>
      <c r="AA77" s="181">
        <f t="shared" si="73"/>
        <v>0.76300000000000001</v>
      </c>
      <c r="AB77" s="283">
        <f t="shared" si="74"/>
        <v>0</v>
      </c>
      <c r="AC77" s="284">
        <f t="shared" si="75"/>
        <v>1</v>
      </c>
      <c r="AE77" s="256">
        <v>58</v>
      </c>
      <c r="AF77" s="26">
        <f t="shared" si="76"/>
        <v>0.48</v>
      </c>
      <c r="AG77" s="79">
        <v>9</v>
      </c>
      <c r="AH77" s="26">
        <f t="shared" si="77"/>
        <v>0.70299999999999996</v>
      </c>
      <c r="AI77" s="26">
        <f t="shared" si="78"/>
        <v>0.26126126126126126</v>
      </c>
      <c r="AJ77" s="178">
        <f t="shared" si="79"/>
        <v>0.88300000000000001</v>
      </c>
      <c r="AK77" s="61">
        <f t="shared" si="80"/>
        <v>0.73417721518987344</v>
      </c>
      <c r="AL77" s="26">
        <f t="shared" si="81"/>
        <v>0.66</v>
      </c>
      <c r="AM77" s="11">
        <v>58</v>
      </c>
      <c r="AN77" s="83">
        <f t="shared" si="82"/>
        <v>0.26126126126126126</v>
      </c>
      <c r="AO77" s="26">
        <f t="shared" si="83"/>
        <v>0.15517241379310345</v>
      </c>
      <c r="AP77" s="31">
        <f t="shared" si="84"/>
        <v>0.84</v>
      </c>
      <c r="AQ77" s="198">
        <f t="shared" si="85"/>
        <v>2.726</v>
      </c>
      <c r="AR77" s="193">
        <f t="shared" si="86"/>
        <v>0.78</v>
      </c>
      <c r="AS77" s="283">
        <f t="shared" si="87"/>
        <v>0</v>
      </c>
      <c r="AT77" s="284">
        <f t="shared" si="88"/>
        <v>1</v>
      </c>
      <c r="AV77" s="208">
        <v>16250</v>
      </c>
      <c r="AW77" s="83">
        <f t="shared" si="89"/>
        <v>0.18</v>
      </c>
      <c r="AX77" s="26">
        <v>0.25490196078431371</v>
      </c>
      <c r="AY77" s="83">
        <f t="shared" si="90"/>
        <v>0.66400000000000003</v>
      </c>
      <c r="AZ77" s="26">
        <v>0.25900000000000001</v>
      </c>
      <c r="BA77" s="83">
        <f t="shared" si="91"/>
        <v>0.63900000000000001</v>
      </c>
      <c r="BB77" s="26">
        <v>0.79300000000000004</v>
      </c>
      <c r="BC77" s="83">
        <f t="shared" si="92"/>
        <v>0.47299999999999998</v>
      </c>
      <c r="BD77" s="26">
        <v>0.94800000000000006</v>
      </c>
      <c r="BE77" s="144">
        <f t="shared" si="93"/>
        <v>0.90100000000000002</v>
      </c>
      <c r="BF77" s="26">
        <v>3.4482758620689655E-2</v>
      </c>
      <c r="BG77" s="83">
        <f t="shared" si="94"/>
        <v>0.58299999999999996</v>
      </c>
      <c r="BH77" s="212">
        <f t="shared" si="95"/>
        <v>3.4400000000000004</v>
      </c>
      <c r="BI77" s="193">
        <f t="shared" si="96"/>
        <v>0.57199999999999995</v>
      </c>
      <c r="BJ77" s="283">
        <f t="shared" si="97"/>
        <v>1</v>
      </c>
      <c r="BK77" s="284">
        <f t="shared" si="98"/>
        <v>1</v>
      </c>
      <c r="BM77" s="160">
        <v>1</v>
      </c>
      <c r="BN77" s="26">
        <f t="shared" si="99"/>
        <v>0.40200000000000002</v>
      </c>
      <c r="BO77" s="11">
        <v>1</v>
      </c>
      <c r="BP77" s="26">
        <f t="shared" si="100"/>
        <v>0.59299999999999997</v>
      </c>
      <c r="BQ77" s="26">
        <v>0.219</v>
      </c>
      <c r="BR77" s="178">
        <f t="shared" si="101"/>
        <v>0.85799999999999998</v>
      </c>
      <c r="BS77" s="163">
        <f t="shared" si="102"/>
        <v>1.26</v>
      </c>
      <c r="BT77" s="223">
        <f t="shared" si="103"/>
        <v>0.70299999999999996</v>
      </c>
      <c r="BU77" s="283">
        <f t="shared" si="104"/>
        <v>0</v>
      </c>
      <c r="BV77" s="284">
        <f t="shared" si="105"/>
        <v>1</v>
      </c>
      <c r="BX77" s="160">
        <v>0</v>
      </c>
      <c r="BY77" s="26">
        <f t="shared" si="106"/>
        <v>0</v>
      </c>
      <c r="BZ77" s="11">
        <v>0</v>
      </c>
      <c r="CA77" s="26">
        <f t="shared" si="107"/>
        <v>0</v>
      </c>
      <c r="CB77" s="11">
        <v>2</v>
      </c>
      <c r="CC77" s="26">
        <f t="shared" si="108"/>
        <v>0.42</v>
      </c>
      <c r="CD77" s="11">
        <v>1</v>
      </c>
      <c r="CE77" s="26">
        <f t="shared" si="109"/>
        <v>0.501</v>
      </c>
      <c r="CF77" s="163">
        <f t="shared" si="110"/>
        <v>0.42</v>
      </c>
      <c r="CG77" s="203">
        <f t="shared" si="111"/>
        <v>0.39200000000000002</v>
      </c>
      <c r="CH77" s="283">
        <f t="shared" si="112"/>
        <v>0</v>
      </c>
      <c r="CI77" s="284">
        <f t="shared" si="113"/>
        <v>0</v>
      </c>
      <c r="CK77" s="160">
        <v>10</v>
      </c>
      <c r="CL77" s="26">
        <f t="shared" si="114"/>
        <v>0.69199999999999995</v>
      </c>
      <c r="CM77" s="26">
        <v>0.17241379310344829</v>
      </c>
      <c r="CN77" s="178">
        <f t="shared" si="115"/>
        <v>0.88600000000000001</v>
      </c>
      <c r="CO77" s="11">
        <v>9</v>
      </c>
      <c r="CP77" s="26">
        <f t="shared" si="116"/>
        <v>0.34200000000000003</v>
      </c>
      <c r="CQ77" s="11">
        <v>3</v>
      </c>
      <c r="CR77" s="26">
        <f t="shared" si="117"/>
        <v>0.40200000000000002</v>
      </c>
      <c r="CS77" s="163">
        <f t="shared" si="118"/>
        <v>2.3220000000000001</v>
      </c>
      <c r="CT77" s="203">
        <f t="shared" si="119"/>
        <v>0.59699999999999998</v>
      </c>
      <c r="CU77" s="283">
        <f t="shared" si="120"/>
        <v>0</v>
      </c>
      <c r="CV77" s="284">
        <f t="shared" si="121"/>
        <v>1</v>
      </c>
      <c r="CX77" s="227">
        <v>0.55300000000000005</v>
      </c>
      <c r="CY77" s="144">
        <f t="shared" si="122"/>
        <v>0.93200000000000005</v>
      </c>
      <c r="CZ77" s="26">
        <v>0.372</v>
      </c>
      <c r="DA77" s="144">
        <f t="shared" si="123"/>
        <v>0.91800000000000004</v>
      </c>
      <c r="DB77" s="83">
        <v>0.78849999999999998</v>
      </c>
      <c r="DC77" s="163">
        <f t="shared" si="124"/>
        <v>2.6385000000000001</v>
      </c>
      <c r="DD77" s="206">
        <f t="shared" si="125"/>
        <v>0.92500000000000004</v>
      </c>
      <c r="DE77" s="283">
        <f t="shared" si="126"/>
        <v>2</v>
      </c>
      <c r="DF77" s="284">
        <f t="shared" si="127"/>
        <v>2</v>
      </c>
      <c r="DI77" s="231"/>
      <c r="DJ77" s="163">
        <f t="shared" si="128"/>
        <v>16.476500000000001</v>
      </c>
      <c r="DK77" s="203">
        <f t="shared" si="129"/>
        <v>0.76600000000000001</v>
      </c>
      <c r="DM77" s="301">
        <f t="shared" si="130"/>
        <v>3</v>
      </c>
      <c r="DN77" s="302">
        <f t="shared" si="131"/>
        <v>7</v>
      </c>
    </row>
    <row r="78" spans="2:118" x14ac:dyDescent="0.3">
      <c r="B78" s="47" t="s">
        <v>124</v>
      </c>
      <c r="C78" s="160">
        <v>540083</v>
      </c>
      <c r="D78" s="4" t="s">
        <v>330</v>
      </c>
      <c r="E78" s="4" t="s">
        <v>369</v>
      </c>
      <c r="F78" s="11">
        <v>3</v>
      </c>
      <c r="G78" s="18">
        <v>2361</v>
      </c>
      <c r="H78" s="18">
        <v>5770</v>
      </c>
      <c r="I78" s="18">
        <v>10842</v>
      </c>
      <c r="J78" s="19">
        <v>2938.9580686149934</v>
      </c>
      <c r="K78" s="18">
        <v>4510</v>
      </c>
      <c r="L78" s="163">
        <v>2.39</v>
      </c>
      <c r="N78" s="256">
        <v>230</v>
      </c>
      <c r="O78" s="26">
        <f t="shared" si="66"/>
        <v>0.66700000000000004</v>
      </c>
      <c r="P78" s="26">
        <v>9.7416349004659036E-2</v>
      </c>
      <c r="Q78" s="26">
        <f t="shared" si="67"/>
        <v>0.48399999999999999</v>
      </c>
      <c r="R78" s="11">
        <v>11.8</v>
      </c>
      <c r="S78" s="26">
        <f t="shared" si="68"/>
        <v>0.75600000000000001</v>
      </c>
      <c r="T78" s="69">
        <v>4.9978822532825073E-3</v>
      </c>
      <c r="U78" s="26">
        <f t="shared" si="69"/>
        <v>0.65</v>
      </c>
      <c r="V78" s="11">
        <v>24</v>
      </c>
      <c r="W78" s="31">
        <f t="shared" si="70"/>
        <v>0.89</v>
      </c>
      <c r="X78" s="65">
        <v>1.8</v>
      </c>
      <c r="Y78" s="26">
        <f t="shared" si="71"/>
        <v>0.52200000000000002</v>
      </c>
      <c r="Z78" s="163">
        <f t="shared" si="72"/>
        <v>3.9689999999999994</v>
      </c>
      <c r="AA78" s="185">
        <f t="shared" si="73"/>
        <v>0.89300000000000002</v>
      </c>
      <c r="AB78" s="283">
        <f t="shared" si="74"/>
        <v>0</v>
      </c>
      <c r="AC78" s="284">
        <f t="shared" si="75"/>
        <v>1</v>
      </c>
      <c r="AE78" s="256">
        <v>1043</v>
      </c>
      <c r="AF78" s="144">
        <f t="shared" si="76"/>
        <v>0.93600000000000005</v>
      </c>
      <c r="AG78" s="79">
        <v>0</v>
      </c>
      <c r="AH78" s="26">
        <f t="shared" si="77"/>
        <v>0</v>
      </c>
      <c r="AI78" s="26">
        <f t="shared" si="78"/>
        <v>0.1807625649913345</v>
      </c>
      <c r="AJ78" s="83">
        <f t="shared" si="79"/>
        <v>0.752</v>
      </c>
      <c r="AK78" s="61">
        <f t="shared" si="80"/>
        <v>4.534782608695652</v>
      </c>
      <c r="AL78" s="144">
        <f t="shared" si="81"/>
        <v>1</v>
      </c>
      <c r="AM78" s="11">
        <v>1059</v>
      </c>
      <c r="AN78" s="83">
        <f t="shared" si="82"/>
        <v>0.18353552859618719</v>
      </c>
      <c r="AO78" s="26">
        <f t="shared" si="83"/>
        <v>0</v>
      </c>
      <c r="AP78" s="26">
        <f t="shared" si="84"/>
        <v>0</v>
      </c>
      <c r="AQ78" s="198">
        <f t="shared" si="85"/>
        <v>2.6880000000000002</v>
      </c>
      <c r="AR78" s="193">
        <f t="shared" si="86"/>
        <v>0.76300000000000001</v>
      </c>
      <c r="AS78" s="283">
        <f t="shared" si="87"/>
        <v>2</v>
      </c>
      <c r="AT78" s="284">
        <f t="shared" si="88"/>
        <v>2</v>
      </c>
      <c r="AV78" s="208">
        <v>71500</v>
      </c>
      <c r="AW78" s="144">
        <f t="shared" si="89"/>
        <v>0.92500000000000004</v>
      </c>
      <c r="AX78" s="26">
        <v>1.0235414534288641E-3</v>
      </c>
      <c r="AY78" s="83">
        <f t="shared" si="90"/>
        <v>0.22900000000000001</v>
      </c>
      <c r="AZ78" s="26">
        <v>0.192</v>
      </c>
      <c r="BA78" s="83">
        <f t="shared" si="91"/>
        <v>0.47699999999999998</v>
      </c>
      <c r="BB78" s="26">
        <v>0.92300000000000004</v>
      </c>
      <c r="BC78" s="178">
        <f t="shared" si="92"/>
        <v>0.879</v>
      </c>
      <c r="BD78" s="26">
        <v>0.98000000000000009</v>
      </c>
      <c r="BE78" s="144">
        <f t="shared" si="93"/>
        <v>0.96099999999999997</v>
      </c>
      <c r="BF78" s="26">
        <v>1.9175455417066154E-3</v>
      </c>
      <c r="BG78" s="83">
        <f t="shared" si="94"/>
        <v>0.36</v>
      </c>
      <c r="BH78" s="212">
        <f t="shared" si="95"/>
        <v>3.8310000000000004</v>
      </c>
      <c r="BI78" s="191">
        <f t="shared" si="96"/>
        <v>0.85499999999999998</v>
      </c>
      <c r="BJ78" s="283">
        <f t="shared" si="97"/>
        <v>2</v>
      </c>
      <c r="BK78" s="284">
        <f t="shared" si="98"/>
        <v>3</v>
      </c>
      <c r="BM78" s="160">
        <v>5</v>
      </c>
      <c r="BN78" s="144">
        <f t="shared" si="99"/>
        <v>0.92500000000000004</v>
      </c>
      <c r="BO78" s="11">
        <v>2</v>
      </c>
      <c r="BP78" s="31">
        <f t="shared" si="100"/>
        <v>0.82599999999999996</v>
      </c>
      <c r="BQ78" s="26">
        <v>0.14299999999999999</v>
      </c>
      <c r="BR78" s="83">
        <f t="shared" si="101"/>
        <v>0.69199999999999995</v>
      </c>
      <c r="BS78" s="163">
        <f t="shared" si="102"/>
        <v>1.617</v>
      </c>
      <c r="BT78" s="217">
        <f t="shared" si="103"/>
        <v>0.92500000000000004</v>
      </c>
      <c r="BU78" s="283">
        <f t="shared" si="104"/>
        <v>1</v>
      </c>
      <c r="BV78" s="284">
        <f t="shared" si="105"/>
        <v>1</v>
      </c>
      <c r="BX78" s="160">
        <v>0</v>
      </c>
      <c r="BY78" s="26">
        <f t="shared" si="106"/>
        <v>0</v>
      </c>
      <c r="BZ78" s="11">
        <v>0</v>
      </c>
      <c r="CA78" s="26">
        <f t="shared" si="107"/>
        <v>0</v>
      </c>
      <c r="CB78" s="11">
        <v>7</v>
      </c>
      <c r="CC78" s="26">
        <f t="shared" si="108"/>
        <v>0.72399999999999998</v>
      </c>
      <c r="CD78" s="11">
        <v>0</v>
      </c>
      <c r="CE78" s="26">
        <f t="shared" si="109"/>
        <v>0</v>
      </c>
      <c r="CF78" s="163">
        <f t="shared" si="110"/>
        <v>0.72399999999999998</v>
      </c>
      <c r="CG78" s="203">
        <f t="shared" si="111"/>
        <v>0.61099999999999999</v>
      </c>
      <c r="CH78" s="283">
        <f t="shared" si="112"/>
        <v>0</v>
      </c>
      <c r="CI78" s="284">
        <f t="shared" si="113"/>
        <v>0</v>
      </c>
      <c r="CK78" s="160">
        <v>2</v>
      </c>
      <c r="CL78" s="26">
        <f t="shared" si="114"/>
        <v>0.498</v>
      </c>
      <c r="CM78" s="26">
        <v>1.9175455417066154E-3</v>
      </c>
      <c r="CN78" s="83">
        <f t="shared" si="115"/>
        <v>0.441</v>
      </c>
      <c r="CO78" s="11">
        <v>46</v>
      </c>
      <c r="CP78" s="26">
        <f t="shared" si="116"/>
        <v>0.63900000000000001</v>
      </c>
      <c r="CQ78" s="11">
        <v>3</v>
      </c>
      <c r="CR78" s="26">
        <f t="shared" si="117"/>
        <v>0.40200000000000002</v>
      </c>
      <c r="CS78" s="163">
        <f t="shared" si="118"/>
        <v>1.98</v>
      </c>
      <c r="CT78" s="203">
        <f t="shared" si="119"/>
        <v>0.55400000000000005</v>
      </c>
      <c r="CU78" s="283">
        <f t="shared" si="120"/>
        <v>0</v>
      </c>
      <c r="CV78" s="284">
        <f t="shared" si="121"/>
        <v>0</v>
      </c>
      <c r="CX78" s="227">
        <v>0.23300000000000001</v>
      </c>
      <c r="CY78" s="26">
        <f t="shared" si="122"/>
        <v>0.73099999999999998</v>
      </c>
      <c r="CZ78" s="26">
        <v>0.155</v>
      </c>
      <c r="DA78" s="26">
        <f t="shared" si="123"/>
        <v>0.75900000000000001</v>
      </c>
      <c r="DB78" s="26">
        <v>0.16289999999999999</v>
      </c>
      <c r="DC78" s="163">
        <f t="shared" si="124"/>
        <v>1.6529</v>
      </c>
      <c r="DD78" s="203">
        <f t="shared" si="125"/>
        <v>0.57499999999999996</v>
      </c>
      <c r="DE78" s="283">
        <f t="shared" si="126"/>
        <v>0</v>
      </c>
      <c r="DF78" s="284">
        <f t="shared" si="127"/>
        <v>0</v>
      </c>
      <c r="DI78" s="231"/>
      <c r="DJ78" s="163">
        <f t="shared" si="128"/>
        <v>16.461900000000004</v>
      </c>
      <c r="DK78" s="203">
        <f t="shared" si="129"/>
        <v>0.76300000000000001</v>
      </c>
      <c r="DM78" s="301">
        <f t="shared" si="130"/>
        <v>5</v>
      </c>
      <c r="DN78" s="302">
        <f t="shared" si="131"/>
        <v>7</v>
      </c>
    </row>
    <row r="79" spans="2:118" x14ac:dyDescent="0.3">
      <c r="B79" s="47" t="s">
        <v>128</v>
      </c>
      <c r="C79" s="160">
        <v>540087</v>
      </c>
      <c r="D79" s="4" t="s">
        <v>332</v>
      </c>
      <c r="E79" s="4" t="s">
        <v>369</v>
      </c>
      <c r="F79" s="11">
        <v>7</v>
      </c>
      <c r="G79" s="18">
        <v>1275</v>
      </c>
      <c r="H79" s="18">
        <v>3315</v>
      </c>
      <c r="I79" s="18">
        <v>3963</v>
      </c>
      <c r="J79" s="19">
        <v>1989.2705882352941</v>
      </c>
      <c r="K79" s="18">
        <v>1561</v>
      </c>
      <c r="L79" s="163">
        <v>2.5299999999999998</v>
      </c>
      <c r="N79" s="256">
        <v>229</v>
      </c>
      <c r="O79" s="26">
        <f t="shared" si="66"/>
        <v>0.66400000000000003</v>
      </c>
      <c r="P79" s="26">
        <v>0.17960784313725489</v>
      </c>
      <c r="Q79" s="26">
        <f t="shared" si="67"/>
        <v>0.70599999999999996</v>
      </c>
      <c r="R79" s="11">
        <v>10.08</v>
      </c>
      <c r="S79" s="26">
        <f t="shared" si="68"/>
        <v>0.74199999999999999</v>
      </c>
      <c r="T79" s="69">
        <v>7.9058823529411758E-3</v>
      </c>
      <c r="U79" s="31">
        <f t="shared" si="69"/>
        <v>0.84399999999999997</v>
      </c>
      <c r="V79" s="11">
        <v>19</v>
      </c>
      <c r="W79" s="26">
        <f t="shared" si="70"/>
        <v>0.749</v>
      </c>
      <c r="X79" s="62">
        <v>1.2</v>
      </c>
      <c r="Y79" s="26">
        <f t="shared" si="71"/>
        <v>0.307</v>
      </c>
      <c r="Z79" s="163">
        <f t="shared" si="72"/>
        <v>4.0119999999999996</v>
      </c>
      <c r="AA79" s="184">
        <f t="shared" si="73"/>
        <v>0.90400000000000003</v>
      </c>
      <c r="AB79" s="283">
        <f t="shared" si="74"/>
        <v>0</v>
      </c>
      <c r="AC79" s="284">
        <f t="shared" si="75"/>
        <v>1</v>
      </c>
      <c r="AE79" s="256">
        <v>257</v>
      </c>
      <c r="AF79" s="26">
        <f t="shared" si="76"/>
        <v>0.74199999999999999</v>
      </c>
      <c r="AG79" s="79">
        <v>74</v>
      </c>
      <c r="AH79" s="144">
        <f t="shared" si="77"/>
        <v>0.90400000000000003</v>
      </c>
      <c r="AI79" s="26">
        <f t="shared" si="78"/>
        <v>7.7526395173453999E-2</v>
      </c>
      <c r="AJ79" s="83">
        <f t="shared" si="79"/>
        <v>0.53700000000000003</v>
      </c>
      <c r="AK79" s="61">
        <f t="shared" si="80"/>
        <v>1.1222707423580787</v>
      </c>
      <c r="AL79" s="26">
        <f t="shared" si="81"/>
        <v>0.79800000000000004</v>
      </c>
      <c r="AM79" s="11">
        <v>350</v>
      </c>
      <c r="AN79" s="83">
        <f t="shared" si="82"/>
        <v>0.10558069381598793</v>
      </c>
      <c r="AO79" s="26">
        <f t="shared" si="83"/>
        <v>0.28793774319066145</v>
      </c>
      <c r="AP79" s="144">
        <f t="shared" si="84"/>
        <v>0.92500000000000004</v>
      </c>
      <c r="AQ79" s="198">
        <f t="shared" si="85"/>
        <v>2.9809999999999999</v>
      </c>
      <c r="AR79" s="191">
        <f t="shared" si="86"/>
        <v>0.85099999999999998</v>
      </c>
      <c r="AS79" s="283">
        <f t="shared" si="87"/>
        <v>1</v>
      </c>
      <c r="AT79" s="284">
        <f t="shared" si="88"/>
        <v>1</v>
      </c>
      <c r="AV79" s="208">
        <v>43000</v>
      </c>
      <c r="AW79" s="83">
        <f t="shared" si="89"/>
        <v>0.621</v>
      </c>
      <c r="AX79" s="26">
        <v>1.132075471698113E-2</v>
      </c>
      <c r="AY79" s="83">
        <f t="shared" si="90"/>
        <v>0.25700000000000001</v>
      </c>
      <c r="AZ79" s="26">
        <v>0.32600000000000001</v>
      </c>
      <c r="BA79" s="83">
        <f t="shared" si="91"/>
        <v>0.74199999999999999</v>
      </c>
      <c r="BB79" s="26">
        <v>0.65100000000000002</v>
      </c>
      <c r="BC79" s="83">
        <f t="shared" si="92"/>
        <v>0.3</v>
      </c>
      <c r="BD79" s="26">
        <v>0.89700000000000002</v>
      </c>
      <c r="BE79" s="83">
        <f t="shared" si="93"/>
        <v>0.75600000000000001</v>
      </c>
      <c r="BF79" s="26">
        <v>3.8910505836575876E-3</v>
      </c>
      <c r="BG79" s="83">
        <f t="shared" si="94"/>
        <v>0.36699999999999999</v>
      </c>
      <c r="BH79" s="212">
        <f t="shared" si="95"/>
        <v>3.0430000000000001</v>
      </c>
      <c r="BI79" s="193">
        <f t="shared" si="96"/>
        <v>0.34200000000000003</v>
      </c>
      <c r="BJ79" s="283">
        <f t="shared" si="97"/>
        <v>0</v>
      </c>
      <c r="BK79" s="284">
        <f t="shared" si="98"/>
        <v>0</v>
      </c>
      <c r="BM79" s="160">
        <v>4</v>
      </c>
      <c r="BN79" s="31">
        <f t="shared" si="99"/>
        <v>0.85499999999999998</v>
      </c>
      <c r="BO79" s="11">
        <v>3</v>
      </c>
      <c r="BP79" s="144">
        <f t="shared" si="100"/>
        <v>0.91500000000000004</v>
      </c>
      <c r="BQ79" s="26">
        <v>0.13800000000000001</v>
      </c>
      <c r="BR79" s="83">
        <f t="shared" si="101"/>
        <v>0.67800000000000005</v>
      </c>
      <c r="BS79" s="163">
        <f t="shared" si="102"/>
        <v>1.5329999999999999</v>
      </c>
      <c r="BT79" s="220">
        <f t="shared" si="103"/>
        <v>0.879</v>
      </c>
      <c r="BU79" s="283">
        <f t="shared" si="104"/>
        <v>0</v>
      </c>
      <c r="BV79" s="284">
        <f t="shared" si="105"/>
        <v>1</v>
      </c>
      <c r="BX79" s="160">
        <v>53</v>
      </c>
      <c r="BY79" s="144">
        <f t="shared" si="106"/>
        <v>0.98199999999999998</v>
      </c>
      <c r="BZ79" s="11">
        <v>3</v>
      </c>
      <c r="CA79" s="144">
        <f t="shared" si="107"/>
        <v>0.91800000000000004</v>
      </c>
      <c r="CB79" s="11">
        <v>6</v>
      </c>
      <c r="CC79" s="26">
        <f t="shared" si="108"/>
        <v>0.67800000000000005</v>
      </c>
      <c r="CD79" s="11">
        <v>0</v>
      </c>
      <c r="CE79" s="26">
        <f t="shared" si="109"/>
        <v>0</v>
      </c>
      <c r="CF79" s="163">
        <f t="shared" si="110"/>
        <v>1.6600000000000001</v>
      </c>
      <c r="CG79" s="205">
        <f t="shared" si="111"/>
        <v>0.89300000000000002</v>
      </c>
      <c r="CH79" s="283">
        <f t="shared" si="112"/>
        <v>1</v>
      </c>
      <c r="CI79" s="284">
        <f t="shared" si="113"/>
        <v>1</v>
      </c>
      <c r="CK79" s="160">
        <v>0</v>
      </c>
      <c r="CL79" s="26">
        <f t="shared" si="114"/>
        <v>0</v>
      </c>
      <c r="CM79" s="26">
        <v>0</v>
      </c>
      <c r="CN79" s="83">
        <f t="shared" si="115"/>
        <v>0</v>
      </c>
      <c r="CO79" s="11">
        <v>225</v>
      </c>
      <c r="CP79" s="31">
        <f t="shared" si="116"/>
        <v>0.89</v>
      </c>
      <c r="CQ79" s="11">
        <v>34</v>
      </c>
      <c r="CR79" s="26">
        <f t="shared" si="117"/>
        <v>0.78400000000000003</v>
      </c>
      <c r="CS79" s="163">
        <f t="shared" si="118"/>
        <v>1.6739999999999999</v>
      </c>
      <c r="CT79" s="203">
        <f t="shared" si="119"/>
        <v>0.48699999999999999</v>
      </c>
      <c r="CU79" s="283">
        <f t="shared" si="120"/>
        <v>0</v>
      </c>
      <c r="CV79" s="284">
        <f t="shared" si="121"/>
        <v>1</v>
      </c>
      <c r="CX79" s="227">
        <v>0.128</v>
      </c>
      <c r="CY79" s="26">
        <f t="shared" si="122"/>
        <v>0.57199999999999995</v>
      </c>
      <c r="CZ79" s="26">
        <v>4.4999999999999998E-2</v>
      </c>
      <c r="DA79" s="26">
        <f t="shared" si="123"/>
        <v>0.45500000000000002</v>
      </c>
      <c r="DB79" s="26">
        <v>0.4405</v>
      </c>
      <c r="DC79" s="163">
        <f t="shared" si="124"/>
        <v>1.4674999999999998</v>
      </c>
      <c r="DD79" s="203">
        <f t="shared" si="125"/>
        <v>0.498</v>
      </c>
      <c r="DE79" s="283">
        <f t="shared" si="126"/>
        <v>0</v>
      </c>
      <c r="DF79" s="284">
        <f t="shared" si="127"/>
        <v>0</v>
      </c>
      <c r="DI79" s="231"/>
      <c r="DJ79" s="163">
        <f t="shared" si="128"/>
        <v>16.3705</v>
      </c>
      <c r="DK79" s="203">
        <f t="shared" si="129"/>
        <v>0.75900000000000001</v>
      </c>
      <c r="DM79" s="301">
        <f t="shared" si="130"/>
        <v>2</v>
      </c>
      <c r="DN79" s="302">
        <f t="shared" si="131"/>
        <v>5</v>
      </c>
    </row>
    <row r="80" spans="2:118" x14ac:dyDescent="0.3">
      <c r="B80" s="47" t="s">
        <v>168</v>
      </c>
      <c r="C80" s="160">
        <v>540118</v>
      </c>
      <c r="D80" s="4" t="s">
        <v>339</v>
      </c>
      <c r="E80" s="4" t="s">
        <v>369</v>
      </c>
      <c r="F80" s="11">
        <v>1</v>
      </c>
      <c r="G80" s="18">
        <v>613</v>
      </c>
      <c r="H80" s="18">
        <v>347</v>
      </c>
      <c r="I80" s="18">
        <v>245</v>
      </c>
      <c r="J80" s="19">
        <v>255.79119086460031</v>
      </c>
      <c r="K80" s="18">
        <v>79</v>
      </c>
      <c r="L80" s="163">
        <v>3.1</v>
      </c>
      <c r="N80" s="256">
        <v>88</v>
      </c>
      <c r="O80" s="26">
        <f t="shared" si="66"/>
        <v>0.44800000000000001</v>
      </c>
      <c r="P80" s="26">
        <v>0.14355628058727571</v>
      </c>
      <c r="Q80" s="26">
        <f t="shared" si="67"/>
        <v>0.61399999999999999</v>
      </c>
      <c r="R80" s="11">
        <v>4.43</v>
      </c>
      <c r="S80" s="26">
        <f t="shared" si="68"/>
        <v>0.56100000000000005</v>
      </c>
      <c r="T80" s="69">
        <v>7.2267536704730831E-3</v>
      </c>
      <c r="U80" s="26">
        <f t="shared" si="69"/>
        <v>0.79100000000000004</v>
      </c>
      <c r="V80" s="11">
        <v>19</v>
      </c>
      <c r="W80" s="26">
        <f t="shared" si="70"/>
        <v>0.749</v>
      </c>
      <c r="X80" s="62">
        <v>1.8</v>
      </c>
      <c r="Y80" s="26">
        <f t="shared" si="71"/>
        <v>0.52200000000000002</v>
      </c>
      <c r="Z80" s="163">
        <f t="shared" si="72"/>
        <v>3.6849999999999996</v>
      </c>
      <c r="AA80" s="181">
        <f t="shared" si="73"/>
        <v>0.77</v>
      </c>
      <c r="AB80" s="283">
        <f t="shared" si="74"/>
        <v>0</v>
      </c>
      <c r="AC80" s="284">
        <f t="shared" si="75"/>
        <v>0</v>
      </c>
      <c r="AE80" s="256">
        <v>72</v>
      </c>
      <c r="AF80" s="26">
        <f t="shared" si="76"/>
        <v>0.51200000000000001</v>
      </c>
      <c r="AG80" s="79">
        <v>8</v>
      </c>
      <c r="AH80" s="26">
        <f t="shared" si="77"/>
        <v>0.69199999999999995</v>
      </c>
      <c r="AI80" s="26">
        <f t="shared" si="78"/>
        <v>0.207492795389049</v>
      </c>
      <c r="AJ80" s="83">
        <f t="shared" si="79"/>
        <v>0.79800000000000004</v>
      </c>
      <c r="AK80" s="61">
        <f t="shared" si="80"/>
        <v>0.81818181818181823</v>
      </c>
      <c r="AL80" s="26">
        <f t="shared" si="81"/>
        <v>0.69899999999999995</v>
      </c>
      <c r="AM80" s="11">
        <v>73</v>
      </c>
      <c r="AN80" s="83">
        <f t="shared" si="82"/>
        <v>0.21037463976945245</v>
      </c>
      <c r="AO80" s="26">
        <f t="shared" si="83"/>
        <v>0.1111111111111111</v>
      </c>
      <c r="AP80" s="26">
        <f t="shared" si="84"/>
        <v>0.76300000000000001</v>
      </c>
      <c r="AQ80" s="198">
        <f t="shared" si="85"/>
        <v>2.7010000000000001</v>
      </c>
      <c r="AR80" s="193">
        <f t="shared" si="86"/>
        <v>0.77</v>
      </c>
      <c r="AS80" s="283">
        <f t="shared" si="87"/>
        <v>0</v>
      </c>
      <c r="AT80" s="284">
        <f t="shared" si="88"/>
        <v>0</v>
      </c>
      <c r="AV80" s="208">
        <v>22700</v>
      </c>
      <c r="AW80" s="83">
        <f t="shared" si="89"/>
        <v>0.23599999999999999</v>
      </c>
      <c r="AX80" s="26">
        <v>0.20512820512820509</v>
      </c>
      <c r="AY80" s="83">
        <f t="shared" si="90"/>
        <v>0.59699999999999998</v>
      </c>
      <c r="AZ80" s="26">
        <v>0.32900000000000001</v>
      </c>
      <c r="BA80" s="83">
        <f t="shared" si="91"/>
        <v>0.749</v>
      </c>
      <c r="BB80" s="26">
        <v>0.63</v>
      </c>
      <c r="BC80" s="83">
        <f t="shared" si="92"/>
        <v>0.27500000000000002</v>
      </c>
      <c r="BD80" s="26">
        <v>0.93200000000000005</v>
      </c>
      <c r="BE80" s="178">
        <f t="shared" si="93"/>
        <v>0.86199999999999999</v>
      </c>
      <c r="BF80" s="26">
        <v>1.3888888888888888E-2</v>
      </c>
      <c r="BG80" s="83">
        <f t="shared" si="94"/>
        <v>0.41599999999999998</v>
      </c>
      <c r="BH80" s="212">
        <f t="shared" si="95"/>
        <v>3.1349999999999998</v>
      </c>
      <c r="BI80" s="193">
        <f t="shared" si="96"/>
        <v>0.378</v>
      </c>
      <c r="BJ80" s="283">
        <f t="shared" si="97"/>
        <v>0</v>
      </c>
      <c r="BK80" s="284">
        <f t="shared" si="98"/>
        <v>1</v>
      </c>
      <c r="BM80" s="160">
        <v>3</v>
      </c>
      <c r="BN80" s="26">
        <f t="shared" si="99"/>
        <v>0.76600000000000001</v>
      </c>
      <c r="BO80" s="11">
        <v>1</v>
      </c>
      <c r="BP80" s="26">
        <f t="shared" si="100"/>
        <v>0.59299999999999997</v>
      </c>
      <c r="BQ80" s="26">
        <v>0.187</v>
      </c>
      <c r="BR80" s="178">
        <f t="shared" si="101"/>
        <v>0.81599999999999995</v>
      </c>
      <c r="BS80" s="163">
        <f t="shared" si="102"/>
        <v>1.5819999999999999</v>
      </c>
      <c r="BT80" s="217">
        <f t="shared" si="103"/>
        <v>0.90400000000000003</v>
      </c>
      <c r="BU80" s="283">
        <f t="shared" si="104"/>
        <v>0</v>
      </c>
      <c r="BV80" s="284">
        <f t="shared" si="105"/>
        <v>1</v>
      </c>
      <c r="BX80" s="160">
        <v>0</v>
      </c>
      <c r="BY80" s="26">
        <f t="shared" si="106"/>
        <v>0</v>
      </c>
      <c r="BZ80" s="11">
        <v>0</v>
      </c>
      <c r="CA80" s="26">
        <f t="shared" si="107"/>
        <v>0</v>
      </c>
      <c r="CB80" s="11">
        <v>1</v>
      </c>
      <c r="CC80" s="26">
        <f t="shared" si="108"/>
        <v>0.21199999999999999</v>
      </c>
      <c r="CD80" s="11">
        <v>0</v>
      </c>
      <c r="CE80" s="26">
        <f t="shared" si="109"/>
        <v>0</v>
      </c>
      <c r="CF80" s="163">
        <f t="shared" si="110"/>
        <v>0.21199999999999999</v>
      </c>
      <c r="CG80" s="203">
        <f t="shared" si="111"/>
        <v>0.20799999999999999</v>
      </c>
      <c r="CH80" s="283">
        <f t="shared" si="112"/>
        <v>0</v>
      </c>
      <c r="CI80" s="284">
        <f t="shared" si="113"/>
        <v>0</v>
      </c>
      <c r="CK80" s="160">
        <v>4</v>
      </c>
      <c r="CL80" s="26">
        <f t="shared" si="114"/>
        <v>0.61399999999999999</v>
      </c>
      <c r="CM80" s="26">
        <v>5.5555555555555552E-2</v>
      </c>
      <c r="CN80" s="83">
        <f t="shared" si="115"/>
        <v>0.68899999999999995</v>
      </c>
      <c r="CO80" s="11">
        <v>26</v>
      </c>
      <c r="CP80" s="26">
        <f t="shared" si="116"/>
        <v>0.53300000000000003</v>
      </c>
      <c r="CQ80" s="11">
        <v>2</v>
      </c>
      <c r="CR80" s="26">
        <f t="shared" si="117"/>
        <v>0.35299999999999998</v>
      </c>
      <c r="CS80" s="163">
        <f t="shared" si="118"/>
        <v>2.1890000000000001</v>
      </c>
      <c r="CT80" s="203">
        <f t="shared" si="119"/>
        <v>0.57499999999999996</v>
      </c>
      <c r="CU80" s="283">
        <f t="shared" si="120"/>
        <v>0</v>
      </c>
      <c r="CV80" s="284">
        <f t="shared" si="121"/>
        <v>0</v>
      </c>
      <c r="CX80" s="227">
        <v>0.63300000000000001</v>
      </c>
      <c r="CY80" s="144">
        <f t="shared" si="122"/>
        <v>0.95</v>
      </c>
      <c r="CZ80" s="26">
        <v>0.48199999999999998</v>
      </c>
      <c r="DA80" s="144">
        <f t="shared" si="123"/>
        <v>0.95</v>
      </c>
      <c r="DB80" s="144">
        <v>0.93830000000000002</v>
      </c>
      <c r="DC80" s="163">
        <f t="shared" si="124"/>
        <v>2.8382999999999998</v>
      </c>
      <c r="DD80" s="206">
        <f t="shared" si="125"/>
        <v>0.98199999999999998</v>
      </c>
      <c r="DE80" s="283">
        <f t="shared" si="126"/>
        <v>3</v>
      </c>
      <c r="DF80" s="284">
        <f t="shared" si="127"/>
        <v>3</v>
      </c>
      <c r="DI80" s="231"/>
      <c r="DJ80" s="163">
        <f t="shared" si="128"/>
        <v>16.342300000000005</v>
      </c>
      <c r="DK80" s="203">
        <f t="shared" si="129"/>
        <v>0.75600000000000001</v>
      </c>
      <c r="DM80" s="301">
        <f t="shared" si="130"/>
        <v>3</v>
      </c>
      <c r="DN80" s="302">
        <f t="shared" si="131"/>
        <v>5</v>
      </c>
    </row>
    <row r="81" spans="2:118" x14ac:dyDescent="0.3">
      <c r="B81" s="47" t="s">
        <v>33</v>
      </c>
      <c r="C81" s="160">
        <v>540229</v>
      </c>
      <c r="D81" s="4" t="s">
        <v>309</v>
      </c>
      <c r="E81" s="4" t="s">
        <v>369</v>
      </c>
      <c r="F81" s="11">
        <v>3</v>
      </c>
      <c r="G81" s="18">
        <v>149</v>
      </c>
      <c r="H81" s="18">
        <v>273</v>
      </c>
      <c r="I81" s="18">
        <v>198</v>
      </c>
      <c r="J81" s="19">
        <v>850.46979865771812</v>
      </c>
      <c r="K81" s="18">
        <v>79</v>
      </c>
      <c r="L81" s="163">
        <v>2.5099999999999998</v>
      </c>
      <c r="N81" s="256">
        <v>53</v>
      </c>
      <c r="O81" s="26">
        <f t="shared" si="66"/>
        <v>0.307</v>
      </c>
      <c r="P81" s="26">
        <v>0.35570469798657722</v>
      </c>
      <c r="Q81" s="144">
        <f t="shared" si="67"/>
        <v>0.93600000000000005</v>
      </c>
      <c r="R81" s="11">
        <v>3.16</v>
      </c>
      <c r="S81" s="26">
        <f t="shared" si="68"/>
        <v>0.438</v>
      </c>
      <c r="T81" s="69">
        <v>2.120805369127517E-2</v>
      </c>
      <c r="U81" s="144">
        <f t="shared" si="69"/>
        <v>0.996</v>
      </c>
      <c r="V81" s="11">
        <v>20</v>
      </c>
      <c r="W81" s="31">
        <f t="shared" si="70"/>
        <v>0.80900000000000005</v>
      </c>
      <c r="X81" s="65">
        <v>1.3</v>
      </c>
      <c r="Y81" s="26">
        <f t="shared" si="71"/>
        <v>0.35599999999999998</v>
      </c>
      <c r="Z81" s="163">
        <f t="shared" si="72"/>
        <v>3.8420000000000001</v>
      </c>
      <c r="AA81" s="185">
        <f t="shared" si="73"/>
        <v>0.84799999999999998</v>
      </c>
      <c r="AB81" s="283">
        <f t="shared" si="74"/>
        <v>2</v>
      </c>
      <c r="AC81" s="284">
        <f t="shared" si="75"/>
        <v>3</v>
      </c>
      <c r="AE81" s="256">
        <v>93</v>
      </c>
      <c r="AF81" s="26">
        <f t="shared" si="76"/>
        <v>0.57199999999999995</v>
      </c>
      <c r="AG81" s="79">
        <v>7</v>
      </c>
      <c r="AH81" s="26">
        <f t="shared" si="77"/>
        <v>0.67400000000000004</v>
      </c>
      <c r="AI81" s="26">
        <f t="shared" si="78"/>
        <v>0.34065934065934067</v>
      </c>
      <c r="AJ81" s="144">
        <f t="shared" si="79"/>
        <v>0.94299999999999995</v>
      </c>
      <c r="AK81" s="61">
        <f t="shared" si="80"/>
        <v>1.7547169811320755</v>
      </c>
      <c r="AL81" s="144">
        <f t="shared" si="81"/>
        <v>0.92500000000000004</v>
      </c>
      <c r="AM81" s="11">
        <v>126</v>
      </c>
      <c r="AN81" s="83">
        <f t="shared" si="82"/>
        <v>0.46153846153846156</v>
      </c>
      <c r="AO81" s="26">
        <f t="shared" si="83"/>
        <v>7.5268817204301078E-2</v>
      </c>
      <c r="AP81" s="26">
        <f t="shared" si="84"/>
        <v>0.67800000000000005</v>
      </c>
      <c r="AQ81" s="198">
        <f t="shared" si="85"/>
        <v>3.1139999999999999</v>
      </c>
      <c r="AR81" s="191">
        <f t="shared" si="86"/>
        <v>0.879</v>
      </c>
      <c r="AS81" s="283">
        <f t="shared" si="87"/>
        <v>2</v>
      </c>
      <c r="AT81" s="284">
        <f t="shared" si="88"/>
        <v>2</v>
      </c>
      <c r="AV81" s="208">
        <v>39350</v>
      </c>
      <c r="AW81" s="83">
        <f t="shared" si="89"/>
        <v>0.55100000000000005</v>
      </c>
      <c r="AX81" s="26">
        <v>0.28282828282828282</v>
      </c>
      <c r="AY81" s="83">
        <f t="shared" si="90"/>
        <v>0.73399999999999999</v>
      </c>
      <c r="AZ81" s="26">
        <v>0.27</v>
      </c>
      <c r="BA81" s="83">
        <f t="shared" si="91"/>
        <v>0.64600000000000002</v>
      </c>
      <c r="BB81" s="26">
        <v>0.873</v>
      </c>
      <c r="BC81" s="83">
        <f t="shared" si="92"/>
        <v>0.63200000000000001</v>
      </c>
      <c r="BD81" s="26">
        <v>0.8660000000000001</v>
      </c>
      <c r="BE81" s="83">
        <f t="shared" si="93"/>
        <v>0.65700000000000003</v>
      </c>
      <c r="BF81" s="26">
        <v>0</v>
      </c>
      <c r="BG81" s="83">
        <f t="shared" si="94"/>
        <v>0</v>
      </c>
      <c r="BH81" s="212">
        <f t="shared" si="95"/>
        <v>3.22</v>
      </c>
      <c r="BI81" s="193">
        <f t="shared" si="96"/>
        <v>0.41599999999999998</v>
      </c>
      <c r="BJ81" s="283">
        <f t="shared" si="97"/>
        <v>0</v>
      </c>
      <c r="BK81" s="284">
        <f t="shared" si="98"/>
        <v>0</v>
      </c>
      <c r="BM81" s="160">
        <v>2</v>
      </c>
      <c r="BN81" s="26">
        <f t="shared" si="99"/>
        <v>0.61799999999999999</v>
      </c>
      <c r="BO81" s="11">
        <v>1</v>
      </c>
      <c r="BP81" s="26">
        <f t="shared" si="100"/>
        <v>0.59299999999999997</v>
      </c>
      <c r="BQ81" s="26">
        <v>0.19</v>
      </c>
      <c r="BR81" s="178">
        <f t="shared" si="101"/>
        <v>0.82299999999999995</v>
      </c>
      <c r="BS81" s="163">
        <f t="shared" si="102"/>
        <v>1.4409999999999998</v>
      </c>
      <c r="BT81" s="220">
        <f t="shared" si="103"/>
        <v>0.82599999999999996</v>
      </c>
      <c r="BU81" s="283">
        <f t="shared" si="104"/>
        <v>0</v>
      </c>
      <c r="BV81" s="284">
        <f t="shared" si="105"/>
        <v>1</v>
      </c>
      <c r="BX81" s="160">
        <v>1</v>
      </c>
      <c r="BY81" s="26">
        <f t="shared" si="106"/>
        <v>0.71299999999999997</v>
      </c>
      <c r="BZ81" s="11">
        <v>0</v>
      </c>
      <c r="CA81" s="26">
        <f t="shared" si="107"/>
        <v>0</v>
      </c>
      <c r="CB81" s="11">
        <v>3</v>
      </c>
      <c r="CC81" s="26">
        <f t="shared" si="108"/>
        <v>0.51500000000000001</v>
      </c>
      <c r="CD81" s="11">
        <v>0</v>
      </c>
      <c r="CE81" s="26">
        <f t="shared" si="109"/>
        <v>0</v>
      </c>
      <c r="CF81" s="163">
        <f t="shared" si="110"/>
        <v>1.228</v>
      </c>
      <c r="CG81" s="203">
        <f t="shared" si="111"/>
        <v>0.749</v>
      </c>
      <c r="CH81" s="283">
        <f t="shared" si="112"/>
        <v>0</v>
      </c>
      <c r="CI81" s="284">
        <f t="shared" si="113"/>
        <v>0</v>
      </c>
      <c r="CK81" s="160">
        <v>0</v>
      </c>
      <c r="CL81" s="26">
        <f t="shared" si="114"/>
        <v>0</v>
      </c>
      <c r="CM81" s="26">
        <v>0</v>
      </c>
      <c r="CN81" s="83">
        <f t="shared" si="115"/>
        <v>0</v>
      </c>
      <c r="CO81" s="11">
        <v>9</v>
      </c>
      <c r="CP81" s="26">
        <f t="shared" si="116"/>
        <v>0.34200000000000003</v>
      </c>
      <c r="CQ81" s="11">
        <v>3</v>
      </c>
      <c r="CR81" s="26">
        <f t="shared" si="117"/>
        <v>0.40200000000000002</v>
      </c>
      <c r="CS81" s="163">
        <f t="shared" si="118"/>
        <v>0.74399999999999999</v>
      </c>
      <c r="CT81" s="203">
        <f t="shared" si="119"/>
        <v>0.27500000000000002</v>
      </c>
      <c r="CU81" s="283">
        <f t="shared" si="120"/>
        <v>0</v>
      </c>
      <c r="CV81" s="284">
        <f t="shared" si="121"/>
        <v>0</v>
      </c>
      <c r="CX81" s="227">
        <v>0.93899999999999995</v>
      </c>
      <c r="CY81" s="144">
        <f t="shared" si="122"/>
        <v>0.98199999999999998</v>
      </c>
      <c r="CZ81" s="26">
        <v>0.505</v>
      </c>
      <c r="DA81" s="144">
        <f t="shared" si="123"/>
        <v>0.95699999999999996</v>
      </c>
      <c r="DB81" s="83">
        <v>0.77969999999999995</v>
      </c>
      <c r="DC81" s="163">
        <f t="shared" si="124"/>
        <v>2.7187000000000001</v>
      </c>
      <c r="DD81" s="206">
        <f t="shared" si="125"/>
        <v>0.95</v>
      </c>
      <c r="DE81" s="283">
        <f t="shared" si="126"/>
        <v>2</v>
      </c>
      <c r="DF81" s="284">
        <f t="shared" si="127"/>
        <v>2</v>
      </c>
      <c r="DI81" s="231"/>
      <c r="DJ81" s="163">
        <f t="shared" si="128"/>
        <v>16.307700000000001</v>
      </c>
      <c r="DK81" s="203">
        <f t="shared" si="129"/>
        <v>0.752</v>
      </c>
      <c r="DM81" s="301">
        <f t="shared" si="130"/>
        <v>6</v>
      </c>
      <c r="DN81" s="302">
        <f t="shared" si="131"/>
        <v>8</v>
      </c>
    </row>
    <row r="82" spans="2:118" x14ac:dyDescent="0.3">
      <c r="B82" s="48" t="s">
        <v>129</v>
      </c>
      <c r="C82" s="162">
        <v>540085</v>
      </c>
      <c r="D82" s="5" t="s">
        <v>332</v>
      </c>
      <c r="E82" s="5" t="s">
        <v>370</v>
      </c>
      <c r="F82" s="12">
        <v>7</v>
      </c>
      <c r="G82" s="20">
        <v>247666</v>
      </c>
      <c r="H82" s="20">
        <v>18703</v>
      </c>
      <c r="I82" s="20">
        <v>12491</v>
      </c>
      <c r="J82" s="21">
        <v>32.278310305007551</v>
      </c>
      <c r="K82" s="20">
        <v>4880</v>
      </c>
      <c r="L82" s="165">
        <v>2.4874999999999998</v>
      </c>
      <c r="N82" s="438">
        <v>7144</v>
      </c>
      <c r="O82" s="29">
        <f t="shared" si="66"/>
        <v>0.88600000000000001</v>
      </c>
      <c r="P82" s="27">
        <v>2.8845299718168821E-2</v>
      </c>
      <c r="Q82" s="27">
        <f t="shared" si="67"/>
        <v>0.19</v>
      </c>
      <c r="R82" s="12">
        <v>295.31999999999988</v>
      </c>
      <c r="S82" s="143">
        <f t="shared" si="68"/>
        <v>0.90800000000000003</v>
      </c>
      <c r="T82" s="71">
        <v>1.1924123618098561E-3</v>
      </c>
      <c r="U82" s="27">
        <f t="shared" si="69"/>
        <v>0.17599999999999999</v>
      </c>
      <c r="V82" s="12">
        <v>19</v>
      </c>
      <c r="W82" s="27">
        <f t="shared" si="70"/>
        <v>0.749</v>
      </c>
      <c r="X82" s="64">
        <v>3</v>
      </c>
      <c r="Y82" s="27">
        <f t="shared" si="71"/>
        <v>0.74199999999999999</v>
      </c>
      <c r="Z82" s="165">
        <f t="shared" si="72"/>
        <v>3.6510000000000002</v>
      </c>
      <c r="AA82" s="183">
        <f t="shared" si="73"/>
        <v>0.75900000000000001</v>
      </c>
      <c r="AB82" s="358">
        <f t="shared" si="74"/>
        <v>1</v>
      </c>
      <c r="AC82" s="359">
        <f t="shared" si="75"/>
        <v>2</v>
      </c>
      <c r="AE82" s="438">
        <v>583</v>
      </c>
      <c r="AF82" s="29">
        <f t="shared" si="76"/>
        <v>0.86899999999999999</v>
      </c>
      <c r="AG82" s="80">
        <v>6</v>
      </c>
      <c r="AH82" s="27">
        <f t="shared" si="77"/>
        <v>0.64600000000000002</v>
      </c>
      <c r="AI82" s="27">
        <f t="shared" si="78"/>
        <v>3.1171469817676309E-2</v>
      </c>
      <c r="AJ82" s="85">
        <f t="shared" si="79"/>
        <v>0.27500000000000002</v>
      </c>
      <c r="AK82" s="74">
        <f t="shared" si="80"/>
        <v>8.1606942889137737E-2</v>
      </c>
      <c r="AL82" s="27">
        <f t="shared" si="81"/>
        <v>0.254</v>
      </c>
      <c r="AM82" s="12">
        <v>689</v>
      </c>
      <c r="AN82" s="85">
        <f t="shared" si="82"/>
        <v>3.6839009784526547E-2</v>
      </c>
      <c r="AO82" s="27">
        <f t="shared" si="83"/>
        <v>1.0291595197255575E-2</v>
      </c>
      <c r="AP82" s="27">
        <f t="shared" si="84"/>
        <v>0.51500000000000001</v>
      </c>
      <c r="AQ82" s="199">
        <f t="shared" si="85"/>
        <v>2.044</v>
      </c>
      <c r="AR82" s="194">
        <f t="shared" si="86"/>
        <v>0.53</v>
      </c>
      <c r="AS82" s="358">
        <f t="shared" si="87"/>
        <v>0</v>
      </c>
      <c r="AT82" s="359">
        <f t="shared" si="88"/>
        <v>1</v>
      </c>
      <c r="AV82" s="209">
        <v>48900</v>
      </c>
      <c r="AW82" s="85">
        <f t="shared" si="89"/>
        <v>0.69199999999999995</v>
      </c>
      <c r="AX82" s="27">
        <v>0.29255319148936171</v>
      </c>
      <c r="AY82" s="85">
        <f t="shared" si="90"/>
        <v>0.749</v>
      </c>
      <c r="AZ82" s="27">
        <v>0.25</v>
      </c>
      <c r="BA82" s="85">
        <f t="shared" si="91"/>
        <v>0.6</v>
      </c>
      <c r="BB82" s="27">
        <v>0.90300000000000002</v>
      </c>
      <c r="BC82" s="85">
        <f t="shared" si="92"/>
        <v>0.76300000000000001</v>
      </c>
      <c r="BD82" s="27">
        <v>0.76</v>
      </c>
      <c r="BE82" s="85">
        <f t="shared" si="93"/>
        <v>0.39900000000000002</v>
      </c>
      <c r="BF82" s="27">
        <v>4.8027444253859346E-2</v>
      </c>
      <c r="BG82" s="85">
        <f t="shared" si="94"/>
        <v>0.67400000000000004</v>
      </c>
      <c r="BH82" s="213">
        <f t="shared" si="95"/>
        <v>3.8769999999999998</v>
      </c>
      <c r="BI82" s="188">
        <f t="shared" si="96"/>
        <v>0.90400000000000003</v>
      </c>
      <c r="BJ82" s="358">
        <f t="shared" si="97"/>
        <v>0</v>
      </c>
      <c r="BK82" s="359">
        <f t="shared" si="98"/>
        <v>0</v>
      </c>
      <c r="BM82" s="162">
        <v>4</v>
      </c>
      <c r="BN82" s="29">
        <f t="shared" si="99"/>
        <v>0.85499999999999998</v>
      </c>
      <c r="BO82" s="12">
        <v>2</v>
      </c>
      <c r="BP82" s="29">
        <f t="shared" si="100"/>
        <v>0.82599999999999996</v>
      </c>
      <c r="BQ82" s="27">
        <v>3.7999999999999999E-2</v>
      </c>
      <c r="BR82" s="85">
        <f t="shared" si="101"/>
        <v>0.25</v>
      </c>
      <c r="BS82" s="165">
        <f t="shared" si="102"/>
        <v>1.105</v>
      </c>
      <c r="BT82" s="224">
        <f t="shared" si="103"/>
        <v>0.61399999999999999</v>
      </c>
      <c r="BU82" s="358">
        <f t="shared" si="104"/>
        <v>0</v>
      </c>
      <c r="BV82" s="359">
        <f t="shared" si="105"/>
        <v>1</v>
      </c>
      <c r="BX82" s="162">
        <v>2</v>
      </c>
      <c r="BY82" s="29">
        <f t="shared" si="106"/>
        <v>0.81599999999999995</v>
      </c>
      <c r="BZ82" s="12">
        <v>1</v>
      </c>
      <c r="CA82" s="29">
        <f t="shared" si="107"/>
        <v>0.82299999999999995</v>
      </c>
      <c r="CB82" s="12">
        <v>21</v>
      </c>
      <c r="CC82" s="143">
        <f t="shared" si="108"/>
        <v>0.91800000000000004</v>
      </c>
      <c r="CD82" s="12">
        <v>3</v>
      </c>
      <c r="CE82" s="27">
        <f t="shared" si="109"/>
        <v>0.77300000000000002</v>
      </c>
      <c r="CF82" s="165">
        <f t="shared" si="110"/>
        <v>1.734</v>
      </c>
      <c r="CG82" s="188">
        <f t="shared" si="111"/>
        <v>0.93200000000000005</v>
      </c>
      <c r="CH82" s="358">
        <f t="shared" si="112"/>
        <v>1</v>
      </c>
      <c r="CI82" s="359">
        <f t="shared" si="113"/>
        <v>2</v>
      </c>
      <c r="CK82" s="162">
        <v>10</v>
      </c>
      <c r="CL82" s="27">
        <f t="shared" si="114"/>
        <v>0.69199999999999995</v>
      </c>
      <c r="CM82" s="27">
        <v>1.7152658662092625E-2</v>
      </c>
      <c r="CN82" s="85">
        <f t="shared" si="115"/>
        <v>0.51900000000000002</v>
      </c>
      <c r="CO82" s="12">
        <v>72</v>
      </c>
      <c r="CP82" s="27">
        <f t="shared" si="116"/>
        <v>0.72</v>
      </c>
      <c r="CQ82" s="12">
        <v>12</v>
      </c>
      <c r="CR82" s="27">
        <f t="shared" si="117"/>
        <v>0.63600000000000001</v>
      </c>
      <c r="CS82" s="165">
        <f t="shared" si="118"/>
        <v>2.5670000000000002</v>
      </c>
      <c r="CT82" s="194">
        <f t="shared" si="119"/>
        <v>0.65700000000000003</v>
      </c>
      <c r="CU82" s="358">
        <f t="shared" si="120"/>
        <v>0</v>
      </c>
      <c r="CV82" s="359">
        <f t="shared" si="121"/>
        <v>0</v>
      </c>
      <c r="CX82" s="228">
        <v>0.104</v>
      </c>
      <c r="CY82" s="27">
        <f t="shared" si="122"/>
        <v>0.49099999999999999</v>
      </c>
      <c r="CZ82" s="27">
        <v>2.5000000000000001E-2</v>
      </c>
      <c r="DA82" s="27">
        <f t="shared" si="123"/>
        <v>0.32500000000000001</v>
      </c>
      <c r="DB82" s="27">
        <v>0.5</v>
      </c>
      <c r="DC82" s="165">
        <f t="shared" si="124"/>
        <v>1.3160000000000001</v>
      </c>
      <c r="DD82" s="194">
        <f t="shared" si="125"/>
        <v>0.434</v>
      </c>
      <c r="DE82" s="358">
        <f t="shared" si="126"/>
        <v>0</v>
      </c>
      <c r="DF82" s="359">
        <f t="shared" si="127"/>
        <v>0</v>
      </c>
      <c r="DI82" s="231"/>
      <c r="DJ82" s="165">
        <f t="shared" si="128"/>
        <v>16.294</v>
      </c>
      <c r="DK82" s="194">
        <f t="shared" si="129"/>
        <v>0.749</v>
      </c>
      <c r="DM82" s="370">
        <f t="shared" si="130"/>
        <v>2</v>
      </c>
      <c r="DN82" s="371">
        <f t="shared" si="131"/>
        <v>6</v>
      </c>
    </row>
    <row r="83" spans="2:118" x14ac:dyDescent="0.3">
      <c r="B83" s="48" t="s">
        <v>180</v>
      </c>
      <c r="C83" s="162">
        <v>540124</v>
      </c>
      <c r="D83" s="5" t="s">
        <v>340</v>
      </c>
      <c r="E83" s="5" t="s">
        <v>370</v>
      </c>
      <c r="F83" s="12">
        <v>1</v>
      </c>
      <c r="G83" s="20">
        <v>260456</v>
      </c>
      <c r="H83" s="20">
        <v>25198</v>
      </c>
      <c r="I83" s="20">
        <v>42647</v>
      </c>
      <c r="J83" s="21">
        <v>104.79343919894339</v>
      </c>
      <c r="K83" s="20">
        <v>17468</v>
      </c>
      <c r="L83" s="165">
        <v>2.4027936798717655</v>
      </c>
      <c r="N83" s="438">
        <v>7195</v>
      </c>
      <c r="O83" s="29">
        <f t="shared" si="66"/>
        <v>0.89300000000000002</v>
      </c>
      <c r="P83" s="27">
        <v>2.7624627576250879E-2</v>
      </c>
      <c r="Q83" s="27">
        <f t="shared" si="67"/>
        <v>0.16900000000000001</v>
      </c>
      <c r="R83" s="12">
        <v>320.73</v>
      </c>
      <c r="S83" s="143">
        <f t="shared" si="68"/>
        <v>0.93200000000000005</v>
      </c>
      <c r="T83" s="71">
        <v>1.2314172067450929E-3</v>
      </c>
      <c r="U83" s="27">
        <f t="shared" si="69"/>
        <v>0.20100000000000001</v>
      </c>
      <c r="V83" s="12">
        <v>17</v>
      </c>
      <c r="W83" s="27">
        <f t="shared" si="70"/>
        <v>0.505</v>
      </c>
      <c r="X83" s="64">
        <v>1.3</v>
      </c>
      <c r="Y83" s="27">
        <f t="shared" si="71"/>
        <v>0.35599999999999998</v>
      </c>
      <c r="Z83" s="165">
        <f t="shared" si="72"/>
        <v>3.056</v>
      </c>
      <c r="AA83" s="183">
        <f t="shared" si="73"/>
        <v>0.46899999999999997</v>
      </c>
      <c r="AB83" s="358">
        <f t="shared" si="74"/>
        <v>1</v>
      </c>
      <c r="AC83" s="359">
        <f t="shared" si="75"/>
        <v>2</v>
      </c>
      <c r="AE83" s="438">
        <v>1792</v>
      </c>
      <c r="AF83" s="143">
        <f t="shared" si="76"/>
        <v>0.96399999999999997</v>
      </c>
      <c r="AG83" s="80">
        <v>163</v>
      </c>
      <c r="AH83" s="143">
        <f t="shared" si="77"/>
        <v>0.96099999999999997</v>
      </c>
      <c r="AI83" s="27">
        <f t="shared" si="78"/>
        <v>7.1116755298039527E-2</v>
      </c>
      <c r="AJ83" s="85">
        <f t="shared" si="79"/>
        <v>0.48699999999999999</v>
      </c>
      <c r="AK83" s="74">
        <f t="shared" si="80"/>
        <v>0.24906184850590687</v>
      </c>
      <c r="AL83" s="27">
        <f t="shared" si="81"/>
        <v>0.39500000000000002</v>
      </c>
      <c r="AM83" s="12">
        <v>2236</v>
      </c>
      <c r="AN83" s="85">
        <f t="shared" si="82"/>
        <v>8.8737201365187715E-2</v>
      </c>
      <c r="AO83" s="27">
        <f t="shared" si="83"/>
        <v>9.0959821428571425E-2</v>
      </c>
      <c r="AP83" s="27">
        <f t="shared" si="84"/>
        <v>0.70599999999999996</v>
      </c>
      <c r="AQ83" s="199">
        <f t="shared" si="85"/>
        <v>2.8069999999999999</v>
      </c>
      <c r="AR83" s="192">
        <f t="shared" si="86"/>
        <v>0.80500000000000005</v>
      </c>
      <c r="AS83" s="358">
        <f t="shared" si="87"/>
        <v>2</v>
      </c>
      <c r="AT83" s="359">
        <f t="shared" si="88"/>
        <v>2</v>
      </c>
      <c r="AV83" s="209">
        <v>27000</v>
      </c>
      <c r="AW83" s="85">
        <f t="shared" si="89"/>
        <v>0.314</v>
      </c>
      <c r="AX83" s="27">
        <v>0.56574307304785898</v>
      </c>
      <c r="AY83" s="143">
        <f t="shared" si="90"/>
        <v>0.97499999999999998</v>
      </c>
      <c r="AZ83" s="27">
        <v>0.18</v>
      </c>
      <c r="BA83" s="85">
        <f t="shared" si="91"/>
        <v>0.438</v>
      </c>
      <c r="BB83" s="27">
        <v>0.93300000000000005</v>
      </c>
      <c r="BC83" s="143">
        <f t="shared" si="92"/>
        <v>0.90800000000000003</v>
      </c>
      <c r="BD83" s="27">
        <v>0.73899999999999999</v>
      </c>
      <c r="BE83" s="85">
        <f t="shared" si="93"/>
        <v>0.374</v>
      </c>
      <c r="BF83" s="27">
        <v>3.0691964285714284E-2</v>
      </c>
      <c r="BG83" s="85">
        <f t="shared" si="94"/>
        <v>0.56499999999999995</v>
      </c>
      <c r="BH83" s="213">
        <f t="shared" si="95"/>
        <v>3.5740000000000003</v>
      </c>
      <c r="BI83" s="194">
        <f t="shared" si="96"/>
        <v>0.66</v>
      </c>
      <c r="BJ83" s="358">
        <f t="shared" si="97"/>
        <v>2</v>
      </c>
      <c r="BK83" s="359">
        <f t="shared" si="98"/>
        <v>2</v>
      </c>
      <c r="BM83" s="162">
        <v>4</v>
      </c>
      <c r="BN83" s="29">
        <f t="shared" si="99"/>
        <v>0.85499999999999998</v>
      </c>
      <c r="BO83" s="12">
        <v>1</v>
      </c>
      <c r="BP83" s="27">
        <f t="shared" si="100"/>
        <v>0.59299999999999997</v>
      </c>
      <c r="BQ83" s="27">
        <v>3.3000000000000002E-2</v>
      </c>
      <c r="BR83" s="85">
        <f t="shared" si="101"/>
        <v>0.222</v>
      </c>
      <c r="BS83" s="165">
        <f t="shared" si="102"/>
        <v>1.077</v>
      </c>
      <c r="BT83" s="224">
        <f t="shared" si="103"/>
        <v>0.58599999999999997</v>
      </c>
      <c r="BU83" s="358">
        <f t="shared" si="104"/>
        <v>0</v>
      </c>
      <c r="BV83" s="359">
        <f t="shared" si="105"/>
        <v>1</v>
      </c>
      <c r="BX83" s="162">
        <v>0</v>
      </c>
      <c r="BY83" s="27">
        <f t="shared" si="106"/>
        <v>0</v>
      </c>
      <c r="BZ83" s="12">
        <v>0</v>
      </c>
      <c r="CA83" s="27">
        <f t="shared" si="107"/>
        <v>0</v>
      </c>
      <c r="CB83" s="12">
        <v>44</v>
      </c>
      <c r="CC83" s="143">
        <f t="shared" si="108"/>
        <v>0.96399999999999997</v>
      </c>
      <c r="CD83" s="12">
        <v>9</v>
      </c>
      <c r="CE83" s="143">
        <f t="shared" si="109"/>
        <v>0.94599999999999995</v>
      </c>
      <c r="CF83" s="165">
        <f t="shared" si="110"/>
        <v>0.96399999999999997</v>
      </c>
      <c r="CG83" s="194">
        <f t="shared" si="111"/>
        <v>0.70599999999999996</v>
      </c>
      <c r="CH83" s="358">
        <f t="shared" si="112"/>
        <v>1</v>
      </c>
      <c r="CI83" s="359">
        <f t="shared" si="113"/>
        <v>1</v>
      </c>
      <c r="CK83" s="162">
        <v>32</v>
      </c>
      <c r="CL83" s="29">
        <f t="shared" si="114"/>
        <v>0.81899999999999995</v>
      </c>
      <c r="CM83" s="27">
        <v>1.7857142857142856E-2</v>
      </c>
      <c r="CN83" s="85">
        <f t="shared" si="115"/>
        <v>0.53</v>
      </c>
      <c r="CO83" s="12">
        <v>332</v>
      </c>
      <c r="CP83" s="143">
        <f t="shared" si="116"/>
        <v>0.93899999999999995</v>
      </c>
      <c r="CQ83" s="12">
        <v>104</v>
      </c>
      <c r="CR83" s="143">
        <f t="shared" si="117"/>
        <v>0.92500000000000004</v>
      </c>
      <c r="CS83" s="165">
        <f t="shared" si="118"/>
        <v>3.2130000000000001</v>
      </c>
      <c r="CT83" s="192">
        <f t="shared" si="119"/>
        <v>0.86199999999999999</v>
      </c>
      <c r="CU83" s="358">
        <f t="shared" si="120"/>
        <v>2</v>
      </c>
      <c r="CV83" s="359">
        <f t="shared" si="121"/>
        <v>3</v>
      </c>
      <c r="CX83" s="228">
        <v>9.5000000000000001E-2</v>
      </c>
      <c r="CY83" s="27">
        <f t="shared" si="122"/>
        <v>0.46200000000000002</v>
      </c>
      <c r="CZ83" s="27">
        <v>3.7999999999999999E-2</v>
      </c>
      <c r="DA83" s="27">
        <f t="shared" si="123"/>
        <v>0.41599999999999998</v>
      </c>
      <c r="DB83" s="85">
        <v>0.68510000000000004</v>
      </c>
      <c r="DC83" s="165">
        <f t="shared" si="124"/>
        <v>1.5630999999999999</v>
      </c>
      <c r="DD83" s="194">
        <f t="shared" si="125"/>
        <v>0.52200000000000002</v>
      </c>
      <c r="DE83" s="358">
        <f t="shared" si="126"/>
        <v>0</v>
      </c>
      <c r="DF83" s="359">
        <f t="shared" si="127"/>
        <v>0</v>
      </c>
      <c r="DI83" s="231"/>
      <c r="DJ83" s="165">
        <f t="shared" si="128"/>
        <v>16.254100000000001</v>
      </c>
      <c r="DK83" s="194">
        <f t="shared" si="129"/>
        <v>0.745</v>
      </c>
      <c r="DM83" s="370">
        <f t="shared" si="130"/>
        <v>8</v>
      </c>
      <c r="DN83" s="371">
        <f t="shared" si="131"/>
        <v>11</v>
      </c>
    </row>
    <row r="84" spans="2:118" x14ac:dyDescent="0.3">
      <c r="B84" s="47" t="s">
        <v>235</v>
      </c>
      <c r="C84" s="160">
        <v>540166</v>
      </c>
      <c r="D84" s="4" t="s">
        <v>352</v>
      </c>
      <c r="E84" s="4" t="s">
        <v>369</v>
      </c>
      <c r="F84" s="11">
        <v>3</v>
      </c>
      <c r="G84" s="18">
        <v>745</v>
      </c>
      <c r="H84" s="18">
        <v>651</v>
      </c>
      <c r="I84" s="18">
        <v>979</v>
      </c>
      <c r="J84" s="19">
        <v>841.02013422818789</v>
      </c>
      <c r="K84" s="18">
        <v>356</v>
      </c>
      <c r="L84" s="163">
        <v>2.69</v>
      </c>
      <c r="N84" s="256">
        <v>342</v>
      </c>
      <c r="O84" s="26">
        <f t="shared" si="66"/>
        <v>0.75600000000000001</v>
      </c>
      <c r="P84" s="26">
        <v>0.45906040268456377</v>
      </c>
      <c r="Q84" s="144">
        <f t="shared" si="67"/>
        <v>0.97799999999999998</v>
      </c>
      <c r="R84" s="11">
        <v>3.51</v>
      </c>
      <c r="S84" s="26">
        <f t="shared" si="68"/>
        <v>0.47699999999999998</v>
      </c>
      <c r="T84" s="69">
        <v>4.7114093959731542E-3</v>
      </c>
      <c r="U84" s="26">
        <f t="shared" si="69"/>
        <v>0.61399999999999999</v>
      </c>
      <c r="V84" s="11">
        <v>16</v>
      </c>
      <c r="W84" s="26">
        <f t="shared" si="70"/>
        <v>0.38800000000000001</v>
      </c>
      <c r="X84" s="62">
        <v>1.7</v>
      </c>
      <c r="Y84" s="26">
        <f t="shared" si="71"/>
        <v>0.48</v>
      </c>
      <c r="Z84" s="163">
        <f t="shared" si="72"/>
        <v>3.6930000000000005</v>
      </c>
      <c r="AA84" s="181">
        <f t="shared" si="73"/>
        <v>0.77300000000000002</v>
      </c>
      <c r="AB84" s="283">
        <f t="shared" si="74"/>
        <v>1</v>
      </c>
      <c r="AC84" s="284">
        <f t="shared" si="75"/>
        <v>1</v>
      </c>
      <c r="AE84" s="256">
        <v>230</v>
      </c>
      <c r="AF84" s="26">
        <f t="shared" si="76"/>
        <v>0.72699999999999998</v>
      </c>
      <c r="AG84" s="79">
        <v>0</v>
      </c>
      <c r="AH84" s="26">
        <f t="shared" si="77"/>
        <v>0</v>
      </c>
      <c r="AI84" s="26">
        <f t="shared" si="78"/>
        <v>0.35330261136712748</v>
      </c>
      <c r="AJ84" s="144">
        <f t="shared" si="79"/>
        <v>0.95399999999999996</v>
      </c>
      <c r="AK84" s="61">
        <f t="shared" si="80"/>
        <v>0.67251461988304095</v>
      </c>
      <c r="AL84" s="26">
        <f t="shared" si="81"/>
        <v>0.625</v>
      </c>
      <c r="AM84" s="11">
        <v>309</v>
      </c>
      <c r="AN84" s="83">
        <f t="shared" si="82"/>
        <v>0.47465437788018433</v>
      </c>
      <c r="AO84" s="26">
        <f t="shared" si="83"/>
        <v>0</v>
      </c>
      <c r="AP84" s="26">
        <f t="shared" si="84"/>
        <v>0</v>
      </c>
      <c r="AQ84" s="198">
        <f t="shared" si="85"/>
        <v>2.306</v>
      </c>
      <c r="AR84" s="193">
        <f t="shared" si="86"/>
        <v>0.628</v>
      </c>
      <c r="AS84" s="283">
        <f t="shared" si="87"/>
        <v>1</v>
      </c>
      <c r="AT84" s="284">
        <f t="shared" si="88"/>
        <v>1</v>
      </c>
      <c r="AV84" s="208">
        <v>48600</v>
      </c>
      <c r="AW84" s="83">
        <f t="shared" si="89"/>
        <v>0.68500000000000005</v>
      </c>
      <c r="AX84" s="26">
        <v>0.29720279720279719</v>
      </c>
      <c r="AY84" s="83">
        <f t="shared" si="90"/>
        <v>0.76600000000000001</v>
      </c>
      <c r="AZ84" s="26">
        <v>0.12</v>
      </c>
      <c r="BA84" s="83">
        <f t="shared" si="91"/>
        <v>0.28599999999999998</v>
      </c>
      <c r="BB84" s="26">
        <v>0.89</v>
      </c>
      <c r="BC84" s="83">
        <f t="shared" si="92"/>
        <v>0.71299999999999997</v>
      </c>
      <c r="BD84" s="26">
        <v>0.65400000000000003</v>
      </c>
      <c r="BE84" s="83">
        <f t="shared" si="93"/>
        <v>0.25</v>
      </c>
      <c r="BF84" s="26">
        <v>2.6086956521739129E-2</v>
      </c>
      <c r="BG84" s="83">
        <f t="shared" si="94"/>
        <v>0.53</v>
      </c>
      <c r="BH84" s="212">
        <f t="shared" si="95"/>
        <v>3.23</v>
      </c>
      <c r="BI84" s="193">
        <f t="shared" si="96"/>
        <v>0.42</v>
      </c>
      <c r="BJ84" s="283">
        <f t="shared" si="97"/>
        <v>0</v>
      </c>
      <c r="BK84" s="284">
        <f t="shared" si="98"/>
        <v>0</v>
      </c>
      <c r="BM84" s="160">
        <v>5</v>
      </c>
      <c r="BN84" s="144">
        <f t="shared" si="99"/>
        <v>0.92500000000000004</v>
      </c>
      <c r="BO84" s="11">
        <v>3</v>
      </c>
      <c r="BP84" s="144">
        <f t="shared" si="100"/>
        <v>0.91500000000000004</v>
      </c>
      <c r="BQ84" s="26">
        <v>0.39300000000000002</v>
      </c>
      <c r="BR84" s="144">
        <f t="shared" si="101"/>
        <v>0.95</v>
      </c>
      <c r="BS84" s="163">
        <f t="shared" si="102"/>
        <v>1.875</v>
      </c>
      <c r="BT84" s="217">
        <f t="shared" si="103"/>
        <v>0.996</v>
      </c>
      <c r="BU84" s="283">
        <f t="shared" si="104"/>
        <v>2</v>
      </c>
      <c r="BV84" s="284">
        <f t="shared" si="105"/>
        <v>2</v>
      </c>
      <c r="BX84" s="160">
        <v>2</v>
      </c>
      <c r="BY84" s="31">
        <f t="shared" si="106"/>
        <v>0.81599999999999995</v>
      </c>
      <c r="BZ84" s="11">
        <v>0</v>
      </c>
      <c r="CA84" s="26">
        <f t="shared" si="107"/>
        <v>0</v>
      </c>
      <c r="CB84" s="11">
        <v>7</v>
      </c>
      <c r="CC84" s="26">
        <f t="shared" si="108"/>
        <v>0.72399999999999998</v>
      </c>
      <c r="CD84" s="11">
        <v>1</v>
      </c>
      <c r="CE84" s="26">
        <f t="shared" si="109"/>
        <v>0.501</v>
      </c>
      <c r="CF84" s="163">
        <f t="shared" si="110"/>
        <v>1.54</v>
      </c>
      <c r="CG84" s="205">
        <f t="shared" si="111"/>
        <v>0.83699999999999997</v>
      </c>
      <c r="CH84" s="283">
        <f t="shared" si="112"/>
        <v>0</v>
      </c>
      <c r="CI84" s="284">
        <f t="shared" si="113"/>
        <v>1</v>
      </c>
      <c r="CK84" s="160">
        <v>8</v>
      </c>
      <c r="CL84" s="26">
        <f t="shared" si="114"/>
        <v>0.67100000000000004</v>
      </c>
      <c r="CM84" s="26">
        <v>3.4782608695652174E-2</v>
      </c>
      <c r="CN84" s="83">
        <f t="shared" si="115"/>
        <v>0.6</v>
      </c>
      <c r="CO84" s="11">
        <v>2</v>
      </c>
      <c r="CP84" s="26">
        <f t="shared" si="116"/>
        <v>0.16200000000000001</v>
      </c>
      <c r="CQ84" s="11">
        <v>0</v>
      </c>
      <c r="CR84" s="26">
        <f t="shared" si="117"/>
        <v>0</v>
      </c>
      <c r="CS84" s="163">
        <f t="shared" si="118"/>
        <v>1.4330000000000001</v>
      </c>
      <c r="CT84" s="203">
        <f t="shared" si="119"/>
        <v>0.44500000000000001</v>
      </c>
      <c r="CU84" s="283">
        <f t="shared" si="120"/>
        <v>0</v>
      </c>
      <c r="CV84" s="284">
        <f t="shared" si="121"/>
        <v>0</v>
      </c>
      <c r="CX84" s="227">
        <v>0.58199999999999996</v>
      </c>
      <c r="CY84" s="144">
        <f t="shared" si="122"/>
        <v>0.94299999999999995</v>
      </c>
      <c r="CZ84" s="26">
        <v>0.36799999999999999</v>
      </c>
      <c r="DA84" s="144">
        <f t="shared" si="123"/>
        <v>0.91500000000000004</v>
      </c>
      <c r="DB84" s="26">
        <v>0.28189999999999998</v>
      </c>
      <c r="DC84" s="163">
        <f t="shared" si="124"/>
        <v>2.1398999999999999</v>
      </c>
      <c r="DD84" s="203">
        <f t="shared" si="125"/>
        <v>0.78700000000000003</v>
      </c>
      <c r="DE84" s="283">
        <f t="shared" si="126"/>
        <v>2</v>
      </c>
      <c r="DF84" s="284">
        <f t="shared" si="127"/>
        <v>2</v>
      </c>
      <c r="DI84" s="231"/>
      <c r="DJ84" s="163">
        <f t="shared" si="128"/>
        <v>16.216900000000003</v>
      </c>
      <c r="DK84" s="203">
        <f t="shared" si="129"/>
        <v>0.74199999999999999</v>
      </c>
      <c r="DM84" s="301">
        <f t="shared" si="130"/>
        <v>6</v>
      </c>
      <c r="DN84" s="302">
        <f t="shared" si="131"/>
        <v>7</v>
      </c>
    </row>
    <row r="85" spans="2:118" x14ac:dyDescent="0.3">
      <c r="B85" s="48" t="s">
        <v>70</v>
      </c>
      <c r="C85" s="162">
        <v>540035</v>
      </c>
      <c r="D85" s="5" t="s">
        <v>320</v>
      </c>
      <c r="E85" s="5" t="s">
        <v>370</v>
      </c>
      <c r="F85" s="12">
        <v>7</v>
      </c>
      <c r="G85" s="20">
        <v>216313</v>
      </c>
      <c r="H85" s="20">
        <v>8209</v>
      </c>
      <c r="I85" s="20">
        <v>6137</v>
      </c>
      <c r="J85" s="21">
        <v>18.157392297272931</v>
      </c>
      <c r="K85" s="20">
        <v>1666</v>
      </c>
      <c r="L85" s="165">
        <v>2.8775510204081631</v>
      </c>
      <c r="N85" s="438">
        <v>6894</v>
      </c>
      <c r="O85" s="29">
        <f t="shared" si="66"/>
        <v>0.879</v>
      </c>
      <c r="P85" s="27">
        <v>3.1870483974610862E-2</v>
      </c>
      <c r="Q85" s="27">
        <f t="shared" si="67"/>
        <v>0.21199999999999999</v>
      </c>
      <c r="R85" s="12">
        <v>213.61</v>
      </c>
      <c r="S85" s="29">
        <f t="shared" si="68"/>
        <v>0.86199999999999999</v>
      </c>
      <c r="T85" s="71">
        <v>9.8750421842422787E-4</v>
      </c>
      <c r="U85" s="27">
        <f t="shared" si="69"/>
        <v>0.123</v>
      </c>
      <c r="V85" s="12">
        <v>18</v>
      </c>
      <c r="W85" s="27">
        <f t="shared" si="70"/>
        <v>0.58599999999999997</v>
      </c>
      <c r="X85" s="64">
        <v>2.1</v>
      </c>
      <c r="Y85" s="27">
        <f t="shared" si="71"/>
        <v>0.6</v>
      </c>
      <c r="Z85" s="165">
        <f t="shared" si="72"/>
        <v>3.262</v>
      </c>
      <c r="AA85" s="183">
        <f t="shared" si="73"/>
        <v>0.56100000000000005</v>
      </c>
      <c r="AB85" s="358">
        <f t="shared" si="74"/>
        <v>0</v>
      </c>
      <c r="AC85" s="359">
        <f t="shared" si="75"/>
        <v>2</v>
      </c>
      <c r="AE85" s="438">
        <v>342</v>
      </c>
      <c r="AF85" s="29">
        <f t="shared" si="76"/>
        <v>0.80200000000000005</v>
      </c>
      <c r="AG85" s="80">
        <v>0</v>
      </c>
      <c r="AH85" s="27">
        <f t="shared" si="77"/>
        <v>0</v>
      </c>
      <c r="AI85" s="27">
        <f t="shared" si="78"/>
        <v>4.166159093677671E-2</v>
      </c>
      <c r="AJ85" s="85">
        <f t="shared" si="79"/>
        <v>0.33900000000000002</v>
      </c>
      <c r="AK85" s="74">
        <f t="shared" si="80"/>
        <v>4.960835509138381E-2</v>
      </c>
      <c r="AL85" s="27">
        <f t="shared" si="81"/>
        <v>0.17599999999999999</v>
      </c>
      <c r="AM85" s="12">
        <v>359</v>
      </c>
      <c r="AN85" s="85">
        <f t="shared" si="82"/>
        <v>4.3732488731879647E-2</v>
      </c>
      <c r="AO85" s="27">
        <f t="shared" si="83"/>
        <v>0</v>
      </c>
      <c r="AP85" s="27">
        <f t="shared" si="84"/>
        <v>0</v>
      </c>
      <c r="AQ85" s="199">
        <f t="shared" si="85"/>
        <v>1.3170000000000002</v>
      </c>
      <c r="AR85" s="194">
        <f t="shared" si="86"/>
        <v>0.27900000000000003</v>
      </c>
      <c r="AS85" s="358">
        <f t="shared" si="87"/>
        <v>0</v>
      </c>
      <c r="AT85" s="359">
        <f t="shared" si="88"/>
        <v>1</v>
      </c>
      <c r="AV85" s="209">
        <v>34400</v>
      </c>
      <c r="AW85" s="85">
        <f t="shared" si="89"/>
        <v>0.46600000000000003</v>
      </c>
      <c r="AX85" s="27">
        <v>0.31076923076923069</v>
      </c>
      <c r="AY85" s="180">
        <f t="shared" si="90"/>
        <v>0.80500000000000005</v>
      </c>
      <c r="AZ85" s="27">
        <v>0.245</v>
      </c>
      <c r="BA85" s="85">
        <f t="shared" si="91"/>
        <v>0.58599999999999997</v>
      </c>
      <c r="BB85" s="27">
        <v>0.91600000000000004</v>
      </c>
      <c r="BC85" s="180">
        <f t="shared" si="92"/>
        <v>0.83</v>
      </c>
      <c r="BD85" s="27">
        <v>0.78300000000000003</v>
      </c>
      <c r="BE85" s="85">
        <f t="shared" si="93"/>
        <v>0.45200000000000001</v>
      </c>
      <c r="BF85" s="27">
        <v>4.3859649122807015E-2</v>
      </c>
      <c r="BG85" s="85">
        <f t="shared" si="94"/>
        <v>0.65300000000000002</v>
      </c>
      <c r="BH85" s="213">
        <f t="shared" si="95"/>
        <v>3.7920000000000003</v>
      </c>
      <c r="BI85" s="192">
        <f t="shared" si="96"/>
        <v>0.83</v>
      </c>
      <c r="BJ85" s="358">
        <f t="shared" si="97"/>
        <v>0</v>
      </c>
      <c r="BK85" s="359">
        <f t="shared" si="98"/>
        <v>2</v>
      </c>
      <c r="BM85" s="162">
        <v>4</v>
      </c>
      <c r="BN85" s="29">
        <f t="shared" si="99"/>
        <v>0.85499999999999998</v>
      </c>
      <c r="BO85" s="12">
        <v>0</v>
      </c>
      <c r="BP85" s="27">
        <f t="shared" si="100"/>
        <v>0</v>
      </c>
      <c r="BQ85" s="27">
        <v>7.2999999999999995E-2</v>
      </c>
      <c r="BR85" s="85">
        <f t="shared" si="101"/>
        <v>0.44800000000000001</v>
      </c>
      <c r="BS85" s="165">
        <f t="shared" si="102"/>
        <v>1.3029999999999999</v>
      </c>
      <c r="BT85" s="224">
        <f t="shared" si="103"/>
        <v>0.72699999999999998</v>
      </c>
      <c r="BU85" s="358">
        <f t="shared" si="104"/>
        <v>0</v>
      </c>
      <c r="BV85" s="359">
        <f t="shared" si="105"/>
        <v>1</v>
      </c>
      <c r="BX85" s="162">
        <v>1</v>
      </c>
      <c r="BY85" s="27">
        <f t="shared" si="106"/>
        <v>0.71299999999999997</v>
      </c>
      <c r="BZ85" s="12">
        <v>0</v>
      </c>
      <c r="CA85" s="27">
        <f t="shared" si="107"/>
        <v>0</v>
      </c>
      <c r="CB85" s="12">
        <v>13</v>
      </c>
      <c r="CC85" s="29">
        <f t="shared" si="108"/>
        <v>0.85499999999999998</v>
      </c>
      <c r="CD85" s="12">
        <v>3</v>
      </c>
      <c r="CE85" s="27">
        <f t="shared" si="109"/>
        <v>0.77300000000000002</v>
      </c>
      <c r="CF85" s="165">
        <f t="shared" si="110"/>
        <v>1.5680000000000001</v>
      </c>
      <c r="CG85" s="192">
        <f t="shared" si="111"/>
        <v>0.84799999999999998</v>
      </c>
      <c r="CH85" s="358">
        <f t="shared" si="112"/>
        <v>0</v>
      </c>
      <c r="CI85" s="359">
        <f t="shared" si="113"/>
        <v>1</v>
      </c>
      <c r="CK85" s="162">
        <v>21</v>
      </c>
      <c r="CL85" s="27">
        <f t="shared" si="114"/>
        <v>0.77300000000000002</v>
      </c>
      <c r="CM85" s="27">
        <v>6.1403508771929821E-2</v>
      </c>
      <c r="CN85" s="85">
        <f t="shared" si="115"/>
        <v>0.70599999999999996</v>
      </c>
      <c r="CO85" s="12">
        <v>153</v>
      </c>
      <c r="CP85" s="29">
        <f t="shared" si="116"/>
        <v>0.83</v>
      </c>
      <c r="CQ85" s="12">
        <v>57</v>
      </c>
      <c r="CR85" s="29">
        <f t="shared" si="117"/>
        <v>0.85799999999999998</v>
      </c>
      <c r="CS85" s="165">
        <f t="shared" si="118"/>
        <v>3.1670000000000003</v>
      </c>
      <c r="CT85" s="192">
        <f t="shared" si="119"/>
        <v>0.84399999999999997</v>
      </c>
      <c r="CU85" s="358">
        <f t="shared" si="120"/>
        <v>0</v>
      </c>
      <c r="CV85" s="359">
        <f t="shared" si="121"/>
        <v>2</v>
      </c>
      <c r="CX85" s="228">
        <v>0.14699999999999999</v>
      </c>
      <c r="CY85" s="27">
        <f t="shared" si="122"/>
        <v>0.59299999999999997</v>
      </c>
      <c r="CZ85" s="27">
        <v>7.5999999999999998E-2</v>
      </c>
      <c r="DA85" s="27">
        <f t="shared" si="123"/>
        <v>0.59299999999999997</v>
      </c>
      <c r="DB85" s="27">
        <v>0.61109999999999998</v>
      </c>
      <c r="DC85" s="165">
        <f t="shared" si="124"/>
        <v>1.7970999999999999</v>
      </c>
      <c r="DD85" s="194">
        <f t="shared" si="125"/>
        <v>0.625</v>
      </c>
      <c r="DE85" s="358">
        <f t="shared" si="126"/>
        <v>0</v>
      </c>
      <c r="DF85" s="359">
        <f t="shared" si="127"/>
        <v>0</v>
      </c>
      <c r="DI85" s="231"/>
      <c r="DJ85" s="165">
        <f t="shared" si="128"/>
        <v>16.206099999999999</v>
      </c>
      <c r="DK85" s="194">
        <f t="shared" si="129"/>
        <v>0.73799999999999999</v>
      </c>
      <c r="DM85" s="370">
        <f t="shared" si="130"/>
        <v>0</v>
      </c>
      <c r="DN85" s="371">
        <f t="shared" si="131"/>
        <v>9</v>
      </c>
    </row>
    <row r="86" spans="2:118" x14ac:dyDescent="0.3">
      <c r="B86" s="47" t="s">
        <v>135</v>
      </c>
      <c r="C86" s="160">
        <v>545537</v>
      </c>
      <c r="D86" s="4" t="s">
        <v>334</v>
      </c>
      <c r="E86" s="4" t="s">
        <v>369</v>
      </c>
      <c r="F86" s="11">
        <v>2</v>
      </c>
      <c r="G86" s="18">
        <v>737</v>
      </c>
      <c r="H86" s="18">
        <v>486</v>
      </c>
      <c r="I86" s="18">
        <v>1174</v>
      </c>
      <c r="J86" s="19">
        <v>1019.4843962008141</v>
      </c>
      <c r="K86" s="18">
        <v>372</v>
      </c>
      <c r="L86" s="163">
        <v>3.16</v>
      </c>
      <c r="N86" s="256">
        <v>102</v>
      </c>
      <c r="O86" s="26">
        <f t="shared" si="66"/>
        <v>0.47299999999999998</v>
      </c>
      <c r="P86" s="26">
        <v>0.13839891451831751</v>
      </c>
      <c r="Q86" s="26">
        <f t="shared" si="67"/>
        <v>0.6</v>
      </c>
      <c r="R86" s="11">
        <v>6.42</v>
      </c>
      <c r="S86" s="26">
        <f t="shared" si="68"/>
        <v>0.67800000000000005</v>
      </c>
      <c r="T86" s="69">
        <v>8.710990502035278E-3</v>
      </c>
      <c r="U86" s="31">
        <f t="shared" si="69"/>
        <v>0.879</v>
      </c>
      <c r="V86" s="11">
        <v>27</v>
      </c>
      <c r="W86" s="144">
        <f t="shared" si="70"/>
        <v>0.95</v>
      </c>
      <c r="X86" s="65">
        <v>2.2999999999999998</v>
      </c>
      <c r="Y86" s="26">
        <f t="shared" si="71"/>
        <v>0.64300000000000002</v>
      </c>
      <c r="Z86" s="163">
        <f t="shared" si="72"/>
        <v>4.2229999999999999</v>
      </c>
      <c r="AA86" s="184">
        <f t="shared" si="73"/>
        <v>0.94599999999999995</v>
      </c>
      <c r="AB86" s="283">
        <f t="shared" si="74"/>
        <v>1</v>
      </c>
      <c r="AC86" s="284">
        <f t="shared" si="75"/>
        <v>2</v>
      </c>
      <c r="AE86" s="256">
        <v>137</v>
      </c>
      <c r="AF86" s="26">
        <f t="shared" si="76"/>
        <v>0.65700000000000003</v>
      </c>
      <c r="AG86" s="79">
        <v>0</v>
      </c>
      <c r="AH86" s="26">
        <f t="shared" si="77"/>
        <v>0</v>
      </c>
      <c r="AI86" s="26">
        <f t="shared" si="78"/>
        <v>0.28189300411522633</v>
      </c>
      <c r="AJ86" s="144">
        <f t="shared" si="79"/>
        <v>0.90100000000000002</v>
      </c>
      <c r="AK86" s="61">
        <f t="shared" si="80"/>
        <v>1.3431372549019607</v>
      </c>
      <c r="AL86" s="31">
        <f t="shared" si="81"/>
        <v>0.85099999999999998</v>
      </c>
      <c r="AM86" s="11">
        <v>164</v>
      </c>
      <c r="AN86" s="83">
        <f t="shared" si="82"/>
        <v>0.33744855967078191</v>
      </c>
      <c r="AO86" s="26">
        <f t="shared" si="83"/>
        <v>0</v>
      </c>
      <c r="AP86" s="26">
        <f t="shared" si="84"/>
        <v>0</v>
      </c>
      <c r="AQ86" s="198">
        <f t="shared" si="85"/>
        <v>2.4089999999999998</v>
      </c>
      <c r="AR86" s="193">
        <f t="shared" si="86"/>
        <v>0.67400000000000004</v>
      </c>
      <c r="AS86" s="283">
        <f t="shared" si="87"/>
        <v>1</v>
      </c>
      <c r="AT86" s="284">
        <f t="shared" si="88"/>
        <v>2</v>
      </c>
      <c r="AV86" s="208">
        <v>51900</v>
      </c>
      <c r="AW86" s="83">
        <f t="shared" si="89"/>
        <v>0.752</v>
      </c>
      <c r="AX86" s="26">
        <v>0.21782178217821779</v>
      </c>
      <c r="AY86" s="83">
        <f t="shared" si="90"/>
        <v>0.61399999999999999</v>
      </c>
      <c r="AZ86" s="26">
        <v>0.17100000000000001</v>
      </c>
      <c r="BA86" s="83">
        <f t="shared" si="91"/>
        <v>0.41299999999999998</v>
      </c>
      <c r="BB86" s="26">
        <v>0.72</v>
      </c>
      <c r="BC86" s="83">
        <f t="shared" si="92"/>
        <v>0.38800000000000001</v>
      </c>
      <c r="BD86" s="26">
        <v>0.76300000000000001</v>
      </c>
      <c r="BE86" s="83">
        <f t="shared" si="93"/>
        <v>0.40200000000000002</v>
      </c>
      <c r="BF86" s="26">
        <v>7.2992700729927001E-2</v>
      </c>
      <c r="BG86" s="83">
        <f t="shared" si="94"/>
        <v>0.78700000000000003</v>
      </c>
      <c r="BH86" s="212">
        <f t="shared" si="95"/>
        <v>3.3559999999999999</v>
      </c>
      <c r="BI86" s="193">
        <f t="shared" si="96"/>
        <v>0.50800000000000001</v>
      </c>
      <c r="BJ86" s="283">
        <f t="shared" si="97"/>
        <v>0</v>
      </c>
      <c r="BK86" s="284">
        <f t="shared" si="98"/>
        <v>0</v>
      </c>
      <c r="BM86" s="160">
        <v>2</v>
      </c>
      <c r="BN86" s="26">
        <f t="shared" si="99"/>
        <v>0.61799999999999999</v>
      </c>
      <c r="BO86" s="11">
        <v>1</v>
      </c>
      <c r="BP86" s="26">
        <f t="shared" si="100"/>
        <v>0.59299999999999997</v>
      </c>
      <c r="BQ86" s="26">
        <v>0.16700000000000001</v>
      </c>
      <c r="BR86" s="83">
        <f t="shared" si="101"/>
        <v>0.75900000000000001</v>
      </c>
      <c r="BS86" s="163">
        <f t="shared" si="102"/>
        <v>1.377</v>
      </c>
      <c r="BT86" s="223">
        <f t="shared" si="103"/>
        <v>0.78400000000000003</v>
      </c>
      <c r="BU86" s="283">
        <f t="shared" si="104"/>
        <v>0</v>
      </c>
      <c r="BV86" s="284">
        <f t="shared" si="105"/>
        <v>0</v>
      </c>
      <c r="BX86" s="160">
        <v>0</v>
      </c>
      <c r="BY86" s="26">
        <f t="shared" si="106"/>
        <v>0</v>
      </c>
      <c r="BZ86" s="11">
        <v>0</v>
      </c>
      <c r="CA86" s="26">
        <f t="shared" si="107"/>
        <v>0</v>
      </c>
      <c r="CB86" s="11">
        <v>6</v>
      </c>
      <c r="CC86" s="26">
        <f t="shared" si="108"/>
        <v>0.67800000000000005</v>
      </c>
      <c r="CD86" s="11">
        <v>2</v>
      </c>
      <c r="CE86" s="26">
        <f t="shared" si="109"/>
        <v>0.67800000000000005</v>
      </c>
      <c r="CF86" s="163">
        <f t="shared" si="110"/>
        <v>0.67800000000000005</v>
      </c>
      <c r="CG86" s="203">
        <f t="shared" si="111"/>
        <v>0.57199999999999995</v>
      </c>
      <c r="CH86" s="283">
        <f t="shared" si="112"/>
        <v>0</v>
      </c>
      <c r="CI86" s="284">
        <f t="shared" si="113"/>
        <v>0</v>
      </c>
      <c r="CK86" s="160">
        <v>7</v>
      </c>
      <c r="CL86" s="26">
        <f t="shared" si="114"/>
        <v>0.66</v>
      </c>
      <c r="CM86" s="26">
        <v>5.1094890510948905E-2</v>
      </c>
      <c r="CN86" s="83">
        <f t="shared" si="115"/>
        <v>0.67400000000000004</v>
      </c>
      <c r="CO86" s="11">
        <v>17</v>
      </c>
      <c r="CP86" s="26">
        <f t="shared" si="116"/>
        <v>0.44800000000000001</v>
      </c>
      <c r="CQ86" s="11">
        <v>3</v>
      </c>
      <c r="CR86" s="26">
        <f t="shared" si="117"/>
        <v>0.40200000000000002</v>
      </c>
      <c r="CS86" s="163">
        <f t="shared" si="118"/>
        <v>2.1840000000000002</v>
      </c>
      <c r="CT86" s="203">
        <f t="shared" si="119"/>
        <v>0.57199999999999995</v>
      </c>
      <c r="CU86" s="283">
        <f t="shared" si="120"/>
        <v>0</v>
      </c>
      <c r="CV86" s="284">
        <f t="shared" si="121"/>
        <v>0</v>
      </c>
      <c r="CX86" s="227">
        <v>0.29599999999999999</v>
      </c>
      <c r="CY86" s="26">
        <f t="shared" si="122"/>
        <v>0.79500000000000004</v>
      </c>
      <c r="CZ86" s="26">
        <v>0.22600000000000001</v>
      </c>
      <c r="DA86" s="31">
        <f t="shared" si="123"/>
        <v>0.82299999999999995</v>
      </c>
      <c r="DB86" s="26">
        <v>0.34360000000000002</v>
      </c>
      <c r="DC86" s="163">
        <f t="shared" si="124"/>
        <v>1.9615999999999998</v>
      </c>
      <c r="DD86" s="203">
        <f t="shared" si="125"/>
        <v>0.69899999999999995</v>
      </c>
      <c r="DE86" s="283">
        <f t="shared" si="126"/>
        <v>0</v>
      </c>
      <c r="DF86" s="284">
        <f t="shared" si="127"/>
        <v>1</v>
      </c>
      <c r="DI86" s="231"/>
      <c r="DJ86" s="163">
        <f t="shared" si="128"/>
        <v>16.188600000000005</v>
      </c>
      <c r="DK86" s="203">
        <f t="shared" si="129"/>
        <v>0.73399999999999999</v>
      </c>
      <c r="DM86" s="301">
        <f t="shared" si="130"/>
        <v>2</v>
      </c>
      <c r="DN86" s="302">
        <f t="shared" si="131"/>
        <v>5</v>
      </c>
    </row>
    <row r="87" spans="2:118" x14ac:dyDescent="0.3">
      <c r="B87" s="47" t="s">
        <v>202</v>
      </c>
      <c r="C87" s="160">
        <v>540005</v>
      </c>
      <c r="D87" s="4" t="s">
        <v>345</v>
      </c>
      <c r="E87" s="4" t="s">
        <v>369</v>
      </c>
      <c r="F87" s="11">
        <v>9</v>
      </c>
      <c r="G87" s="18">
        <v>215</v>
      </c>
      <c r="H87" s="18">
        <v>559</v>
      </c>
      <c r="I87" s="18">
        <v>868</v>
      </c>
      <c r="J87" s="19">
        <v>2583.8139534883721</v>
      </c>
      <c r="K87" s="18">
        <v>434</v>
      </c>
      <c r="L87" s="163">
        <v>2</v>
      </c>
      <c r="N87" s="256">
        <v>43</v>
      </c>
      <c r="O87" s="26">
        <f t="shared" si="66"/>
        <v>0.247</v>
      </c>
      <c r="P87" s="26">
        <v>0.2</v>
      </c>
      <c r="Q87" s="26">
        <f t="shared" si="67"/>
        <v>0.77700000000000002</v>
      </c>
      <c r="R87" s="11">
        <v>1.75</v>
      </c>
      <c r="S87" s="26">
        <f t="shared" si="68"/>
        <v>0.222</v>
      </c>
      <c r="T87" s="69">
        <v>8.1395348837209301E-3</v>
      </c>
      <c r="U87" s="31">
        <f t="shared" si="69"/>
        <v>0.85099999999999998</v>
      </c>
      <c r="V87" s="11">
        <v>11</v>
      </c>
      <c r="W87" s="26">
        <f t="shared" si="70"/>
        <v>4.4999999999999998E-2</v>
      </c>
      <c r="X87" s="62">
        <v>2.4</v>
      </c>
      <c r="Y87" s="26">
        <f t="shared" si="71"/>
        <v>0.66700000000000004</v>
      </c>
      <c r="Z87" s="163">
        <f t="shared" si="72"/>
        <v>2.8090000000000002</v>
      </c>
      <c r="AA87" s="181">
        <f t="shared" si="73"/>
        <v>0.35299999999999998</v>
      </c>
      <c r="AB87" s="283">
        <f t="shared" si="74"/>
        <v>0</v>
      </c>
      <c r="AC87" s="284">
        <f t="shared" si="75"/>
        <v>1</v>
      </c>
      <c r="AE87" s="256">
        <v>107</v>
      </c>
      <c r="AF87" s="26">
        <f t="shared" si="76"/>
        <v>0.60399999999999998</v>
      </c>
      <c r="AG87" s="79">
        <v>57</v>
      </c>
      <c r="AH87" s="31">
        <f t="shared" si="77"/>
        <v>0.88600000000000001</v>
      </c>
      <c r="AI87" s="26">
        <f t="shared" si="78"/>
        <v>0.19141323792486584</v>
      </c>
      <c r="AJ87" s="83">
        <f t="shared" si="79"/>
        <v>0.77300000000000002</v>
      </c>
      <c r="AK87" s="61">
        <f t="shared" si="80"/>
        <v>2.4883720930232558</v>
      </c>
      <c r="AL87" s="144">
        <f t="shared" si="81"/>
        <v>0.96399999999999997</v>
      </c>
      <c r="AM87" s="11">
        <v>130</v>
      </c>
      <c r="AN87" s="83">
        <f t="shared" si="82"/>
        <v>0.23255813953488372</v>
      </c>
      <c r="AO87" s="26">
        <f t="shared" si="83"/>
        <v>0.53271028037383172</v>
      </c>
      <c r="AP87" s="144">
        <f t="shared" si="84"/>
        <v>0.98899999999999999</v>
      </c>
      <c r="AQ87" s="198">
        <f t="shared" si="85"/>
        <v>3.2270000000000003</v>
      </c>
      <c r="AR87" s="184">
        <f t="shared" si="86"/>
        <v>0.92500000000000004</v>
      </c>
      <c r="AS87" s="283">
        <f t="shared" si="87"/>
        <v>1</v>
      </c>
      <c r="AT87" s="284">
        <f t="shared" si="88"/>
        <v>2</v>
      </c>
      <c r="AV87" s="208">
        <v>111850</v>
      </c>
      <c r="AW87" s="144">
        <f t="shared" si="89"/>
        <v>0.97499999999999998</v>
      </c>
      <c r="AX87" s="26">
        <v>5.4545454545454543E-2</v>
      </c>
      <c r="AY87" s="83">
        <f t="shared" si="90"/>
        <v>0.32800000000000001</v>
      </c>
      <c r="AZ87" s="26">
        <v>0.36199999999999999</v>
      </c>
      <c r="BA87" s="83">
        <f t="shared" si="91"/>
        <v>0.78400000000000003</v>
      </c>
      <c r="BB87" s="26">
        <v>0.39200000000000002</v>
      </c>
      <c r="BC87" s="83">
        <f t="shared" si="92"/>
        <v>0.19</v>
      </c>
      <c r="BD87" s="26">
        <v>0.877</v>
      </c>
      <c r="BE87" s="83">
        <f t="shared" si="93"/>
        <v>0.68500000000000005</v>
      </c>
      <c r="BF87" s="26">
        <v>5.6074766355140186E-2</v>
      </c>
      <c r="BG87" s="83">
        <f t="shared" si="94"/>
        <v>0.72399999999999998</v>
      </c>
      <c r="BH87" s="212">
        <f t="shared" si="95"/>
        <v>3.6859999999999999</v>
      </c>
      <c r="BI87" s="193">
        <f t="shared" si="96"/>
        <v>0.76300000000000001</v>
      </c>
      <c r="BJ87" s="283">
        <f t="shared" si="97"/>
        <v>1</v>
      </c>
      <c r="BK87" s="284">
        <f t="shared" si="98"/>
        <v>1</v>
      </c>
      <c r="BM87" s="160">
        <v>2</v>
      </c>
      <c r="BN87" s="26">
        <f t="shared" si="99"/>
        <v>0.61799999999999999</v>
      </c>
      <c r="BO87" s="11">
        <v>0</v>
      </c>
      <c r="BP87" s="26">
        <f t="shared" si="100"/>
        <v>0</v>
      </c>
      <c r="BQ87" s="26">
        <v>0.252</v>
      </c>
      <c r="BR87" s="178">
        <f t="shared" si="101"/>
        <v>0.88300000000000001</v>
      </c>
      <c r="BS87" s="163">
        <f t="shared" si="102"/>
        <v>1.5009999999999999</v>
      </c>
      <c r="BT87" s="220">
        <f t="shared" si="103"/>
        <v>0.86499999999999999</v>
      </c>
      <c r="BU87" s="283">
        <f t="shared" si="104"/>
        <v>0</v>
      </c>
      <c r="BV87" s="284">
        <f t="shared" si="105"/>
        <v>1</v>
      </c>
      <c r="BX87" s="160">
        <v>43</v>
      </c>
      <c r="BY87" s="144">
        <f t="shared" si="106"/>
        <v>0.97099999999999997</v>
      </c>
      <c r="BZ87" s="11">
        <v>26</v>
      </c>
      <c r="CA87" s="144">
        <f t="shared" si="107"/>
        <v>0.97799999999999998</v>
      </c>
      <c r="CB87" s="11">
        <v>8</v>
      </c>
      <c r="CC87" s="26">
        <f t="shared" si="108"/>
        <v>0.78</v>
      </c>
      <c r="CD87" s="11">
        <v>4</v>
      </c>
      <c r="CE87" s="31">
        <f t="shared" si="109"/>
        <v>0.84799999999999998</v>
      </c>
      <c r="CF87" s="163">
        <f t="shared" si="110"/>
        <v>1.7509999999999999</v>
      </c>
      <c r="CG87" s="206">
        <f t="shared" si="111"/>
        <v>0.94599999999999995</v>
      </c>
      <c r="CH87" s="283">
        <f t="shared" si="112"/>
        <v>1</v>
      </c>
      <c r="CI87" s="284">
        <f t="shared" si="113"/>
        <v>1</v>
      </c>
      <c r="CK87" s="160">
        <v>1</v>
      </c>
      <c r="CL87" s="26">
        <f t="shared" si="114"/>
        <v>0.434</v>
      </c>
      <c r="CM87" s="26">
        <v>9.3457943925233638E-3</v>
      </c>
      <c r="CN87" s="83">
        <f t="shared" si="115"/>
        <v>0.48</v>
      </c>
      <c r="CO87" s="11">
        <v>25</v>
      </c>
      <c r="CP87" s="26">
        <f t="shared" si="116"/>
        <v>0.51900000000000002</v>
      </c>
      <c r="CQ87" s="11">
        <v>7</v>
      </c>
      <c r="CR87" s="26">
        <f t="shared" si="117"/>
        <v>0.54</v>
      </c>
      <c r="CS87" s="163">
        <f t="shared" si="118"/>
        <v>1.9730000000000001</v>
      </c>
      <c r="CT87" s="203">
        <f t="shared" si="119"/>
        <v>0.55100000000000005</v>
      </c>
      <c r="CU87" s="283">
        <f t="shared" si="120"/>
        <v>0</v>
      </c>
      <c r="CV87" s="284">
        <f t="shared" si="121"/>
        <v>0</v>
      </c>
      <c r="CX87" s="227">
        <v>0.124</v>
      </c>
      <c r="CY87" s="26">
        <f t="shared" si="122"/>
        <v>0.55800000000000005</v>
      </c>
      <c r="CZ87" s="26">
        <v>7.3999999999999996E-2</v>
      </c>
      <c r="DA87" s="26">
        <f t="shared" si="123"/>
        <v>0.57899999999999996</v>
      </c>
      <c r="DB87" s="26">
        <v>8.8099999999999998E-2</v>
      </c>
      <c r="DC87" s="163">
        <f t="shared" si="124"/>
        <v>1.2251000000000001</v>
      </c>
      <c r="DD87" s="203">
        <f t="shared" si="125"/>
        <v>0.39900000000000002</v>
      </c>
      <c r="DE87" s="283">
        <f t="shared" si="126"/>
        <v>0</v>
      </c>
      <c r="DF87" s="284">
        <f t="shared" si="127"/>
        <v>0</v>
      </c>
      <c r="DI87" s="231"/>
      <c r="DJ87" s="163">
        <f t="shared" si="128"/>
        <v>16.172099999999997</v>
      </c>
      <c r="DK87" s="203">
        <f t="shared" si="129"/>
        <v>0.73099999999999998</v>
      </c>
      <c r="DM87" s="301">
        <f t="shared" si="130"/>
        <v>3</v>
      </c>
      <c r="DN87" s="302">
        <f t="shared" si="131"/>
        <v>6</v>
      </c>
    </row>
    <row r="88" spans="2:118" x14ac:dyDescent="0.3">
      <c r="B88" s="47" t="s">
        <v>285</v>
      </c>
      <c r="C88" s="160">
        <v>540231</v>
      </c>
      <c r="D88" s="4" t="s">
        <v>363</v>
      </c>
      <c r="E88" s="4" t="s">
        <v>369</v>
      </c>
      <c r="F88" s="11">
        <v>2</v>
      </c>
      <c r="G88" s="18">
        <v>755</v>
      </c>
      <c r="H88" s="18">
        <v>956</v>
      </c>
      <c r="I88" s="18">
        <v>1200</v>
      </c>
      <c r="J88" s="19">
        <v>1017.2185430463576</v>
      </c>
      <c r="K88" s="18">
        <v>436</v>
      </c>
      <c r="L88" s="163">
        <v>2.75</v>
      </c>
      <c r="N88" s="256">
        <v>202</v>
      </c>
      <c r="O88" s="26">
        <f t="shared" si="66"/>
        <v>0.63200000000000001</v>
      </c>
      <c r="P88" s="26">
        <v>0.2675496688741722</v>
      </c>
      <c r="Q88" s="31">
        <f t="shared" si="67"/>
        <v>0.86199999999999999</v>
      </c>
      <c r="R88" s="11">
        <v>7.32</v>
      </c>
      <c r="S88" s="26">
        <f t="shared" si="68"/>
        <v>0.69599999999999995</v>
      </c>
      <c r="T88" s="69">
        <v>9.6953642384105965E-3</v>
      </c>
      <c r="U88" s="144">
        <f t="shared" si="69"/>
        <v>0.92200000000000004</v>
      </c>
      <c r="V88" s="11">
        <v>23</v>
      </c>
      <c r="W88" s="31">
        <f t="shared" si="70"/>
        <v>0.86899999999999999</v>
      </c>
      <c r="X88" s="65">
        <v>1</v>
      </c>
      <c r="Y88" s="26">
        <f t="shared" si="71"/>
        <v>0.247</v>
      </c>
      <c r="Z88" s="163">
        <f t="shared" si="72"/>
        <v>4.2279999999999998</v>
      </c>
      <c r="AA88" s="184">
        <f t="shared" si="73"/>
        <v>0.95</v>
      </c>
      <c r="AB88" s="283">
        <f t="shared" si="74"/>
        <v>1</v>
      </c>
      <c r="AC88" s="284">
        <f t="shared" si="75"/>
        <v>3</v>
      </c>
      <c r="AE88" s="256">
        <v>105</v>
      </c>
      <c r="AF88" s="26">
        <f t="shared" si="76"/>
        <v>0.59699999999999998</v>
      </c>
      <c r="AG88" s="79">
        <v>22</v>
      </c>
      <c r="AH88" s="26">
        <f t="shared" si="77"/>
        <v>0.77700000000000002</v>
      </c>
      <c r="AI88" s="26">
        <f t="shared" si="78"/>
        <v>0.10983263598326359</v>
      </c>
      <c r="AJ88" s="83">
        <f t="shared" si="79"/>
        <v>0.61099999999999999</v>
      </c>
      <c r="AK88" s="61">
        <f t="shared" si="80"/>
        <v>0.51980198019801982</v>
      </c>
      <c r="AL88" s="26">
        <f t="shared" si="81"/>
        <v>0.54700000000000004</v>
      </c>
      <c r="AM88" s="11">
        <v>217</v>
      </c>
      <c r="AN88" s="83">
        <f t="shared" si="82"/>
        <v>0.22698744769874477</v>
      </c>
      <c r="AO88" s="26">
        <f t="shared" si="83"/>
        <v>0.20952380952380953</v>
      </c>
      <c r="AP88" s="31">
        <f t="shared" si="84"/>
        <v>0.89300000000000002</v>
      </c>
      <c r="AQ88" s="198">
        <f t="shared" si="85"/>
        <v>2.532</v>
      </c>
      <c r="AR88" s="193">
        <f t="shared" si="86"/>
        <v>0.72399999999999998</v>
      </c>
      <c r="AS88" s="283">
        <f t="shared" si="87"/>
        <v>0</v>
      </c>
      <c r="AT88" s="284">
        <f t="shared" si="88"/>
        <v>0</v>
      </c>
      <c r="AV88" s="208">
        <v>26700</v>
      </c>
      <c r="AW88" s="83">
        <f t="shared" si="89"/>
        <v>0.307</v>
      </c>
      <c r="AX88" s="26">
        <v>0.48901098901098899</v>
      </c>
      <c r="AY88" s="144">
        <f t="shared" si="90"/>
        <v>0.95399999999999996</v>
      </c>
      <c r="AZ88" s="26">
        <v>0.115</v>
      </c>
      <c r="BA88" s="83">
        <f t="shared" si="91"/>
        <v>0.27500000000000002</v>
      </c>
      <c r="BB88" s="26">
        <v>0.90800000000000003</v>
      </c>
      <c r="BC88" s="83">
        <f t="shared" si="92"/>
        <v>0.78</v>
      </c>
      <c r="BD88" s="26">
        <v>0.69100000000000006</v>
      </c>
      <c r="BE88" s="83">
        <f t="shared" si="93"/>
        <v>0.307</v>
      </c>
      <c r="BF88" s="26">
        <v>3.8095238095238099E-2</v>
      </c>
      <c r="BG88" s="83">
        <f t="shared" si="94"/>
        <v>0.61099999999999999</v>
      </c>
      <c r="BH88" s="212">
        <f t="shared" si="95"/>
        <v>3.2339999999999995</v>
      </c>
      <c r="BI88" s="193">
        <f t="shared" si="96"/>
        <v>0.42699999999999999</v>
      </c>
      <c r="BJ88" s="283">
        <f t="shared" si="97"/>
        <v>1</v>
      </c>
      <c r="BK88" s="284">
        <f t="shared" si="98"/>
        <v>1</v>
      </c>
      <c r="BM88" s="160">
        <v>4</v>
      </c>
      <c r="BN88" s="31">
        <f t="shared" si="99"/>
        <v>0.85499999999999998</v>
      </c>
      <c r="BO88" s="11">
        <v>3</v>
      </c>
      <c r="BP88" s="144">
        <f t="shared" si="100"/>
        <v>0.91500000000000004</v>
      </c>
      <c r="BQ88" s="26">
        <v>0.13400000000000001</v>
      </c>
      <c r="BR88" s="83">
        <f t="shared" si="101"/>
        <v>0.67100000000000004</v>
      </c>
      <c r="BS88" s="163">
        <f t="shared" si="102"/>
        <v>1.526</v>
      </c>
      <c r="BT88" s="220">
        <f t="shared" si="103"/>
        <v>0.872</v>
      </c>
      <c r="BU88" s="283">
        <f t="shared" si="104"/>
        <v>0</v>
      </c>
      <c r="BV88" s="284">
        <f t="shared" si="105"/>
        <v>1</v>
      </c>
      <c r="BX88" s="160">
        <v>0</v>
      </c>
      <c r="BY88" s="26">
        <f t="shared" si="106"/>
        <v>0</v>
      </c>
      <c r="BZ88" s="11">
        <v>0</v>
      </c>
      <c r="CA88" s="26">
        <f t="shared" si="107"/>
        <v>0</v>
      </c>
      <c r="CB88" s="11">
        <v>6</v>
      </c>
      <c r="CC88" s="26">
        <f t="shared" si="108"/>
        <v>0.67800000000000005</v>
      </c>
      <c r="CD88" s="11">
        <v>2</v>
      </c>
      <c r="CE88" s="26">
        <f t="shared" si="109"/>
        <v>0.67800000000000005</v>
      </c>
      <c r="CF88" s="163">
        <f t="shared" si="110"/>
        <v>0.67800000000000005</v>
      </c>
      <c r="CG88" s="203">
        <f t="shared" si="111"/>
        <v>0.57199999999999995</v>
      </c>
      <c r="CH88" s="283">
        <f t="shared" si="112"/>
        <v>0</v>
      </c>
      <c r="CI88" s="284">
        <f t="shared" si="113"/>
        <v>0</v>
      </c>
      <c r="CK88" s="160">
        <v>2</v>
      </c>
      <c r="CL88" s="26">
        <f t="shared" si="114"/>
        <v>0.498</v>
      </c>
      <c r="CM88" s="26">
        <v>1.9047619047619049E-2</v>
      </c>
      <c r="CN88" s="83">
        <f t="shared" si="115"/>
        <v>0.54</v>
      </c>
      <c r="CO88" s="11">
        <v>15</v>
      </c>
      <c r="CP88" s="26">
        <f t="shared" si="116"/>
        <v>0.43099999999999999</v>
      </c>
      <c r="CQ88" s="11">
        <v>2</v>
      </c>
      <c r="CR88" s="26">
        <f t="shared" si="117"/>
        <v>0.35299999999999998</v>
      </c>
      <c r="CS88" s="163">
        <f t="shared" si="118"/>
        <v>1.8220000000000001</v>
      </c>
      <c r="CT88" s="203">
        <f t="shared" si="119"/>
        <v>0.52600000000000002</v>
      </c>
      <c r="CU88" s="283">
        <f t="shared" si="120"/>
        <v>0</v>
      </c>
      <c r="CV88" s="284">
        <f t="shared" si="121"/>
        <v>0</v>
      </c>
      <c r="CX88" s="227">
        <v>0.20200000000000001</v>
      </c>
      <c r="CY88" s="26">
        <f t="shared" si="122"/>
        <v>0.68899999999999995</v>
      </c>
      <c r="CZ88" s="26">
        <v>0.107</v>
      </c>
      <c r="DA88" s="26">
        <f t="shared" si="123"/>
        <v>0.67400000000000004</v>
      </c>
      <c r="DB88" s="83">
        <v>0.69159999999999999</v>
      </c>
      <c r="DC88" s="163">
        <f t="shared" si="124"/>
        <v>2.0545999999999998</v>
      </c>
      <c r="DD88" s="203">
        <f t="shared" si="125"/>
        <v>0.752</v>
      </c>
      <c r="DE88" s="283">
        <f t="shared" si="126"/>
        <v>0</v>
      </c>
      <c r="DF88" s="284">
        <f t="shared" si="127"/>
        <v>0</v>
      </c>
      <c r="DI88" s="231"/>
      <c r="DJ88" s="163">
        <f t="shared" si="128"/>
        <v>16.0746</v>
      </c>
      <c r="DK88" s="203">
        <f t="shared" si="129"/>
        <v>0.72699999999999998</v>
      </c>
      <c r="DM88" s="301">
        <f t="shared" si="130"/>
        <v>2</v>
      </c>
      <c r="DN88" s="302">
        <f t="shared" si="131"/>
        <v>5</v>
      </c>
    </row>
    <row r="89" spans="2:118" x14ac:dyDescent="0.3">
      <c r="B89" s="47" t="s">
        <v>223</v>
      </c>
      <c r="C89" s="160">
        <v>540161</v>
      </c>
      <c r="D89" s="4" t="s">
        <v>351</v>
      </c>
      <c r="E89" s="4" t="s">
        <v>369</v>
      </c>
      <c r="F89" s="11">
        <v>6</v>
      </c>
      <c r="G89" s="18">
        <v>175</v>
      </c>
      <c r="H89" s="18">
        <v>125</v>
      </c>
      <c r="I89" s="18">
        <v>318</v>
      </c>
      <c r="J89" s="19">
        <v>1162.9714285714285</v>
      </c>
      <c r="K89" s="18">
        <v>118</v>
      </c>
      <c r="L89" s="163">
        <v>2.69</v>
      </c>
      <c r="N89" s="256">
        <v>68</v>
      </c>
      <c r="O89" s="26">
        <f t="shared" si="66"/>
        <v>0.371</v>
      </c>
      <c r="P89" s="26">
        <v>0.38857142857142862</v>
      </c>
      <c r="Q89" s="144">
        <f t="shared" si="67"/>
        <v>0.95699999999999996</v>
      </c>
      <c r="R89" s="11">
        <v>1.49</v>
      </c>
      <c r="S89" s="26">
        <f t="shared" si="68"/>
        <v>0.17299999999999999</v>
      </c>
      <c r="T89" s="69">
        <v>8.5142857142857138E-3</v>
      </c>
      <c r="U89" s="31">
        <f t="shared" si="69"/>
        <v>0.872</v>
      </c>
      <c r="V89" s="11">
        <v>16</v>
      </c>
      <c r="W89" s="26">
        <f t="shared" si="70"/>
        <v>0.38800000000000001</v>
      </c>
      <c r="X89" s="62">
        <v>4.3</v>
      </c>
      <c r="Y89" s="31">
        <f t="shared" si="71"/>
        <v>0.879</v>
      </c>
      <c r="Z89" s="163">
        <f t="shared" si="72"/>
        <v>3.6399999999999997</v>
      </c>
      <c r="AA89" s="181">
        <f t="shared" si="73"/>
        <v>0.749</v>
      </c>
      <c r="AB89" s="283">
        <f t="shared" si="74"/>
        <v>1</v>
      </c>
      <c r="AC89" s="284">
        <f t="shared" si="75"/>
        <v>3</v>
      </c>
      <c r="AE89" s="256">
        <v>48</v>
      </c>
      <c r="AF89" s="26">
        <f t="shared" si="76"/>
        <v>0.42</v>
      </c>
      <c r="AG89" s="79">
        <v>3</v>
      </c>
      <c r="AH89" s="26">
        <f t="shared" si="77"/>
        <v>0.56100000000000005</v>
      </c>
      <c r="AI89" s="26">
        <f t="shared" si="78"/>
        <v>0.38400000000000001</v>
      </c>
      <c r="AJ89" s="144">
        <f t="shared" si="79"/>
        <v>0.96099999999999997</v>
      </c>
      <c r="AK89" s="61">
        <f t="shared" si="80"/>
        <v>0.70588235294117652</v>
      </c>
      <c r="AL89" s="26">
        <f t="shared" si="81"/>
        <v>0.63900000000000001</v>
      </c>
      <c r="AM89" s="11">
        <v>49</v>
      </c>
      <c r="AN89" s="83">
        <f t="shared" si="82"/>
        <v>0.39200000000000002</v>
      </c>
      <c r="AO89" s="26">
        <f t="shared" si="83"/>
        <v>6.25E-2</v>
      </c>
      <c r="AP89" s="26">
        <f t="shared" si="84"/>
        <v>0.63900000000000001</v>
      </c>
      <c r="AQ89" s="198">
        <f t="shared" si="85"/>
        <v>2.581</v>
      </c>
      <c r="AR89" s="193">
        <f t="shared" si="86"/>
        <v>0.74199999999999999</v>
      </c>
      <c r="AS89" s="283">
        <f t="shared" si="87"/>
        <v>1</v>
      </c>
      <c r="AT89" s="284">
        <f t="shared" si="88"/>
        <v>1</v>
      </c>
      <c r="AV89" s="208">
        <v>28670</v>
      </c>
      <c r="AW89" s="83">
        <f t="shared" si="89"/>
        <v>0.35299999999999998</v>
      </c>
      <c r="AX89" s="26">
        <v>0.58974358974358976</v>
      </c>
      <c r="AY89" s="144">
        <f t="shared" si="90"/>
        <v>0.98899999999999999</v>
      </c>
      <c r="AZ89" s="26">
        <v>0.245</v>
      </c>
      <c r="BA89" s="83">
        <f t="shared" si="91"/>
        <v>0.58599999999999997</v>
      </c>
      <c r="BB89" s="26">
        <v>0.85699999999999998</v>
      </c>
      <c r="BC89" s="83">
        <f t="shared" si="92"/>
        <v>0.58599999999999997</v>
      </c>
      <c r="BD89" s="26">
        <v>0.55100000000000005</v>
      </c>
      <c r="BE89" s="83">
        <f t="shared" si="93"/>
        <v>0.19700000000000001</v>
      </c>
      <c r="BF89" s="26">
        <v>0.16666666666666666</v>
      </c>
      <c r="BG89" s="144">
        <f t="shared" si="94"/>
        <v>0.95699999999999996</v>
      </c>
      <c r="BH89" s="212">
        <f t="shared" si="95"/>
        <v>3.6679999999999993</v>
      </c>
      <c r="BI89" s="193">
        <f t="shared" si="96"/>
        <v>0.749</v>
      </c>
      <c r="BJ89" s="283">
        <f t="shared" si="97"/>
        <v>2</v>
      </c>
      <c r="BK89" s="284">
        <f t="shared" si="98"/>
        <v>2</v>
      </c>
      <c r="BM89" s="160">
        <v>1</v>
      </c>
      <c r="BN89" s="26">
        <f t="shared" si="99"/>
        <v>0.40200000000000002</v>
      </c>
      <c r="BO89" s="11">
        <v>0</v>
      </c>
      <c r="BP89" s="26">
        <f t="shared" si="100"/>
        <v>0</v>
      </c>
      <c r="BQ89" s="26">
        <v>0.42899999999999999</v>
      </c>
      <c r="BR89" s="144">
        <f t="shared" si="101"/>
        <v>0.96799999999999997</v>
      </c>
      <c r="BS89" s="163">
        <f t="shared" si="102"/>
        <v>1.37</v>
      </c>
      <c r="BT89" s="223">
        <f t="shared" si="103"/>
        <v>0.78</v>
      </c>
      <c r="BU89" s="283">
        <f t="shared" si="104"/>
        <v>1</v>
      </c>
      <c r="BV89" s="284">
        <f t="shared" si="105"/>
        <v>1</v>
      </c>
      <c r="BX89" s="160">
        <v>0</v>
      </c>
      <c r="BY89" s="26">
        <f t="shared" si="106"/>
        <v>0</v>
      </c>
      <c r="BZ89" s="11">
        <v>0</v>
      </c>
      <c r="CA89" s="26">
        <f t="shared" si="107"/>
        <v>0</v>
      </c>
      <c r="CB89" s="11">
        <v>3</v>
      </c>
      <c r="CC89" s="26">
        <f t="shared" si="108"/>
        <v>0.51500000000000001</v>
      </c>
      <c r="CD89" s="11">
        <v>2</v>
      </c>
      <c r="CE89" s="26">
        <f t="shared" si="109"/>
        <v>0.67800000000000005</v>
      </c>
      <c r="CF89" s="163">
        <f t="shared" si="110"/>
        <v>0.51500000000000001</v>
      </c>
      <c r="CG89" s="203">
        <f t="shared" si="111"/>
        <v>0.46600000000000003</v>
      </c>
      <c r="CH89" s="283">
        <f t="shared" si="112"/>
        <v>0</v>
      </c>
      <c r="CI89" s="284">
        <f t="shared" si="113"/>
        <v>0</v>
      </c>
      <c r="CK89" s="160">
        <v>9</v>
      </c>
      <c r="CL89" s="26">
        <f t="shared" si="114"/>
        <v>0.68500000000000005</v>
      </c>
      <c r="CM89" s="26">
        <v>0.1875</v>
      </c>
      <c r="CN89" s="178">
        <f t="shared" si="115"/>
        <v>0.89700000000000002</v>
      </c>
      <c r="CO89" s="11">
        <v>10</v>
      </c>
      <c r="CP89" s="26">
        <f t="shared" si="116"/>
        <v>0.36299999999999999</v>
      </c>
      <c r="CQ89" s="11">
        <v>0</v>
      </c>
      <c r="CR89" s="26">
        <f t="shared" si="117"/>
        <v>0</v>
      </c>
      <c r="CS89" s="163">
        <f t="shared" si="118"/>
        <v>1.9450000000000001</v>
      </c>
      <c r="CT89" s="203">
        <f t="shared" si="119"/>
        <v>0.54700000000000004</v>
      </c>
      <c r="CU89" s="283">
        <f t="shared" si="120"/>
        <v>0</v>
      </c>
      <c r="CV89" s="284">
        <f t="shared" si="121"/>
        <v>1</v>
      </c>
      <c r="CX89" s="227">
        <v>0.36499999999999999</v>
      </c>
      <c r="CY89" s="31">
        <f t="shared" si="122"/>
        <v>0.85099999999999998</v>
      </c>
      <c r="CZ89" s="26">
        <v>0.32100000000000001</v>
      </c>
      <c r="DA89" s="144">
        <f t="shared" si="123"/>
        <v>0.90100000000000002</v>
      </c>
      <c r="DB89" s="26">
        <v>0.5726</v>
      </c>
      <c r="DC89" s="163">
        <f t="shared" si="124"/>
        <v>2.3246000000000002</v>
      </c>
      <c r="DD89" s="205">
        <f t="shared" si="125"/>
        <v>0.82599999999999996</v>
      </c>
      <c r="DE89" s="283">
        <f t="shared" si="126"/>
        <v>1</v>
      </c>
      <c r="DF89" s="284">
        <f t="shared" si="127"/>
        <v>2</v>
      </c>
      <c r="DJ89" s="163">
        <f t="shared" si="128"/>
        <v>16.043600000000001</v>
      </c>
      <c r="DK89" s="203">
        <f t="shared" si="129"/>
        <v>0.72399999999999998</v>
      </c>
      <c r="DM89" s="301">
        <f t="shared" si="130"/>
        <v>6</v>
      </c>
      <c r="DN89" s="302">
        <f t="shared" si="131"/>
        <v>10</v>
      </c>
    </row>
    <row r="90" spans="2:118" x14ac:dyDescent="0.3">
      <c r="B90" s="47" t="s">
        <v>123</v>
      </c>
      <c r="C90" s="160">
        <v>540223</v>
      </c>
      <c r="D90" s="4" t="s">
        <v>330</v>
      </c>
      <c r="E90" s="4" t="s">
        <v>369</v>
      </c>
      <c r="F90" s="11">
        <v>3</v>
      </c>
      <c r="G90" s="18">
        <v>6813</v>
      </c>
      <c r="H90" s="18">
        <v>7299</v>
      </c>
      <c r="I90" s="18">
        <v>13595</v>
      </c>
      <c r="J90" s="19">
        <v>1277.0879201526493</v>
      </c>
      <c r="K90" s="18">
        <v>6044</v>
      </c>
      <c r="L90" s="163">
        <v>2.25</v>
      </c>
      <c r="N90" s="256">
        <v>302</v>
      </c>
      <c r="O90" s="26">
        <f t="shared" si="66"/>
        <v>0.72699999999999998</v>
      </c>
      <c r="P90" s="26">
        <v>4.4327021869954499E-2</v>
      </c>
      <c r="Q90" s="26">
        <f t="shared" si="67"/>
        <v>0.28599999999999998</v>
      </c>
      <c r="R90" s="11">
        <v>17.41</v>
      </c>
      <c r="S90" s="26">
        <f t="shared" si="68"/>
        <v>0.78400000000000003</v>
      </c>
      <c r="T90" s="69">
        <v>2.555408777337443E-3</v>
      </c>
      <c r="U90" s="26">
        <f t="shared" si="69"/>
        <v>0.38500000000000001</v>
      </c>
      <c r="V90" s="11">
        <v>24</v>
      </c>
      <c r="W90" s="31">
        <f t="shared" si="70"/>
        <v>0.89</v>
      </c>
      <c r="X90" s="65">
        <v>2.9</v>
      </c>
      <c r="Y90" s="26">
        <f t="shared" si="71"/>
        <v>0.72399999999999998</v>
      </c>
      <c r="Z90" s="163">
        <f t="shared" si="72"/>
        <v>3.7959999999999998</v>
      </c>
      <c r="AA90" s="185">
        <f t="shared" si="73"/>
        <v>0.82599999999999996</v>
      </c>
      <c r="AB90" s="283">
        <f t="shared" si="74"/>
        <v>0</v>
      </c>
      <c r="AC90" s="284">
        <f t="shared" si="75"/>
        <v>1</v>
      </c>
      <c r="AE90" s="256">
        <v>319</v>
      </c>
      <c r="AF90" s="26">
        <f t="shared" si="76"/>
        <v>0.79100000000000004</v>
      </c>
      <c r="AG90" s="79">
        <v>4</v>
      </c>
      <c r="AH90" s="26">
        <f t="shared" si="77"/>
        <v>0.59699999999999998</v>
      </c>
      <c r="AI90" s="26">
        <f t="shared" si="78"/>
        <v>4.370461707083162E-2</v>
      </c>
      <c r="AJ90" s="83">
        <f t="shared" si="79"/>
        <v>0.36</v>
      </c>
      <c r="AK90" s="61">
        <f t="shared" si="80"/>
        <v>1.0562913907284768</v>
      </c>
      <c r="AL90" s="26">
        <f t="shared" si="81"/>
        <v>0.77300000000000002</v>
      </c>
      <c r="AM90" s="11">
        <v>353</v>
      </c>
      <c r="AN90" s="83">
        <f t="shared" si="82"/>
        <v>4.8362789423208659E-2</v>
      </c>
      <c r="AO90" s="26">
        <f t="shared" si="83"/>
        <v>1.2539184952978056E-2</v>
      </c>
      <c r="AP90" s="26">
        <f t="shared" si="84"/>
        <v>0.52200000000000002</v>
      </c>
      <c r="AQ90" s="198">
        <f t="shared" si="85"/>
        <v>2.5209999999999999</v>
      </c>
      <c r="AR90" s="193">
        <f t="shared" si="86"/>
        <v>0.71699999999999997</v>
      </c>
      <c r="AS90" s="283">
        <f t="shared" si="87"/>
        <v>0</v>
      </c>
      <c r="AT90" s="284">
        <f t="shared" si="88"/>
        <v>0</v>
      </c>
      <c r="AV90" s="208">
        <v>71300</v>
      </c>
      <c r="AW90" s="144">
        <f t="shared" si="89"/>
        <v>0.91800000000000004</v>
      </c>
      <c r="AX90" s="26">
        <v>0</v>
      </c>
      <c r="AY90" s="83">
        <f t="shared" si="90"/>
        <v>0</v>
      </c>
      <c r="AZ90" s="26">
        <v>0.60599999999999998</v>
      </c>
      <c r="BA90" s="144">
        <f t="shared" si="91"/>
        <v>0.96799999999999997</v>
      </c>
      <c r="BB90" s="26">
        <v>0.83</v>
      </c>
      <c r="BC90" s="83">
        <f t="shared" si="92"/>
        <v>0.54700000000000004</v>
      </c>
      <c r="BD90" s="26">
        <v>0.88100000000000001</v>
      </c>
      <c r="BE90" s="83">
        <f t="shared" si="93"/>
        <v>0.69899999999999995</v>
      </c>
      <c r="BF90" s="26">
        <v>5.329153605015674E-2</v>
      </c>
      <c r="BG90" s="83">
        <f t="shared" si="94"/>
        <v>0.68899999999999995</v>
      </c>
      <c r="BH90" s="212">
        <f t="shared" si="95"/>
        <v>3.8210000000000002</v>
      </c>
      <c r="BI90" s="191">
        <f t="shared" si="96"/>
        <v>0.84799999999999998</v>
      </c>
      <c r="BJ90" s="283">
        <f t="shared" si="97"/>
        <v>2</v>
      </c>
      <c r="BK90" s="284">
        <f t="shared" si="98"/>
        <v>2</v>
      </c>
      <c r="BM90" s="160">
        <v>8</v>
      </c>
      <c r="BN90" s="144">
        <f t="shared" si="99"/>
        <v>0.96799999999999997</v>
      </c>
      <c r="BO90" s="11">
        <v>5</v>
      </c>
      <c r="BP90" s="144">
        <f t="shared" si="100"/>
        <v>0.96099999999999997</v>
      </c>
      <c r="BQ90" s="26">
        <v>4.3999999999999997E-2</v>
      </c>
      <c r="BR90" s="83">
        <f t="shared" si="101"/>
        <v>0.29599999999999999</v>
      </c>
      <c r="BS90" s="163">
        <f t="shared" si="102"/>
        <v>1.264</v>
      </c>
      <c r="BT90" s="223">
        <f t="shared" si="103"/>
        <v>0.70599999999999996</v>
      </c>
      <c r="BU90" s="283">
        <f t="shared" si="104"/>
        <v>1</v>
      </c>
      <c r="BV90" s="284">
        <f t="shared" si="105"/>
        <v>1</v>
      </c>
      <c r="BX90" s="160">
        <v>0</v>
      </c>
      <c r="BY90" s="26">
        <f t="shared" si="106"/>
        <v>0</v>
      </c>
      <c r="BZ90" s="11">
        <v>0</v>
      </c>
      <c r="CA90" s="26">
        <f t="shared" si="107"/>
        <v>0</v>
      </c>
      <c r="CB90" s="11">
        <v>6</v>
      </c>
      <c r="CC90" s="26">
        <f t="shared" si="108"/>
        <v>0.67800000000000005</v>
      </c>
      <c r="CD90" s="11">
        <v>2</v>
      </c>
      <c r="CE90" s="26">
        <f t="shared" si="109"/>
        <v>0.67800000000000005</v>
      </c>
      <c r="CF90" s="163">
        <f t="shared" si="110"/>
        <v>0.67800000000000005</v>
      </c>
      <c r="CG90" s="203">
        <f t="shared" si="111"/>
        <v>0.57199999999999995</v>
      </c>
      <c r="CH90" s="283">
        <f t="shared" si="112"/>
        <v>0</v>
      </c>
      <c r="CI90" s="284">
        <f t="shared" si="113"/>
        <v>0</v>
      </c>
      <c r="CK90" s="160">
        <v>24</v>
      </c>
      <c r="CL90" s="26">
        <f t="shared" si="114"/>
        <v>0.78400000000000003</v>
      </c>
      <c r="CM90" s="26">
        <v>7.5235109717868343E-2</v>
      </c>
      <c r="CN90" s="83">
        <f t="shared" si="115"/>
        <v>0.75900000000000001</v>
      </c>
      <c r="CO90" s="11">
        <v>51</v>
      </c>
      <c r="CP90" s="26">
        <f t="shared" si="116"/>
        <v>0.67800000000000005</v>
      </c>
      <c r="CQ90" s="11">
        <v>29</v>
      </c>
      <c r="CR90" s="26">
        <f t="shared" si="117"/>
        <v>0.77300000000000002</v>
      </c>
      <c r="CS90" s="163">
        <f t="shared" si="118"/>
        <v>2.9939999999999998</v>
      </c>
      <c r="CT90" s="205">
        <f t="shared" si="119"/>
        <v>0.80200000000000005</v>
      </c>
      <c r="CU90" s="283">
        <f t="shared" si="120"/>
        <v>0</v>
      </c>
      <c r="CV90" s="284">
        <f t="shared" si="121"/>
        <v>0</v>
      </c>
      <c r="CX90" s="227">
        <v>0.06</v>
      </c>
      <c r="CY90" s="26">
        <f t="shared" si="122"/>
        <v>0.33900000000000002</v>
      </c>
      <c r="CZ90" s="26">
        <v>4.3999999999999997E-2</v>
      </c>
      <c r="DA90" s="26">
        <f t="shared" si="123"/>
        <v>0.44800000000000001</v>
      </c>
      <c r="DB90" s="26">
        <v>0.11890000000000001</v>
      </c>
      <c r="DC90" s="163">
        <f t="shared" si="124"/>
        <v>0.90590000000000004</v>
      </c>
      <c r="DD90" s="203">
        <f t="shared" si="125"/>
        <v>0.26500000000000001</v>
      </c>
      <c r="DE90" s="283">
        <f t="shared" si="126"/>
        <v>0</v>
      </c>
      <c r="DF90" s="284">
        <f t="shared" si="127"/>
        <v>0</v>
      </c>
      <c r="DI90" s="231"/>
      <c r="DJ90" s="163">
        <f t="shared" si="128"/>
        <v>15.979899999999999</v>
      </c>
      <c r="DK90" s="203">
        <f t="shared" si="129"/>
        <v>0.72</v>
      </c>
      <c r="DM90" s="301">
        <f t="shared" si="130"/>
        <v>3</v>
      </c>
      <c r="DN90" s="302">
        <f t="shared" si="131"/>
        <v>4</v>
      </c>
    </row>
    <row r="91" spans="2:118" x14ac:dyDescent="0.3">
      <c r="B91" s="47" t="s">
        <v>164</v>
      </c>
      <c r="C91" s="160">
        <v>540115</v>
      </c>
      <c r="D91" s="4" t="s">
        <v>339</v>
      </c>
      <c r="E91" s="4" t="s">
        <v>369</v>
      </c>
      <c r="F91" s="11">
        <v>1</v>
      </c>
      <c r="G91" s="18">
        <v>368</v>
      </c>
      <c r="H91" s="18">
        <v>177</v>
      </c>
      <c r="I91" s="18">
        <v>158</v>
      </c>
      <c r="J91" s="19">
        <v>274.78260869565213</v>
      </c>
      <c r="K91" s="18">
        <v>62</v>
      </c>
      <c r="L91" s="163">
        <v>2.5499999999999998</v>
      </c>
      <c r="N91" s="256">
        <v>36</v>
      </c>
      <c r="O91" s="26">
        <f t="shared" si="66"/>
        <v>0.19400000000000001</v>
      </c>
      <c r="P91" s="26">
        <v>9.7826086956521743E-2</v>
      </c>
      <c r="Q91" s="26">
        <f t="shared" si="67"/>
        <v>0.48699999999999999</v>
      </c>
      <c r="R91" s="11">
        <v>2.63</v>
      </c>
      <c r="S91" s="26">
        <f t="shared" si="68"/>
        <v>0.36699999999999999</v>
      </c>
      <c r="T91" s="69">
        <v>7.1467391304347819E-3</v>
      </c>
      <c r="U91" s="26">
        <f t="shared" si="69"/>
        <v>0.78700000000000003</v>
      </c>
      <c r="V91" s="11">
        <v>19</v>
      </c>
      <c r="W91" s="26">
        <f t="shared" si="70"/>
        <v>0.749</v>
      </c>
      <c r="X91" s="62">
        <v>3.6</v>
      </c>
      <c r="Y91" s="31">
        <f t="shared" si="71"/>
        <v>0.81200000000000006</v>
      </c>
      <c r="Z91" s="163">
        <f t="shared" si="72"/>
        <v>3.3959999999999999</v>
      </c>
      <c r="AA91" s="181">
        <f t="shared" si="73"/>
        <v>0.63900000000000001</v>
      </c>
      <c r="AB91" s="283">
        <f t="shared" si="74"/>
        <v>0</v>
      </c>
      <c r="AC91" s="284">
        <f t="shared" si="75"/>
        <v>1</v>
      </c>
      <c r="AE91" s="256">
        <v>50</v>
      </c>
      <c r="AF91" s="26">
        <f t="shared" si="76"/>
        <v>0.434</v>
      </c>
      <c r="AG91" s="79">
        <v>29</v>
      </c>
      <c r="AH91" s="31">
        <f t="shared" si="77"/>
        <v>0.83</v>
      </c>
      <c r="AI91" s="26">
        <f t="shared" si="78"/>
        <v>0.2824858757062147</v>
      </c>
      <c r="AJ91" s="144">
        <f t="shared" si="79"/>
        <v>0.90400000000000003</v>
      </c>
      <c r="AK91" s="61">
        <f t="shared" si="80"/>
        <v>1.3888888888888888</v>
      </c>
      <c r="AL91" s="31">
        <f t="shared" si="81"/>
        <v>0.86199999999999999</v>
      </c>
      <c r="AM91" s="11">
        <v>51</v>
      </c>
      <c r="AN91" s="83">
        <f t="shared" si="82"/>
        <v>0.28813559322033899</v>
      </c>
      <c r="AO91" s="26">
        <f t="shared" si="83"/>
        <v>0.57999999999999996</v>
      </c>
      <c r="AP91" s="144">
        <f t="shared" si="84"/>
        <v>0.99199999999999999</v>
      </c>
      <c r="AQ91" s="198">
        <f t="shared" si="85"/>
        <v>3.0300000000000002</v>
      </c>
      <c r="AR91" s="191">
        <f t="shared" si="86"/>
        <v>0.85799999999999998</v>
      </c>
      <c r="AS91" s="283">
        <f t="shared" si="87"/>
        <v>1</v>
      </c>
      <c r="AT91" s="284">
        <f t="shared" si="88"/>
        <v>3</v>
      </c>
      <c r="AV91" s="208">
        <v>14200</v>
      </c>
      <c r="AW91" s="83">
        <f t="shared" si="89"/>
        <v>0.16900000000000001</v>
      </c>
      <c r="AX91" s="26">
        <v>0.19047619047619049</v>
      </c>
      <c r="AY91" s="83">
        <f t="shared" si="90"/>
        <v>0.57199999999999995</v>
      </c>
      <c r="AZ91" s="26">
        <v>0.49</v>
      </c>
      <c r="BA91" s="178">
        <f t="shared" si="91"/>
        <v>0.89700000000000002</v>
      </c>
      <c r="BB91" s="26">
        <v>0.90200000000000002</v>
      </c>
      <c r="BC91" s="83">
        <f t="shared" si="92"/>
        <v>0.75900000000000001</v>
      </c>
      <c r="BD91" s="26">
        <v>0.94099999999999995</v>
      </c>
      <c r="BE91" s="178">
        <f t="shared" si="93"/>
        <v>0.88300000000000001</v>
      </c>
      <c r="BF91" s="26">
        <v>0</v>
      </c>
      <c r="BG91" s="83">
        <f t="shared" si="94"/>
        <v>0</v>
      </c>
      <c r="BH91" s="212">
        <f t="shared" si="95"/>
        <v>3.28</v>
      </c>
      <c r="BI91" s="193">
        <f t="shared" si="96"/>
        <v>0.46600000000000003</v>
      </c>
      <c r="BJ91" s="283">
        <f t="shared" si="97"/>
        <v>0</v>
      </c>
      <c r="BK91" s="284">
        <f t="shared" si="98"/>
        <v>2</v>
      </c>
      <c r="BM91" s="160">
        <v>1</v>
      </c>
      <c r="BN91" s="26">
        <f t="shared" si="99"/>
        <v>0.40200000000000002</v>
      </c>
      <c r="BO91" s="11">
        <v>1</v>
      </c>
      <c r="BP91" s="26">
        <f t="shared" si="100"/>
        <v>0.59299999999999997</v>
      </c>
      <c r="BQ91" s="26">
        <v>0.192</v>
      </c>
      <c r="BR91" s="178">
        <f t="shared" si="101"/>
        <v>0.82599999999999996</v>
      </c>
      <c r="BS91" s="163">
        <f t="shared" si="102"/>
        <v>1.228</v>
      </c>
      <c r="BT91" s="223">
        <f t="shared" si="103"/>
        <v>0.69599999999999995</v>
      </c>
      <c r="BU91" s="283">
        <f t="shared" si="104"/>
        <v>0</v>
      </c>
      <c r="BV91" s="284">
        <f t="shared" si="105"/>
        <v>1</v>
      </c>
      <c r="BX91" s="160">
        <v>0</v>
      </c>
      <c r="BY91" s="26">
        <f t="shared" si="106"/>
        <v>0</v>
      </c>
      <c r="BZ91" s="11">
        <v>0</v>
      </c>
      <c r="CA91" s="26">
        <f t="shared" si="107"/>
        <v>0</v>
      </c>
      <c r="CB91" s="11">
        <v>1</v>
      </c>
      <c r="CC91" s="26">
        <f t="shared" si="108"/>
        <v>0.21199999999999999</v>
      </c>
      <c r="CD91" s="11">
        <v>1</v>
      </c>
      <c r="CE91" s="26">
        <f t="shared" si="109"/>
        <v>0.501</v>
      </c>
      <c r="CF91" s="163">
        <f t="shared" si="110"/>
        <v>0.21199999999999999</v>
      </c>
      <c r="CG91" s="203">
        <f t="shared" si="111"/>
        <v>0.20799999999999999</v>
      </c>
      <c r="CH91" s="283">
        <f t="shared" si="112"/>
        <v>0</v>
      </c>
      <c r="CI91" s="284">
        <f t="shared" si="113"/>
        <v>0</v>
      </c>
      <c r="CK91" s="160">
        <v>2</v>
      </c>
      <c r="CL91" s="26">
        <f t="shared" si="114"/>
        <v>0.498</v>
      </c>
      <c r="CM91" s="26">
        <v>0.04</v>
      </c>
      <c r="CN91" s="83">
        <f t="shared" si="115"/>
        <v>0.625</v>
      </c>
      <c r="CO91" s="11">
        <v>11</v>
      </c>
      <c r="CP91" s="26">
        <f t="shared" si="116"/>
        <v>0.38100000000000001</v>
      </c>
      <c r="CQ91" s="11">
        <v>2</v>
      </c>
      <c r="CR91" s="26">
        <f t="shared" si="117"/>
        <v>0.35299999999999998</v>
      </c>
      <c r="CS91" s="163">
        <f t="shared" si="118"/>
        <v>1.857</v>
      </c>
      <c r="CT91" s="203">
        <f t="shared" si="119"/>
        <v>0.53300000000000003</v>
      </c>
      <c r="CU91" s="283">
        <f t="shared" si="120"/>
        <v>0</v>
      </c>
      <c r="CV91" s="284">
        <f t="shared" si="121"/>
        <v>0</v>
      </c>
      <c r="CX91" s="227">
        <v>0.75900000000000001</v>
      </c>
      <c r="CY91" s="144">
        <f t="shared" si="122"/>
        <v>0.96799999999999997</v>
      </c>
      <c r="CZ91" s="26">
        <v>0.64600000000000002</v>
      </c>
      <c r="DA91" s="144">
        <f t="shared" si="123"/>
        <v>0.97799999999999998</v>
      </c>
      <c r="DB91" s="144">
        <v>1</v>
      </c>
      <c r="DC91" s="163">
        <f t="shared" si="124"/>
        <v>2.9459999999999997</v>
      </c>
      <c r="DD91" s="206">
        <f t="shared" si="125"/>
        <v>1</v>
      </c>
      <c r="DE91" s="283">
        <f t="shared" si="126"/>
        <v>3</v>
      </c>
      <c r="DF91" s="284">
        <f t="shared" si="127"/>
        <v>3</v>
      </c>
      <c r="DI91" s="231"/>
      <c r="DJ91" s="163">
        <f t="shared" si="128"/>
        <v>15.949000000000002</v>
      </c>
      <c r="DK91" s="203">
        <f t="shared" si="129"/>
        <v>0.71699999999999997</v>
      </c>
      <c r="DM91" s="301">
        <f t="shared" si="130"/>
        <v>4</v>
      </c>
      <c r="DN91" s="302">
        <f t="shared" si="131"/>
        <v>10</v>
      </c>
    </row>
    <row r="92" spans="2:118" x14ac:dyDescent="0.3">
      <c r="B92" s="48" t="s">
        <v>186</v>
      </c>
      <c r="C92" s="162">
        <v>540129</v>
      </c>
      <c r="D92" s="5" t="s">
        <v>341</v>
      </c>
      <c r="E92" s="5" t="s">
        <v>370</v>
      </c>
      <c r="F92" s="12">
        <v>8</v>
      </c>
      <c r="G92" s="20">
        <v>208154</v>
      </c>
      <c r="H92" s="20">
        <v>11188</v>
      </c>
      <c r="I92" s="20">
        <v>19547</v>
      </c>
      <c r="J92" s="21">
        <v>60.100118181730828</v>
      </c>
      <c r="K92" s="20">
        <v>7408</v>
      </c>
      <c r="L92" s="165">
        <v>2.609071274298056</v>
      </c>
      <c r="N92" s="438">
        <v>8869</v>
      </c>
      <c r="O92" s="143">
        <f t="shared" si="66"/>
        <v>0.93600000000000005</v>
      </c>
      <c r="P92" s="27">
        <v>4.2607876860401427E-2</v>
      </c>
      <c r="Q92" s="27">
        <f t="shared" si="67"/>
        <v>0.26800000000000002</v>
      </c>
      <c r="R92" s="12">
        <v>156.07</v>
      </c>
      <c r="S92" s="29">
        <f t="shared" si="68"/>
        <v>0.84</v>
      </c>
      <c r="T92" s="71">
        <v>7.4978141183931128E-4</v>
      </c>
      <c r="U92" s="27">
        <f t="shared" si="69"/>
        <v>5.6000000000000001E-2</v>
      </c>
      <c r="V92" s="12">
        <v>11</v>
      </c>
      <c r="W92" s="27">
        <f t="shared" si="70"/>
        <v>4.4999999999999998E-2</v>
      </c>
      <c r="X92" s="64">
        <v>1.7</v>
      </c>
      <c r="Y92" s="27">
        <f t="shared" si="71"/>
        <v>0.48</v>
      </c>
      <c r="Z92" s="165">
        <f t="shared" si="72"/>
        <v>2.625</v>
      </c>
      <c r="AA92" s="183">
        <f t="shared" si="73"/>
        <v>0.29599999999999999</v>
      </c>
      <c r="AB92" s="358">
        <f t="shared" si="74"/>
        <v>1</v>
      </c>
      <c r="AC92" s="359">
        <f t="shared" si="75"/>
        <v>2</v>
      </c>
      <c r="AE92" s="438">
        <v>563</v>
      </c>
      <c r="AF92" s="29">
        <f t="shared" si="76"/>
        <v>0.86199999999999999</v>
      </c>
      <c r="AG92" s="80">
        <v>179</v>
      </c>
      <c r="AH92" s="143">
        <f t="shared" si="77"/>
        <v>0.97099999999999997</v>
      </c>
      <c r="AI92" s="27">
        <f t="shared" si="78"/>
        <v>5.032177332856632E-2</v>
      </c>
      <c r="AJ92" s="85">
        <f t="shared" si="79"/>
        <v>0.39900000000000002</v>
      </c>
      <c r="AK92" s="74">
        <f t="shared" si="80"/>
        <v>6.3479535460593081E-2</v>
      </c>
      <c r="AL92" s="27">
        <f t="shared" si="81"/>
        <v>0.20100000000000001</v>
      </c>
      <c r="AM92" s="12">
        <v>708</v>
      </c>
      <c r="AN92" s="85">
        <f t="shared" si="82"/>
        <v>6.3282087951376478E-2</v>
      </c>
      <c r="AO92" s="27">
        <f t="shared" si="83"/>
        <v>0.31793960923623443</v>
      </c>
      <c r="AP92" s="143">
        <f t="shared" si="84"/>
        <v>0.93899999999999995</v>
      </c>
      <c r="AQ92" s="199">
        <f t="shared" si="85"/>
        <v>2.4330000000000003</v>
      </c>
      <c r="AR92" s="194">
        <f t="shared" si="86"/>
        <v>0.68100000000000005</v>
      </c>
      <c r="AS92" s="358">
        <f t="shared" si="87"/>
        <v>1</v>
      </c>
      <c r="AT92" s="359">
        <f t="shared" si="88"/>
        <v>2</v>
      </c>
      <c r="AV92" s="209">
        <v>51910</v>
      </c>
      <c r="AW92" s="85">
        <f t="shared" si="89"/>
        <v>0.75600000000000001</v>
      </c>
      <c r="AX92" s="27">
        <v>0.26029654036243821</v>
      </c>
      <c r="AY92" s="85">
        <f t="shared" si="90"/>
        <v>0.67400000000000004</v>
      </c>
      <c r="AZ92" s="27">
        <v>0.25700000000000001</v>
      </c>
      <c r="BA92" s="85">
        <f t="shared" si="91"/>
        <v>0.63200000000000001</v>
      </c>
      <c r="BB92" s="27">
        <v>0.84499999999999997</v>
      </c>
      <c r="BC92" s="85">
        <f t="shared" si="92"/>
        <v>0.57199999999999995</v>
      </c>
      <c r="BD92" s="27">
        <v>0.86499999999999999</v>
      </c>
      <c r="BE92" s="85">
        <f t="shared" si="93"/>
        <v>0.65300000000000002</v>
      </c>
      <c r="BF92" s="27">
        <v>1.9538188277087035E-2</v>
      </c>
      <c r="BG92" s="85">
        <f t="shared" si="94"/>
        <v>0.46200000000000002</v>
      </c>
      <c r="BH92" s="213">
        <f t="shared" si="95"/>
        <v>3.7489999999999997</v>
      </c>
      <c r="BI92" s="192">
        <f t="shared" si="96"/>
        <v>0.80900000000000005</v>
      </c>
      <c r="BJ92" s="358">
        <f t="shared" si="97"/>
        <v>0</v>
      </c>
      <c r="BK92" s="359">
        <f t="shared" si="98"/>
        <v>0</v>
      </c>
      <c r="BM92" s="162">
        <v>5</v>
      </c>
      <c r="BN92" s="143">
        <f t="shared" si="99"/>
        <v>0.92500000000000004</v>
      </c>
      <c r="BO92" s="12">
        <v>2</v>
      </c>
      <c r="BP92" s="29">
        <f t="shared" si="100"/>
        <v>0.82599999999999996</v>
      </c>
      <c r="BQ92" s="27">
        <v>4.3999999999999997E-2</v>
      </c>
      <c r="BR92" s="85">
        <f t="shared" si="101"/>
        <v>0.29599999999999999</v>
      </c>
      <c r="BS92" s="165">
        <f t="shared" si="102"/>
        <v>1.2210000000000001</v>
      </c>
      <c r="BT92" s="224">
        <f t="shared" si="103"/>
        <v>0.69199999999999995</v>
      </c>
      <c r="BU92" s="358">
        <f t="shared" si="104"/>
        <v>1</v>
      </c>
      <c r="BV92" s="359">
        <f t="shared" si="105"/>
        <v>1</v>
      </c>
      <c r="BX92" s="162">
        <v>12</v>
      </c>
      <c r="BY92" s="143">
        <f t="shared" si="106"/>
        <v>0.91500000000000004</v>
      </c>
      <c r="BZ92" s="12">
        <v>4</v>
      </c>
      <c r="CA92" s="143">
        <f t="shared" si="107"/>
        <v>0.93600000000000005</v>
      </c>
      <c r="CB92" s="12">
        <v>13</v>
      </c>
      <c r="CC92" s="29">
        <f t="shared" si="108"/>
        <v>0.85499999999999998</v>
      </c>
      <c r="CD92" s="12">
        <v>9</v>
      </c>
      <c r="CE92" s="143">
        <f t="shared" si="109"/>
        <v>0.94599999999999995</v>
      </c>
      <c r="CF92" s="165">
        <f t="shared" si="110"/>
        <v>1.77</v>
      </c>
      <c r="CG92" s="188">
        <f t="shared" si="111"/>
        <v>0.96099999999999997</v>
      </c>
      <c r="CH92" s="358">
        <f t="shared" si="112"/>
        <v>1</v>
      </c>
      <c r="CI92" s="359">
        <f t="shared" si="113"/>
        <v>2</v>
      </c>
      <c r="CK92" s="162">
        <v>45</v>
      </c>
      <c r="CL92" s="29">
        <f t="shared" si="114"/>
        <v>0.879</v>
      </c>
      <c r="CM92" s="27">
        <v>7.9928952042628773E-2</v>
      </c>
      <c r="CN92" s="85">
        <f t="shared" si="115"/>
        <v>0.77</v>
      </c>
      <c r="CO92" s="12">
        <v>77</v>
      </c>
      <c r="CP92" s="27">
        <f t="shared" si="116"/>
        <v>0.73099999999999998</v>
      </c>
      <c r="CQ92" s="12">
        <v>19</v>
      </c>
      <c r="CR92" s="27">
        <f t="shared" si="117"/>
        <v>0.70299999999999996</v>
      </c>
      <c r="CS92" s="165">
        <f t="shared" si="118"/>
        <v>3.0829999999999997</v>
      </c>
      <c r="CT92" s="192">
        <f t="shared" si="119"/>
        <v>0.82299999999999995</v>
      </c>
      <c r="CU92" s="358">
        <f t="shared" si="120"/>
        <v>0</v>
      </c>
      <c r="CV92" s="359">
        <f t="shared" si="121"/>
        <v>1</v>
      </c>
      <c r="CX92" s="228">
        <v>7.0000000000000007E-2</v>
      </c>
      <c r="CY92" s="27">
        <f t="shared" si="122"/>
        <v>0.371</v>
      </c>
      <c r="CZ92" s="27">
        <v>5.1999999999999998E-2</v>
      </c>
      <c r="DA92" s="27">
        <f t="shared" si="123"/>
        <v>0.48399999999999999</v>
      </c>
      <c r="DB92" s="27">
        <v>0.14810000000000001</v>
      </c>
      <c r="DC92" s="165">
        <f t="shared" si="124"/>
        <v>1.0030999999999999</v>
      </c>
      <c r="DD92" s="194">
        <f t="shared" si="125"/>
        <v>0.314</v>
      </c>
      <c r="DE92" s="358">
        <f t="shared" si="126"/>
        <v>0</v>
      </c>
      <c r="DF92" s="359">
        <f t="shared" si="127"/>
        <v>0</v>
      </c>
      <c r="DI92" s="231"/>
      <c r="DJ92" s="165">
        <f t="shared" si="128"/>
        <v>15.884099999999998</v>
      </c>
      <c r="DK92" s="194">
        <f t="shared" si="129"/>
        <v>0.71299999999999997</v>
      </c>
      <c r="DM92" s="370">
        <f t="shared" si="130"/>
        <v>4</v>
      </c>
      <c r="DN92" s="371">
        <f t="shared" si="131"/>
        <v>8</v>
      </c>
    </row>
    <row r="93" spans="2:118" x14ac:dyDescent="0.3">
      <c r="B93" s="48" t="s">
        <v>150</v>
      </c>
      <c r="C93" s="162">
        <v>540097</v>
      </c>
      <c r="D93" s="5" t="s">
        <v>335</v>
      </c>
      <c r="E93" s="5" t="s">
        <v>370</v>
      </c>
      <c r="F93" s="12">
        <v>6</v>
      </c>
      <c r="G93" s="20">
        <v>187227</v>
      </c>
      <c r="H93" s="20">
        <v>17872</v>
      </c>
      <c r="I93" s="20">
        <v>27309</v>
      </c>
      <c r="J93" s="21">
        <v>93.350638529699239</v>
      </c>
      <c r="K93" s="20">
        <v>10999</v>
      </c>
      <c r="L93" s="165">
        <v>2.4660423674879532</v>
      </c>
      <c r="N93" s="438">
        <v>5079</v>
      </c>
      <c r="O93" s="29">
        <f t="shared" si="66"/>
        <v>0.84399999999999997</v>
      </c>
      <c r="P93" s="27">
        <v>2.712749763655883E-2</v>
      </c>
      <c r="Q93" s="27">
        <f t="shared" si="67"/>
        <v>0.155</v>
      </c>
      <c r="R93" s="12">
        <v>256.66000000000003</v>
      </c>
      <c r="S93" s="29">
        <f t="shared" si="68"/>
        <v>0.88600000000000001</v>
      </c>
      <c r="T93" s="71">
        <v>1.3708492898994271E-3</v>
      </c>
      <c r="U93" s="27">
        <f t="shared" si="69"/>
        <v>0.24</v>
      </c>
      <c r="V93" s="12">
        <v>15</v>
      </c>
      <c r="W93" s="27">
        <f t="shared" si="70"/>
        <v>0.28199999999999997</v>
      </c>
      <c r="X93" s="64">
        <v>1.2</v>
      </c>
      <c r="Y93" s="27">
        <f t="shared" si="71"/>
        <v>0.307</v>
      </c>
      <c r="Z93" s="165">
        <f t="shared" si="72"/>
        <v>2.714</v>
      </c>
      <c r="AA93" s="183">
        <f t="shared" si="73"/>
        <v>0.314</v>
      </c>
      <c r="AB93" s="358">
        <f t="shared" si="74"/>
        <v>0</v>
      </c>
      <c r="AC93" s="359">
        <f t="shared" si="75"/>
        <v>2</v>
      </c>
      <c r="AE93" s="438">
        <v>1112</v>
      </c>
      <c r="AF93" s="143">
        <f t="shared" si="76"/>
        <v>0.94299999999999995</v>
      </c>
      <c r="AG93" s="80">
        <v>25</v>
      </c>
      <c r="AH93" s="29">
        <f t="shared" si="77"/>
        <v>0.80500000000000005</v>
      </c>
      <c r="AI93" s="27">
        <f t="shared" si="78"/>
        <v>6.222023276633841E-2</v>
      </c>
      <c r="AJ93" s="85">
        <f t="shared" si="79"/>
        <v>0.45900000000000002</v>
      </c>
      <c r="AK93" s="74">
        <f t="shared" si="80"/>
        <v>0.21894073636542627</v>
      </c>
      <c r="AL93" s="27">
        <f t="shared" si="81"/>
        <v>0.371</v>
      </c>
      <c r="AM93" s="12">
        <v>1152</v>
      </c>
      <c r="AN93" s="85">
        <f t="shared" si="82"/>
        <v>6.445837063563116E-2</v>
      </c>
      <c r="AO93" s="27">
        <f t="shared" si="83"/>
        <v>2.2482014388489208E-2</v>
      </c>
      <c r="AP93" s="27">
        <f t="shared" si="84"/>
        <v>0.56799999999999995</v>
      </c>
      <c r="AQ93" s="199">
        <f t="shared" si="85"/>
        <v>2.5780000000000003</v>
      </c>
      <c r="AR93" s="194">
        <f t="shared" si="86"/>
        <v>0.73799999999999999</v>
      </c>
      <c r="AS93" s="358">
        <f t="shared" si="87"/>
        <v>1</v>
      </c>
      <c r="AT93" s="359">
        <f t="shared" si="88"/>
        <v>2</v>
      </c>
      <c r="AV93" s="209">
        <v>52200</v>
      </c>
      <c r="AW93" s="85">
        <f t="shared" si="89"/>
        <v>0.77</v>
      </c>
      <c r="AX93" s="27">
        <v>0.27192982456140352</v>
      </c>
      <c r="AY93" s="85">
        <f t="shared" si="90"/>
        <v>0.71</v>
      </c>
      <c r="AZ93" s="27">
        <v>0.314</v>
      </c>
      <c r="BA93" s="85">
        <f t="shared" si="91"/>
        <v>0.72</v>
      </c>
      <c r="BB93" s="27">
        <v>0.89300000000000002</v>
      </c>
      <c r="BC93" s="85">
        <f t="shared" si="92"/>
        <v>0.72399999999999998</v>
      </c>
      <c r="BD93" s="27">
        <v>0.79400000000000004</v>
      </c>
      <c r="BE93" s="85">
        <f t="shared" si="93"/>
        <v>0.47699999999999998</v>
      </c>
      <c r="BF93" s="27">
        <v>3.9568345323741004E-2</v>
      </c>
      <c r="BG93" s="85">
        <f t="shared" si="94"/>
        <v>0.625</v>
      </c>
      <c r="BH93" s="213">
        <f t="shared" si="95"/>
        <v>4.0259999999999998</v>
      </c>
      <c r="BI93" s="188">
        <f t="shared" si="96"/>
        <v>0.95</v>
      </c>
      <c r="BJ93" s="358">
        <f t="shared" si="97"/>
        <v>0</v>
      </c>
      <c r="BK93" s="359">
        <f t="shared" si="98"/>
        <v>0</v>
      </c>
      <c r="BM93" s="162">
        <v>3</v>
      </c>
      <c r="BN93" s="27">
        <f t="shared" si="99"/>
        <v>0.76600000000000001</v>
      </c>
      <c r="BO93" s="12">
        <v>1</v>
      </c>
      <c r="BP93" s="27">
        <f t="shared" si="100"/>
        <v>0.59299999999999997</v>
      </c>
      <c r="BQ93" s="27">
        <v>5.7000000000000002E-2</v>
      </c>
      <c r="BR93" s="85">
        <f t="shared" si="101"/>
        <v>0.36299999999999999</v>
      </c>
      <c r="BS93" s="165">
        <f t="shared" si="102"/>
        <v>1.129</v>
      </c>
      <c r="BT93" s="224">
        <f t="shared" si="103"/>
        <v>0.621</v>
      </c>
      <c r="BU93" s="358">
        <f t="shared" si="104"/>
        <v>0</v>
      </c>
      <c r="BV93" s="359">
        <f t="shared" si="105"/>
        <v>0</v>
      </c>
      <c r="BX93" s="162">
        <v>0</v>
      </c>
      <c r="BY93" s="27">
        <f t="shared" si="106"/>
        <v>0</v>
      </c>
      <c r="BZ93" s="12">
        <v>0</v>
      </c>
      <c r="CA93" s="27">
        <f t="shared" si="107"/>
        <v>0</v>
      </c>
      <c r="CB93" s="12">
        <v>20</v>
      </c>
      <c r="CC93" s="143">
        <f t="shared" si="108"/>
        <v>0.91500000000000004</v>
      </c>
      <c r="CD93" s="12">
        <v>4</v>
      </c>
      <c r="CE93" s="29">
        <f t="shared" si="109"/>
        <v>0.84799999999999998</v>
      </c>
      <c r="CF93" s="165">
        <f t="shared" si="110"/>
        <v>0.91500000000000004</v>
      </c>
      <c r="CG93" s="194">
        <f t="shared" si="111"/>
        <v>0.68500000000000005</v>
      </c>
      <c r="CH93" s="358">
        <f t="shared" si="112"/>
        <v>1</v>
      </c>
      <c r="CI93" s="359">
        <f t="shared" si="113"/>
        <v>1</v>
      </c>
      <c r="CK93" s="162">
        <v>79</v>
      </c>
      <c r="CL93" s="143">
        <f t="shared" si="114"/>
        <v>0.92200000000000004</v>
      </c>
      <c r="CM93" s="27">
        <v>7.1043165467625902E-2</v>
      </c>
      <c r="CN93" s="85">
        <f t="shared" si="115"/>
        <v>0.749</v>
      </c>
      <c r="CO93" s="12">
        <v>190</v>
      </c>
      <c r="CP93" s="29">
        <f t="shared" si="116"/>
        <v>0.86199999999999999</v>
      </c>
      <c r="CQ93" s="12">
        <v>43</v>
      </c>
      <c r="CR93" s="29">
        <f t="shared" si="117"/>
        <v>0.82299999999999995</v>
      </c>
      <c r="CS93" s="165">
        <f t="shared" si="118"/>
        <v>3.3560000000000003</v>
      </c>
      <c r="CT93" s="188">
        <f t="shared" si="119"/>
        <v>0.90100000000000002</v>
      </c>
      <c r="CU93" s="358">
        <f t="shared" si="120"/>
        <v>1</v>
      </c>
      <c r="CV93" s="359">
        <f t="shared" si="121"/>
        <v>3</v>
      </c>
      <c r="CX93" s="228">
        <v>9.4E-2</v>
      </c>
      <c r="CY93" s="27">
        <f t="shared" si="122"/>
        <v>0.45900000000000002</v>
      </c>
      <c r="CZ93" s="27">
        <v>0.05</v>
      </c>
      <c r="DA93" s="27">
        <f t="shared" si="123"/>
        <v>0.47699999999999998</v>
      </c>
      <c r="DB93" s="27">
        <v>0.18509999999999999</v>
      </c>
      <c r="DC93" s="165">
        <f t="shared" si="124"/>
        <v>1.1211</v>
      </c>
      <c r="DD93" s="194">
        <f t="shared" si="125"/>
        <v>0.371</v>
      </c>
      <c r="DE93" s="358">
        <f t="shared" si="126"/>
        <v>0</v>
      </c>
      <c r="DF93" s="359">
        <f t="shared" si="127"/>
        <v>0</v>
      </c>
      <c r="DI93" s="231"/>
      <c r="DJ93" s="165">
        <f t="shared" si="128"/>
        <v>15.8391</v>
      </c>
      <c r="DK93" s="194">
        <f t="shared" si="129"/>
        <v>0.71</v>
      </c>
      <c r="DM93" s="370">
        <f t="shared" si="130"/>
        <v>3</v>
      </c>
      <c r="DN93" s="371">
        <f t="shared" si="131"/>
        <v>8</v>
      </c>
    </row>
    <row r="94" spans="2:118" x14ac:dyDescent="0.3">
      <c r="B94" s="48" t="s">
        <v>52</v>
      </c>
      <c r="C94" s="162">
        <v>540020</v>
      </c>
      <c r="D94" s="5" t="s">
        <v>315</v>
      </c>
      <c r="E94" s="5" t="s">
        <v>370</v>
      </c>
      <c r="F94" s="12">
        <v>5</v>
      </c>
      <c r="G94" s="20">
        <v>179050</v>
      </c>
      <c r="H94" s="20">
        <v>3554</v>
      </c>
      <c r="I94" s="20">
        <v>6077</v>
      </c>
      <c r="J94" s="21">
        <v>21.721753700083774</v>
      </c>
      <c r="K94" s="20">
        <v>2262</v>
      </c>
      <c r="L94" s="165">
        <v>2.6865605658709106</v>
      </c>
      <c r="N94" s="438">
        <v>6372</v>
      </c>
      <c r="O94" s="29">
        <f t="shared" si="66"/>
        <v>0.872</v>
      </c>
      <c r="P94" s="27">
        <v>3.5587824629991632E-2</v>
      </c>
      <c r="Q94" s="27">
        <f t="shared" si="67"/>
        <v>0.22900000000000001</v>
      </c>
      <c r="R94" s="12">
        <v>141.83000000000001</v>
      </c>
      <c r="S94" s="29">
        <f t="shared" si="68"/>
        <v>0.83</v>
      </c>
      <c r="T94" s="71">
        <v>7.9212510471935219E-4</v>
      </c>
      <c r="U94" s="27">
        <f t="shared" si="69"/>
        <v>6.7000000000000004E-2</v>
      </c>
      <c r="V94" s="12">
        <v>17</v>
      </c>
      <c r="W94" s="27">
        <f t="shared" si="70"/>
        <v>0.505</v>
      </c>
      <c r="X94" s="64">
        <v>3</v>
      </c>
      <c r="Y94" s="27">
        <f t="shared" si="71"/>
        <v>0.74199999999999999</v>
      </c>
      <c r="Z94" s="165">
        <f t="shared" si="72"/>
        <v>3.2449999999999997</v>
      </c>
      <c r="AA94" s="183">
        <f t="shared" si="73"/>
        <v>0.54700000000000004</v>
      </c>
      <c r="AB94" s="358">
        <f t="shared" si="74"/>
        <v>0</v>
      </c>
      <c r="AC94" s="359">
        <f t="shared" si="75"/>
        <v>2</v>
      </c>
      <c r="AE94" s="438">
        <v>428</v>
      </c>
      <c r="AF94" s="29">
        <f t="shared" si="76"/>
        <v>0.84</v>
      </c>
      <c r="AG94" s="80">
        <v>0</v>
      </c>
      <c r="AH94" s="27">
        <f t="shared" si="77"/>
        <v>0</v>
      </c>
      <c r="AI94" s="27">
        <f t="shared" si="78"/>
        <v>0.12042768711311198</v>
      </c>
      <c r="AJ94" s="85">
        <f t="shared" si="79"/>
        <v>0.65</v>
      </c>
      <c r="AK94" s="74">
        <f t="shared" si="80"/>
        <v>6.7168863779033264E-2</v>
      </c>
      <c r="AL94" s="27">
        <f t="shared" si="81"/>
        <v>0.20799999999999999</v>
      </c>
      <c r="AM94" s="12">
        <v>489</v>
      </c>
      <c r="AN94" s="85">
        <f t="shared" si="82"/>
        <v>0.13759144625773775</v>
      </c>
      <c r="AO94" s="27">
        <f t="shared" si="83"/>
        <v>0</v>
      </c>
      <c r="AP94" s="27">
        <f t="shared" si="84"/>
        <v>0</v>
      </c>
      <c r="AQ94" s="199">
        <f t="shared" si="85"/>
        <v>1.698</v>
      </c>
      <c r="AR94" s="194">
        <f t="shared" si="86"/>
        <v>0.40899999999999997</v>
      </c>
      <c r="AS94" s="358">
        <f t="shared" si="87"/>
        <v>0</v>
      </c>
      <c r="AT94" s="359">
        <f t="shared" si="88"/>
        <v>1</v>
      </c>
      <c r="AV94" s="209">
        <v>27400</v>
      </c>
      <c r="AW94" s="85">
        <f t="shared" si="89"/>
        <v>0.32800000000000001</v>
      </c>
      <c r="AX94" s="27">
        <v>0.25056433408577877</v>
      </c>
      <c r="AY94" s="85">
        <f t="shared" si="90"/>
        <v>0.65</v>
      </c>
      <c r="AZ94" s="27">
        <v>0.23699999999999999</v>
      </c>
      <c r="BA94" s="85">
        <f t="shared" si="91"/>
        <v>0.57899999999999996</v>
      </c>
      <c r="BB94" s="27">
        <v>0.89400000000000002</v>
      </c>
      <c r="BC94" s="85">
        <f t="shared" si="92"/>
        <v>0.72699999999999998</v>
      </c>
      <c r="BD94" s="27">
        <v>0.88600000000000001</v>
      </c>
      <c r="BE94" s="85">
        <f t="shared" si="93"/>
        <v>0.72399999999999998</v>
      </c>
      <c r="BF94" s="27">
        <v>2.336448598130841E-2</v>
      </c>
      <c r="BG94" s="85">
        <f t="shared" si="94"/>
        <v>0.501</v>
      </c>
      <c r="BH94" s="213">
        <f t="shared" si="95"/>
        <v>3.5089999999999995</v>
      </c>
      <c r="BI94" s="194">
        <f t="shared" si="96"/>
        <v>0.61399999999999999</v>
      </c>
      <c r="BJ94" s="358">
        <f t="shared" si="97"/>
        <v>0</v>
      </c>
      <c r="BK94" s="359">
        <f t="shared" si="98"/>
        <v>0</v>
      </c>
      <c r="BM94" s="162">
        <v>3</v>
      </c>
      <c r="BN94" s="27">
        <f t="shared" si="99"/>
        <v>0.76600000000000001</v>
      </c>
      <c r="BO94" s="12">
        <v>1</v>
      </c>
      <c r="BP94" s="27">
        <f t="shared" si="100"/>
        <v>0.59299999999999997</v>
      </c>
      <c r="BQ94" s="27">
        <v>7.0000000000000007E-2</v>
      </c>
      <c r="BR94" s="85">
        <f t="shared" si="101"/>
        <v>0.438</v>
      </c>
      <c r="BS94" s="165">
        <f t="shared" si="102"/>
        <v>1.204</v>
      </c>
      <c r="BT94" s="224">
        <f t="shared" si="103"/>
        <v>0.67800000000000005</v>
      </c>
      <c r="BU94" s="358">
        <f t="shared" si="104"/>
        <v>0</v>
      </c>
      <c r="BV94" s="359">
        <f t="shared" si="105"/>
        <v>0</v>
      </c>
      <c r="BX94" s="162">
        <v>0</v>
      </c>
      <c r="BY94" s="27">
        <f t="shared" si="106"/>
        <v>0</v>
      </c>
      <c r="BZ94" s="12">
        <v>0</v>
      </c>
      <c r="CA94" s="27">
        <f t="shared" si="107"/>
        <v>0</v>
      </c>
      <c r="CB94" s="12">
        <v>17</v>
      </c>
      <c r="CC94" s="29">
        <f t="shared" si="108"/>
        <v>0.89300000000000002</v>
      </c>
      <c r="CD94" s="12">
        <v>5</v>
      </c>
      <c r="CE94" s="29">
        <f t="shared" si="109"/>
        <v>0.879</v>
      </c>
      <c r="CF94" s="165">
        <f t="shared" si="110"/>
        <v>0.89300000000000002</v>
      </c>
      <c r="CG94" s="194">
        <f t="shared" si="111"/>
        <v>0.67800000000000005</v>
      </c>
      <c r="CH94" s="358">
        <f t="shared" si="112"/>
        <v>0</v>
      </c>
      <c r="CI94" s="359">
        <f t="shared" si="113"/>
        <v>1</v>
      </c>
      <c r="CK94" s="162">
        <v>34</v>
      </c>
      <c r="CL94" s="29">
        <f t="shared" si="114"/>
        <v>0.82599999999999996</v>
      </c>
      <c r="CM94" s="27">
        <v>7.9439252336448593E-2</v>
      </c>
      <c r="CN94" s="85">
        <f t="shared" si="115"/>
        <v>0.76600000000000001</v>
      </c>
      <c r="CO94" s="12">
        <v>145</v>
      </c>
      <c r="CP94" s="29">
        <f t="shared" si="116"/>
        <v>0.82299999999999995</v>
      </c>
      <c r="CQ94" s="12">
        <v>36</v>
      </c>
      <c r="CR94" s="27">
        <f t="shared" si="117"/>
        <v>0.79500000000000004</v>
      </c>
      <c r="CS94" s="165">
        <f t="shared" si="118"/>
        <v>3.21</v>
      </c>
      <c r="CT94" s="192">
        <f t="shared" si="119"/>
        <v>0.85799999999999998</v>
      </c>
      <c r="CU94" s="358">
        <f t="shared" si="120"/>
        <v>0</v>
      </c>
      <c r="CV94" s="359">
        <f t="shared" si="121"/>
        <v>2</v>
      </c>
      <c r="CX94" s="228">
        <v>0.17799999999999999</v>
      </c>
      <c r="CY94" s="27">
        <f t="shared" si="122"/>
        <v>0.65</v>
      </c>
      <c r="CZ94" s="27">
        <v>6.9000000000000006E-2</v>
      </c>
      <c r="DA94" s="27">
        <f t="shared" si="123"/>
        <v>0.54700000000000004</v>
      </c>
      <c r="DB94" s="180">
        <v>0.87029999999999996</v>
      </c>
      <c r="DC94" s="165">
        <f t="shared" si="124"/>
        <v>2.0672999999999999</v>
      </c>
      <c r="DD94" s="194">
        <f t="shared" si="125"/>
        <v>0.75900000000000001</v>
      </c>
      <c r="DE94" s="358">
        <f t="shared" si="126"/>
        <v>0</v>
      </c>
      <c r="DF94" s="359">
        <f t="shared" si="127"/>
        <v>1</v>
      </c>
      <c r="DI94" s="231"/>
      <c r="DJ94" s="165">
        <f t="shared" si="128"/>
        <v>15.8263</v>
      </c>
      <c r="DK94" s="194">
        <f t="shared" si="129"/>
        <v>0.70599999999999996</v>
      </c>
      <c r="DM94" s="370">
        <f t="shared" si="130"/>
        <v>0</v>
      </c>
      <c r="DN94" s="371">
        <f t="shared" si="131"/>
        <v>7</v>
      </c>
    </row>
    <row r="95" spans="2:118" x14ac:dyDescent="0.3">
      <c r="B95" s="47" t="s">
        <v>99</v>
      </c>
      <c r="C95" s="160">
        <v>540060</v>
      </c>
      <c r="D95" s="4" t="s">
        <v>327</v>
      </c>
      <c r="E95" s="4" t="s">
        <v>369</v>
      </c>
      <c r="F95" s="11">
        <v>6</v>
      </c>
      <c r="G95" s="18">
        <v>1070</v>
      </c>
      <c r="H95" s="18">
        <v>1025</v>
      </c>
      <c r="I95" s="18">
        <v>2287</v>
      </c>
      <c r="J95" s="19">
        <v>1367.9252336448599</v>
      </c>
      <c r="K95" s="18">
        <v>833</v>
      </c>
      <c r="L95" s="163">
        <v>2.75</v>
      </c>
      <c r="N95" s="256">
        <v>127</v>
      </c>
      <c r="O95" s="26">
        <f t="shared" si="66"/>
        <v>0.54400000000000004</v>
      </c>
      <c r="P95" s="26">
        <v>0.11869158878504669</v>
      </c>
      <c r="Q95" s="26">
        <f t="shared" si="67"/>
        <v>0.53300000000000003</v>
      </c>
      <c r="R95" s="11">
        <v>4.63</v>
      </c>
      <c r="S95" s="26">
        <f t="shared" si="68"/>
        <v>0.58599999999999997</v>
      </c>
      <c r="T95" s="69">
        <v>4.3271028037383174E-3</v>
      </c>
      <c r="U95" s="26">
        <f t="shared" si="69"/>
        <v>0.58599999999999997</v>
      </c>
      <c r="V95" s="11">
        <v>18</v>
      </c>
      <c r="W95" s="26">
        <f t="shared" si="70"/>
        <v>0.58599999999999997</v>
      </c>
      <c r="X95" s="62">
        <v>2.5</v>
      </c>
      <c r="Y95" s="26">
        <f t="shared" si="71"/>
        <v>0.67800000000000005</v>
      </c>
      <c r="Z95" s="163">
        <f t="shared" si="72"/>
        <v>3.5129999999999999</v>
      </c>
      <c r="AA95" s="181">
        <f t="shared" si="73"/>
        <v>0.70299999999999996</v>
      </c>
      <c r="AB95" s="283">
        <f t="shared" si="74"/>
        <v>0</v>
      </c>
      <c r="AC95" s="284">
        <f t="shared" si="75"/>
        <v>0</v>
      </c>
      <c r="AE95" s="256">
        <v>80</v>
      </c>
      <c r="AF95" s="26">
        <f t="shared" si="76"/>
        <v>0.54</v>
      </c>
      <c r="AG95" s="79">
        <v>6</v>
      </c>
      <c r="AH95" s="26">
        <f t="shared" si="77"/>
        <v>0.64600000000000002</v>
      </c>
      <c r="AI95" s="26">
        <f t="shared" si="78"/>
        <v>7.8048780487804878E-2</v>
      </c>
      <c r="AJ95" s="83">
        <f t="shared" si="79"/>
        <v>0.54</v>
      </c>
      <c r="AK95" s="61">
        <f t="shared" si="80"/>
        <v>0.62992125984251968</v>
      </c>
      <c r="AL95" s="26">
        <f t="shared" si="81"/>
        <v>0.61099999999999999</v>
      </c>
      <c r="AM95" s="11">
        <v>84</v>
      </c>
      <c r="AN95" s="83">
        <f t="shared" si="82"/>
        <v>8.1951219512195125E-2</v>
      </c>
      <c r="AO95" s="26">
        <f t="shared" si="83"/>
        <v>7.4999999999999997E-2</v>
      </c>
      <c r="AP95" s="26">
        <f t="shared" si="84"/>
        <v>0.67400000000000004</v>
      </c>
      <c r="AQ95" s="198">
        <f t="shared" si="85"/>
        <v>2.3370000000000002</v>
      </c>
      <c r="AR95" s="193">
        <f t="shared" si="86"/>
        <v>0.63900000000000001</v>
      </c>
      <c r="AS95" s="283">
        <f t="shared" si="87"/>
        <v>0</v>
      </c>
      <c r="AT95" s="284">
        <f t="shared" si="88"/>
        <v>0</v>
      </c>
      <c r="AV95" s="208">
        <v>30800</v>
      </c>
      <c r="AW95" s="83">
        <f t="shared" si="89"/>
        <v>0.39900000000000002</v>
      </c>
      <c r="AX95" s="26">
        <v>0.46666666666666667</v>
      </c>
      <c r="AY95" s="144">
        <f t="shared" si="90"/>
        <v>0.95</v>
      </c>
      <c r="AZ95" s="26">
        <v>0.25</v>
      </c>
      <c r="BA95" s="83">
        <f t="shared" si="91"/>
        <v>0.6</v>
      </c>
      <c r="BB95" s="26">
        <v>0.76200000000000001</v>
      </c>
      <c r="BC95" s="83">
        <f t="shared" si="92"/>
        <v>0.42699999999999999</v>
      </c>
      <c r="BD95" s="26">
        <v>0.72700000000000009</v>
      </c>
      <c r="BE95" s="83">
        <f t="shared" si="93"/>
        <v>0.35599999999999998</v>
      </c>
      <c r="BF95" s="26">
        <v>0.1125</v>
      </c>
      <c r="BG95" s="178">
        <f t="shared" si="94"/>
        <v>0.879</v>
      </c>
      <c r="BH95" s="212">
        <f t="shared" si="95"/>
        <v>3.6109999999999998</v>
      </c>
      <c r="BI95" s="193">
        <f t="shared" si="96"/>
        <v>0.68899999999999995</v>
      </c>
      <c r="BJ95" s="283">
        <f t="shared" si="97"/>
        <v>1</v>
      </c>
      <c r="BK95" s="284">
        <f t="shared" si="98"/>
        <v>2</v>
      </c>
      <c r="BM95" s="160">
        <v>1</v>
      </c>
      <c r="BN95" s="26">
        <f t="shared" si="99"/>
        <v>0.40200000000000002</v>
      </c>
      <c r="BO95" s="11">
        <v>0</v>
      </c>
      <c r="BP95" s="26">
        <f t="shared" si="100"/>
        <v>0</v>
      </c>
      <c r="BQ95" s="26">
        <v>0.154</v>
      </c>
      <c r="BR95" s="83">
        <f t="shared" si="101"/>
        <v>0.73099999999999998</v>
      </c>
      <c r="BS95" s="163">
        <f t="shared" si="102"/>
        <v>1.133</v>
      </c>
      <c r="BT95" s="223">
        <f t="shared" si="103"/>
        <v>0.625</v>
      </c>
      <c r="BU95" s="283">
        <f t="shared" si="104"/>
        <v>0</v>
      </c>
      <c r="BV95" s="284">
        <f t="shared" si="105"/>
        <v>0</v>
      </c>
      <c r="BX95" s="160">
        <v>9</v>
      </c>
      <c r="BY95" s="144">
        <f t="shared" si="106"/>
        <v>0.90100000000000002</v>
      </c>
      <c r="BZ95" s="11">
        <v>2</v>
      </c>
      <c r="CA95" s="31">
        <f t="shared" si="107"/>
        <v>0.872</v>
      </c>
      <c r="CB95" s="11">
        <v>3</v>
      </c>
      <c r="CC95" s="26">
        <f t="shared" si="108"/>
        <v>0.51500000000000001</v>
      </c>
      <c r="CD95" s="11">
        <v>1</v>
      </c>
      <c r="CE95" s="26">
        <f t="shared" si="109"/>
        <v>0.501</v>
      </c>
      <c r="CF95" s="163">
        <f t="shared" si="110"/>
        <v>1.4159999999999999</v>
      </c>
      <c r="CG95" s="203">
        <f t="shared" si="111"/>
        <v>0.78700000000000003</v>
      </c>
      <c r="CH95" s="283">
        <f t="shared" si="112"/>
        <v>1</v>
      </c>
      <c r="CI95" s="284">
        <f t="shared" si="113"/>
        <v>1</v>
      </c>
      <c r="CK95" s="160">
        <v>8</v>
      </c>
      <c r="CL95" s="26">
        <f t="shared" si="114"/>
        <v>0.67100000000000004</v>
      </c>
      <c r="CM95" s="26">
        <v>0.1</v>
      </c>
      <c r="CN95" s="178">
        <f t="shared" si="115"/>
        <v>0.80200000000000005</v>
      </c>
      <c r="CO95" s="11">
        <v>39</v>
      </c>
      <c r="CP95" s="26">
        <f t="shared" si="116"/>
        <v>0.59699999999999998</v>
      </c>
      <c r="CQ95" s="11">
        <v>9</v>
      </c>
      <c r="CR95" s="26">
        <f t="shared" si="117"/>
        <v>0.58299999999999996</v>
      </c>
      <c r="CS95" s="163">
        <f t="shared" si="118"/>
        <v>2.653</v>
      </c>
      <c r="CT95" s="203">
        <f t="shared" si="119"/>
        <v>0.71</v>
      </c>
      <c r="CU95" s="283">
        <f t="shared" si="120"/>
        <v>0</v>
      </c>
      <c r="CV95" s="284">
        <f t="shared" si="121"/>
        <v>1</v>
      </c>
      <c r="CX95" s="227">
        <v>8.8999999999999996E-2</v>
      </c>
      <c r="CY95" s="26">
        <f t="shared" si="122"/>
        <v>0.44800000000000001</v>
      </c>
      <c r="CZ95" s="26">
        <v>6.9000000000000006E-2</v>
      </c>
      <c r="DA95" s="26">
        <f t="shared" si="123"/>
        <v>0.54700000000000004</v>
      </c>
      <c r="DB95" s="26">
        <v>0.16739999999999999</v>
      </c>
      <c r="DC95" s="163">
        <f t="shared" si="124"/>
        <v>1.1624000000000001</v>
      </c>
      <c r="DD95" s="203">
        <f t="shared" si="125"/>
        <v>0.38100000000000001</v>
      </c>
      <c r="DE95" s="283">
        <f t="shared" si="126"/>
        <v>0</v>
      </c>
      <c r="DF95" s="284">
        <f t="shared" si="127"/>
        <v>0</v>
      </c>
      <c r="DI95" s="231"/>
      <c r="DJ95" s="163">
        <f t="shared" si="128"/>
        <v>15.825399999999998</v>
      </c>
      <c r="DK95" s="203">
        <f t="shared" si="129"/>
        <v>0.70299999999999996</v>
      </c>
      <c r="DM95" s="301">
        <f t="shared" si="130"/>
        <v>2</v>
      </c>
      <c r="DN95" s="302">
        <f t="shared" si="131"/>
        <v>4</v>
      </c>
    </row>
    <row r="96" spans="2:118" x14ac:dyDescent="0.3">
      <c r="B96" s="48" t="s">
        <v>54</v>
      </c>
      <c r="C96" s="162">
        <v>540022</v>
      </c>
      <c r="D96" s="5" t="s">
        <v>316</v>
      </c>
      <c r="E96" s="5" t="s">
        <v>370</v>
      </c>
      <c r="F96" s="12">
        <v>3</v>
      </c>
      <c r="G96" s="20">
        <v>219517</v>
      </c>
      <c r="H96" s="20">
        <v>4828</v>
      </c>
      <c r="I96" s="20">
        <v>7550</v>
      </c>
      <c r="J96" s="21">
        <v>22.011962627040273</v>
      </c>
      <c r="K96" s="20">
        <v>2696</v>
      </c>
      <c r="L96" s="165">
        <v>2.7804154302670625</v>
      </c>
      <c r="N96" s="438">
        <v>5674</v>
      </c>
      <c r="O96" s="29">
        <f t="shared" si="66"/>
        <v>0.86199999999999999</v>
      </c>
      <c r="P96" s="27">
        <v>2.5847656445742238E-2</v>
      </c>
      <c r="Q96" s="27">
        <f t="shared" si="67"/>
        <v>0.14799999999999999</v>
      </c>
      <c r="R96" s="12">
        <v>166.22</v>
      </c>
      <c r="S96" s="29">
        <f t="shared" si="68"/>
        <v>0.84399999999999997</v>
      </c>
      <c r="T96" s="71">
        <v>7.5720787000551205E-4</v>
      </c>
      <c r="U96" s="27">
        <f t="shared" si="69"/>
        <v>0.06</v>
      </c>
      <c r="V96" s="12">
        <v>17</v>
      </c>
      <c r="W96" s="27">
        <f t="shared" si="70"/>
        <v>0.505</v>
      </c>
      <c r="X96" s="64">
        <v>2.4</v>
      </c>
      <c r="Y96" s="27">
        <f t="shared" si="71"/>
        <v>0.66700000000000004</v>
      </c>
      <c r="Z96" s="165">
        <f t="shared" si="72"/>
        <v>3.0860000000000003</v>
      </c>
      <c r="AA96" s="183">
        <f t="shared" si="73"/>
        <v>0.48</v>
      </c>
      <c r="AB96" s="358">
        <f t="shared" si="74"/>
        <v>0</v>
      </c>
      <c r="AC96" s="359">
        <f t="shared" si="75"/>
        <v>2</v>
      </c>
      <c r="AE96" s="438">
        <v>768</v>
      </c>
      <c r="AF96" s="143">
        <f t="shared" si="76"/>
        <v>0.90100000000000002</v>
      </c>
      <c r="AG96" s="80">
        <v>4</v>
      </c>
      <c r="AH96" s="27">
        <f t="shared" si="77"/>
        <v>0.59699999999999998</v>
      </c>
      <c r="AI96" s="27">
        <f t="shared" si="78"/>
        <v>0.15907207953603977</v>
      </c>
      <c r="AJ96" s="85">
        <f t="shared" si="79"/>
        <v>0.71299999999999997</v>
      </c>
      <c r="AK96" s="74">
        <f t="shared" si="80"/>
        <v>0.1353542474444836</v>
      </c>
      <c r="AL96" s="27">
        <f t="shared" si="81"/>
        <v>0.314</v>
      </c>
      <c r="AM96" s="12">
        <v>984</v>
      </c>
      <c r="AN96" s="85">
        <f t="shared" si="82"/>
        <v>0.20381110190555096</v>
      </c>
      <c r="AO96" s="27">
        <f t="shared" si="83"/>
        <v>5.208333333333333E-3</v>
      </c>
      <c r="AP96" s="27">
        <f t="shared" si="84"/>
        <v>0.49399999999999999</v>
      </c>
      <c r="AQ96" s="199">
        <f t="shared" si="85"/>
        <v>2.5249999999999999</v>
      </c>
      <c r="AR96" s="194">
        <f t="shared" si="86"/>
        <v>0.72</v>
      </c>
      <c r="AS96" s="358">
        <f t="shared" si="87"/>
        <v>1</v>
      </c>
      <c r="AT96" s="359">
        <f t="shared" si="88"/>
        <v>1</v>
      </c>
      <c r="AV96" s="209">
        <v>19850</v>
      </c>
      <c r="AW96" s="85">
        <f t="shared" si="89"/>
        <v>0.21199999999999999</v>
      </c>
      <c r="AX96" s="27">
        <v>0.30744680851063833</v>
      </c>
      <c r="AY96" s="85">
        <f t="shared" si="90"/>
        <v>0.79100000000000004</v>
      </c>
      <c r="AZ96" s="27">
        <v>0.14399999999999999</v>
      </c>
      <c r="BA96" s="85">
        <f t="shared" si="91"/>
        <v>0.35599999999999998</v>
      </c>
      <c r="BB96" s="27">
        <v>0.95099999999999996</v>
      </c>
      <c r="BC96" s="143">
        <f t="shared" si="92"/>
        <v>0.95699999999999996</v>
      </c>
      <c r="BD96" s="27">
        <v>0.70500000000000007</v>
      </c>
      <c r="BE96" s="85">
        <f t="shared" si="93"/>
        <v>0.32100000000000001</v>
      </c>
      <c r="BF96" s="27">
        <v>4.5572916666666664E-2</v>
      </c>
      <c r="BG96" s="85">
        <f t="shared" si="94"/>
        <v>0.66</v>
      </c>
      <c r="BH96" s="213">
        <f t="shared" si="95"/>
        <v>3.2970000000000002</v>
      </c>
      <c r="BI96" s="194">
        <f t="shared" si="96"/>
        <v>0.47699999999999998</v>
      </c>
      <c r="BJ96" s="358">
        <f t="shared" si="97"/>
        <v>1</v>
      </c>
      <c r="BK96" s="359">
        <f t="shared" si="98"/>
        <v>1</v>
      </c>
      <c r="BM96" s="162">
        <v>1</v>
      </c>
      <c r="BN96" s="27">
        <f t="shared" si="99"/>
        <v>0.40200000000000002</v>
      </c>
      <c r="BO96" s="12">
        <v>0</v>
      </c>
      <c r="BP96" s="27">
        <f t="shared" si="100"/>
        <v>0</v>
      </c>
      <c r="BQ96" s="27">
        <v>5.7000000000000002E-2</v>
      </c>
      <c r="BR96" s="85">
        <f t="shared" si="101"/>
        <v>0.36299999999999999</v>
      </c>
      <c r="BS96" s="165">
        <f t="shared" si="102"/>
        <v>0.76500000000000001</v>
      </c>
      <c r="BT96" s="224">
        <f t="shared" si="103"/>
        <v>0.39900000000000002</v>
      </c>
      <c r="BU96" s="358">
        <f t="shared" si="104"/>
        <v>0</v>
      </c>
      <c r="BV96" s="359">
        <f t="shared" si="105"/>
        <v>0</v>
      </c>
      <c r="BX96" s="162">
        <v>0</v>
      </c>
      <c r="BY96" s="27">
        <f t="shared" si="106"/>
        <v>0</v>
      </c>
      <c r="BZ96" s="12">
        <v>0</v>
      </c>
      <c r="CA96" s="27">
        <f t="shared" si="107"/>
        <v>0</v>
      </c>
      <c r="CB96" s="12">
        <v>16</v>
      </c>
      <c r="CC96" s="29">
        <f t="shared" si="108"/>
        <v>0.879</v>
      </c>
      <c r="CD96" s="12">
        <v>2</v>
      </c>
      <c r="CE96" s="27">
        <f t="shared" si="109"/>
        <v>0.67800000000000005</v>
      </c>
      <c r="CF96" s="165">
        <f t="shared" si="110"/>
        <v>0.879</v>
      </c>
      <c r="CG96" s="194">
        <f t="shared" si="111"/>
        <v>0.67100000000000004</v>
      </c>
      <c r="CH96" s="358">
        <f t="shared" si="112"/>
        <v>0</v>
      </c>
      <c r="CI96" s="359">
        <f t="shared" si="113"/>
        <v>1</v>
      </c>
      <c r="CK96" s="162">
        <v>41</v>
      </c>
      <c r="CL96" s="29">
        <f t="shared" si="114"/>
        <v>0.86499999999999999</v>
      </c>
      <c r="CM96" s="27">
        <v>5.3385416666666664E-2</v>
      </c>
      <c r="CN96" s="85">
        <f t="shared" si="115"/>
        <v>0.68100000000000005</v>
      </c>
      <c r="CO96" s="12">
        <v>60</v>
      </c>
      <c r="CP96" s="27">
        <f t="shared" si="116"/>
        <v>0.69899999999999995</v>
      </c>
      <c r="CQ96" s="12">
        <v>11</v>
      </c>
      <c r="CR96" s="27">
        <f t="shared" si="117"/>
        <v>0.61799999999999999</v>
      </c>
      <c r="CS96" s="165">
        <f t="shared" si="118"/>
        <v>2.863</v>
      </c>
      <c r="CT96" s="194">
        <f t="shared" si="119"/>
        <v>0.77</v>
      </c>
      <c r="CU96" s="358">
        <f t="shared" si="120"/>
        <v>0</v>
      </c>
      <c r="CV96" s="359">
        <f t="shared" si="121"/>
        <v>1</v>
      </c>
      <c r="CX96" s="228">
        <v>0.27300000000000002</v>
      </c>
      <c r="CY96" s="27">
        <f t="shared" si="122"/>
        <v>0.78400000000000003</v>
      </c>
      <c r="CZ96" s="27">
        <v>0.11</v>
      </c>
      <c r="DA96" s="27">
        <f t="shared" si="123"/>
        <v>0.68500000000000005</v>
      </c>
      <c r="DB96" s="143">
        <v>0.92589999999999995</v>
      </c>
      <c r="DC96" s="165">
        <f t="shared" si="124"/>
        <v>2.3948999999999998</v>
      </c>
      <c r="DD96" s="192">
        <f t="shared" si="125"/>
        <v>0.85099999999999998</v>
      </c>
      <c r="DE96" s="358">
        <f t="shared" si="126"/>
        <v>1</v>
      </c>
      <c r="DF96" s="359">
        <f t="shared" si="127"/>
        <v>1</v>
      </c>
      <c r="DI96" s="231"/>
      <c r="DJ96" s="165">
        <f t="shared" si="128"/>
        <v>15.809899999999999</v>
      </c>
      <c r="DK96" s="194">
        <f t="shared" si="129"/>
        <v>0.69899999999999995</v>
      </c>
      <c r="DM96" s="370">
        <f t="shared" si="130"/>
        <v>3</v>
      </c>
      <c r="DN96" s="371">
        <f t="shared" si="131"/>
        <v>7</v>
      </c>
    </row>
    <row r="97" spans="2:118" x14ac:dyDescent="0.3">
      <c r="B97" s="47" t="s">
        <v>275</v>
      </c>
      <c r="C97" s="160">
        <v>540259</v>
      </c>
      <c r="D97" s="4" t="s">
        <v>360</v>
      </c>
      <c r="E97" s="4" t="s">
        <v>369</v>
      </c>
      <c r="F97" s="11">
        <v>5</v>
      </c>
      <c r="G97" s="18">
        <v>65</v>
      </c>
      <c r="H97" s="18">
        <v>100</v>
      </c>
      <c r="I97" s="18">
        <v>97</v>
      </c>
      <c r="J97" s="19">
        <v>955.07692307692309</v>
      </c>
      <c r="K97" s="18">
        <v>27</v>
      </c>
      <c r="L97" s="163">
        <v>3.59</v>
      </c>
      <c r="N97" s="256">
        <v>38</v>
      </c>
      <c r="O97" s="26">
        <f t="shared" si="66"/>
        <v>0.215</v>
      </c>
      <c r="P97" s="26">
        <v>0.58461538461538465</v>
      </c>
      <c r="Q97" s="144">
        <f t="shared" si="67"/>
        <v>0.996</v>
      </c>
      <c r="R97" s="11">
        <v>0.53</v>
      </c>
      <c r="S97" s="26">
        <f t="shared" si="68"/>
        <v>7.6999999999999999E-2</v>
      </c>
      <c r="T97" s="69">
        <v>8.1538461538461539E-3</v>
      </c>
      <c r="U97" s="31">
        <f t="shared" si="69"/>
        <v>0.85799999999999998</v>
      </c>
      <c r="V97" s="11">
        <v>16</v>
      </c>
      <c r="W97" s="26">
        <f t="shared" si="70"/>
        <v>0.38800000000000001</v>
      </c>
      <c r="X97" s="62">
        <v>7.6</v>
      </c>
      <c r="Y97" s="144">
        <f t="shared" si="71"/>
        <v>0.98199999999999998</v>
      </c>
      <c r="Z97" s="163">
        <f t="shared" si="72"/>
        <v>3.516</v>
      </c>
      <c r="AA97" s="181">
        <f t="shared" si="73"/>
        <v>0.71</v>
      </c>
      <c r="AB97" s="283">
        <f t="shared" si="74"/>
        <v>2</v>
      </c>
      <c r="AC97" s="284">
        <f t="shared" si="75"/>
        <v>3</v>
      </c>
      <c r="AE97" s="256">
        <v>58</v>
      </c>
      <c r="AF97" s="26">
        <f t="shared" si="76"/>
        <v>0.48</v>
      </c>
      <c r="AG97" s="79">
        <v>0</v>
      </c>
      <c r="AH97" s="26">
        <f t="shared" si="77"/>
        <v>0</v>
      </c>
      <c r="AI97" s="26">
        <f t="shared" si="78"/>
        <v>0.57999999999999996</v>
      </c>
      <c r="AJ97" s="144">
        <f t="shared" si="79"/>
        <v>0.996</v>
      </c>
      <c r="AK97" s="61">
        <f t="shared" si="80"/>
        <v>1.5263157894736843</v>
      </c>
      <c r="AL97" s="31">
        <f t="shared" si="81"/>
        <v>0.89300000000000002</v>
      </c>
      <c r="AM97" s="11">
        <v>58</v>
      </c>
      <c r="AN97" s="83">
        <f t="shared" si="82"/>
        <v>0.57999999999999996</v>
      </c>
      <c r="AO97" s="26">
        <f t="shared" si="83"/>
        <v>0</v>
      </c>
      <c r="AP97" s="26">
        <f t="shared" si="84"/>
        <v>0</v>
      </c>
      <c r="AQ97" s="198">
        <f t="shared" si="85"/>
        <v>2.3689999999999998</v>
      </c>
      <c r="AR97" s="193">
        <f t="shared" si="86"/>
        <v>0.65700000000000003</v>
      </c>
      <c r="AS97" s="283">
        <f t="shared" si="87"/>
        <v>1</v>
      </c>
      <c r="AT97" s="284">
        <f t="shared" si="88"/>
        <v>2</v>
      </c>
      <c r="AV97" s="208">
        <v>28795</v>
      </c>
      <c r="AW97" s="83">
        <f t="shared" si="89"/>
        <v>0.36</v>
      </c>
      <c r="AX97" s="26">
        <v>0.34615384615384609</v>
      </c>
      <c r="AY97" s="178">
        <f t="shared" si="90"/>
        <v>0.85499999999999998</v>
      </c>
      <c r="AZ97" s="26">
        <v>0.13800000000000001</v>
      </c>
      <c r="BA97" s="83">
        <f t="shared" si="91"/>
        <v>0.32500000000000001</v>
      </c>
      <c r="BB97" s="26">
        <v>0.67200000000000004</v>
      </c>
      <c r="BC97" s="83">
        <f t="shared" si="92"/>
        <v>0.32800000000000001</v>
      </c>
      <c r="BD97" s="26">
        <v>0.91400000000000003</v>
      </c>
      <c r="BE97" s="178">
        <f t="shared" si="93"/>
        <v>0.80500000000000005</v>
      </c>
      <c r="BF97" s="26">
        <v>8.6206896551724144E-2</v>
      </c>
      <c r="BG97" s="178">
        <f t="shared" si="94"/>
        <v>0.83299999999999996</v>
      </c>
      <c r="BH97" s="212">
        <f t="shared" si="95"/>
        <v>3.5059999999999998</v>
      </c>
      <c r="BI97" s="193">
        <f t="shared" si="96"/>
        <v>0.61099999999999999</v>
      </c>
      <c r="BJ97" s="283">
        <f t="shared" si="97"/>
        <v>0</v>
      </c>
      <c r="BK97" s="284">
        <f t="shared" si="98"/>
        <v>3</v>
      </c>
      <c r="BM97" s="160">
        <v>0</v>
      </c>
      <c r="BN97" s="26">
        <f t="shared" si="99"/>
        <v>0</v>
      </c>
      <c r="BO97" s="11">
        <v>0</v>
      </c>
      <c r="BP97" s="26">
        <f t="shared" si="100"/>
        <v>0</v>
      </c>
      <c r="BQ97" s="26">
        <v>0.66700000000000004</v>
      </c>
      <c r="BR97" s="144">
        <f t="shared" si="101"/>
        <v>1</v>
      </c>
      <c r="BS97" s="163">
        <f t="shared" si="102"/>
        <v>1</v>
      </c>
      <c r="BT97" s="223">
        <f t="shared" si="103"/>
        <v>0.53300000000000003</v>
      </c>
      <c r="BU97" s="283">
        <f t="shared" si="104"/>
        <v>1</v>
      </c>
      <c r="BV97" s="284">
        <f t="shared" si="105"/>
        <v>1</v>
      </c>
      <c r="BX97" s="160">
        <v>0</v>
      </c>
      <c r="BY97" s="26">
        <f t="shared" si="106"/>
        <v>0</v>
      </c>
      <c r="BZ97" s="11">
        <v>0</v>
      </c>
      <c r="CA97" s="26">
        <f t="shared" si="107"/>
        <v>0</v>
      </c>
      <c r="CB97" s="11">
        <v>4</v>
      </c>
      <c r="CC97" s="26">
        <f t="shared" si="108"/>
        <v>0.59</v>
      </c>
      <c r="CD97" s="11">
        <v>4</v>
      </c>
      <c r="CE97" s="31">
        <f t="shared" si="109"/>
        <v>0.84799999999999998</v>
      </c>
      <c r="CF97" s="163">
        <f t="shared" si="110"/>
        <v>0.59</v>
      </c>
      <c r="CG97" s="203">
        <f t="shared" si="111"/>
        <v>0.51500000000000001</v>
      </c>
      <c r="CH97" s="283">
        <f t="shared" si="112"/>
        <v>0</v>
      </c>
      <c r="CI97" s="284">
        <f t="shared" si="113"/>
        <v>0</v>
      </c>
      <c r="CK97" s="160">
        <v>25</v>
      </c>
      <c r="CL97" s="26">
        <f t="shared" si="114"/>
        <v>0.79800000000000004</v>
      </c>
      <c r="CM97" s="26">
        <v>0.43103448275862066</v>
      </c>
      <c r="CN97" s="144">
        <f t="shared" si="115"/>
        <v>0.98899999999999999</v>
      </c>
      <c r="CO97" s="11">
        <v>5</v>
      </c>
      <c r="CP97" s="26">
        <f t="shared" si="116"/>
        <v>0.26100000000000001</v>
      </c>
      <c r="CQ97" s="11">
        <v>0</v>
      </c>
      <c r="CR97" s="26">
        <f t="shared" si="117"/>
        <v>0</v>
      </c>
      <c r="CS97" s="163">
        <f t="shared" si="118"/>
        <v>2.048</v>
      </c>
      <c r="CT97" s="203">
        <f t="shared" si="119"/>
        <v>0.56100000000000005</v>
      </c>
      <c r="CU97" s="283">
        <f t="shared" si="120"/>
        <v>1</v>
      </c>
      <c r="CV97" s="284">
        <f t="shared" si="121"/>
        <v>1</v>
      </c>
      <c r="CX97" s="227">
        <v>1</v>
      </c>
      <c r="CY97" s="144">
        <f t="shared" si="122"/>
        <v>0.99199999999999999</v>
      </c>
      <c r="CZ97" s="26">
        <v>1</v>
      </c>
      <c r="DA97" s="144">
        <f t="shared" si="123"/>
        <v>0.99199999999999999</v>
      </c>
      <c r="DB97" s="83">
        <v>0.78410000000000002</v>
      </c>
      <c r="DC97" s="163">
        <f t="shared" si="124"/>
        <v>2.7681</v>
      </c>
      <c r="DD97" s="206">
        <f t="shared" si="125"/>
        <v>0.95699999999999996</v>
      </c>
      <c r="DE97" s="283">
        <f t="shared" si="126"/>
        <v>2</v>
      </c>
      <c r="DF97" s="284">
        <f t="shared" si="127"/>
        <v>2</v>
      </c>
      <c r="DI97" s="231"/>
      <c r="DJ97" s="163">
        <f t="shared" si="128"/>
        <v>15.797100000000002</v>
      </c>
      <c r="DK97" s="203">
        <f t="shared" si="129"/>
        <v>0.69599999999999995</v>
      </c>
      <c r="DM97" s="301">
        <f t="shared" si="130"/>
        <v>7</v>
      </c>
      <c r="DN97" s="302">
        <f t="shared" si="131"/>
        <v>12</v>
      </c>
    </row>
    <row r="98" spans="2:118" x14ac:dyDescent="0.3">
      <c r="B98" s="48" t="s">
        <v>278</v>
      </c>
      <c r="C98" s="162">
        <v>540277</v>
      </c>
      <c r="D98" s="5" t="s">
        <v>360</v>
      </c>
      <c r="E98" s="5" t="s">
        <v>370</v>
      </c>
      <c r="F98" s="12">
        <v>5</v>
      </c>
      <c r="G98" s="20">
        <v>165903</v>
      </c>
      <c r="H98" s="20">
        <v>4142</v>
      </c>
      <c r="I98" s="20">
        <v>5278</v>
      </c>
      <c r="J98" s="21">
        <v>20.360813246294523</v>
      </c>
      <c r="K98" s="20">
        <v>1688</v>
      </c>
      <c r="L98" s="165">
        <v>3.0888625592417061</v>
      </c>
      <c r="N98" s="438">
        <v>8078</v>
      </c>
      <c r="O98" s="143">
        <f t="shared" si="66"/>
        <v>0.91500000000000004</v>
      </c>
      <c r="P98" s="27">
        <v>4.8691102632261021E-2</v>
      </c>
      <c r="Q98" s="27">
        <f t="shared" si="67"/>
        <v>0.32500000000000001</v>
      </c>
      <c r="R98" s="12">
        <v>200.67</v>
      </c>
      <c r="S98" s="29">
        <f t="shared" si="68"/>
        <v>0.85799999999999998</v>
      </c>
      <c r="T98" s="71">
        <v>1.209562214064845E-3</v>
      </c>
      <c r="U98" s="27">
        <f t="shared" si="69"/>
        <v>0.187</v>
      </c>
      <c r="V98" s="12">
        <v>16</v>
      </c>
      <c r="W98" s="27">
        <f t="shared" si="70"/>
        <v>0.38800000000000001</v>
      </c>
      <c r="X98" s="64">
        <v>1.6</v>
      </c>
      <c r="Y98" s="27">
        <f t="shared" si="71"/>
        <v>0.45900000000000002</v>
      </c>
      <c r="Z98" s="165">
        <f t="shared" si="72"/>
        <v>3.1320000000000001</v>
      </c>
      <c r="AA98" s="183">
        <f t="shared" si="73"/>
        <v>0.49399999999999999</v>
      </c>
      <c r="AB98" s="358">
        <f t="shared" si="74"/>
        <v>1</v>
      </c>
      <c r="AC98" s="359">
        <f t="shared" si="75"/>
        <v>2</v>
      </c>
      <c r="AE98" s="438">
        <v>415</v>
      </c>
      <c r="AF98" s="29">
        <f t="shared" si="76"/>
        <v>0.83699999999999997</v>
      </c>
      <c r="AG98" s="80">
        <v>4</v>
      </c>
      <c r="AH98" s="27">
        <f t="shared" si="77"/>
        <v>0.59699999999999998</v>
      </c>
      <c r="AI98" s="27">
        <f t="shared" si="78"/>
        <v>0.10019314340898117</v>
      </c>
      <c r="AJ98" s="85">
        <f t="shared" si="79"/>
        <v>0.58599999999999997</v>
      </c>
      <c r="AK98" s="74">
        <f t="shared" si="80"/>
        <v>5.1374102500618968E-2</v>
      </c>
      <c r="AL98" s="27">
        <f t="shared" si="81"/>
        <v>0.18</v>
      </c>
      <c r="AM98" s="12">
        <v>672</v>
      </c>
      <c r="AN98" s="85">
        <f t="shared" si="82"/>
        <v>0.16224046354418156</v>
      </c>
      <c r="AO98" s="27">
        <f t="shared" si="83"/>
        <v>9.6385542168674707E-3</v>
      </c>
      <c r="AP98" s="27">
        <f t="shared" si="84"/>
        <v>0.51200000000000001</v>
      </c>
      <c r="AQ98" s="199">
        <f t="shared" si="85"/>
        <v>2.2000000000000002</v>
      </c>
      <c r="AR98" s="194">
        <f t="shared" si="86"/>
        <v>0.59</v>
      </c>
      <c r="AS98" s="358">
        <f t="shared" si="87"/>
        <v>0</v>
      </c>
      <c r="AT98" s="359">
        <f t="shared" si="88"/>
        <v>1</v>
      </c>
      <c r="AV98" s="209">
        <v>33000</v>
      </c>
      <c r="AW98" s="85">
        <f t="shared" si="89"/>
        <v>0.441</v>
      </c>
      <c r="AX98" s="27">
        <v>0.25669291338582678</v>
      </c>
      <c r="AY98" s="85">
        <f t="shared" si="90"/>
        <v>0.66700000000000004</v>
      </c>
      <c r="AZ98" s="27">
        <v>0.30499999999999999</v>
      </c>
      <c r="BA98" s="85">
        <f t="shared" si="91"/>
        <v>0.70599999999999996</v>
      </c>
      <c r="BB98" s="27">
        <v>0.879</v>
      </c>
      <c r="BC98" s="85">
        <f t="shared" si="92"/>
        <v>0.66400000000000003</v>
      </c>
      <c r="BD98" s="27">
        <v>0.84799999999999998</v>
      </c>
      <c r="BE98" s="85">
        <f t="shared" si="93"/>
        <v>0.60699999999999998</v>
      </c>
      <c r="BF98" s="27">
        <v>4.0963855421686748E-2</v>
      </c>
      <c r="BG98" s="85">
        <f t="shared" si="94"/>
        <v>0.63200000000000001</v>
      </c>
      <c r="BH98" s="213">
        <f t="shared" si="95"/>
        <v>3.7169999999999996</v>
      </c>
      <c r="BI98" s="194">
        <f t="shared" si="96"/>
        <v>0.78700000000000003</v>
      </c>
      <c r="BJ98" s="358">
        <f t="shared" si="97"/>
        <v>0</v>
      </c>
      <c r="BK98" s="359">
        <f t="shared" si="98"/>
        <v>0</v>
      </c>
      <c r="BM98" s="162">
        <v>2</v>
      </c>
      <c r="BN98" s="27">
        <f t="shared" si="99"/>
        <v>0.61799999999999999</v>
      </c>
      <c r="BO98" s="12">
        <v>1</v>
      </c>
      <c r="BP98" s="27">
        <f t="shared" si="100"/>
        <v>0.59299999999999997</v>
      </c>
      <c r="BQ98" s="27">
        <v>8.4000000000000005E-2</v>
      </c>
      <c r="BR98" s="85">
        <f t="shared" si="101"/>
        <v>0.52200000000000002</v>
      </c>
      <c r="BS98" s="165">
        <f t="shared" si="102"/>
        <v>1.1400000000000001</v>
      </c>
      <c r="BT98" s="224">
        <f t="shared" si="103"/>
        <v>0.628</v>
      </c>
      <c r="BU98" s="358">
        <f t="shared" si="104"/>
        <v>0</v>
      </c>
      <c r="BV98" s="359">
        <f t="shared" si="105"/>
        <v>0</v>
      </c>
      <c r="BX98" s="162">
        <v>0</v>
      </c>
      <c r="BY98" s="27">
        <f t="shared" si="106"/>
        <v>0</v>
      </c>
      <c r="BZ98" s="12">
        <v>0</v>
      </c>
      <c r="CA98" s="27">
        <f t="shared" si="107"/>
        <v>0</v>
      </c>
      <c r="CB98" s="12">
        <v>11</v>
      </c>
      <c r="CC98" s="29">
        <f t="shared" si="108"/>
        <v>0.83299999999999996</v>
      </c>
      <c r="CD98" s="12">
        <v>2</v>
      </c>
      <c r="CE98" s="27">
        <f t="shared" si="109"/>
        <v>0.67800000000000005</v>
      </c>
      <c r="CF98" s="165">
        <f t="shared" si="110"/>
        <v>0.83299999999999996</v>
      </c>
      <c r="CG98" s="194">
        <f t="shared" si="111"/>
        <v>0.65</v>
      </c>
      <c r="CH98" s="358">
        <f t="shared" si="112"/>
        <v>0</v>
      </c>
      <c r="CI98" s="359">
        <f t="shared" si="113"/>
        <v>1</v>
      </c>
      <c r="CK98" s="162">
        <v>50</v>
      </c>
      <c r="CL98" s="29">
        <f t="shared" si="114"/>
        <v>0.89300000000000002</v>
      </c>
      <c r="CM98" s="27">
        <v>0.12048192771084337</v>
      </c>
      <c r="CN98" s="180">
        <f t="shared" si="115"/>
        <v>0.84399999999999997</v>
      </c>
      <c r="CO98" s="12">
        <v>32</v>
      </c>
      <c r="CP98" s="27">
        <f t="shared" si="116"/>
        <v>0.54700000000000004</v>
      </c>
      <c r="CQ98" s="12">
        <v>2</v>
      </c>
      <c r="CR98" s="27">
        <f t="shared" si="117"/>
        <v>0.35299999999999998</v>
      </c>
      <c r="CS98" s="165">
        <f t="shared" si="118"/>
        <v>2.637</v>
      </c>
      <c r="CT98" s="194">
        <f t="shared" si="119"/>
        <v>0.69899999999999995</v>
      </c>
      <c r="CU98" s="358">
        <f t="shared" si="120"/>
        <v>0</v>
      </c>
      <c r="CV98" s="359">
        <f t="shared" si="121"/>
        <v>2</v>
      </c>
      <c r="CX98" s="228">
        <v>0.23200000000000001</v>
      </c>
      <c r="CY98" s="27">
        <f t="shared" si="122"/>
        <v>0.72399999999999998</v>
      </c>
      <c r="CZ98" s="27">
        <v>0.14299999999999999</v>
      </c>
      <c r="DA98" s="27">
        <f t="shared" si="123"/>
        <v>0.73799999999999999</v>
      </c>
      <c r="DB98" s="27">
        <v>0.59250000000000003</v>
      </c>
      <c r="DC98" s="165">
        <f t="shared" si="124"/>
        <v>2.0545</v>
      </c>
      <c r="DD98" s="194">
        <f t="shared" si="125"/>
        <v>0.749</v>
      </c>
      <c r="DE98" s="358">
        <f t="shared" si="126"/>
        <v>0</v>
      </c>
      <c r="DF98" s="359">
        <f t="shared" si="127"/>
        <v>0</v>
      </c>
      <c r="DI98" s="231"/>
      <c r="DJ98" s="165">
        <f t="shared" si="128"/>
        <v>15.713499999999998</v>
      </c>
      <c r="DK98" s="194">
        <f t="shared" si="129"/>
        <v>0.69199999999999995</v>
      </c>
      <c r="DM98" s="370">
        <f t="shared" si="130"/>
        <v>1</v>
      </c>
      <c r="DN98" s="371">
        <f t="shared" si="131"/>
        <v>6</v>
      </c>
    </row>
    <row r="99" spans="2:118" x14ac:dyDescent="0.3">
      <c r="B99" s="48" t="s">
        <v>222</v>
      </c>
      <c r="C99" s="162">
        <v>540283</v>
      </c>
      <c r="D99" s="5" t="s">
        <v>350</v>
      </c>
      <c r="E99" s="5" t="s">
        <v>370</v>
      </c>
      <c r="F99" s="12">
        <v>4</v>
      </c>
      <c r="G99" s="20">
        <v>600073</v>
      </c>
      <c r="H99" s="20">
        <v>6218</v>
      </c>
      <c r="I99" s="20">
        <v>6255</v>
      </c>
      <c r="J99" s="21">
        <v>6.6711883387521178</v>
      </c>
      <c r="K99" s="20">
        <v>2411</v>
      </c>
      <c r="L99" s="165">
        <v>2.5006221484861055</v>
      </c>
      <c r="N99" s="438">
        <v>10089</v>
      </c>
      <c r="O99" s="143">
        <f t="shared" si="66"/>
        <v>0.95</v>
      </c>
      <c r="P99" s="27">
        <v>1.681295442387843E-2</v>
      </c>
      <c r="Q99" s="27">
        <f t="shared" si="67"/>
        <v>8.4000000000000005E-2</v>
      </c>
      <c r="R99" s="12">
        <v>502.58</v>
      </c>
      <c r="S99" s="143">
        <f t="shared" si="68"/>
        <v>0.98499999999999999</v>
      </c>
      <c r="T99" s="71">
        <v>8.375314336755695E-4</v>
      </c>
      <c r="U99" s="27">
        <f t="shared" si="69"/>
        <v>7.6999999999999999E-2</v>
      </c>
      <c r="V99" s="12">
        <v>15</v>
      </c>
      <c r="W99" s="27">
        <f t="shared" si="70"/>
        <v>0.28199999999999997</v>
      </c>
      <c r="X99" s="64">
        <v>2.1</v>
      </c>
      <c r="Y99" s="27">
        <f t="shared" si="71"/>
        <v>0.6</v>
      </c>
      <c r="Z99" s="165">
        <f t="shared" si="72"/>
        <v>2.9779999999999998</v>
      </c>
      <c r="AA99" s="183">
        <f t="shared" si="73"/>
        <v>0.41599999999999998</v>
      </c>
      <c r="AB99" s="358">
        <f t="shared" si="74"/>
        <v>2</v>
      </c>
      <c r="AC99" s="359">
        <f t="shared" si="75"/>
        <v>2</v>
      </c>
      <c r="AE99" s="438">
        <v>399</v>
      </c>
      <c r="AF99" s="29">
        <f t="shared" si="76"/>
        <v>0.82599999999999996</v>
      </c>
      <c r="AG99" s="80">
        <v>100</v>
      </c>
      <c r="AH99" s="143">
        <f t="shared" si="77"/>
        <v>0.92500000000000004</v>
      </c>
      <c r="AI99" s="27">
        <f t="shared" si="78"/>
        <v>6.4168542939852038E-2</v>
      </c>
      <c r="AJ99" s="85">
        <f t="shared" si="79"/>
        <v>0.47299999999999998</v>
      </c>
      <c r="AK99" s="74">
        <f t="shared" si="80"/>
        <v>3.954802259887006E-2</v>
      </c>
      <c r="AL99" s="27">
        <f t="shared" si="81"/>
        <v>0.13700000000000001</v>
      </c>
      <c r="AM99" s="12">
        <v>568</v>
      </c>
      <c r="AN99" s="85">
        <f t="shared" si="82"/>
        <v>9.1347700225152775E-2</v>
      </c>
      <c r="AO99" s="27">
        <f t="shared" si="83"/>
        <v>0.25062656641604009</v>
      </c>
      <c r="AP99" s="143">
        <f t="shared" si="84"/>
        <v>0.92200000000000004</v>
      </c>
      <c r="AQ99" s="199">
        <f t="shared" si="85"/>
        <v>2.3610000000000002</v>
      </c>
      <c r="AR99" s="194">
        <f t="shared" si="86"/>
        <v>0.65300000000000002</v>
      </c>
      <c r="AS99" s="358">
        <f t="shared" si="87"/>
        <v>1</v>
      </c>
      <c r="AT99" s="359">
        <f t="shared" si="88"/>
        <v>2</v>
      </c>
      <c r="AV99" s="209">
        <v>33400</v>
      </c>
      <c r="AW99" s="85">
        <f t="shared" si="89"/>
        <v>0.44800000000000001</v>
      </c>
      <c r="AX99" s="27">
        <v>0.18762088974854929</v>
      </c>
      <c r="AY99" s="85">
        <f t="shared" si="90"/>
        <v>0.56499999999999995</v>
      </c>
      <c r="AZ99" s="27">
        <v>9.1999999999999998E-2</v>
      </c>
      <c r="BA99" s="85">
        <f t="shared" si="91"/>
        <v>0.23599999999999999</v>
      </c>
      <c r="BB99" s="27">
        <v>0.84499999999999997</v>
      </c>
      <c r="BC99" s="85">
        <f t="shared" si="92"/>
        <v>0.57199999999999995</v>
      </c>
      <c r="BD99" s="27">
        <v>0.747</v>
      </c>
      <c r="BE99" s="85">
        <f t="shared" si="93"/>
        <v>0.38500000000000001</v>
      </c>
      <c r="BF99" s="27">
        <v>0.12280701754385964</v>
      </c>
      <c r="BG99" s="180">
        <f t="shared" si="94"/>
        <v>0.89700000000000002</v>
      </c>
      <c r="BH99" s="213">
        <f t="shared" si="95"/>
        <v>3.1029999999999998</v>
      </c>
      <c r="BI99" s="194">
        <f t="shared" si="96"/>
        <v>0.36699999999999999</v>
      </c>
      <c r="BJ99" s="358">
        <f t="shared" si="97"/>
        <v>0</v>
      </c>
      <c r="BK99" s="359">
        <f t="shared" si="98"/>
        <v>1</v>
      </c>
      <c r="BM99" s="162">
        <v>0</v>
      </c>
      <c r="BN99" s="27">
        <f t="shared" si="99"/>
        <v>0</v>
      </c>
      <c r="BO99" s="12">
        <v>0</v>
      </c>
      <c r="BP99" s="27">
        <f t="shared" si="100"/>
        <v>0</v>
      </c>
      <c r="BQ99" s="27">
        <v>4.3999999999999997E-2</v>
      </c>
      <c r="BR99" s="85">
        <f t="shared" si="101"/>
        <v>0.29599999999999999</v>
      </c>
      <c r="BS99" s="165">
        <f t="shared" si="102"/>
        <v>0.29599999999999999</v>
      </c>
      <c r="BT99" s="224">
        <f t="shared" si="103"/>
        <v>0.219</v>
      </c>
      <c r="BU99" s="358">
        <f t="shared" si="104"/>
        <v>0</v>
      </c>
      <c r="BV99" s="359">
        <f t="shared" si="105"/>
        <v>0</v>
      </c>
      <c r="BX99" s="162">
        <v>6</v>
      </c>
      <c r="BY99" s="29">
        <f t="shared" si="106"/>
        <v>0.88300000000000001</v>
      </c>
      <c r="BZ99" s="12">
        <v>2</v>
      </c>
      <c r="CA99" s="29">
        <f t="shared" si="107"/>
        <v>0.872</v>
      </c>
      <c r="CB99" s="12">
        <v>9</v>
      </c>
      <c r="CC99" s="27">
        <f t="shared" si="108"/>
        <v>0.79500000000000004</v>
      </c>
      <c r="CD99" s="12">
        <v>0</v>
      </c>
      <c r="CE99" s="27">
        <f t="shared" si="109"/>
        <v>0</v>
      </c>
      <c r="CF99" s="165">
        <f t="shared" si="110"/>
        <v>1.6779999999999999</v>
      </c>
      <c r="CG99" s="188">
        <f t="shared" si="111"/>
        <v>0.90400000000000003</v>
      </c>
      <c r="CH99" s="358">
        <f t="shared" si="112"/>
        <v>0</v>
      </c>
      <c r="CI99" s="359">
        <f t="shared" si="113"/>
        <v>1</v>
      </c>
      <c r="CK99" s="162">
        <v>34</v>
      </c>
      <c r="CL99" s="29">
        <f t="shared" si="114"/>
        <v>0.82599999999999996</v>
      </c>
      <c r="CM99" s="27">
        <v>8.5213032581453629E-2</v>
      </c>
      <c r="CN99" s="85">
        <f t="shared" si="115"/>
        <v>0.77700000000000002</v>
      </c>
      <c r="CO99" s="12">
        <v>157</v>
      </c>
      <c r="CP99" s="29">
        <f t="shared" si="116"/>
        <v>0.84</v>
      </c>
      <c r="CQ99" s="12">
        <v>28</v>
      </c>
      <c r="CR99" s="27">
        <f t="shared" si="117"/>
        <v>0.77</v>
      </c>
      <c r="CS99" s="165">
        <f t="shared" si="118"/>
        <v>3.2130000000000001</v>
      </c>
      <c r="CT99" s="192">
        <f t="shared" si="119"/>
        <v>0.86199999999999999</v>
      </c>
      <c r="CU99" s="358">
        <f t="shared" si="120"/>
        <v>0</v>
      </c>
      <c r="CV99" s="359">
        <f t="shared" si="121"/>
        <v>2</v>
      </c>
      <c r="CX99" s="228">
        <v>0.14899999999999999</v>
      </c>
      <c r="CY99" s="27">
        <f t="shared" si="122"/>
        <v>0.6</v>
      </c>
      <c r="CZ99" s="27">
        <v>0.104</v>
      </c>
      <c r="DA99" s="27">
        <f t="shared" si="123"/>
        <v>0.65700000000000003</v>
      </c>
      <c r="DB99" s="85">
        <v>0.74070000000000003</v>
      </c>
      <c r="DC99" s="165">
        <f t="shared" si="124"/>
        <v>1.9977</v>
      </c>
      <c r="DD99" s="194">
        <f t="shared" si="125"/>
        <v>0.71699999999999997</v>
      </c>
      <c r="DE99" s="358">
        <f t="shared" si="126"/>
        <v>0</v>
      </c>
      <c r="DF99" s="359">
        <f t="shared" si="127"/>
        <v>0</v>
      </c>
      <c r="DI99" s="231"/>
      <c r="DJ99" s="165">
        <f t="shared" si="128"/>
        <v>15.626700000000001</v>
      </c>
      <c r="DK99" s="194">
        <f t="shared" si="129"/>
        <v>0.68899999999999995</v>
      </c>
      <c r="DM99" s="370">
        <f t="shared" si="130"/>
        <v>3</v>
      </c>
      <c r="DN99" s="371">
        <f t="shared" si="131"/>
        <v>8</v>
      </c>
    </row>
    <row r="100" spans="2:118" x14ac:dyDescent="0.3">
      <c r="B100" s="47" t="s">
        <v>119</v>
      </c>
      <c r="C100" s="160">
        <v>540078</v>
      </c>
      <c r="D100" s="4" t="s">
        <v>330</v>
      </c>
      <c r="E100" s="4" t="s">
        <v>369</v>
      </c>
      <c r="F100" s="11">
        <v>3</v>
      </c>
      <c r="G100" s="18">
        <v>301</v>
      </c>
      <c r="H100" s="18">
        <v>364</v>
      </c>
      <c r="I100" s="18">
        <v>771</v>
      </c>
      <c r="J100" s="19">
        <v>1639.3355481727574</v>
      </c>
      <c r="K100" s="18">
        <v>293</v>
      </c>
      <c r="L100" s="163">
        <v>2.34</v>
      </c>
      <c r="N100" s="256">
        <v>31</v>
      </c>
      <c r="O100" s="26">
        <f t="shared" si="66"/>
        <v>0.17299999999999999</v>
      </c>
      <c r="P100" s="26">
        <v>0.1029900332225914</v>
      </c>
      <c r="Q100" s="26">
        <f t="shared" si="67"/>
        <v>0.50800000000000001</v>
      </c>
      <c r="R100" s="11">
        <v>1.18</v>
      </c>
      <c r="S100" s="26">
        <f t="shared" si="68"/>
        <v>0.14099999999999999</v>
      </c>
      <c r="T100" s="69">
        <v>3.9202657807308966E-3</v>
      </c>
      <c r="U100" s="26">
        <f t="shared" si="69"/>
        <v>0.54400000000000004</v>
      </c>
      <c r="V100" s="11">
        <v>24</v>
      </c>
      <c r="W100" s="31">
        <f t="shared" si="70"/>
        <v>0.89</v>
      </c>
      <c r="X100" s="65">
        <v>3.5</v>
      </c>
      <c r="Y100" s="26">
        <f t="shared" si="71"/>
        <v>0.79800000000000004</v>
      </c>
      <c r="Z100" s="163">
        <f t="shared" si="72"/>
        <v>3.0540000000000003</v>
      </c>
      <c r="AA100" s="181">
        <f t="shared" si="73"/>
        <v>0.46600000000000003</v>
      </c>
      <c r="AB100" s="283">
        <f t="shared" si="74"/>
        <v>0</v>
      </c>
      <c r="AC100" s="284">
        <f t="shared" si="75"/>
        <v>1</v>
      </c>
      <c r="AE100" s="256">
        <v>80</v>
      </c>
      <c r="AF100" s="26">
        <f t="shared" si="76"/>
        <v>0.54</v>
      </c>
      <c r="AG100" s="79">
        <v>1</v>
      </c>
      <c r="AH100" s="26">
        <f t="shared" si="77"/>
        <v>0.46899999999999997</v>
      </c>
      <c r="AI100" s="26">
        <f t="shared" si="78"/>
        <v>0.21978021978021978</v>
      </c>
      <c r="AJ100" s="178">
        <f t="shared" si="79"/>
        <v>0.83299999999999996</v>
      </c>
      <c r="AK100" s="61">
        <f t="shared" si="80"/>
        <v>2.5806451612903225</v>
      </c>
      <c r="AL100" s="144">
        <f t="shared" si="81"/>
        <v>0.97499999999999998</v>
      </c>
      <c r="AM100" s="11">
        <v>83</v>
      </c>
      <c r="AN100" s="83">
        <f t="shared" si="82"/>
        <v>0.22802197802197802</v>
      </c>
      <c r="AO100" s="26">
        <f t="shared" si="83"/>
        <v>1.2500000000000001E-2</v>
      </c>
      <c r="AP100" s="26">
        <f t="shared" si="84"/>
        <v>0.51900000000000002</v>
      </c>
      <c r="AQ100" s="198">
        <f t="shared" si="85"/>
        <v>2.8169999999999997</v>
      </c>
      <c r="AR100" s="191">
        <f t="shared" si="86"/>
        <v>0.80900000000000005</v>
      </c>
      <c r="AS100" s="283">
        <f t="shared" si="87"/>
        <v>1</v>
      </c>
      <c r="AT100" s="284">
        <f t="shared" si="88"/>
        <v>2</v>
      </c>
      <c r="AV100" s="208">
        <v>50200</v>
      </c>
      <c r="AW100" s="83">
        <f t="shared" si="89"/>
        <v>0.71</v>
      </c>
      <c r="AX100" s="26">
        <v>0.25</v>
      </c>
      <c r="AY100" s="83">
        <f t="shared" si="90"/>
        <v>0.63900000000000001</v>
      </c>
      <c r="AZ100" s="26">
        <v>0.36099999999999999</v>
      </c>
      <c r="BA100" s="83">
        <f t="shared" si="91"/>
        <v>0.78</v>
      </c>
      <c r="BB100" s="26">
        <v>0.94</v>
      </c>
      <c r="BC100" s="144">
        <f t="shared" si="92"/>
        <v>0.92200000000000004</v>
      </c>
      <c r="BD100" s="26">
        <v>0.84399999999999997</v>
      </c>
      <c r="BE100" s="83">
        <f t="shared" si="93"/>
        <v>0.6</v>
      </c>
      <c r="BF100" s="26">
        <v>0.05</v>
      </c>
      <c r="BG100" s="83">
        <f t="shared" si="94"/>
        <v>0.67800000000000005</v>
      </c>
      <c r="BH100" s="212">
        <f t="shared" si="95"/>
        <v>4.3290000000000006</v>
      </c>
      <c r="BI100" s="184">
        <f t="shared" si="96"/>
        <v>0.98899999999999999</v>
      </c>
      <c r="BJ100" s="283">
        <f t="shared" si="97"/>
        <v>1</v>
      </c>
      <c r="BK100" s="284">
        <f t="shared" si="98"/>
        <v>1</v>
      </c>
      <c r="BM100" s="160">
        <v>1</v>
      </c>
      <c r="BN100" s="26">
        <f t="shared" si="99"/>
        <v>0.40200000000000002</v>
      </c>
      <c r="BO100" s="11">
        <v>1</v>
      </c>
      <c r="BP100" s="26">
        <f t="shared" si="100"/>
        <v>0.59299999999999997</v>
      </c>
      <c r="BQ100" s="26">
        <v>0.108</v>
      </c>
      <c r="BR100" s="83">
        <f t="shared" si="101"/>
        <v>0.60699999999999998</v>
      </c>
      <c r="BS100" s="163">
        <f t="shared" si="102"/>
        <v>1.0089999999999999</v>
      </c>
      <c r="BT100" s="223">
        <f t="shared" si="103"/>
        <v>0.54700000000000004</v>
      </c>
      <c r="BU100" s="283">
        <f t="shared" si="104"/>
        <v>0</v>
      </c>
      <c r="BV100" s="284">
        <f t="shared" si="105"/>
        <v>0</v>
      </c>
      <c r="BX100" s="160">
        <v>0</v>
      </c>
      <c r="BY100" s="26">
        <f t="shared" si="106"/>
        <v>0</v>
      </c>
      <c r="BZ100" s="11">
        <v>0</v>
      </c>
      <c r="CA100" s="26">
        <f t="shared" si="107"/>
        <v>0</v>
      </c>
      <c r="CB100" s="11">
        <v>2</v>
      </c>
      <c r="CC100" s="26">
        <f t="shared" si="108"/>
        <v>0.42</v>
      </c>
      <c r="CD100" s="11">
        <v>2</v>
      </c>
      <c r="CE100" s="26">
        <f t="shared" si="109"/>
        <v>0.67800000000000005</v>
      </c>
      <c r="CF100" s="163">
        <f t="shared" si="110"/>
        <v>0.42</v>
      </c>
      <c r="CG100" s="203">
        <f t="shared" si="111"/>
        <v>0.39200000000000002</v>
      </c>
      <c r="CH100" s="283">
        <f t="shared" si="112"/>
        <v>0</v>
      </c>
      <c r="CI100" s="284">
        <f t="shared" si="113"/>
        <v>0</v>
      </c>
      <c r="CK100" s="160">
        <v>15</v>
      </c>
      <c r="CL100" s="26">
        <f t="shared" si="114"/>
        <v>0.73399999999999999</v>
      </c>
      <c r="CM100" s="26">
        <v>0.1875</v>
      </c>
      <c r="CN100" s="178">
        <f t="shared" si="115"/>
        <v>0.89700000000000002</v>
      </c>
      <c r="CO100" s="11">
        <v>2</v>
      </c>
      <c r="CP100" s="26">
        <f t="shared" si="116"/>
        <v>0.16200000000000001</v>
      </c>
      <c r="CQ100" s="11">
        <v>0</v>
      </c>
      <c r="CR100" s="26">
        <f t="shared" si="117"/>
        <v>0</v>
      </c>
      <c r="CS100" s="163">
        <f t="shared" si="118"/>
        <v>1.7929999999999999</v>
      </c>
      <c r="CT100" s="203">
        <f t="shared" si="119"/>
        <v>0.51500000000000001</v>
      </c>
      <c r="CU100" s="283">
        <f t="shared" si="120"/>
        <v>0</v>
      </c>
      <c r="CV100" s="284">
        <f t="shared" si="121"/>
        <v>1</v>
      </c>
      <c r="CX100" s="227">
        <v>0.23300000000000001</v>
      </c>
      <c r="CY100" s="26">
        <f t="shared" si="122"/>
        <v>0.73099999999999998</v>
      </c>
      <c r="CZ100" s="26">
        <v>0.182</v>
      </c>
      <c r="DA100" s="31">
        <f t="shared" si="123"/>
        <v>0.80900000000000005</v>
      </c>
      <c r="DB100" s="83">
        <v>0.66069999999999995</v>
      </c>
      <c r="DC100" s="163">
        <f t="shared" si="124"/>
        <v>2.2006999999999999</v>
      </c>
      <c r="DD100" s="203">
        <f t="shared" si="125"/>
        <v>0.79500000000000004</v>
      </c>
      <c r="DE100" s="283">
        <f t="shared" si="126"/>
        <v>0</v>
      </c>
      <c r="DF100" s="284">
        <f t="shared" si="127"/>
        <v>1</v>
      </c>
      <c r="DI100" s="231"/>
      <c r="DJ100" s="163">
        <f t="shared" si="128"/>
        <v>15.622700000000002</v>
      </c>
      <c r="DK100" s="203">
        <f t="shared" si="129"/>
        <v>0.68500000000000005</v>
      </c>
      <c r="DM100" s="301">
        <f t="shared" si="130"/>
        <v>2</v>
      </c>
      <c r="DN100" s="302">
        <f t="shared" si="131"/>
        <v>6</v>
      </c>
    </row>
    <row r="101" spans="2:118" x14ac:dyDescent="0.3">
      <c r="B101" s="48" t="s">
        <v>253</v>
      </c>
      <c r="C101" s="162">
        <v>540175</v>
      </c>
      <c r="D101" s="5" t="s">
        <v>354</v>
      </c>
      <c r="E101" s="5" t="s">
        <v>370</v>
      </c>
      <c r="F101" s="12">
        <v>7</v>
      </c>
      <c r="G101" s="20">
        <v>661204</v>
      </c>
      <c r="H101" s="20">
        <v>12360</v>
      </c>
      <c r="I101" s="20">
        <v>18839</v>
      </c>
      <c r="J101" s="21">
        <v>18.234856413451823</v>
      </c>
      <c r="K101" s="20">
        <v>6682</v>
      </c>
      <c r="L101" s="165">
        <v>2.5805148159233764</v>
      </c>
      <c r="N101" s="438">
        <v>19838</v>
      </c>
      <c r="O101" s="143">
        <f t="shared" si="66"/>
        <v>0.98499999999999999</v>
      </c>
      <c r="P101" s="27">
        <v>3.0002843297983681E-2</v>
      </c>
      <c r="Q101" s="27">
        <f t="shared" si="67"/>
        <v>0.20399999999999999</v>
      </c>
      <c r="R101" s="12">
        <v>804.02</v>
      </c>
      <c r="S101" s="143">
        <f t="shared" si="68"/>
        <v>0.996</v>
      </c>
      <c r="T101" s="71">
        <v>1.2159938536366989E-3</v>
      </c>
      <c r="U101" s="27">
        <f t="shared" si="69"/>
        <v>0.19</v>
      </c>
      <c r="V101" s="12">
        <v>15</v>
      </c>
      <c r="W101" s="27">
        <f t="shared" si="70"/>
        <v>0.28199999999999997</v>
      </c>
      <c r="X101" s="64">
        <v>1.4</v>
      </c>
      <c r="Y101" s="27">
        <f t="shared" si="71"/>
        <v>0.39900000000000002</v>
      </c>
      <c r="Z101" s="165">
        <f t="shared" si="72"/>
        <v>3.056</v>
      </c>
      <c r="AA101" s="183">
        <f t="shared" si="73"/>
        <v>0.46899999999999997</v>
      </c>
      <c r="AB101" s="358">
        <f t="shared" si="74"/>
        <v>2</v>
      </c>
      <c r="AC101" s="359">
        <f t="shared" si="75"/>
        <v>2</v>
      </c>
      <c r="AE101" s="438">
        <v>903</v>
      </c>
      <c r="AF101" s="143">
        <f t="shared" si="76"/>
        <v>0.91800000000000004</v>
      </c>
      <c r="AG101" s="80">
        <v>0</v>
      </c>
      <c r="AH101" s="27">
        <f t="shared" si="77"/>
        <v>0</v>
      </c>
      <c r="AI101" s="27">
        <f t="shared" si="78"/>
        <v>7.3058252427184472E-2</v>
      </c>
      <c r="AJ101" s="85">
        <f t="shared" si="79"/>
        <v>0.51200000000000001</v>
      </c>
      <c r="AK101" s="74">
        <f t="shared" si="80"/>
        <v>4.5518701482004237E-2</v>
      </c>
      <c r="AL101" s="27">
        <f t="shared" si="81"/>
        <v>0.155</v>
      </c>
      <c r="AM101" s="12">
        <v>1553</v>
      </c>
      <c r="AN101" s="85">
        <f t="shared" si="82"/>
        <v>0.1256472491909385</v>
      </c>
      <c r="AO101" s="27">
        <f t="shared" si="83"/>
        <v>0</v>
      </c>
      <c r="AP101" s="27">
        <f t="shared" si="84"/>
        <v>0</v>
      </c>
      <c r="AQ101" s="199">
        <f t="shared" si="85"/>
        <v>1.585</v>
      </c>
      <c r="AR101" s="194">
        <f t="shared" si="86"/>
        <v>0.36699999999999999</v>
      </c>
      <c r="AS101" s="358">
        <f t="shared" si="87"/>
        <v>1</v>
      </c>
      <c r="AT101" s="359">
        <f t="shared" si="88"/>
        <v>1</v>
      </c>
      <c r="AV101" s="209">
        <v>42500</v>
      </c>
      <c r="AW101" s="85">
        <f t="shared" si="89"/>
        <v>0.60699999999999998</v>
      </c>
      <c r="AX101" s="27">
        <v>0.30227596017069702</v>
      </c>
      <c r="AY101" s="85">
        <f t="shared" si="90"/>
        <v>0.77700000000000002</v>
      </c>
      <c r="AZ101" s="27">
        <v>0.14699999999999999</v>
      </c>
      <c r="BA101" s="85">
        <f t="shared" si="91"/>
        <v>0.36299999999999999</v>
      </c>
      <c r="BB101" s="27">
        <v>0.876</v>
      </c>
      <c r="BC101" s="85">
        <f t="shared" si="92"/>
        <v>0.65</v>
      </c>
      <c r="BD101" s="27">
        <v>0.80899999999999994</v>
      </c>
      <c r="BE101" s="85">
        <f t="shared" si="93"/>
        <v>0.50800000000000001</v>
      </c>
      <c r="BF101" s="27">
        <v>3.4330011074197121E-2</v>
      </c>
      <c r="BG101" s="85">
        <f t="shared" si="94"/>
        <v>0.57899999999999996</v>
      </c>
      <c r="BH101" s="213">
        <f t="shared" si="95"/>
        <v>3.484</v>
      </c>
      <c r="BI101" s="194">
        <f t="shared" si="96"/>
        <v>0.59</v>
      </c>
      <c r="BJ101" s="358">
        <f t="shared" si="97"/>
        <v>0</v>
      </c>
      <c r="BK101" s="359">
        <f t="shared" si="98"/>
        <v>0</v>
      </c>
      <c r="BM101" s="162">
        <v>1</v>
      </c>
      <c r="BN101" s="27">
        <f t="shared" si="99"/>
        <v>0.40200000000000002</v>
      </c>
      <c r="BO101" s="12">
        <v>0</v>
      </c>
      <c r="BP101" s="27">
        <f t="shared" si="100"/>
        <v>0</v>
      </c>
      <c r="BQ101" s="27">
        <v>0.04</v>
      </c>
      <c r="BR101" s="85">
        <f t="shared" si="101"/>
        <v>0.25700000000000001</v>
      </c>
      <c r="BS101" s="165">
        <f t="shared" si="102"/>
        <v>0.65900000000000003</v>
      </c>
      <c r="BT101" s="224">
        <f t="shared" si="103"/>
        <v>0.35599999999999998</v>
      </c>
      <c r="BU101" s="358">
        <f t="shared" si="104"/>
        <v>0</v>
      </c>
      <c r="BV101" s="359">
        <f t="shared" si="105"/>
        <v>0</v>
      </c>
      <c r="BX101" s="162">
        <v>10</v>
      </c>
      <c r="BY101" s="143">
        <f t="shared" si="106"/>
        <v>0.91100000000000003</v>
      </c>
      <c r="BZ101" s="12">
        <v>2</v>
      </c>
      <c r="CA101" s="29">
        <f t="shared" si="107"/>
        <v>0.872</v>
      </c>
      <c r="CB101" s="12">
        <v>30</v>
      </c>
      <c r="CC101" s="143">
        <f t="shared" si="108"/>
        <v>0.95399999999999996</v>
      </c>
      <c r="CD101" s="12">
        <v>3</v>
      </c>
      <c r="CE101" s="27">
        <f t="shared" si="109"/>
        <v>0.77300000000000002</v>
      </c>
      <c r="CF101" s="165">
        <f t="shared" si="110"/>
        <v>1.865</v>
      </c>
      <c r="CG101" s="188">
        <f t="shared" si="111"/>
        <v>0.98499999999999999</v>
      </c>
      <c r="CH101" s="358">
        <f t="shared" si="112"/>
        <v>2</v>
      </c>
      <c r="CI101" s="359">
        <f t="shared" si="113"/>
        <v>2</v>
      </c>
      <c r="CK101" s="162">
        <v>34</v>
      </c>
      <c r="CL101" s="29">
        <f t="shared" si="114"/>
        <v>0.82599999999999996</v>
      </c>
      <c r="CM101" s="27">
        <v>3.7652270210409747E-2</v>
      </c>
      <c r="CN101" s="85">
        <f t="shared" si="115"/>
        <v>0.61799999999999999</v>
      </c>
      <c r="CO101" s="12">
        <v>302</v>
      </c>
      <c r="CP101" s="143">
        <f t="shared" si="116"/>
        <v>0.93200000000000005</v>
      </c>
      <c r="CQ101" s="12">
        <v>131</v>
      </c>
      <c r="CR101" s="143">
        <f t="shared" si="117"/>
        <v>0.95699999999999996</v>
      </c>
      <c r="CS101" s="165">
        <f t="shared" si="118"/>
        <v>3.3330000000000002</v>
      </c>
      <c r="CT101" s="192">
        <f t="shared" si="119"/>
        <v>0.89</v>
      </c>
      <c r="CU101" s="358">
        <f t="shared" si="120"/>
        <v>2</v>
      </c>
      <c r="CV101" s="359">
        <f t="shared" si="121"/>
        <v>3</v>
      </c>
      <c r="CX101" s="228">
        <v>0.115</v>
      </c>
      <c r="CY101" s="27">
        <f t="shared" si="122"/>
        <v>0.53300000000000003</v>
      </c>
      <c r="CZ101" s="27">
        <v>6.6000000000000003E-2</v>
      </c>
      <c r="DA101" s="27">
        <f t="shared" si="123"/>
        <v>0.53700000000000003</v>
      </c>
      <c r="DB101" s="27">
        <v>0.51849999999999996</v>
      </c>
      <c r="DC101" s="165">
        <f t="shared" si="124"/>
        <v>1.5885</v>
      </c>
      <c r="DD101" s="194">
        <f t="shared" si="125"/>
        <v>0.54</v>
      </c>
      <c r="DE101" s="358">
        <f t="shared" si="126"/>
        <v>0</v>
      </c>
      <c r="DF101" s="359">
        <f t="shared" si="127"/>
        <v>0</v>
      </c>
      <c r="DI101" s="231"/>
      <c r="DJ101" s="165">
        <f t="shared" si="128"/>
        <v>15.570499999999996</v>
      </c>
      <c r="DK101" s="194">
        <f t="shared" si="129"/>
        <v>0.68100000000000005</v>
      </c>
      <c r="DM101" s="370">
        <f t="shared" si="130"/>
        <v>7</v>
      </c>
      <c r="DN101" s="371">
        <f t="shared" si="131"/>
        <v>8</v>
      </c>
    </row>
    <row r="102" spans="2:118" x14ac:dyDescent="0.3">
      <c r="B102" s="47" t="s">
        <v>165</v>
      </c>
      <c r="C102" s="160">
        <v>540291</v>
      </c>
      <c r="D102" s="4" t="s">
        <v>339</v>
      </c>
      <c r="E102" s="4" t="s">
        <v>369</v>
      </c>
      <c r="F102" s="11">
        <v>1</v>
      </c>
      <c r="G102" s="18">
        <v>512</v>
      </c>
      <c r="H102" s="18">
        <v>212</v>
      </c>
      <c r="I102" s="18">
        <v>279</v>
      </c>
      <c r="J102" s="19">
        <v>348.75</v>
      </c>
      <c r="K102" s="18">
        <v>148</v>
      </c>
      <c r="L102" s="163">
        <v>1.89</v>
      </c>
      <c r="N102" s="256">
        <v>39</v>
      </c>
      <c r="O102" s="26">
        <f t="shared" si="66"/>
        <v>0.22600000000000001</v>
      </c>
      <c r="P102" s="26">
        <v>7.6171875E-2</v>
      </c>
      <c r="Q102" s="26">
        <f t="shared" si="67"/>
        <v>0.43099999999999999</v>
      </c>
      <c r="R102" s="11">
        <v>2.7</v>
      </c>
      <c r="S102" s="26">
        <f t="shared" si="68"/>
        <v>0.38100000000000001</v>
      </c>
      <c r="T102" s="69">
        <v>5.2734375000000003E-3</v>
      </c>
      <c r="U102" s="26">
        <f t="shared" si="69"/>
        <v>0.67100000000000004</v>
      </c>
      <c r="V102" s="11">
        <v>19</v>
      </c>
      <c r="W102" s="26">
        <f t="shared" si="70"/>
        <v>0.749</v>
      </c>
      <c r="X102" s="62">
        <v>1.7</v>
      </c>
      <c r="Y102" s="26">
        <f t="shared" si="71"/>
        <v>0.48</v>
      </c>
      <c r="Z102" s="163">
        <f t="shared" si="72"/>
        <v>2.9380000000000002</v>
      </c>
      <c r="AA102" s="181">
        <f t="shared" si="73"/>
        <v>0.39900000000000002</v>
      </c>
      <c r="AB102" s="283">
        <f t="shared" si="74"/>
        <v>0</v>
      </c>
      <c r="AC102" s="284">
        <f t="shared" si="75"/>
        <v>0</v>
      </c>
      <c r="AE102" s="256">
        <v>55</v>
      </c>
      <c r="AF102" s="26">
        <f t="shared" si="76"/>
        <v>0.46600000000000003</v>
      </c>
      <c r="AG102" s="79">
        <v>2</v>
      </c>
      <c r="AH102" s="26">
        <f t="shared" si="77"/>
        <v>0.51900000000000002</v>
      </c>
      <c r="AI102" s="26">
        <f t="shared" si="78"/>
        <v>0.25943396226415094</v>
      </c>
      <c r="AJ102" s="178">
        <f t="shared" si="79"/>
        <v>0.879</v>
      </c>
      <c r="AK102" s="61">
        <f t="shared" si="80"/>
        <v>1.4102564102564104</v>
      </c>
      <c r="AL102" s="31">
        <f t="shared" si="81"/>
        <v>0.86499999999999999</v>
      </c>
      <c r="AM102" s="11">
        <v>55</v>
      </c>
      <c r="AN102" s="83">
        <f t="shared" si="82"/>
        <v>0.25943396226415094</v>
      </c>
      <c r="AO102" s="26">
        <f t="shared" si="83"/>
        <v>3.6363636363636362E-2</v>
      </c>
      <c r="AP102" s="26">
        <f t="shared" si="84"/>
        <v>0.6</v>
      </c>
      <c r="AQ102" s="198">
        <f t="shared" si="85"/>
        <v>2.7290000000000001</v>
      </c>
      <c r="AR102" s="193">
        <f t="shared" si="86"/>
        <v>0.78400000000000003</v>
      </c>
      <c r="AS102" s="283">
        <f t="shared" si="87"/>
        <v>0</v>
      </c>
      <c r="AT102" s="284">
        <f t="shared" si="88"/>
        <v>2</v>
      </c>
      <c r="AV102" s="208">
        <v>16700</v>
      </c>
      <c r="AW102" s="83">
        <f t="shared" si="89"/>
        <v>0.183</v>
      </c>
      <c r="AX102" s="26">
        <v>0.36842105263157893</v>
      </c>
      <c r="AY102" s="178">
        <f t="shared" si="90"/>
        <v>0.872</v>
      </c>
      <c r="AZ102" s="26">
        <v>0.255</v>
      </c>
      <c r="BA102" s="83">
        <f t="shared" si="91"/>
        <v>0.621</v>
      </c>
      <c r="BB102" s="26">
        <v>0.90900000000000003</v>
      </c>
      <c r="BC102" s="83">
        <f t="shared" si="92"/>
        <v>0.79100000000000004</v>
      </c>
      <c r="BD102" s="26">
        <v>0.91</v>
      </c>
      <c r="BE102" s="178">
        <f t="shared" si="93"/>
        <v>0.80200000000000005</v>
      </c>
      <c r="BF102" s="26">
        <v>3.6363636363636362E-2</v>
      </c>
      <c r="BG102" s="83">
        <f t="shared" si="94"/>
        <v>0.59699999999999998</v>
      </c>
      <c r="BH102" s="212">
        <f t="shared" si="95"/>
        <v>3.8659999999999997</v>
      </c>
      <c r="BI102" s="191">
        <f t="shared" si="96"/>
        <v>0.89300000000000002</v>
      </c>
      <c r="BJ102" s="283">
        <f t="shared" si="97"/>
        <v>0</v>
      </c>
      <c r="BK102" s="284">
        <f t="shared" si="98"/>
        <v>2</v>
      </c>
      <c r="BM102" s="160">
        <v>3</v>
      </c>
      <c r="BN102" s="26">
        <f t="shared" si="99"/>
        <v>0.76600000000000001</v>
      </c>
      <c r="BO102" s="11">
        <v>1</v>
      </c>
      <c r="BP102" s="26">
        <f t="shared" si="100"/>
        <v>0.59299999999999997</v>
      </c>
      <c r="BQ102" s="26">
        <v>0.153</v>
      </c>
      <c r="BR102" s="83">
        <f t="shared" si="101"/>
        <v>0.72699999999999998</v>
      </c>
      <c r="BS102" s="163">
        <f t="shared" si="102"/>
        <v>1.4929999999999999</v>
      </c>
      <c r="BT102" s="220">
        <f t="shared" si="103"/>
        <v>0.85799999999999998</v>
      </c>
      <c r="BU102" s="283">
        <f t="shared" si="104"/>
        <v>0</v>
      </c>
      <c r="BV102" s="284">
        <f t="shared" si="105"/>
        <v>0</v>
      </c>
      <c r="BX102" s="160">
        <v>0</v>
      </c>
      <c r="BY102" s="26">
        <f t="shared" si="106"/>
        <v>0</v>
      </c>
      <c r="BZ102" s="11">
        <v>0</v>
      </c>
      <c r="CA102" s="26">
        <f t="shared" si="107"/>
        <v>0</v>
      </c>
      <c r="CB102" s="11">
        <v>7</v>
      </c>
      <c r="CC102" s="26">
        <f t="shared" si="108"/>
        <v>0.72399999999999998</v>
      </c>
      <c r="CD102" s="11">
        <v>2</v>
      </c>
      <c r="CE102" s="26">
        <f t="shared" si="109"/>
        <v>0.67800000000000005</v>
      </c>
      <c r="CF102" s="163">
        <f t="shared" si="110"/>
        <v>0.72399999999999998</v>
      </c>
      <c r="CG102" s="203">
        <f t="shared" si="111"/>
        <v>0.61099999999999999</v>
      </c>
      <c r="CH102" s="283">
        <f t="shared" si="112"/>
        <v>0</v>
      </c>
      <c r="CI102" s="284">
        <f t="shared" si="113"/>
        <v>0</v>
      </c>
      <c r="CK102" s="160">
        <v>2</v>
      </c>
      <c r="CL102" s="26">
        <f t="shared" si="114"/>
        <v>0.498</v>
      </c>
      <c r="CM102" s="26">
        <v>3.6363636363636362E-2</v>
      </c>
      <c r="CN102" s="83">
        <f t="shared" si="115"/>
        <v>0.61399999999999999</v>
      </c>
      <c r="CO102" s="11">
        <v>1</v>
      </c>
      <c r="CP102" s="26">
        <f t="shared" si="116"/>
        <v>0.109</v>
      </c>
      <c r="CQ102" s="11">
        <v>0</v>
      </c>
      <c r="CR102" s="26">
        <f t="shared" si="117"/>
        <v>0</v>
      </c>
      <c r="CS102" s="163">
        <f t="shared" si="118"/>
        <v>1.2210000000000001</v>
      </c>
      <c r="CT102" s="203">
        <f t="shared" si="119"/>
        <v>0.39500000000000002</v>
      </c>
      <c r="CU102" s="283">
        <f t="shared" si="120"/>
        <v>0</v>
      </c>
      <c r="CV102" s="284">
        <f t="shared" si="121"/>
        <v>0</v>
      </c>
      <c r="CX102" s="227">
        <v>0.28999999999999998</v>
      </c>
      <c r="CY102" s="26">
        <f t="shared" si="122"/>
        <v>0.78700000000000003</v>
      </c>
      <c r="CZ102" s="26">
        <v>0.215</v>
      </c>
      <c r="DA102" s="31">
        <f t="shared" si="123"/>
        <v>0.81200000000000006</v>
      </c>
      <c r="DB102" s="178">
        <v>0.88980000000000004</v>
      </c>
      <c r="DC102" s="163">
        <f t="shared" si="124"/>
        <v>2.4888000000000003</v>
      </c>
      <c r="DD102" s="205">
        <f t="shared" si="125"/>
        <v>0.876</v>
      </c>
      <c r="DE102" s="283">
        <f t="shared" si="126"/>
        <v>0</v>
      </c>
      <c r="DF102" s="284">
        <f t="shared" si="127"/>
        <v>2</v>
      </c>
      <c r="DI102" s="231"/>
      <c r="DJ102" s="163">
        <f t="shared" si="128"/>
        <v>15.4598</v>
      </c>
      <c r="DK102" s="203">
        <f t="shared" si="129"/>
        <v>0.67800000000000005</v>
      </c>
      <c r="DM102" s="301">
        <f t="shared" si="130"/>
        <v>0</v>
      </c>
      <c r="DN102" s="302">
        <f t="shared" si="131"/>
        <v>6</v>
      </c>
    </row>
    <row r="103" spans="2:118" x14ac:dyDescent="0.3">
      <c r="B103" s="47" t="s">
        <v>63</v>
      </c>
      <c r="C103" s="160">
        <v>540032</v>
      </c>
      <c r="D103" s="4" t="s">
        <v>318</v>
      </c>
      <c r="E103" s="4" t="s">
        <v>369</v>
      </c>
      <c r="F103" s="11">
        <v>4</v>
      </c>
      <c r="G103" s="18">
        <v>195</v>
      </c>
      <c r="H103" s="18">
        <v>112</v>
      </c>
      <c r="I103" s="18">
        <v>103</v>
      </c>
      <c r="J103" s="19">
        <v>338.05128205128204</v>
      </c>
      <c r="K103" s="18">
        <v>52</v>
      </c>
      <c r="L103" s="163">
        <v>1.98</v>
      </c>
      <c r="N103" s="256">
        <v>44</v>
      </c>
      <c r="O103" s="26">
        <f t="shared" si="66"/>
        <v>0.254</v>
      </c>
      <c r="P103" s="26">
        <v>0.22564102564102559</v>
      </c>
      <c r="Q103" s="31">
        <f t="shared" si="67"/>
        <v>0.81200000000000006</v>
      </c>
      <c r="R103" s="11">
        <v>2.2200000000000002</v>
      </c>
      <c r="S103" s="26">
        <f t="shared" si="68"/>
        <v>0.3</v>
      </c>
      <c r="T103" s="69">
        <v>1.138461538461538E-2</v>
      </c>
      <c r="U103" s="144">
        <f t="shared" si="69"/>
        <v>0.95</v>
      </c>
      <c r="V103" s="11">
        <v>17</v>
      </c>
      <c r="W103" s="26">
        <f t="shared" si="70"/>
        <v>0.505</v>
      </c>
      <c r="X103" s="62">
        <v>2.7</v>
      </c>
      <c r="Y103" s="26">
        <f t="shared" si="71"/>
        <v>0.71</v>
      </c>
      <c r="Z103" s="163">
        <f t="shared" si="72"/>
        <v>3.5310000000000001</v>
      </c>
      <c r="AA103" s="181">
        <f t="shared" si="73"/>
        <v>0.71699999999999997</v>
      </c>
      <c r="AB103" s="283">
        <f t="shared" si="74"/>
        <v>1</v>
      </c>
      <c r="AC103" s="284">
        <f t="shared" si="75"/>
        <v>2</v>
      </c>
      <c r="AE103" s="256">
        <v>36</v>
      </c>
      <c r="AF103" s="26">
        <f t="shared" si="76"/>
        <v>0.371</v>
      </c>
      <c r="AG103" s="79">
        <v>7</v>
      </c>
      <c r="AH103" s="26">
        <f t="shared" si="77"/>
        <v>0.67400000000000004</v>
      </c>
      <c r="AI103" s="26">
        <f t="shared" si="78"/>
        <v>0.32142857142857145</v>
      </c>
      <c r="AJ103" s="144">
        <f t="shared" si="79"/>
        <v>0.92900000000000005</v>
      </c>
      <c r="AK103" s="61">
        <f t="shared" si="80"/>
        <v>0.81818181818181823</v>
      </c>
      <c r="AL103" s="26">
        <f t="shared" si="81"/>
        <v>0.69899999999999995</v>
      </c>
      <c r="AM103" s="11">
        <v>39</v>
      </c>
      <c r="AN103" s="83">
        <f t="shared" si="82"/>
        <v>0.3482142857142857</v>
      </c>
      <c r="AO103" s="26">
        <f t="shared" si="83"/>
        <v>0.19444444444444445</v>
      </c>
      <c r="AP103" s="31">
        <f t="shared" si="84"/>
        <v>0.88600000000000001</v>
      </c>
      <c r="AQ103" s="198">
        <f t="shared" si="85"/>
        <v>2.673</v>
      </c>
      <c r="AR103" s="193">
        <f t="shared" si="86"/>
        <v>0.75600000000000001</v>
      </c>
      <c r="AS103" s="283">
        <f t="shared" si="87"/>
        <v>1</v>
      </c>
      <c r="AT103" s="284">
        <f t="shared" si="88"/>
        <v>1</v>
      </c>
      <c r="AV103" s="208">
        <v>24200</v>
      </c>
      <c r="AW103" s="83">
        <f t="shared" si="89"/>
        <v>0.25700000000000001</v>
      </c>
      <c r="AX103" s="26">
        <v>0.125</v>
      </c>
      <c r="AY103" s="83">
        <f t="shared" si="90"/>
        <v>0.46600000000000003</v>
      </c>
      <c r="AZ103" s="26">
        <v>0.35899999999999999</v>
      </c>
      <c r="BA103" s="83">
        <f t="shared" si="91"/>
        <v>0.77700000000000002</v>
      </c>
      <c r="BB103" s="26">
        <v>0.94899999999999995</v>
      </c>
      <c r="BC103" s="144">
        <f t="shared" si="92"/>
        <v>0.95</v>
      </c>
      <c r="BD103" s="26">
        <v>0.82099999999999995</v>
      </c>
      <c r="BE103" s="83">
        <f t="shared" si="93"/>
        <v>0.54</v>
      </c>
      <c r="BF103" s="26">
        <v>5.5555555555555552E-2</v>
      </c>
      <c r="BG103" s="83">
        <f t="shared" si="94"/>
        <v>0.71699999999999997</v>
      </c>
      <c r="BH103" s="212">
        <f t="shared" si="95"/>
        <v>3.7070000000000003</v>
      </c>
      <c r="BI103" s="193">
        <f t="shared" si="96"/>
        <v>0.78</v>
      </c>
      <c r="BJ103" s="283">
        <f t="shared" si="97"/>
        <v>1</v>
      </c>
      <c r="BK103" s="284">
        <f t="shared" si="98"/>
        <v>1</v>
      </c>
      <c r="BM103" s="160">
        <v>1</v>
      </c>
      <c r="BN103" s="26">
        <f t="shared" si="99"/>
        <v>0.40200000000000002</v>
      </c>
      <c r="BO103" s="11">
        <v>0</v>
      </c>
      <c r="BP103" s="26">
        <f t="shared" si="100"/>
        <v>0</v>
      </c>
      <c r="BQ103" s="26">
        <v>0.17299999999999999</v>
      </c>
      <c r="BR103" s="83">
        <f t="shared" si="101"/>
        <v>0.78700000000000003</v>
      </c>
      <c r="BS103" s="163">
        <f t="shared" si="102"/>
        <v>1.1890000000000001</v>
      </c>
      <c r="BT103" s="223">
        <f t="shared" si="103"/>
        <v>0.67100000000000004</v>
      </c>
      <c r="BU103" s="283">
        <f t="shared" si="104"/>
        <v>0</v>
      </c>
      <c r="BV103" s="284">
        <f t="shared" si="105"/>
        <v>0</v>
      </c>
      <c r="BX103" s="160">
        <v>0</v>
      </c>
      <c r="BY103" s="26">
        <f t="shared" si="106"/>
        <v>0</v>
      </c>
      <c r="BZ103" s="11">
        <v>0</v>
      </c>
      <c r="CA103" s="26">
        <f t="shared" si="107"/>
        <v>0</v>
      </c>
      <c r="CB103" s="11">
        <v>2</v>
      </c>
      <c r="CC103" s="26">
        <f t="shared" si="108"/>
        <v>0.42</v>
      </c>
      <c r="CD103" s="11">
        <v>1</v>
      </c>
      <c r="CE103" s="26">
        <f t="shared" si="109"/>
        <v>0.501</v>
      </c>
      <c r="CF103" s="163">
        <f t="shared" si="110"/>
        <v>0.42</v>
      </c>
      <c r="CG103" s="203">
        <f t="shared" si="111"/>
        <v>0.39200000000000002</v>
      </c>
      <c r="CH103" s="283">
        <f t="shared" si="112"/>
        <v>0</v>
      </c>
      <c r="CI103" s="284">
        <f t="shared" si="113"/>
        <v>0</v>
      </c>
      <c r="CK103" s="160">
        <v>0</v>
      </c>
      <c r="CL103" s="26">
        <f t="shared" si="114"/>
        <v>0</v>
      </c>
      <c r="CM103" s="26">
        <v>0</v>
      </c>
      <c r="CN103" s="83">
        <f t="shared" si="115"/>
        <v>0</v>
      </c>
      <c r="CO103" s="11">
        <v>24</v>
      </c>
      <c r="CP103" s="26">
        <f t="shared" si="116"/>
        <v>0.50800000000000001</v>
      </c>
      <c r="CQ103" s="11">
        <v>7</v>
      </c>
      <c r="CR103" s="26">
        <f t="shared" si="117"/>
        <v>0.54</v>
      </c>
      <c r="CS103" s="163">
        <f t="shared" si="118"/>
        <v>1.048</v>
      </c>
      <c r="CT103" s="203">
        <f t="shared" si="119"/>
        <v>0.35599999999999998</v>
      </c>
      <c r="CU103" s="283">
        <f t="shared" si="120"/>
        <v>0</v>
      </c>
      <c r="CV103" s="284">
        <f t="shared" si="121"/>
        <v>0</v>
      </c>
      <c r="CX103" s="227">
        <v>0.57299999999999995</v>
      </c>
      <c r="CY103" s="144">
        <f t="shared" si="122"/>
        <v>0.93899999999999995</v>
      </c>
      <c r="CZ103" s="26">
        <v>0.53400000000000003</v>
      </c>
      <c r="DA103" s="144">
        <f t="shared" si="123"/>
        <v>0.96799999999999997</v>
      </c>
      <c r="DB103" s="144">
        <v>0.9647</v>
      </c>
      <c r="DC103" s="163">
        <f t="shared" si="124"/>
        <v>2.8717000000000001</v>
      </c>
      <c r="DD103" s="206">
        <f t="shared" si="125"/>
        <v>0.98899999999999999</v>
      </c>
      <c r="DE103" s="283">
        <f t="shared" si="126"/>
        <v>3</v>
      </c>
      <c r="DF103" s="284">
        <f t="shared" si="127"/>
        <v>3</v>
      </c>
      <c r="DI103" s="231"/>
      <c r="DJ103" s="163">
        <f t="shared" si="128"/>
        <v>15.4397</v>
      </c>
      <c r="DK103" s="203">
        <f t="shared" si="129"/>
        <v>0.67400000000000004</v>
      </c>
      <c r="DM103" s="301">
        <f t="shared" si="130"/>
        <v>6</v>
      </c>
      <c r="DN103" s="302">
        <f t="shared" si="131"/>
        <v>7</v>
      </c>
    </row>
    <row r="104" spans="2:118" x14ac:dyDescent="0.3">
      <c r="B104" s="48" t="s">
        <v>215</v>
      </c>
      <c r="C104" s="162">
        <v>540153</v>
      </c>
      <c r="D104" s="5" t="s">
        <v>348</v>
      </c>
      <c r="E104" s="5" t="s">
        <v>370</v>
      </c>
      <c r="F104" s="12">
        <v>8</v>
      </c>
      <c r="G104" s="20">
        <v>446299</v>
      </c>
      <c r="H104" s="20">
        <v>6740</v>
      </c>
      <c r="I104" s="20">
        <v>5847</v>
      </c>
      <c r="J104" s="21">
        <v>8.384692773230503</v>
      </c>
      <c r="K104" s="20">
        <v>2189</v>
      </c>
      <c r="L104" s="165">
        <v>2.6610324349017818</v>
      </c>
      <c r="N104" s="438">
        <v>14118</v>
      </c>
      <c r="O104" s="143">
        <f t="shared" si="66"/>
        <v>0.96799999999999997</v>
      </c>
      <c r="P104" s="27">
        <v>3.1633501307419473E-2</v>
      </c>
      <c r="Q104" s="27">
        <f t="shared" si="67"/>
        <v>0.20799999999999999</v>
      </c>
      <c r="R104" s="12">
        <v>382.03</v>
      </c>
      <c r="S104" s="143">
        <f t="shared" si="68"/>
        <v>0.95399999999999996</v>
      </c>
      <c r="T104" s="71">
        <v>8.5599564417576548E-4</v>
      </c>
      <c r="U104" s="27">
        <f t="shared" si="69"/>
        <v>8.4000000000000005E-2</v>
      </c>
      <c r="V104" s="12">
        <v>15</v>
      </c>
      <c r="W104" s="27">
        <f t="shared" si="70"/>
        <v>0.28199999999999997</v>
      </c>
      <c r="X104" s="64">
        <v>1.2</v>
      </c>
      <c r="Y104" s="27">
        <f t="shared" si="71"/>
        <v>0.307</v>
      </c>
      <c r="Z104" s="165">
        <f t="shared" si="72"/>
        <v>2.8029999999999999</v>
      </c>
      <c r="AA104" s="183">
        <f t="shared" si="73"/>
        <v>0.34899999999999998</v>
      </c>
      <c r="AB104" s="358">
        <f t="shared" si="74"/>
        <v>2</v>
      </c>
      <c r="AC104" s="359">
        <f t="shared" si="75"/>
        <v>2</v>
      </c>
      <c r="AE104" s="438">
        <v>454</v>
      </c>
      <c r="AF104" s="29">
        <f t="shared" si="76"/>
        <v>0.84799999999999998</v>
      </c>
      <c r="AG104" s="80">
        <v>0</v>
      </c>
      <c r="AH104" s="27">
        <f t="shared" si="77"/>
        <v>0</v>
      </c>
      <c r="AI104" s="27">
        <f t="shared" si="78"/>
        <v>6.735905044510386E-2</v>
      </c>
      <c r="AJ104" s="85">
        <f t="shared" si="79"/>
        <v>0.47699999999999998</v>
      </c>
      <c r="AK104" s="74">
        <f t="shared" si="80"/>
        <v>3.2157529395098458E-2</v>
      </c>
      <c r="AL104" s="27">
        <f t="shared" si="81"/>
        <v>0.113</v>
      </c>
      <c r="AM104" s="12">
        <v>457</v>
      </c>
      <c r="AN104" s="85">
        <f t="shared" si="82"/>
        <v>6.780415430267063E-2</v>
      </c>
      <c r="AO104" s="27">
        <f t="shared" si="83"/>
        <v>0</v>
      </c>
      <c r="AP104" s="27">
        <f t="shared" si="84"/>
        <v>0</v>
      </c>
      <c r="AQ104" s="199">
        <f t="shared" si="85"/>
        <v>1.4379999999999999</v>
      </c>
      <c r="AR104" s="194">
        <f t="shared" si="86"/>
        <v>0.31</v>
      </c>
      <c r="AS104" s="358">
        <f t="shared" si="87"/>
        <v>0</v>
      </c>
      <c r="AT104" s="359">
        <f t="shared" si="88"/>
        <v>1</v>
      </c>
      <c r="AV104" s="209">
        <v>55100</v>
      </c>
      <c r="AW104" s="85">
        <f t="shared" si="89"/>
        <v>0.79500000000000004</v>
      </c>
      <c r="AX104" s="27">
        <v>0.2951653944020356</v>
      </c>
      <c r="AY104" s="85">
        <f t="shared" si="90"/>
        <v>0.75900000000000001</v>
      </c>
      <c r="AZ104" s="27">
        <v>0.217</v>
      </c>
      <c r="BA104" s="85">
        <f t="shared" si="91"/>
        <v>0.53300000000000003</v>
      </c>
      <c r="BB104" s="27">
        <v>0.78800000000000003</v>
      </c>
      <c r="BC104" s="85">
        <f t="shared" si="92"/>
        <v>0.45900000000000002</v>
      </c>
      <c r="BD104" s="27">
        <v>0.82799999999999996</v>
      </c>
      <c r="BE104" s="85">
        <f t="shared" si="93"/>
        <v>0.55800000000000005</v>
      </c>
      <c r="BF104" s="27">
        <v>3.9647577092511016E-2</v>
      </c>
      <c r="BG104" s="85">
        <f t="shared" si="94"/>
        <v>0.628</v>
      </c>
      <c r="BH104" s="213">
        <f t="shared" si="95"/>
        <v>3.7319999999999998</v>
      </c>
      <c r="BI104" s="194">
        <f t="shared" si="96"/>
        <v>0.79800000000000004</v>
      </c>
      <c r="BJ104" s="358">
        <f t="shared" si="97"/>
        <v>0</v>
      </c>
      <c r="BK104" s="359">
        <f t="shared" si="98"/>
        <v>0</v>
      </c>
      <c r="BM104" s="162">
        <v>2</v>
      </c>
      <c r="BN104" s="27">
        <f t="shared" si="99"/>
        <v>0.61799999999999999</v>
      </c>
      <c r="BO104" s="12">
        <v>1</v>
      </c>
      <c r="BP104" s="27">
        <f t="shared" si="100"/>
        <v>0.59299999999999997</v>
      </c>
      <c r="BQ104" s="27">
        <v>7.4999999999999997E-2</v>
      </c>
      <c r="BR104" s="85">
        <f t="shared" si="101"/>
        <v>0.46899999999999997</v>
      </c>
      <c r="BS104" s="165">
        <f t="shared" si="102"/>
        <v>1.087</v>
      </c>
      <c r="BT104" s="224">
        <f t="shared" si="103"/>
        <v>0.59699999999999998</v>
      </c>
      <c r="BU104" s="358">
        <f t="shared" si="104"/>
        <v>0</v>
      </c>
      <c r="BV104" s="359">
        <f t="shared" si="105"/>
        <v>0</v>
      </c>
      <c r="BX104" s="162">
        <v>3</v>
      </c>
      <c r="BY104" s="29">
        <f t="shared" si="106"/>
        <v>0.84</v>
      </c>
      <c r="BZ104" s="12">
        <v>1</v>
      </c>
      <c r="CA104" s="29">
        <f t="shared" si="107"/>
        <v>0.82299999999999995</v>
      </c>
      <c r="CB104" s="12">
        <v>12</v>
      </c>
      <c r="CC104" s="29">
        <f t="shared" si="108"/>
        <v>0.84399999999999997</v>
      </c>
      <c r="CD104" s="12">
        <v>3</v>
      </c>
      <c r="CE104" s="27">
        <f t="shared" si="109"/>
        <v>0.77300000000000002</v>
      </c>
      <c r="CF104" s="165">
        <f t="shared" si="110"/>
        <v>1.6839999999999999</v>
      </c>
      <c r="CG104" s="188">
        <f t="shared" si="111"/>
        <v>0.91500000000000004</v>
      </c>
      <c r="CH104" s="358">
        <f t="shared" si="112"/>
        <v>0</v>
      </c>
      <c r="CI104" s="359">
        <f t="shared" si="113"/>
        <v>2</v>
      </c>
      <c r="CK104" s="162">
        <v>13</v>
      </c>
      <c r="CL104" s="27">
        <f t="shared" si="114"/>
        <v>0.71699999999999997</v>
      </c>
      <c r="CM104" s="27">
        <v>2.8634361233480177E-2</v>
      </c>
      <c r="CN104" s="85">
        <f t="shared" si="115"/>
        <v>0.58599999999999997</v>
      </c>
      <c r="CO104" s="12">
        <v>69</v>
      </c>
      <c r="CP104" s="27">
        <f t="shared" si="116"/>
        <v>0.71699999999999997</v>
      </c>
      <c r="CQ104" s="12">
        <v>17</v>
      </c>
      <c r="CR104" s="27">
        <f t="shared" si="117"/>
        <v>0.68899999999999995</v>
      </c>
      <c r="CS104" s="165">
        <f t="shared" si="118"/>
        <v>2.7090000000000001</v>
      </c>
      <c r="CT104" s="194">
        <f t="shared" si="119"/>
        <v>0.72</v>
      </c>
      <c r="CU104" s="358">
        <f t="shared" si="120"/>
        <v>0</v>
      </c>
      <c r="CV104" s="359">
        <f t="shared" si="121"/>
        <v>0</v>
      </c>
      <c r="CX104" s="228">
        <v>0.186</v>
      </c>
      <c r="CY104" s="27">
        <f t="shared" si="122"/>
        <v>0.67100000000000004</v>
      </c>
      <c r="CZ104" s="27">
        <v>9.4E-2</v>
      </c>
      <c r="DA104" s="27">
        <f t="shared" si="123"/>
        <v>0.64600000000000002</v>
      </c>
      <c r="DB104" s="85">
        <v>0.62960000000000005</v>
      </c>
      <c r="DC104" s="165">
        <f t="shared" si="124"/>
        <v>1.9466000000000001</v>
      </c>
      <c r="DD104" s="194">
        <f t="shared" si="125"/>
        <v>0.68899999999999995</v>
      </c>
      <c r="DE104" s="358">
        <f t="shared" si="126"/>
        <v>0</v>
      </c>
      <c r="DF104" s="359">
        <f t="shared" si="127"/>
        <v>0</v>
      </c>
      <c r="DI104" s="231"/>
      <c r="DJ104" s="165">
        <f t="shared" si="128"/>
        <v>15.399600000000001</v>
      </c>
      <c r="DK104" s="194">
        <f t="shared" si="129"/>
        <v>0.67100000000000004</v>
      </c>
      <c r="DM104" s="370">
        <f t="shared" si="130"/>
        <v>2</v>
      </c>
      <c r="DN104" s="371">
        <f t="shared" si="131"/>
        <v>5</v>
      </c>
    </row>
    <row r="105" spans="2:118" x14ac:dyDescent="0.3">
      <c r="B105" s="47" t="s">
        <v>188</v>
      </c>
      <c r="C105" s="160">
        <v>540135</v>
      </c>
      <c r="D105" s="4" t="s">
        <v>342</v>
      </c>
      <c r="E105" s="4" t="s">
        <v>369</v>
      </c>
      <c r="F105" s="11">
        <v>2</v>
      </c>
      <c r="G105" s="18">
        <v>666</v>
      </c>
      <c r="H105" s="18">
        <v>410</v>
      </c>
      <c r="I105" s="18">
        <v>342</v>
      </c>
      <c r="J105" s="19">
        <v>328.64864864864859</v>
      </c>
      <c r="K105" s="18">
        <v>159</v>
      </c>
      <c r="L105" s="163">
        <v>2.15</v>
      </c>
      <c r="N105" s="256">
        <v>90</v>
      </c>
      <c r="O105" s="26">
        <f t="shared" si="66"/>
        <v>0.45500000000000002</v>
      </c>
      <c r="P105" s="26">
        <v>0.13513513513513509</v>
      </c>
      <c r="Q105" s="26">
        <f t="shared" si="67"/>
        <v>0.59</v>
      </c>
      <c r="R105" s="11">
        <v>4.05</v>
      </c>
      <c r="S105" s="26">
        <f t="shared" si="68"/>
        <v>0.53300000000000003</v>
      </c>
      <c r="T105" s="69">
        <v>6.0810810810810814E-3</v>
      </c>
      <c r="U105" s="26">
        <f t="shared" si="69"/>
        <v>0.72699999999999998</v>
      </c>
      <c r="V105" s="11">
        <v>28</v>
      </c>
      <c r="W105" s="144">
        <f t="shared" si="70"/>
        <v>0.98199999999999998</v>
      </c>
      <c r="X105" s="65">
        <v>1.7</v>
      </c>
      <c r="Y105" s="26">
        <f t="shared" si="71"/>
        <v>0.48</v>
      </c>
      <c r="Z105" s="163">
        <f t="shared" si="72"/>
        <v>3.7669999999999999</v>
      </c>
      <c r="AA105" s="185">
        <f t="shared" si="73"/>
        <v>0.81200000000000006</v>
      </c>
      <c r="AB105" s="283">
        <f t="shared" si="74"/>
        <v>1</v>
      </c>
      <c r="AC105" s="284">
        <f t="shared" si="75"/>
        <v>1</v>
      </c>
      <c r="AE105" s="256">
        <v>81</v>
      </c>
      <c r="AF105" s="26">
        <f t="shared" si="76"/>
        <v>0.55100000000000005</v>
      </c>
      <c r="AG105" s="79">
        <v>26</v>
      </c>
      <c r="AH105" s="31">
        <f t="shared" si="77"/>
        <v>0.81599999999999995</v>
      </c>
      <c r="AI105" s="26">
        <f t="shared" si="78"/>
        <v>0.19756097560975611</v>
      </c>
      <c r="AJ105" s="83">
        <f t="shared" si="79"/>
        <v>0.78700000000000003</v>
      </c>
      <c r="AK105" s="61">
        <f t="shared" si="80"/>
        <v>0.9</v>
      </c>
      <c r="AL105" s="26">
        <f t="shared" si="81"/>
        <v>0.72399999999999998</v>
      </c>
      <c r="AM105" s="11">
        <v>92</v>
      </c>
      <c r="AN105" s="83">
        <f t="shared" si="82"/>
        <v>0.22439024390243903</v>
      </c>
      <c r="AO105" s="26">
        <f t="shared" si="83"/>
        <v>0.32098765432098764</v>
      </c>
      <c r="AP105" s="144">
        <f t="shared" si="84"/>
        <v>0.94299999999999995</v>
      </c>
      <c r="AQ105" s="198">
        <f t="shared" si="85"/>
        <v>2.8780000000000001</v>
      </c>
      <c r="AR105" s="191">
        <f t="shared" si="86"/>
        <v>0.83</v>
      </c>
      <c r="AS105" s="283">
        <f t="shared" si="87"/>
        <v>0</v>
      </c>
      <c r="AT105" s="284">
        <f t="shared" si="88"/>
        <v>1</v>
      </c>
      <c r="AV105" s="208">
        <v>35735</v>
      </c>
      <c r="AW105" s="83">
        <f t="shared" si="89"/>
        <v>0.48699999999999999</v>
      </c>
      <c r="AX105" s="26">
        <v>0.31578947368421051</v>
      </c>
      <c r="AY105" s="178">
        <f t="shared" si="90"/>
        <v>0.82299999999999995</v>
      </c>
      <c r="AZ105" s="26">
        <v>0.13</v>
      </c>
      <c r="BA105" s="83">
        <f t="shared" si="91"/>
        <v>0.30299999999999999</v>
      </c>
      <c r="BB105" s="26">
        <v>0.80400000000000005</v>
      </c>
      <c r="BC105" s="83">
        <f t="shared" si="92"/>
        <v>0.498</v>
      </c>
      <c r="BD105" s="26">
        <v>0.80400000000000005</v>
      </c>
      <c r="BE105" s="83">
        <f t="shared" si="93"/>
        <v>0.501</v>
      </c>
      <c r="BF105" s="26">
        <v>3.7037037037037035E-2</v>
      </c>
      <c r="BG105" s="83">
        <f t="shared" si="94"/>
        <v>0.6</v>
      </c>
      <c r="BH105" s="212">
        <f t="shared" si="95"/>
        <v>3.2119999999999997</v>
      </c>
      <c r="BI105" s="193">
        <f t="shared" si="96"/>
        <v>0.41299999999999998</v>
      </c>
      <c r="BJ105" s="283">
        <f t="shared" si="97"/>
        <v>0</v>
      </c>
      <c r="BK105" s="284">
        <f t="shared" si="98"/>
        <v>1</v>
      </c>
      <c r="BM105" s="160">
        <v>1</v>
      </c>
      <c r="BN105" s="26">
        <f t="shared" si="99"/>
        <v>0.40200000000000002</v>
      </c>
      <c r="BO105" s="11">
        <v>0</v>
      </c>
      <c r="BP105" s="26">
        <f t="shared" si="100"/>
        <v>0</v>
      </c>
      <c r="BQ105" s="26">
        <v>0.14000000000000001</v>
      </c>
      <c r="BR105" s="83">
        <f t="shared" si="101"/>
        <v>0.68500000000000005</v>
      </c>
      <c r="BS105" s="163">
        <f t="shared" si="102"/>
        <v>1.0870000000000002</v>
      </c>
      <c r="BT105" s="223">
        <f t="shared" si="103"/>
        <v>0.6</v>
      </c>
      <c r="BU105" s="283">
        <f t="shared" si="104"/>
        <v>0</v>
      </c>
      <c r="BV105" s="284">
        <f t="shared" si="105"/>
        <v>0</v>
      </c>
      <c r="BX105" s="160">
        <v>0</v>
      </c>
      <c r="BY105" s="26">
        <f t="shared" si="106"/>
        <v>0</v>
      </c>
      <c r="BZ105" s="11">
        <v>0</v>
      </c>
      <c r="CA105" s="26">
        <f t="shared" si="107"/>
        <v>0</v>
      </c>
      <c r="CB105" s="11">
        <v>3</v>
      </c>
      <c r="CC105" s="26">
        <f t="shared" si="108"/>
        <v>0.51500000000000001</v>
      </c>
      <c r="CD105" s="11">
        <v>3</v>
      </c>
      <c r="CE105" s="26">
        <f t="shared" si="109"/>
        <v>0.77300000000000002</v>
      </c>
      <c r="CF105" s="163">
        <f t="shared" si="110"/>
        <v>0.51500000000000001</v>
      </c>
      <c r="CG105" s="203">
        <f t="shared" si="111"/>
        <v>0.46600000000000003</v>
      </c>
      <c r="CH105" s="283">
        <f t="shared" si="112"/>
        <v>0</v>
      </c>
      <c r="CI105" s="284">
        <f t="shared" si="113"/>
        <v>0</v>
      </c>
      <c r="CK105" s="160">
        <v>0</v>
      </c>
      <c r="CL105" s="26">
        <f t="shared" si="114"/>
        <v>0</v>
      </c>
      <c r="CM105" s="26">
        <v>0</v>
      </c>
      <c r="CN105" s="83">
        <f t="shared" si="115"/>
        <v>0</v>
      </c>
      <c r="CO105" s="11">
        <v>48</v>
      </c>
      <c r="CP105" s="26">
        <f t="shared" si="116"/>
        <v>0.65700000000000003</v>
      </c>
      <c r="CQ105" s="11">
        <v>19</v>
      </c>
      <c r="CR105" s="26">
        <f t="shared" si="117"/>
        <v>0.70299999999999996</v>
      </c>
      <c r="CS105" s="163">
        <f t="shared" si="118"/>
        <v>1.3599999999999999</v>
      </c>
      <c r="CT105" s="203">
        <f t="shared" si="119"/>
        <v>0.434</v>
      </c>
      <c r="CU105" s="283">
        <f t="shared" si="120"/>
        <v>0</v>
      </c>
      <c r="CV105" s="284">
        <f t="shared" si="121"/>
        <v>0</v>
      </c>
      <c r="CX105" s="227">
        <v>0.36</v>
      </c>
      <c r="CY105" s="31">
        <f t="shared" si="122"/>
        <v>0.84799999999999998</v>
      </c>
      <c r="CZ105" s="26">
        <v>0.18099999999999999</v>
      </c>
      <c r="DA105" s="31">
        <f t="shared" si="123"/>
        <v>0.80200000000000005</v>
      </c>
      <c r="DB105" s="178">
        <v>0.87219999999999998</v>
      </c>
      <c r="DC105" s="163">
        <f t="shared" si="124"/>
        <v>2.5221999999999998</v>
      </c>
      <c r="DD105" s="205">
        <f t="shared" si="125"/>
        <v>0.89</v>
      </c>
      <c r="DE105" s="283">
        <f t="shared" si="126"/>
        <v>0</v>
      </c>
      <c r="DF105" s="284">
        <f t="shared" si="127"/>
        <v>3</v>
      </c>
      <c r="DI105" s="231"/>
      <c r="DJ105" s="163">
        <f t="shared" si="128"/>
        <v>15.341200000000001</v>
      </c>
      <c r="DK105" s="203">
        <f t="shared" si="129"/>
        <v>0.66700000000000004</v>
      </c>
      <c r="DM105" s="301">
        <f t="shared" si="130"/>
        <v>1</v>
      </c>
      <c r="DN105" s="302">
        <f t="shared" si="131"/>
        <v>6</v>
      </c>
    </row>
    <row r="106" spans="2:118" x14ac:dyDescent="0.3">
      <c r="B106" s="48" t="s">
        <v>204</v>
      </c>
      <c r="C106" s="162">
        <v>540144</v>
      </c>
      <c r="D106" s="5" t="s">
        <v>345</v>
      </c>
      <c r="E106" s="5" t="s">
        <v>370</v>
      </c>
      <c r="F106" s="12">
        <v>9</v>
      </c>
      <c r="G106" s="20">
        <v>146585</v>
      </c>
      <c r="H106" s="20">
        <v>11422</v>
      </c>
      <c r="I106" s="20">
        <v>15784</v>
      </c>
      <c r="J106" s="21">
        <v>68.914008936794346</v>
      </c>
      <c r="K106" s="20">
        <v>6354</v>
      </c>
      <c r="L106" s="165">
        <v>2.4675794774944917</v>
      </c>
      <c r="N106" s="438">
        <v>8315</v>
      </c>
      <c r="O106" s="143">
        <f t="shared" si="66"/>
        <v>0.92500000000000004</v>
      </c>
      <c r="P106" s="27">
        <v>5.6724767199918133E-2</v>
      </c>
      <c r="Q106" s="27">
        <f t="shared" si="67"/>
        <v>0.36699999999999999</v>
      </c>
      <c r="R106" s="12">
        <v>175.82</v>
      </c>
      <c r="S106" s="29">
        <f t="shared" si="68"/>
        <v>0.84799999999999998</v>
      </c>
      <c r="T106" s="71">
        <v>1.199440597605485E-3</v>
      </c>
      <c r="U106" s="27">
        <f t="shared" si="69"/>
        <v>0.18</v>
      </c>
      <c r="V106" s="12">
        <v>11</v>
      </c>
      <c r="W106" s="27">
        <f t="shared" si="70"/>
        <v>4.4999999999999998E-2</v>
      </c>
      <c r="X106" s="64">
        <v>3.6</v>
      </c>
      <c r="Y106" s="29">
        <f t="shared" si="71"/>
        <v>0.81200000000000006</v>
      </c>
      <c r="Z106" s="165">
        <f t="shared" si="72"/>
        <v>3.1770000000000005</v>
      </c>
      <c r="AA106" s="183">
        <f t="shared" si="73"/>
        <v>0.51900000000000002</v>
      </c>
      <c r="AB106" s="358">
        <f t="shared" si="74"/>
        <v>1</v>
      </c>
      <c r="AC106" s="359">
        <f t="shared" si="75"/>
        <v>3</v>
      </c>
      <c r="AE106" s="438">
        <v>350</v>
      </c>
      <c r="AF106" s="29">
        <f t="shared" si="76"/>
        <v>0.80500000000000005</v>
      </c>
      <c r="AG106" s="80">
        <v>103</v>
      </c>
      <c r="AH106" s="143">
        <f t="shared" si="77"/>
        <v>0.92900000000000005</v>
      </c>
      <c r="AI106" s="27">
        <f t="shared" si="78"/>
        <v>3.0642619506216075E-2</v>
      </c>
      <c r="AJ106" s="85">
        <f t="shared" si="79"/>
        <v>0.27200000000000002</v>
      </c>
      <c r="AK106" s="74">
        <f t="shared" si="80"/>
        <v>4.2092603728202047E-2</v>
      </c>
      <c r="AL106" s="27">
        <f t="shared" si="81"/>
        <v>0.14399999999999999</v>
      </c>
      <c r="AM106" s="12">
        <v>485</v>
      </c>
      <c r="AN106" s="85">
        <f t="shared" si="82"/>
        <v>4.2461915601470848E-2</v>
      </c>
      <c r="AO106" s="27">
        <f t="shared" si="83"/>
        <v>0.29428571428571426</v>
      </c>
      <c r="AP106" s="143">
        <f t="shared" si="84"/>
        <v>0.92900000000000005</v>
      </c>
      <c r="AQ106" s="199">
        <f t="shared" si="85"/>
        <v>2.1500000000000004</v>
      </c>
      <c r="AR106" s="194">
        <f t="shared" si="86"/>
        <v>0.57499999999999996</v>
      </c>
      <c r="AS106" s="358">
        <f t="shared" si="87"/>
        <v>1</v>
      </c>
      <c r="AT106" s="359">
        <f t="shared" si="88"/>
        <v>2</v>
      </c>
      <c r="AV106" s="209">
        <v>69800</v>
      </c>
      <c r="AW106" s="143">
        <f t="shared" si="89"/>
        <v>0.91100000000000003</v>
      </c>
      <c r="AX106" s="27">
        <v>0.14976958525345621</v>
      </c>
      <c r="AY106" s="85">
        <f t="shared" si="90"/>
        <v>0.51200000000000001</v>
      </c>
      <c r="AZ106" s="27">
        <v>0.35099999999999998</v>
      </c>
      <c r="BA106" s="85">
        <f t="shared" si="91"/>
        <v>0.77300000000000002</v>
      </c>
      <c r="BB106" s="27">
        <v>0.86399999999999999</v>
      </c>
      <c r="BC106" s="85">
        <f t="shared" si="92"/>
        <v>0.59299999999999997</v>
      </c>
      <c r="BD106" s="27">
        <v>0.69700000000000006</v>
      </c>
      <c r="BE106" s="85">
        <f t="shared" si="93"/>
        <v>0.31</v>
      </c>
      <c r="BF106" s="27">
        <v>0.15428571428571428</v>
      </c>
      <c r="BG106" s="143">
        <f t="shared" si="94"/>
        <v>0.94599999999999995</v>
      </c>
      <c r="BH106" s="213">
        <f t="shared" si="95"/>
        <v>4.0449999999999999</v>
      </c>
      <c r="BI106" s="188">
        <f t="shared" si="96"/>
        <v>0.95699999999999996</v>
      </c>
      <c r="BJ106" s="358">
        <f t="shared" si="97"/>
        <v>2</v>
      </c>
      <c r="BK106" s="359">
        <f t="shared" si="98"/>
        <v>2</v>
      </c>
      <c r="BM106" s="162">
        <v>2</v>
      </c>
      <c r="BN106" s="27">
        <f t="shared" si="99"/>
        <v>0.61799999999999999</v>
      </c>
      <c r="BO106" s="12">
        <v>1</v>
      </c>
      <c r="BP106" s="27">
        <f t="shared" si="100"/>
        <v>0.59299999999999997</v>
      </c>
      <c r="BQ106" s="27">
        <v>5.2999999999999999E-2</v>
      </c>
      <c r="BR106" s="85">
        <f t="shared" si="101"/>
        <v>0.34899999999999998</v>
      </c>
      <c r="BS106" s="165">
        <f t="shared" si="102"/>
        <v>0.96699999999999997</v>
      </c>
      <c r="BT106" s="224">
        <f t="shared" si="103"/>
        <v>0.505</v>
      </c>
      <c r="BU106" s="358">
        <f t="shared" si="104"/>
        <v>0</v>
      </c>
      <c r="BV106" s="359">
        <f t="shared" si="105"/>
        <v>0</v>
      </c>
      <c r="BX106" s="162">
        <v>0</v>
      </c>
      <c r="BY106" s="27">
        <f t="shared" si="106"/>
        <v>0</v>
      </c>
      <c r="BZ106" s="12">
        <v>0</v>
      </c>
      <c r="CA106" s="27">
        <f t="shared" si="107"/>
        <v>0</v>
      </c>
      <c r="CB106" s="12">
        <v>3</v>
      </c>
      <c r="CC106" s="27">
        <f t="shared" si="108"/>
        <v>0.51500000000000001</v>
      </c>
      <c r="CD106" s="12">
        <v>0</v>
      </c>
      <c r="CE106" s="27">
        <f t="shared" si="109"/>
        <v>0</v>
      </c>
      <c r="CF106" s="165">
        <f t="shared" si="110"/>
        <v>0.51500000000000001</v>
      </c>
      <c r="CG106" s="194">
        <f t="shared" si="111"/>
        <v>0.46600000000000003</v>
      </c>
      <c r="CH106" s="358">
        <f t="shared" si="112"/>
        <v>0</v>
      </c>
      <c r="CI106" s="359">
        <f t="shared" si="113"/>
        <v>0</v>
      </c>
      <c r="CK106" s="162">
        <v>95</v>
      </c>
      <c r="CL106" s="143">
        <f t="shared" si="114"/>
        <v>0.94299999999999995</v>
      </c>
      <c r="CM106" s="27">
        <v>0.27142857142857141</v>
      </c>
      <c r="CN106" s="143">
        <f t="shared" si="115"/>
        <v>0.95399999999999996</v>
      </c>
      <c r="CO106" s="12">
        <v>199</v>
      </c>
      <c r="CP106" s="29">
        <f t="shared" si="116"/>
        <v>0.86899999999999999</v>
      </c>
      <c r="CQ106" s="12">
        <v>97</v>
      </c>
      <c r="CR106" s="143">
        <f t="shared" si="117"/>
        <v>0.91500000000000004</v>
      </c>
      <c r="CS106" s="165">
        <f t="shared" si="118"/>
        <v>3.681</v>
      </c>
      <c r="CT106" s="188">
        <f t="shared" si="119"/>
        <v>0.97499999999999998</v>
      </c>
      <c r="CU106" s="358">
        <f t="shared" si="120"/>
        <v>3</v>
      </c>
      <c r="CV106" s="359">
        <f t="shared" si="121"/>
        <v>4</v>
      </c>
      <c r="CX106" s="228">
        <v>5.0999999999999997E-2</v>
      </c>
      <c r="CY106" s="27">
        <f t="shared" si="122"/>
        <v>0.32100000000000001</v>
      </c>
      <c r="CZ106" s="27">
        <v>3.5000000000000003E-2</v>
      </c>
      <c r="DA106" s="27">
        <f t="shared" si="123"/>
        <v>0.38500000000000001</v>
      </c>
      <c r="DB106" s="27">
        <v>9.2499999999999999E-2</v>
      </c>
      <c r="DC106" s="165">
        <f t="shared" si="124"/>
        <v>0.79849999999999999</v>
      </c>
      <c r="DD106" s="194">
        <f t="shared" si="125"/>
        <v>0.20399999999999999</v>
      </c>
      <c r="DE106" s="358">
        <f t="shared" si="126"/>
        <v>0</v>
      </c>
      <c r="DF106" s="359">
        <f t="shared" si="127"/>
        <v>0</v>
      </c>
      <c r="DI106" s="231"/>
      <c r="DJ106" s="165">
        <f t="shared" si="128"/>
        <v>15.333499999999999</v>
      </c>
      <c r="DK106" s="194">
        <f t="shared" si="129"/>
        <v>0.66400000000000003</v>
      </c>
      <c r="DM106" s="370">
        <f t="shared" si="130"/>
        <v>7</v>
      </c>
      <c r="DN106" s="371">
        <f t="shared" si="131"/>
        <v>11</v>
      </c>
    </row>
    <row r="107" spans="2:118" x14ac:dyDescent="0.3">
      <c r="B107" s="47" t="s">
        <v>98</v>
      </c>
      <c r="C107" s="160">
        <v>540242</v>
      </c>
      <c r="D107" s="4" t="s">
        <v>327</v>
      </c>
      <c r="E107" s="4" t="s">
        <v>369</v>
      </c>
      <c r="F107" s="11">
        <v>6</v>
      </c>
      <c r="G107" s="18">
        <v>856</v>
      </c>
      <c r="H107" s="18">
        <v>696</v>
      </c>
      <c r="I107" s="18">
        <v>1914</v>
      </c>
      <c r="J107" s="19">
        <v>1431.0280373831774</v>
      </c>
      <c r="K107" s="18">
        <v>621</v>
      </c>
      <c r="L107" s="163">
        <v>2.6</v>
      </c>
      <c r="N107" s="256">
        <v>46</v>
      </c>
      <c r="O107" s="26">
        <f t="shared" si="66"/>
        <v>0.26800000000000002</v>
      </c>
      <c r="P107" s="26">
        <v>5.3738317757009338E-2</v>
      </c>
      <c r="Q107" s="26">
        <f t="shared" si="67"/>
        <v>0.34899999999999998</v>
      </c>
      <c r="R107" s="11">
        <v>4.6999999999999993</v>
      </c>
      <c r="S107" s="26">
        <f t="shared" si="68"/>
        <v>0.59</v>
      </c>
      <c r="T107" s="69">
        <v>5.4906542056074757E-3</v>
      </c>
      <c r="U107" s="26">
        <f t="shared" si="69"/>
        <v>0.68500000000000005</v>
      </c>
      <c r="V107" s="11">
        <v>18</v>
      </c>
      <c r="W107" s="26">
        <f t="shared" si="70"/>
        <v>0.58599999999999997</v>
      </c>
      <c r="X107" s="62">
        <v>1.7</v>
      </c>
      <c r="Y107" s="26">
        <f t="shared" si="71"/>
        <v>0.48</v>
      </c>
      <c r="Z107" s="163">
        <f t="shared" si="72"/>
        <v>2.9579999999999993</v>
      </c>
      <c r="AA107" s="181">
        <f t="shared" si="73"/>
        <v>0.40600000000000003</v>
      </c>
      <c r="AB107" s="283">
        <f t="shared" si="74"/>
        <v>0</v>
      </c>
      <c r="AC107" s="284">
        <f t="shared" si="75"/>
        <v>0</v>
      </c>
      <c r="AE107" s="256">
        <v>148</v>
      </c>
      <c r="AF107" s="26">
        <f t="shared" si="76"/>
        <v>0.66400000000000003</v>
      </c>
      <c r="AG107" s="79">
        <v>0</v>
      </c>
      <c r="AH107" s="26">
        <f t="shared" si="77"/>
        <v>0</v>
      </c>
      <c r="AI107" s="26">
        <f t="shared" si="78"/>
        <v>0.21264367816091953</v>
      </c>
      <c r="AJ107" s="178">
        <f t="shared" si="79"/>
        <v>0.80500000000000005</v>
      </c>
      <c r="AK107" s="61">
        <f t="shared" si="80"/>
        <v>3.2173913043478262</v>
      </c>
      <c r="AL107" s="144">
        <f t="shared" si="81"/>
        <v>0.98499999999999999</v>
      </c>
      <c r="AM107" s="11">
        <v>151</v>
      </c>
      <c r="AN107" s="83">
        <f t="shared" si="82"/>
        <v>0.21695402298850575</v>
      </c>
      <c r="AO107" s="26">
        <f t="shared" si="83"/>
        <v>0</v>
      </c>
      <c r="AP107" s="26">
        <f t="shared" si="84"/>
        <v>0</v>
      </c>
      <c r="AQ107" s="198">
        <f t="shared" si="85"/>
        <v>2.4540000000000002</v>
      </c>
      <c r="AR107" s="193">
        <f t="shared" si="86"/>
        <v>0.69199999999999995</v>
      </c>
      <c r="AS107" s="283">
        <f t="shared" si="87"/>
        <v>1</v>
      </c>
      <c r="AT107" s="284">
        <f t="shared" si="88"/>
        <v>2</v>
      </c>
      <c r="AV107" s="208">
        <v>41300</v>
      </c>
      <c r="AW107" s="83">
        <f t="shared" si="89"/>
        <v>0.58299999999999996</v>
      </c>
      <c r="AX107" s="26">
        <v>0.1111111111111111</v>
      </c>
      <c r="AY107" s="83">
        <f t="shared" si="90"/>
        <v>0.441</v>
      </c>
      <c r="AZ107" s="26">
        <v>0.13200000000000001</v>
      </c>
      <c r="BA107" s="83">
        <f t="shared" si="91"/>
        <v>0.314</v>
      </c>
      <c r="BB107" s="26">
        <v>0.748</v>
      </c>
      <c r="BC107" s="83">
        <f t="shared" si="92"/>
        <v>0.40899999999999997</v>
      </c>
      <c r="BD107" s="26">
        <v>0.92699999999999994</v>
      </c>
      <c r="BE107" s="178">
        <f t="shared" si="93"/>
        <v>0.85099999999999998</v>
      </c>
      <c r="BF107" s="26">
        <v>2.0270270270270271E-2</v>
      </c>
      <c r="BG107" s="83">
        <f t="shared" si="94"/>
        <v>0.46899999999999997</v>
      </c>
      <c r="BH107" s="212">
        <f t="shared" si="95"/>
        <v>3.0669999999999993</v>
      </c>
      <c r="BI107" s="193">
        <f t="shared" si="96"/>
        <v>0.35299999999999998</v>
      </c>
      <c r="BJ107" s="283">
        <f t="shared" si="97"/>
        <v>0</v>
      </c>
      <c r="BK107" s="284">
        <f t="shared" si="98"/>
        <v>1</v>
      </c>
      <c r="BM107" s="160">
        <v>1</v>
      </c>
      <c r="BN107" s="26">
        <f t="shared" si="99"/>
        <v>0.40200000000000002</v>
      </c>
      <c r="BO107" s="11">
        <v>1</v>
      </c>
      <c r="BP107" s="26">
        <f t="shared" si="100"/>
        <v>0.59299999999999997</v>
      </c>
      <c r="BQ107" s="26">
        <v>0.185</v>
      </c>
      <c r="BR107" s="178">
        <f t="shared" si="101"/>
        <v>0.80500000000000005</v>
      </c>
      <c r="BS107" s="163">
        <f t="shared" si="102"/>
        <v>1.2070000000000001</v>
      </c>
      <c r="BT107" s="223">
        <f t="shared" si="103"/>
        <v>0.68100000000000005</v>
      </c>
      <c r="BU107" s="283">
        <f t="shared" si="104"/>
        <v>0</v>
      </c>
      <c r="BV107" s="284">
        <f t="shared" si="105"/>
        <v>1</v>
      </c>
      <c r="BX107" s="160">
        <v>6</v>
      </c>
      <c r="BY107" s="31">
        <f t="shared" si="106"/>
        <v>0.88300000000000001</v>
      </c>
      <c r="BZ107" s="11">
        <v>5</v>
      </c>
      <c r="CA107" s="144">
        <f t="shared" si="107"/>
        <v>0.95</v>
      </c>
      <c r="CB107" s="11">
        <v>4</v>
      </c>
      <c r="CC107" s="26">
        <f t="shared" si="108"/>
        <v>0.59</v>
      </c>
      <c r="CD107" s="11">
        <v>0</v>
      </c>
      <c r="CE107" s="26">
        <f t="shared" si="109"/>
        <v>0</v>
      </c>
      <c r="CF107" s="163">
        <f t="shared" si="110"/>
        <v>1.4729999999999999</v>
      </c>
      <c r="CG107" s="205">
        <f t="shared" si="111"/>
        <v>0.81599999999999995</v>
      </c>
      <c r="CH107" s="283">
        <f t="shared" si="112"/>
        <v>0</v>
      </c>
      <c r="CI107" s="284">
        <f t="shared" si="113"/>
        <v>1</v>
      </c>
      <c r="CK107" s="160">
        <v>6</v>
      </c>
      <c r="CL107" s="26">
        <f t="shared" si="114"/>
        <v>0.65300000000000002</v>
      </c>
      <c r="CM107" s="26">
        <v>4.0540540540540543E-2</v>
      </c>
      <c r="CN107" s="83">
        <f t="shared" si="115"/>
        <v>0.63900000000000001</v>
      </c>
      <c r="CO107" s="11">
        <v>22</v>
      </c>
      <c r="CP107" s="26">
        <f t="shared" si="116"/>
        <v>0.498</v>
      </c>
      <c r="CQ107" s="11">
        <v>11</v>
      </c>
      <c r="CR107" s="26">
        <f t="shared" si="117"/>
        <v>0.61799999999999999</v>
      </c>
      <c r="CS107" s="163">
        <f t="shared" si="118"/>
        <v>2.4080000000000004</v>
      </c>
      <c r="CT107" s="203">
        <f t="shared" si="119"/>
        <v>0.625</v>
      </c>
      <c r="CU107" s="283">
        <f t="shared" si="120"/>
        <v>0</v>
      </c>
      <c r="CV107" s="284">
        <f t="shared" si="121"/>
        <v>0</v>
      </c>
      <c r="CX107" s="227">
        <v>0.17799999999999999</v>
      </c>
      <c r="CY107" s="26">
        <f t="shared" si="122"/>
        <v>0.65</v>
      </c>
      <c r="CZ107" s="26">
        <v>0.121</v>
      </c>
      <c r="DA107" s="26">
        <f t="shared" si="123"/>
        <v>0.70299999999999996</v>
      </c>
      <c r="DB107" s="26">
        <v>0.33479999999999999</v>
      </c>
      <c r="DC107" s="163">
        <f t="shared" si="124"/>
        <v>1.6878</v>
      </c>
      <c r="DD107" s="203">
        <f t="shared" si="125"/>
        <v>0.58599999999999997</v>
      </c>
      <c r="DE107" s="283">
        <f t="shared" si="126"/>
        <v>0</v>
      </c>
      <c r="DF107" s="284">
        <f t="shared" si="127"/>
        <v>0</v>
      </c>
      <c r="DI107" s="231"/>
      <c r="DJ107" s="163">
        <f t="shared" si="128"/>
        <v>15.254800000000003</v>
      </c>
      <c r="DK107" s="203">
        <f t="shared" si="129"/>
        <v>0.66</v>
      </c>
      <c r="DM107" s="301">
        <f t="shared" si="130"/>
        <v>1</v>
      </c>
      <c r="DN107" s="302">
        <f t="shared" si="131"/>
        <v>5</v>
      </c>
    </row>
    <row r="108" spans="2:118" x14ac:dyDescent="0.3">
      <c r="B108" s="48" t="s">
        <v>240</v>
      </c>
      <c r="C108" s="162">
        <v>540164</v>
      </c>
      <c r="D108" s="5" t="s">
        <v>352</v>
      </c>
      <c r="E108" s="5" t="s">
        <v>370</v>
      </c>
      <c r="F108" s="12">
        <v>3</v>
      </c>
      <c r="G108" s="20">
        <v>216783</v>
      </c>
      <c r="H108" s="20">
        <v>20900</v>
      </c>
      <c r="I108" s="20">
        <v>42418</v>
      </c>
      <c r="J108" s="21">
        <v>125.22900780965296</v>
      </c>
      <c r="K108" s="20">
        <v>16299</v>
      </c>
      <c r="L108" s="165">
        <v>2.5897907847107184</v>
      </c>
      <c r="N108" s="438">
        <v>9934</v>
      </c>
      <c r="O108" s="143">
        <f t="shared" si="66"/>
        <v>0.94299999999999995</v>
      </c>
      <c r="P108" s="27">
        <v>4.5824626469787758E-2</v>
      </c>
      <c r="Q108" s="27">
        <f t="shared" si="67"/>
        <v>0.30299999999999999</v>
      </c>
      <c r="R108" s="12">
        <v>279.87</v>
      </c>
      <c r="S108" s="29">
        <f t="shared" si="68"/>
        <v>0.89300000000000002</v>
      </c>
      <c r="T108" s="71">
        <v>1.291014516820968E-3</v>
      </c>
      <c r="U108" s="27">
        <f t="shared" si="69"/>
        <v>0.21199999999999999</v>
      </c>
      <c r="V108" s="12">
        <v>16</v>
      </c>
      <c r="W108" s="27">
        <f t="shared" si="70"/>
        <v>0.38800000000000001</v>
      </c>
      <c r="X108" s="64">
        <v>1.2</v>
      </c>
      <c r="Y108" s="27">
        <f t="shared" si="71"/>
        <v>0.307</v>
      </c>
      <c r="Z108" s="165">
        <f t="shared" si="72"/>
        <v>3.0460000000000003</v>
      </c>
      <c r="AA108" s="183">
        <f t="shared" si="73"/>
        <v>0.45900000000000002</v>
      </c>
      <c r="AB108" s="358">
        <f t="shared" si="74"/>
        <v>1</v>
      </c>
      <c r="AC108" s="359">
        <f t="shared" si="75"/>
        <v>2</v>
      </c>
      <c r="AE108" s="438">
        <v>1297</v>
      </c>
      <c r="AF108" s="143">
        <f t="shared" si="76"/>
        <v>0.95</v>
      </c>
      <c r="AG108" s="80">
        <v>23</v>
      </c>
      <c r="AH108" s="27">
        <f t="shared" si="77"/>
        <v>0.78400000000000003</v>
      </c>
      <c r="AI108" s="27">
        <f t="shared" si="78"/>
        <v>6.2057416267942582E-2</v>
      </c>
      <c r="AJ108" s="85">
        <f t="shared" si="79"/>
        <v>0.45500000000000002</v>
      </c>
      <c r="AK108" s="74">
        <f t="shared" si="80"/>
        <v>0.13056170726796859</v>
      </c>
      <c r="AL108" s="27">
        <f t="shared" si="81"/>
        <v>0.307</v>
      </c>
      <c r="AM108" s="12">
        <v>1876</v>
      </c>
      <c r="AN108" s="85">
        <f t="shared" si="82"/>
        <v>8.9760765550239235E-2</v>
      </c>
      <c r="AO108" s="27">
        <f t="shared" si="83"/>
        <v>1.7733230531996914E-2</v>
      </c>
      <c r="AP108" s="27">
        <f t="shared" si="84"/>
        <v>0.55100000000000005</v>
      </c>
      <c r="AQ108" s="199">
        <f t="shared" si="85"/>
        <v>2.496</v>
      </c>
      <c r="AR108" s="194">
        <f t="shared" si="86"/>
        <v>0.70599999999999996</v>
      </c>
      <c r="AS108" s="358">
        <f t="shared" si="87"/>
        <v>1</v>
      </c>
      <c r="AT108" s="359">
        <f t="shared" si="88"/>
        <v>1</v>
      </c>
      <c r="AV108" s="209">
        <v>60500</v>
      </c>
      <c r="AW108" s="180">
        <f t="shared" si="89"/>
        <v>0.85099999999999998</v>
      </c>
      <c r="AX108" s="27">
        <v>0.34224288204532249</v>
      </c>
      <c r="AY108" s="180">
        <f t="shared" si="90"/>
        <v>0.84799999999999998</v>
      </c>
      <c r="AZ108" s="27">
        <v>0.14399999999999999</v>
      </c>
      <c r="BA108" s="85">
        <f t="shared" si="91"/>
        <v>0.35599999999999998</v>
      </c>
      <c r="BB108" s="27">
        <v>0.88200000000000001</v>
      </c>
      <c r="BC108" s="85">
        <f t="shared" si="92"/>
        <v>0.68100000000000005</v>
      </c>
      <c r="BD108" s="27">
        <v>0.59899999999999998</v>
      </c>
      <c r="BE108" s="85">
        <f t="shared" si="93"/>
        <v>0.222</v>
      </c>
      <c r="BF108" s="27">
        <v>5.5512721665381647E-2</v>
      </c>
      <c r="BG108" s="85">
        <f t="shared" si="94"/>
        <v>0.71299999999999997</v>
      </c>
      <c r="BH108" s="213">
        <f t="shared" si="95"/>
        <v>3.6709999999999998</v>
      </c>
      <c r="BI108" s="194">
        <f t="shared" si="96"/>
        <v>0.752</v>
      </c>
      <c r="BJ108" s="358">
        <f t="shared" si="97"/>
        <v>0</v>
      </c>
      <c r="BK108" s="359">
        <f t="shared" si="98"/>
        <v>2</v>
      </c>
      <c r="BM108" s="162">
        <v>1</v>
      </c>
      <c r="BN108" s="27">
        <f t="shared" si="99"/>
        <v>0.40200000000000002</v>
      </c>
      <c r="BO108" s="12">
        <v>0</v>
      </c>
      <c r="BP108" s="27">
        <f t="shared" si="100"/>
        <v>0</v>
      </c>
      <c r="BQ108" s="27">
        <v>6.6000000000000003E-2</v>
      </c>
      <c r="BR108" s="85">
        <f t="shared" si="101"/>
        <v>0.42699999999999999</v>
      </c>
      <c r="BS108" s="165">
        <f t="shared" si="102"/>
        <v>0.82899999999999996</v>
      </c>
      <c r="BT108" s="224">
        <f t="shared" si="103"/>
        <v>0.43099999999999999</v>
      </c>
      <c r="BU108" s="358">
        <f t="shared" si="104"/>
        <v>0</v>
      </c>
      <c r="BV108" s="359">
        <f t="shared" si="105"/>
        <v>0</v>
      </c>
      <c r="BX108" s="162">
        <v>0</v>
      </c>
      <c r="BY108" s="27">
        <f t="shared" si="106"/>
        <v>0</v>
      </c>
      <c r="BZ108" s="12">
        <v>0</v>
      </c>
      <c r="CA108" s="27">
        <f t="shared" si="107"/>
        <v>0</v>
      </c>
      <c r="CB108" s="12">
        <v>16</v>
      </c>
      <c r="CC108" s="29">
        <f t="shared" si="108"/>
        <v>0.879</v>
      </c>
      <c r="CD108" s="12">
        <v>1</v>
      </c>
      <c r="CE108" s="27">
        <f t="shared" si="109"/>
        <v>0.501</v>
      </c>
      <c r="CF108" s="165">
        <f t="shared" si="110"/>
        <v>0.879</v>
      </c>
      <c r="CG108" s="194">
        <f t="shared" si="111"/>
        <v>0.67100000000000004</v>
      </c>
      <c r="CH108" s="358">
        <f t="shared" si="112"/>
        <v>0</v>
      </c>
      <c r="CI108" s="359">
        <f t="shared" si="113"/>
        <v>1</v>
      </c>
      <c r="CK108" s="162">
        <v>57</v>
      </c>
      <c r="CL108" s="143">
        <f t="shared" si="114"/>
        <v>0.90400000000000003</v>
      </c>
      <c r="CM108" s="27">
        <v>4.3947571318427137E-2</v>
      </c>
      <c r="CN108" s="85">
        <f t="shared" si="115"/>
        <v>0.65700000000000003</v>
      </c>
      <c r="CO108" s="12">
        <v>219</v>
      </c>
      <c r="CP108" s="29">
        <f t="shared" si="116"/>
        <v>0.88300000000000001</v>
      </c>
      <c r="CQ108" s="12">
        <v>117</v>
      </c>
      <c r="CR108" s="143">
        <f t="shared" si="117"/>
        <v>0.94299999999999995</v>
      </c>
      <c r="CS108" s="165">
        <f t="shared" si="118"/>
        <v>3.387</v>
      </c>
      <c r="CT108" s="188">
        <f t="shared" si="119"/>
        <v>0.91100000000000003</v>
      </c>
      <c r="CU108" s="358">
        <f t="shared" si="120"/>
        <v>2</v>
      </c>
      <c r="CV108" s="359">
        <f t="shared" si="121"/>
        <v>3</v>
      </c>
      <c r="CX108" s="228">
        <v>7.5999999999999998E-2</v>
      </c>
      <c r="CY108" s="27">
        <f t="shared" si="122"/>
        <v>0.39900000000000002</v>
      </c>
      <c r="CZ108" s="27">
        <v>3.7999999999999999E-2</v>
      </c>
      <c r="DA108" s="27">
        <f t="shared" si="123"/>
        <v>0.41599999999999998</v>
      </c>
      <c r="DB108" s="27">
        <v>7.3999999999999996E-2</v>
      </c>
      <c r="DC108" s="165">
        <f t="shared" si="124"/>
        <v>0.8889999999999999</v>
      </c>
      <c r="DD108" s="194">
        <f t="shared" si="125"/>
        <v>0.247</v>
      </c>
      <c r="DE108" s="358">
        <f t="shared" si="126"/>
        <v>0</v>
      </c>
      <c r="DF108" s="359">
        <f t="shared" si="127"/>
        <v>0</v>
      </c>
      <c r="DI108" s="231"/>
      <c r="DJ108" s="165">
        <f t="shared" si="128"/>
        <v>15.197000000000001</v>
      </c>
      <c r="DK108" s="194">
        <f t="shared" si="129"/>
        <v>0.65700000000000003</v>
      </c>
      <c r="DM108" s="370">
        <f t="shared" si="130"/>
        <v>4</v>
      </c>
      <c r="DN108" s="371">
        <f t="shared" si="131"/>
        <v>9</v>
      </c>
    </row>
    <row r="109" spans="2:118" x14ac:dyDescent="0.3">
      <c r="B109" s="48" t="s">
        <v>111</v>
      </c>
      <c r="C109" s="162">
        <v>540065</v>
      </c>
      <c r="D109" s="5" t="s">
        <v>329</v>
      </c>
      <c r="E109" s="5" t="s">
        <v>370</v>
      </c>
      <c r="F109" s="12">
        <v>9</v>
      </c>
      <c r="G109" s="20">
        <v>125688</v>
      </c>
      <c r="H109" s="20">
        <v>20397</v>
      </c>
      <c r="I109" s="20">
        <v>42654</v>
      </c>
      <c r="J109" s="21">
        <v>217.19304945579529</v>
      </c>
      <c r="K109" s="20">
        <v>15893</v>
      </c>
      <c r="L109" s="165">
        <v>2.6606052979299064</v>
      </c>
      <c r="N109" s="438">
        <v>8535</v>
      </c>
      <c r="O109" s="143">
        <f t="shared" si="66"/>
        <v>0.92900000000000005</v>
      </c>
      <c r="P109" s="27">
        <v>6.7906244032843233E-2</v>
      </c>
      <c r="Q109" s="27">
        <f t="shared" si="67"/>
        <v>0.40200000000000002</v>
      </c>
      <c r="R109" s="12">
        <v>151.96</v>
      </c>
      <c r="S109" s="29">
        <f t="shared" si="68"/>
        <v>0.83699999999999997</v>
      </c>
      <c r="T109" s="71">
        <v>1.2090255235185541E-3</v>
      </c>
      <c r="U109" s="27">
        <f t="shared" si="69"/>
        <v>0.183</v>
      </c>
      <c r="V109" s="12">
        <v>12</v>
      </c>
      <c r="W109" s="27">
        <f t="shared" si="70"/>
        <v>0.11600000000000001</v>
      </c>
      <c r="X109" s="64">
        <v>4.7</v>
      </c>
      <c r="Y109" s="143">
        <f t="shared" si="71"/>
        <v>0.91800000000000004</v>
      </c>
      <c r="Z109" s="165">
        <f t="shared" si="72"/>
        <v>3.3850000000000007</v>
      </c>
      <c r="AA109" s="183">
        <f t="shared" si="73"/>
        <v>0.63200000000000001</v>
      </c>
      <c r="AB109" s="358">
        <f t="shared" si="74"/>
        <v>2</v>
      </c>
      <c r="AC109" s="359">
        <f t="shared" si="75"/>
        <v>3</v>
      </c>
      <c r="AE109" s="438">
        <v>317</v>
      </c>
      <c r="AF109" s="27">
        <f t="shared" si="76"/>
        <v>0.78</v>
      </c>
      <c r="AG109" s="80">
        <v>27</v>
      </c>
      <c r="AH109" s="29">
        <f t="shared" si="77"/>
        <v>0.82299999999999995</v>
      </c>
      <c r="AI109" s="27">
        <f t="shared" si="78"/>
        <v>1.5541501201157033E-2</v>
      </c>
      <c r="AJ109" s="85">
        <f t="shared" si="79"/>
        <v>0.21199999999999999</v>
      </c>
      <c r="AK109" s="74">
        <f t="shared" si="80"/>
        <v>3.7141183362624487E-2</v>
      </c>
      <c r="AL109" s="27">
        <f t="shared" si="81"/>
        <v>0.13</v>
      </c>
      <c r="AM109" s="12">
        <v>537</v>
      </c>
      <c r="AN109" s="85">
        <f t="shared" si="82"/>
        <v>2.6327401088395354E-2</v>
      </c>
      <c r="AO109" s="27">
        <f t="shared" si="83"/>
        <v>8.5173501577287064E-2</v>
      </c>
      <c r="AP109" s="27">
        <f t="shared" si="84"/>
        <v>0.69199999999999995</v>
      </c>
      <c r="AQ109" s="199">
        <f t="shared" si="85"/>
        <v>1.9450000000000001</v>
      </c>
      <c r="AR109" s="194">
        <f t="shared" si="86"/>
        <v>0.49099999999999999</v>
      </c>
      <c r="AS109" s="358">
        <f t="shared" si="87"/>
        <v>0</v>
      </c>
      <c r="AT109" s="359">
        <f t="shared" si="88"/>
        <v>1</v>
      </c>
      <c r="AV109" s="209">
        <v>93150</v>
      </c>
      <c r="AW109" s="143">
        <f t="shared" si="89"/>
        <v>0.96399999999999997</v>
      </c>
      <c r="AX109" s="27">
        <v>0.15461847389558231</v>
      </c>
      <c r="AY109" s="85">
        <f t="shared" si="90"/>
        <v>0.51500000000000001</v>
      </c>
      <c r="AZ109" s="27">
        <v>0.48899999999999999</v>
      </c>
      <c r="BA109" s="180">
        <f t="shared" si="91"/>
        <v>0.89300000000000002</v>
      </c>
      <c r="BB109" s="27">
        <v>0.71499999999999997</v>
      </c>
      <c r="BC109" s="85">
        <f t="shared" si="92"/>
        <v>0.38500000000000001</v>
      </c>
      <c r="BD109" s="27">
        <v>0.66700000000000004</v>
      </c>
      <c r="BE109" s="85">
        <f t="shared" si="93"/>
        <v>0.27900000000000003</v>
      </c>
      <c r="BF109" s="27">
        <v>0.14511041009463724</v>
      </c>
      <c r="BG109" s="143">
        <f t="shared" si="94"/>
        <v>0.93200000000000005</v>
      </c>
      <c r="BH109" s="213">
        <f t="shared" si="95"/>
        <v>3.968</v>
      </c>
      <c r="BI109" s="188">
        <f t="shared" si="96"/>
        <v>0.92900000000000005</v>
      </c>
      <c r="BJ109" s="358">
        <f t="shared" si="97"/>
        <v>2</v>
      </c>
      <c r="BK109" s="359">
        <f t="shared" si="98"/>
        <v>3</v>
      </c>
      <c r="BM109" s="162">
        <v>0</v>
      </c>
      <c r="BN109" s="27">
        <f t="shared" si="99"/>
        <v>0</v>
      </c>
      <c r="BO109" s="12">
        <v>0</v>
      </c>
      <c r="BP109" s="27">
        <f t="shared" si="100"/>
        <v>0</v>
      </c>
      <c r="BQ109" s="27">
        <v>4.5999999999999999E-2</v>
      </c>
      <c r="BR109" s="85">
        <f t="shared" si="101"/>
        <v>0.314</v>
      </c>
      <c r="BS109" s="165">
        <f t="shared" si="102"/>
        <v>0.314</v>
      </c>
      <c r="BT109" s="224">
        <f t="shared" si="103"/>
        <v>0.22900000000000001</v>
      </c>
      <c r="BU109" s="358">
        <f t="shared" si="104"/>
        <v>0</v>
      </c>
      <c r="BV109" s="359">
        <f t="shared" si="105"/>
        <v>0</v>
      </c>
      <c r="BX109" s="162">
        <v>26</v>
      </c>
      <c r="BY109" s="143">
        <f t="shared" si="106"/>
        <v>0.94599999999999995</v>
      </c>
      <c r="BZ109" s="12">
        <v>2</v>
      </c>
      <c r="CA109" s="29">
        <f t="shared" si="107"/>
        <v>0.872</v>
      </c>
      <c r="CB109" s="12">
        <v>4</v>
      </c>
      <c r="CC109" s="27">
        <f t="shared" si="108"/>
        <v>0.59</v>
      </c>
      <c r="CD109" s="12">
        <v>1</v>
      </c>
      <c r="CE109" s="27">
        <f t="shared" si="109"/>
        <v>0.501</v>
      </c>
      <c r="CF109" s="165">
        <f t="shared" si="110"/>
        <v>1.536</v>
      </c>
      <c r="CG109" s="192">
        <f t="shared" si="111"/>
        <v>0.83299999999999996</v>
      </c>
      <c r="CH109" s="358">
        <f t="shared" si="112"/>
        <v>1</v>
      </c>
      <c r="CI109" s="359">
        <f t="shared" si="113"/>
        <v>1</v>
      </c>
      <c r="CK109" s="162">
        <v>94</v>
      </c>
      <c r="CL109" s="143">
        <f t="shared" si="114"/>
        <v>0.93899999999999995</v>
      </c>
      <c r="CM109" s="27">
        <v>0.29652996845425866</v>
      </c>
      <c r="CN109" s="143">
        <f t="shared" si="115"/>
        <v>0.95699999999999996</v>
      </c>
      <c r="CO109" s="12">
        <v>127</v>
      </c>
      <c r="CP109" s="27">
        <f t="shared" si="116"/>
        <v>0.79100000000000004</v>
      </c>
      <c r="CQ109" s="12">
        <v>58</v>
      </c>
      <c r="CR109" s="29">
        <f t="shared" si="117"/>
        <v>0.86499999999999999</v>
      </c>
      <c r="CS109" s="165">
        <f t="shared" si="118"/>
        <v>3.552</v>
      </c>
      <c r="CT109" s="188">
        <f t="shared" si="119"/>
        <v>0.94299999999999995</v>
      </c>
      <c r="CU109" s="358">
        <f t="shared" si="120"/>
        <v>2</v>
      </c>
      <c r="CV109" s="359">
        <f t="shared" si="121"/>
        <v>3</v>
      </c>
      <c r="CX109" s="228">
        <v>0.02</v>
      </c>
      <c r="CY109" s="27">
        <f t="shared" si="122"/>
        <v>0.20399999999999999</v>
      </c>
      <c r="CZ109" s="27">
        <v>1.4E-2</v>
      </c>
      <c r="DA109" s="27">
        <f t="shared" si="123"/>
        <v>0.26800000000000002</v>
      </c>
      <c r="DB109" s="27">
        <v>1.8499999999999999E-2</v>
      </c>
      <c r="DC109" s="165">
        <f t="shared" si="124"/>
        <v>0.49049999999999999</v>
      </c>
      <c r="DD109" s="194">
        <f t="shared" si="125"/>
        <v>0.123</v>
      </c>
      <c r="DE109" s="358">
        <f t="shared" si="126"/>
        <v>0</v>
      </c>
      <c r="DF109" s="359">
        <f t="shared" si="127"/>
        <v>0</v>
      </c>
      <c r="DI109" s="231"/>
      <c r="DJ109" s="165">
        <f t="shared" si="128"/>
        <v>15.190499999999998</v>
      </c>
      <c r="DK109" s="194">
        <f t="shared" si="129"/>
        <v>0.65300000000000002</v>
      </c>
      <c r="DM109" s="370">
        <f t="shared" si="130"/>
        <v>7</v>
      </c>
      <c r="DN109" s="371">
        <f t="shared" si="131"/>
        <v>11</v>
      </c>
    </row>
    <row r="110" spans="2:118" x14ac:dyDescent="0.3">
      <c r="B110" s="47" t="s">
        <v>89</v>
      </c>
      <c r="C110" s="160">
        <v>540052</v>
      </c>
      <c r="D110" s="4" t="s">
        <v>326</v>
      </c>
      <c r="E110" s="4" t="s">
        <v>369</v>
      </c>
      <c r="F110" s="11">
        <v>8</v>
      </c>
      <c r="G110" s="18">
        <v>1741</v>
      </c>
      <c r="H110" s="18">
        <v>1369</v>
      </c>
      <c r="I110" s="18">
        <v>3019</v>
      </c>
      <c r="J110" s="19">
        <v>1109.79896611143</v>
      </c>
      <c r="K110" s="18">
        <v>1237</v>
      </c>
      <c r="L110" s="163">
        <v>2.44</v>
      </c>
      <c r="N110" s="256">
        <v>444</v>
      </c>
      <c r="O110" s="26">
        <f t="shared" si="66"/>
        <v>0.76300000000000001</v>
      </c>
      <c r="P110" s="26">
        <v>0.25502584721424471</v>
      </c>
      <c r="Q110" s="31">
        <f t="shared" si="67"/>
        <v>0.84399999999999997</v>
      </c>
      <c r="R110" s="11">
        <v>7.45</v>
      </c>
      <c r="S110" s="26">
        <f t="shared" si="68"/>
        <v>0.70299999999999996</v>
      </c>
      <c r="T110" s="69">
        <v>4.2791499138426191E-3</v>
      </c>
      <c r="U110" s="26">
        <f t="shared" si="69"/>
        <v>0.57499999999999996</v>
      </c>
      <c r="V110" s="11">
        <v>13</v>
      </c>
      <c r="W110" s="26">
        <f t="shared" si="70"/>
        <v>0.183</v>
      </c>
      <c r="X110" s="62">
        <v>2.7</v>
      </c>
      <c r="Y110" s="26">
        <f t="shared" si="71"/>
        <v>0.71</v>
      </c>
      <c r="Z110" s="163">
        <f t="shared" si="72"/>
        <v>3.7779999999999996</v>
      </c>
      <c r="AA110" s="185">
        <f t="shared" si="73"/>
        <v>0.81599999999999995</v>
      </c>
      <c r="AB110" s="283">
        <f t="shared" si="74"/>
        <v>0</v>
      </c>
      <c r="AC110" s="284">
        <f t="shared" si="75"/>
        <v>1</v>
      </c>
      <c r="AE110" s="256">
        <v>65</v>
      </c>
      <c r="AF110" s="26">
        <f t="shared" si="76"/>
        <v>0.498</v>
      </c>
      <c r="AG110" s="79">
        <v>0</v>
      </c>
      <c r="AH110" s="26">
        <f t="shared" si="77"/>
        <v>0</v>
      </c>
      <c r="AI110" s="26">
        <f t="shared" si="78"/>
        <v>4.7479912344777213E-2</v>
      </c>
      <c r="AJ110" s="83">
        <f t="shared" si="79"/>
        <v>0.374</v>
      </c>
      <c r="AK110" s="61">
        <f t="shared" si="80"/>
        <v>0.1463963963963964</v>
      </c>
      <c r="AL110" s="26">
        <f t="shared" si="81"/>
        <v>0.33200000000000002</v>
      </c>
      <c r="AM110" s="11">
        <v>77</v>
      </c>
      <c r="AN110" s="83">
        <f t="shared" si="82"/>
        <v>5.6245434623813005E-2</v>
      </c>
      <c r="AO110" s="26">
        <f t="shared" si="83"/>
        <v>0</v>
      </c>
      <c r="AP110" s="26">
        <f t="shared" si="84"/>
        <v>0</v>
      </c>
      <c r="AQ110" s="198">
        <f t="shared" si="85"/>
        <v>1.204</v>
      </c>
      <c r="AR110" s="193">
        <f t="shared" si="86"/>
        <v>0.24</v>
      </c>
      <c r="AS110" s="283">
        <f t="shared" si="87"/>
        <v>0</v>
      </c>
      <c r="AT110" s="284">
        <f t="shared" si="88"/>
        <v>0</v>
      </c>
      <c r="AV110" s="208">
        <v>50200</v>
      </c>
      <c r="AW110" s="83">
        <f t="shared" si="89"/>
        <v>0.71</v>
      </c>
      <c r="AX110" s="26">
        <v>0.51063829787234039</v>
      </c>
      <c r="AY110" s="144">
        <f t="shared" si="90"/>
        <v>0.96399999999999997</v>
      </c>
      <c r="AZ110" s="26">
        <v>0.13</v>
      </c>
      <c r="BA110" s="83">
        <f t="shared" si="91"/>
        <v>0.30299999999999999</v>
      </c>
      <c r="BB110" s="26">
        <v>0.80500000000000005</v>
      </c>
      <c r="BC110" s="83">
        <f t="shared" si="92"/>
        <v>0.505</v>
      </c>
      <c r="BD110" s="26">
        <v>0.68900000000000006</v>
      </c>
      <c r="BE110" s="83">
        <f t="shared" si="93"/>
        <v>0.3</v>
      </c>
      <c r="BF110" s="26">
        <v>7.6923076923076927E-2</v>
      </c>
      <c r="BG110" s="178">
        <f t="shared" si="94"/>
        <v>0.80200000000000005</v>
      </c>
      <c r="BH110" s="212">
        <f t="shared" si="95"/>
        <v>3.5840000000000001</v>
      </c>
      <c r="BI110" s="193">
        <f t="shared" si="96"/>
        <v>0.67100000000000004</v>
      </c>
      <c r="BJ110" s="283">
        <f t="shared" si="97"/>
        <v>1</v>
      </c>
      <c r="BK110" s="284">
        <f t="shared" si="98"/>
        <v>2</v>
      </c>
      <c r="BM110" s="160">
        <v>3</v>
      </c>
      <c r="BN110" s="26">
        <f t="shared" si="99"/>
        <v>0.76600000000000001</v>
      </c>
      <c r="BO110" s="11">
        <v>2</v>
      </c>
      <c r="BP110" s="31">
        <f t="shared" si="100"/>
        <v>0.82599999999999996</v>
      </c>
      <c r="BQ110" s="26">
        <v>8.7999999999999995E-2</v>
      </c>
      <c r="BR110" s="83">
        <f t="shared" si="101"/>
        <v>0.54</v>
      </c>
      <c r="BS110" s="163">
        <f t="shared" si="102"/>
        <v>1.306</v>
      </c>
      <c r="BT110" s="223">
        <f t="shared" si="103"/>
        <v>0.73099999999999998</v>
      </c>
      <c r="BU110" s="283">
        <f t="shared" si="104"/>
        <v>0</v>
      </c>
      <c r="BV110" s="284">
        <f t="shared" si="105"/>
        <v>0</v>
      </c>
      <c r="BX110" s="160">
        <v>7</v>
      </c>
      <c r="BY110" s="31">
        <f t="shared" si="106"/>
        <v>0.89</v>
      </c>
      <c r="BZ110" s="11">
        <v>2</v>
      </c>
      <c r="CA110" s="31">
        <f t="shared" si="107"/>
        <v>0.872</v>
      </c>
      <c r="CB110" s="11">
        <v>3</v>
      </c>
      <c r="CC110" s="26">
        <f t="shared" si="108"/>
        <v>0.51500000000000001</v>
      </c>
      <c r="CD110" s="11">
        <v>0</v>
      </c>
      <c r="CE110" s="26">
        <f t="shared" si="109"/>
        <v>0</v>
      </c>
      <c r="CF110" s="163">
        <f t="shared" si="110"/>
        <v>1.405</v>
      </c>
      <c r="CG110" s="203">
        <f t="shared" si="111"/>
        <v>0.78400000000000003</v>
      </c>
      <c r="CH110" s="283">
        <f t="shared" si="112"/>
        <v>0</v>
      </c>
      <c r="CI110" s="284">
        <f t="shared" si="113"/>
        <v>1</v>
      </c>
      <c r="CK110" s="160">
        <v>4</v>
      </c>
      <c r="CL110" s="26">
        <f t="shared" si="114"/>
        <v>0.61399999999999999</v>
      </c>
      <c r="CM110" s="26">
        <v>6.1538461538461542E-2</v>
      </c>
      <c r="CN110" s="83">
        <f t="shared" si="115"/>
        <v>0.71</v>
      </c>
      <c r="CO110" s="11">
        <v>147</v>
      </c>
      <c r="CP110" s="31">
        <f t="shared" si="116"/>
        <v>0.82599999999999996</v>
      </c>
      <c r="CQ110" s="11">
        <v>22</v>
      </c>
      <c r="CR110" s="26">
        <f t="shared" si="117"/>
        <v>0.73099999999999998</v>
      </c>
      <c r="CS110" s="163">
        <f t="shared" si="118"/>
        <v>2.8809999999999998</v>
      </c>
      <c r="CT110" s="203">
        <f t="shared" si="119"/>
        <v>0.77700000000000002</v>
      </c>
      <c r="CU110" s="283">
        <f t="shared" si="120"/>
        <v>0</v>
      </c>
      <c r="CV110" s="284">
        <f t="shared" si="121"/>
        <v>1</v>
      </c>
      <c r="CX110" s="227">
        <v>3.9E-2</v>
      </c>
      <c r="CY110" s="26">
        <f t="shared" si="122"/>
        <v>0.26100000000000001</v>
      </c>
      <c r="CZ110" s="26">
        <v>3.6999999999999998E-2</v>
      </c>
      <c r="DA110" s="26">
        <f t="shared" si="123"/>
        <v>0.40899999999999997</v>
      </c>
      <c r="DB110" s="26">
        <v>0.32150000000000001</v>
      </c>
      <c r="DC110" s="163">
        <f t="shared" si="124"/>
        <v>0.99149999999999994</v>
      </c>
      <c r="DD110" s="203">
        <f t="shared" si="125"/>
        <v>0.307</v>
      </c>
      <c r="DE110" s="283">
        <f t="shared" si="126"/>
        <v>0</v>
      </c>
      <c r="DF110" s="284">
        <f t="shared" si="127"/>
        <v>0</v>
      </c>
      <c r="DI110" s="231"/>
      <c r="DJ110" s="163">
        <f t="shared" si="128"/>
        <v>15.1495</v>
      </c>
      <c r="DK110" s="203">
        <f t="shared" si="129"/>
        <v>0.65</v>
      </c>
      <c r="DM110" s="301">
        <f t="shared" si="130"/>
        <v>1</v>
      </c>
      <c r="DN110" s="302">
        <f t="shared" si="131"/>
        <v>5</v>
      </c>
    </row>
    <row r="111" spans="2:118" x14ac:dyDescent="0.3">
      <c r="B111" s="47" t="s">
        <v>112</v>
      </c>
      <c r="C111" s="160">
        <v>540071</v>
      </c>
      <c r="D111" s="4" t="s">
        <v>330</v>
      </c>
      <c r="E111" s="4" t="s">
        <v>369</v>
      </c>
      <c r="F111" s="11">
        <v>3</v>
      </c>
      <c r="G111" s="18">
        <v>500</v>
      </c>
      <c r="H111" s="18">
        <v>654</v>
      </c>
      <c r="I111" s="18">
        <v>1350</v>
      </c>
      <c r="J111" s="19">
        <v>1728</v>
      </c>
      <c r="K111" s="18">
        <v>584</v>
      </c>
      <c r="L111" s="163">
        <v>2.31</v>
      </c>
      <c r="N111" s="256">
        <v>78</v>
      </c>
      <c r="O111" s="26">
        <f t="shared" si="66"/>
        <v>0.41599999999999998</v>
      </c>
      <c r="P111" s="26">
        <v>0.156</v>
      </c>
      <c r="Q111" s="26">
        <f t="shared" si="67"/>
        <v>0.65</v>
      </c>
      <c r="R111" s="11">
        <v>1.8</v>
      </c>
      <c r="S111" s="26">
        <f t="shared" si="68"/>
        <v>0.23599999999999999</v>
      </c>
      <c r="T111" s="69">
        <v>3.599999999999999E-3</v>
      </c>
      <c r="U111" s="26">
        <f t="shared" si="69"/>
        <v>0.498</v>
      </c>
      <c r="V111" s="11">
        <v>24</v>
      </c>
      <c r="W111" s="31">
        <f t="shared" si="70"/>
        <v>0.89</v>
      </c>
      <c r="X111" s="65">
        <v>1.5</v>
      </c>
      <c r="Y111" s="26">
        <f t="shared" si="71"/>
        <v>0.42699999999999999</v>
      </c>
      <c r="Z111" s="163">
        <f t="shared" si="72"/>
        <v>3.117</v>
      </c>
      <c r="AA111" s="181">
        <f t="shared" si="73"/>
        <v>0.48699999999999999</v>
      </c>
      <c r="AB111" s="283">
        <f t="shared" si="74"/>
        <v>0</v>
      </c>
      <c r="AC111" s="284">
        <f t="shared" si="75"/>
        <v>1</v>
      </c>
      <c r="AE111" s="256">
        <v>132</v>
      </c>
      <c r="AF111" s="26">
        <f t="shared" si="76"/>
        <v>0.65</v>
      </c>
      <c r="AG111" s="79">
        <v>2</v>
      </c>
      <c r="AH111" s="26">
        <f t="shared" si="77"/>
        <v>0.51900000000000002</v>
      </c>
      <c r="AI111" s="26">
        <f t="shared" si="78"/>
        <v>0.20183486238532111</v>
      </c>
      <c r="AJ111" s="83">
        <f t="shared" si="79"/>
        <v>0.79500000000000004</v>
      </c>
      <c r="AK111" s="61">
        <f t="shared" si="80"/>
        <v>1.6923076923076923</v>
      </c>
      <c r="AL111" s="144">
        <f t="shared" si="81"/>
        <v>0.92200000000000004</v>
      </c>
      <c r="AM111" s="11">
        <v>136</v>
      </c>
      <c r="AN111" s="83">
        <f t="shared" si="82"/>
        <v>0.20795107033639143</v>
      </c>
      <c r="AO111" s="26">
        <f t="shared" si="83"/>
        <v>1.5151515151515152E-2</v>
      </c>
      <c r="AP111" s="26">
        <f t="shared" si="84"/>
        <v>0.53300000000000003</v>
      </c>
      <c r="AQ111" s="198">
        <f t="shared" si="85"/>
        <v>2.8860000000000001</v>
      </c>
      <c r="AR111" s="191">
        <f t="shared" si="86"/>
        <v>0.83299999999999996</v>
      </c>
      <c r="AS111" s="283">
        <f t="shared" si="87"/>
        <v>1</v>
      </c>
      <c r="AT111" s="284">
        <f t="shared" si="88"/>
        <v>1</v>
      </c>
      <c r="AV111" s="208">
        <v>53550</v>
      </c>
      <c r="AW111" s="83">
        <f t="shared" si="89"/>
        <v>0.77700000000000002</v>
      </c>
      <c r="AX111" s="26">
        <v>4.5454545454545463E-2</v>
      </c>
      <c r="AY111" s="83">
        <f t="shared" si="90"/>
        <v>0.31</v>
      </c>
      <c r="AZ111" s="26">
        <v>0.39</v>
      </c>
      <c r="BA111" s="178">
        <f t="shared" si="91"/>
        <v>0.82599999999999996</v>
      </c>
      <c r="BB111" s="26">
        <v>0.80900000000000005</v>
      </c>
      <c r="BC111" s="83">
        <f t="shared" si="92"/>
        <v>0.50800000000000001</v>
      </c>
      <c r="BD111" s="26">
        <v>0.95600000000000007</v>
      </c>
      <c r="BE111" s="144">
        <f t="shared" si="93"/>
        <v>0.92200000000000004</v>
      </c>
      <c r="BF111" s="26">
        <v>2.2727272727272728E-2</v>
      </c>
      <c r="BG111" s="83">
        <f t="shared" si="94"/>
        <v>0.49399999999999999</v>
      </c>
      <c r="BH111" s="212">
        <f t="shared" si="95"/>
        <v>3.8370000000000002</v>
      </c>
      <c r="BI111" s="191">
        <f t="shared" si="96"/>
        <v>0.872</v>
      </c>
      <c r="BJ111" s="283">
        <f t="shared" si="97"/>
        <v>1</v>
      </c>
      <c r="BK111" s="284">
        <f t="shared" si="98"/>
        <v>2</v>
      </c>
      <c r="BM111" s="160">
        <v>3</v>
      </c>
      <c r="BN111" s="26">
        <f t="shared" si="99"/>
        <v>0.76600000000000001</v>
      </c>
      <c r="BO111" s="11">
        <v>1</v>
      </c>
      <c r="BP111" s="26">
        <f t="shared" si="100"/>
        <v>0.59299999999999997</v>
      </c>
      <c r="BQ111" s="26">
        <v>8.8999999999999996E-2</v>
      </c>
      <c r="BR111" s="83">
        <f t="shared" si="101"/>
        <v>0.54700000000000004</v>
      </c>
      <c r="BS111" s="163">
        <f t="shared" si="102"/>
        <v>1.3130000000000002</v>
      </c>
      <c r="BT111" s="223">
        <f t="shared" si="103"/>
        <v>0.73799999999999999</v>
      </c>
      <c r="BU111" s="283">
        <f t="shared" si="104"/>
        <v>0</v>
      </c>
      <c r="BV111" s="284">
        <f t="shared" si="105"/>
        <v>0</v>
      </c>
      <c r="BX111" s="160">
        <v>0</v>
      </c>
      <c r="BY111" s="26">
        <f t="shared" si="106"/>
        <v>0</v>
      </c>
      <c r="BZ111" s="11">
        <v>0</v>
      </c>
      <c r="CA111" s="26">
        <f t="shared" si="107"/>
        <v>0</v>
      </c>
      <c r="CB111" s="11">
        <v>6</v>
      </c>
      <c r="CC111" s="26">
        <f t="shared" si="108"/>
        <v>0.67800000000000005</v>
      </c>
      <c r="CD111" s="11">
        <v>0</v>
      </c>
      <c r="CE111" s="26">
        <f t="shared" si="109"/>
        <v>0</v>
      </c>
      <c r="CF111" s="163">
        <f t="shared" si="110"/>
        <v>0.67800000000000005</v>
      </c>
      <c r="CG111" s="203">
        <f t="shared" si="111"/>
        <v>0.57199999999999995</v>
      </c>
      <c r="CH111" s="283">
        <f t="shared" si="112"/>
        <v>0</v>
      </c>
      <c r="CI111" s="284">
        <f t="shared" si="113"/>
        <v>0</v>
      </c>
      <c r="CK111" s="160">
        <v>3</v>
      </c>
      <c r="CL111" s="26">
        <f t="shared" si="114"/>
        <v>0.56499999999999995</v>
      </c>
      <c r="CM111" s="26">
        <v>2.2727272727272728E-2</v>
      </c>
      <c r="CN111" s="83">
        <f t="shared" si="115"/>
        <v>0.55100000000000005</v>
      </c>
      <c r="CO111" s="11">
        <v>11</v>
      </c>
      <c r="CP111" s="26">
        <f t="shared" si="116"/>
        <v>0.38100000000000001</v>
      </c>
      <c r="CQ111" s="11">
        <v>0</v>
      </c>
      <c r="CR111" s="26">
        <f t="shared" si="117"/>
        <v>0</v>
      </c>
      <c r="CS111" s="163">
        <f t="shared" si="118"/>
        <v>1.4969999999999999</v>
      </c>
      <c r="CT111" s="203">
        <f t="shared" si="119"/>
        <v>0.46600000000000003</v>
      </c>
      <c r="CU111" s="283">
        <f t="shared" si="120"/>
        <v>0</v>
      </c>
      <c r="CV111" s="284">
        <f t="shared" si="121"/>
        <v>0</v>
      </c>
      <c r="CX111" s="227">
        <v>0.219</v>
      </c>
      <c r="CY111" s="26">
        <f t="shared" si="122"/>
        <v>0.71</v>
      </c>
      <c r="CZ111" s="26">
        <v>0.13200000000000001</v>
      </c>
      <c r="DA111" s="26">
        <f t="shared" si="123"/>
        <v>0.72</v>
      </c>
      <c r="DB111" s="26">
        <v>0.37440000000000001</v>
      </c>
      <c r="DC111" s="163">
        <f t="shared" si="124"/>
        <v>1.8044</v>
      </c>
      <c r="DD111" s="203">
        <f t="shared" si="125"/>
        <v>0.628</v>
      </c>
      <c r="DE111" s="283">
        <f t="shared" si="126"/>
        <v>0</v>
      </c>
      <c r="DF111" s="284">
        <f t="shared" si="127"/>
        <v>0</v>
      </c>
      <c r="DI111" s="231"/>
      <c r="DJ111" s="163">
        <f t="shared" si="128"/>
        <v>15.132400000000001</v>
      </c>
      <c r="DK111" s="203">
        <f t="shared" si="129"/>
        <v>0.64600000000000002</v>
      </c>
      <c r="DM111" s="301">
        <f t="shared" si="130"/>
        <v>2</v>
      </c>
      <c r="DN111" s="302">
        <f t="shared" si="131"/>
        <v>4</v>
      </c>
    </row>
    <row r="112" spans="2:118" x14ac:dyDescent="0.3">
      <c r="B112" s="47" t="s">
        <v>294</v>
      </c>
      <c r="C112" s="160">
        <v>540258</v>
      </c>
      <c r="D112" s="4" t="s">
        <v>365</v>
      </c>
      <c r="E112" s="4" t="s">
        <v>369</v>
      </c>
      <c r="F112" s="11">
        <v>10</v>
      </c>
      <c r="G112" s="18">
        <v>191</v>
      </c>
      <c r="H112" s="18">
        <v>111</v>
      </c>
      <c r="I112" s="18">
        <v>134</v>
      </c>
      <c r="J112" s="19">
        <v>449.00523560209422</v>
      </c>
      <c r="K112" s="18">
        <v>53</v>
      </c>
      <c r="L112" s="163">
        <v>2.5299999999999998</v>
      </c>
      <c r="N112" s="256">
        <v>36</v>
      </c>
      <c r="O112" s="26">
        <f t="shared" si="66"/>
        <v>0.19400000000000001</v>
      </c>
      <c r="P112" s="26">
        <v>0.18848167539267019</v>
      </c>
      <c r="Q112" s="26">
        <f t="shared" si="67"/>
        <v>0.73099999999999998</v>
      </c>
      <c r="R112" s="11">
        <v>2.77</v>
      </c>
      <c r="S112" s="26">
        <f t="shared" si="68"/>
        <v>0.39200000000000002</v>
      </c>
      <c r="T112" s="69">
        <v>1.450261780104712E-2</v>
      </c>
      <c r="U112" s="144">
        <f t="shared" si="69"/>
        <v>0.97799999999999998</v>
      </c>
      <c r="V112" s="11">
        <v>18</v>
      </c>
      <c r="W112" s="26">
        <f t="shared" si="70"/>
        <v>0.58599999999999997</v>
      </c>
      <c r="X112" s="62">
        <v>1.6</v>
      </c>
      <c r="Y112" s="26">
        <f t="shared" si="71"/>
        <v>0.45900000000000002</v>
      </c>
      <c r="Z112" s="163">
        <f t="shared" si="72"/>
        <v>3.3399999999999994</v>
      </c>
      <c r="AA112" s="181">
        <f t="shared" si="73"/>
        <v>0.60699999999999998</v>
      </c>
      <c r="AB112" s="283">
        <f t="shared" si="74"/>
        <v>1</v>
      </c>
      <c r="AC112" s="284">
        <f t="shared" si="75"/>
        <v>1</v>
      </c>
      <c r="AE112" s="256">
        <v>33</v>
      </c>
      <c r="AF112" s="26">
        <f t="shared" si="76"/>
        <v>0.34899999999999998</v>
      </c>
      <c r="AG112" s="79">
        <v>0</v>
      </c>
      <c r="AH112" s="26">
        <f t="shared" si="77"/>
        <v>0</v>
      </c>
      <c r="AI112" s="26">
        <f t="shared" si="78"/>
        <v>0.29729729729729731</v>
      </c>
      <c r="AJ112" s="144">
        <f t="shared" si="79"/>
        <v>0.91100000000000003</v>
      </c>
      <c r="AK112" s="61">
        <f t="shared" si="80"/>
        <v>0.91666666666666663</v>
      </c>
      <c r="AL112" s="26">
        <f t="shared" si="81"/>
        <v>0.73099999999999998</v>
      </c>
      <c r="AM112" s="11">
        <v>38</v>
      </c>
      <c r="AN112" s="83">
        <f t="shared" si="82"/>
        <v>0.34234234234234234</v>
      </c>
      <c r="AO112" s="26">
        <f t="shared" si="83"/>
        <v>0</v>
      </c>
      <c r="AP112" s="26">
        <f t="shared" si="84"/>
        <v>0</v>
      </c>
      <c r="AQ112" s="198">
        <f t="shared" si="85"/>
        <v>1.9909999999999999</v>
      </c>
      <c r="AR112" s="193">
        <f t="shared" si="86"/>
        <v>0.50800000000000001</v>
      </c>
      <c r="AS112" s="283">
        <f t="shared" si="87"/>
        <v>1</v>
      </c>
      <c r="AT112" s="284">
        <f t="shared" si="88"/>
        <v>1</v>
      </c>
      <c r="AV112" s="208">
        <v>24000</v>
      </c>
      <c r="AW112" s="83">
        <f t="shared" si="89"/>
        <v>0.25</v>
      </c>
      <c r="AX112" s="26">
        <v>0.14285714285714279</v>
      </c>
      <c r="AY112" s="83">
        <f t="shared" si="90"/>
        <v>0.498</v>
      </c>
      <c r="AZ112" s="26">
        <v>0.28899999999999998</v>
      </c>
      <c r="BA112" s="83">
        <f t="shared" si="91"/>
        <v>0.69199999999999995</v>
      </c>
      <c r="BB112" s="26">
        <v>0.78900000000000003</v>
      </c>
      <c r="BC112" s="83">
        <f t="shared" si="92"/>
        <v>0.46600000000000003</v>
      </c>
      <c r="BD112" s="26">
        <v>0.92100000000000004</v>
      </c>
      <c r="BE112" s="178">
        <f t="shared" si="93"/>
        <v>0.82299999999999995</v>
      </c>
      <c r="BF112" s="26">
        <v>9.0909090909090912E-2</v>
      </c>
      <c r="BG112" s="178">
        <f t="shared" si="94"/>
        <v>0.84399999999999997</v>
      </c>
      <c r="BH112" s="212">
        <f t="shared" si="95"/>
        <v>3.5730000000000004</v>
      </c>
      <c r="BI112" s="193">
        <f t="shared" si="96"/>
        <v>0.65300000000000002</v>
      </c>
      <c r="BJ112" s="283">
        <f t="shared" si="97"/>
        <v>0</v>
      </c>
      <c r="BK112" s="284">
        <f t="shared" si="98"/>
        <v>2</v>
      </c>
      <c r="BM112" s="160">
        <v>0</v>
      </c>
      <c r="BN112" s="26">
        <f t="shared" si="99"/>
        <v>0</v>
      </c>
      <c r="BO112" s="11">
        <v>0</v>
      </c>
      <c r="BP112" s="26">
        <f t="shared" si="100"/>
        <v>0</v>
      </c>
      <c r="BQ112" s="26">
        <v>0.309</v>
      </c>
      <c r="BR112" s="144">
        <f t="shared" si="101"/>
        <v>0.91500000000000004</v>
      </c>
      <c r="BS112" s="163">
        <f t="shared" si="102"/>
        <v>0.91500000000000004</v>
      </c>
      <c r="BT112" s="223">
        <f t="shared" si="103"/>
        <v>0.48</v>
      </c>
      <c r="BU112" s="283">
        <f t="shared" si="104"/>
        <v>1</v>
      </c>
      <c r="BV112" s="284">
        <f t="shared" si="105"/>
        <v>1</v>
      </c>
      <c r="BX112" s="160">
        <v>0</v>
      </c>
      <c r="BY112" s="26">
        <f t="shared" si="106"/>
        <v>0</v>
      </c>
      <c r="BZ112" s="11">
        <v>0</v>
      </c>
      <c r="CA112" s="26">
        <f t="shared" si="107"/>
        <v>0</v>
      </c>
      <c r="CB112" s="11">
        <v>4</v>
      </c>
      <c r="CC112" s="26">
        <f t="shared" si="108"/>
        <v>0.59</v>
      </c>
      <c r="CD112" s="11">
        <v>2</v>
      </c>
      <c r="CE112" s="26">
        <f t="shared" si="109"/>
        <v>0.67800000000000005</v>
      </c>
      <c r="CF112" s="163">
        <f t="shared" si="110"/>
        <v>0.59</v>
      </c>
      <c r="CG112" s="203">
        <f t="shared" si="111"/>
        <v>0.51500000000000001</v>
      </c>
      <c r="CH112" s="283">
        <f t="shared" si="112"/>
        <v>0</v>
      </c>
      <c r="CI112" s="284">
        <f t="shared" si="113"/>
        <v>0</v>
      </c>
      <c r="CK112" s="160">
        <v>2</v>
      </c>
      <c r="CL112" s="26">
        <f t="shared" si="114"/>
        <v>0.498</v>
      </c>
      <c r="CM112" s="26">
        <v>6.0606060606060608E-2</v>
      </c>
      <c r="CN112" s="83">
        <f t="shared" si="115"/>
        <v>0.70299999999999996</v>
      </c>
      <c r="CO112" s="11">
        <v>3</v>
      </c>
      <c r="CP112" s="26">
        <f t="shared" si="116"/>
        <v>0.219</v>
      </c>
      <c r="CQ112" s="11">
        <v>3</v>
      </c>
      <c r="CR112" s="26">
        <f t="shared" si="117"/>
        <v>0.40200000000000002</v>
      </c>
      <c r="CS112" s="163">
        <f t="shared" si="118"/>
        <v>1.8219999999999998</v>
      </c>
      <c r="CT112" s="203">
        <f t="shared" si="119"/>
        <v>0.52200000000000002</v>
      </c>
      <c r="CU112" s="283">
        <f t="shared" si="120"/>
        <v>0</v>
      </c>
      <c r="CV112" s="284">
        <f t="shared" si="121"/>
        <v>0</v>
      </c>
      <c r="CX112" s="227">
        <v>0.53</v>
      </c>
      <c r="CY112" s="144">
        <f t="shared" si="122"/>
        <v>0.91800000000000004</v>
      </c>
      <c r="CZ112" s="26">
        <v>0.47</v>
      </c>
      <c r="DA112" s="144">
        <f t="shared" si="123"/>
        <v>0.93899999999999995</v>
      </c>
      <c r="DB112" s="144">
        <v>0.99109999999999998</v>
      </c>
      <c r="DC112" s="163">
        <f t="shared" si="124"/>
        <v>2.8481000000000001</v>
      </c>
      <c r="DD112" s="206">
        <f t="shared" si="125"/>
        <v>0.98499999999999999</v>
      </c>
      <c r="DE112" s="283">
        <f t="shared" si="126"/>
        <v>3</v>
      </c>
      <c r="DF112" s="284">
        <f t="shared" si="127"/>
        <v>3</v>
      </c>
      <c r="DI112" s="231"/>
      <c r="DJ112" s="163">
        <f t="shared" si="128"/>
        <v>15.079099999999997</v>
      </c>
      <c r="DK112" s="203">
        <f t="shared" si="129"/>
        <v>0.64300000000000002</v>
      </c>
      <c r="DM112" s="301">
        <f t="shared" si="130"/>
        <v>6</v>
      </c>
      <c r="DN112" s="302">
        <f t="shared" si="131"/>
        <v>8</v>
      </c>
    </row>
    <row r="113" spans="2:118" x14ac:dyDescent="0.3">
      <c r="B113" s="47" t="s">
        <v>103</v>
      </c>
      <c r="C113" s="160">
        <v>540241</v>
      </c>
      <c r="D113" s="4" t="s">
        <v>328</v>
      </c>
      <c r="E113" s="4" t="s">
        <v>369</v>
      </c>
      <c r="F113" s="11">
        <v>5</v>
      </c>
      <c r="G113" s="18">
        <v>1208</v>
      </c>
      <c r="H113" s="18">
        <v>1915</v>
      </c>
      <c r="I113" s="18">
        <v>3866</v>
      </c>
      <c r="J113" s="19">
        <v>2048.2119205298013</v>
      </c>
      <c r="K113" s="18">
        <v>1462</v>
      </c>
      <c r="L113" s="163">
        <v>2.61</v>
      </c>
      <c r="N113" s="256">
        <v>235</v>
      </c>
      <c r="O113" s="26">
        <f t="shared" si="66"/>
        <v>0.67400000000000004</v>
      </c>
      <c r="P113" s="26">
        <v>0.1945364238410596</v>
      </c>
      <c r="Q113" s="26">
        <f t="shared" si="67"/>
        <v>0.752</v>
      </c>
      <c r="R113" s="11">
        <v>3.23</v>
      </c>
      <c r="S113" s="26">
        <f t="shared" si="68"/>
        <v>0.441</v>
      </c>
      <c r="T113" s="69">
        <v>2.6738410596026489E-3</v>
      </c>
      <c r="U113" s="26">
        <f t="shared" si="69"/>
        <v>0.40600000000000003</v>
      </c>
      <c r="V113" s="11">
        <v>19</v>
      </c>
      <c r="W113" s="26">
        <f t="shared" si="70"/>
        <v>0.749</v>
      </c>
      <c r="X113" s="62">
        <v>4.4000000000000004</v>
      </c>
      <c r="Y113" s="31">
        <f t="shared" si="71"/>
        <v>0.89700000000000002</v>
      </c>
      <c r="Z113" s="163">
        <f t="shared" si="72"/>
        <v>3.919</v>
      </c>
      <c r="AA113" s="185">
        <f t="shared" si="73"/>
        <v>0.86199999999999999</v>
      </c>
      <c r="AB113" s="283">
        <f t="shared" si="74"/>
        <v>0</v>
      </c>
      <c r="AC113" s="284">
        <f t="shared" si="75"/>
        <v>1</v>
      </c>
      <c r="AE113" s="256">
        <v>148</v>
      </c>
      <c r="AF113" s="26">
        <f t="shared" si="76"/>
        <v>0.66400000000000003</v>
      </c>
      <c r="AG113" s="79">
        <v>0</v>
      </c>
      <c r="AH113" s="26">
        <f t="shared" si="77"/>
        <v>0</v>
      </c>
      <c r="AI113" s="26">
        <f t="shared" si="78"/>
        <v>7.7284595300261091E-2</v>
      </c>
      <c r="AJ113" s="83">
        <f t="shared" si="79"/>
        <v>0.53300000000000003</v>
      </c>
      <c r="AK113" s="61">
        <f t="shared" si="80"/>
        <v>0.62978723404255321</v>
      </c>
      <c r="AL113" s="26">
        <f t="shared" si="81"/>
        <v>0.60699999999999998</v>
      </c>
      <c r="AM113" s="11">
        <v>151</v>
      </c>
      <c r="AN113" s="83">
        <f t="shared" si="82"/>
        <v>7.8851174934725848E-2</v>
      </c>
      <c r="AO113" s="26">
        <f t="shared" si="83"/>
        <v>0</v>
      </c>
      <c r="AP113" s="26">
        <f t="shared" si="84"/>
        <v>0</v>
      </c>
      <c r="AQ113" s="198">
        <f t="shared" si="85"/>
        <v>1.8040000000000003</v>
      </c>
      <c r="AR113" s="193">
        <f t="shared" si="86"/>
        <v>0.44500000000000001</v>
      </c>
      <c r="AS113" s="283">
        <f t="shared" si="87"/>
        <v>0</v>
      </c>
      <c r="AT113" s="284">
        <f t="shared" si="88"/>
        <v>0</v>
      </c>
      <c r="AV113" s="208">
        <v>29000</v>
      </c>
      <c r="AW113" s="83">
        <f t="shared" si="89"/>
        <v>0.36299999999999999</v>
      </c>
      <c r="AX113" s="26">
        <v>0.6992481203007519</v>
      </c>
      <c r="AY113" s="144">
        <f t="shared" si="90"/>
        <v>0.996</v>
      </c>
      <c r="AZ113" s="26">
        <v>0.11899999999999999</v>
      </c>
      <c r="BA113" s="83">
        <f t="shared" si="91"/>
        <v>0.28199999999999997</v>
      </c>
      <c r="BB113" s="26">
        <v>0.82799999999999996</v>
      </c>
      <c r="BC113" s="83">
        <f t="shared" si="92"/>
        <v>0.53</v>
      </c>
      <c r="BD113" s="26">
        <v>0.252</v>
      </c>
      <c r="BE113" s="83">
        <f t="shared" si="93"/>
        <v>0.155</v>
      </c>
      <c r="BF113" s="26">
        <v>0.39864864864864863</v>
      </c>
      <c r="BG113" s="144">
        <f t="shared" si="94"/>
        <v>1</v>
      </c>
      <c r="BH113" s="212">
        <f t="shared" si="95"/>
        <v>3.3260000000000001</v>
      </c>
      <c r="BI113" s="193">
        <f t="shared" si="96"/>
        <v>0.501</v>
      </c>
      <c r="BJ113" s="283">
        <f t="shared" si="97"/>
        <v>2</v>
      </c>
      <c r="BK113" s="284">
        <f t="shared" si="98"/>
        <v>2</v>
      </c>
      <c r="BM113" s="160">
        <v>0</v>
      </c>
      <c r="BN113" s="26">
        <f t="shared" si="99"/>
        <v>0</v>
      </c>
      <c r="BO113" s="11">
        <v>0</v>
      </c>
      <c r="BP113" s="26">
        <f t="shared" si="100"/>
        <v>0</v>
      </c>
      <c r="BQ113" s="26">
        <v>0.14499999999999999</v>
      </c>
      <c r="BR113" s="83">
        <f t="shared" si="101"/>
        <v>0.70299999999999996</v>
      </c>
      <c r="BS113" s="163">
        <f t="shared" si="102"/>
        <v>0.70299999999999996</v>
      </c>
      <c r="BT113" s="223">
        <f t="shared" si="103"/>
        <v>0.378</v>
      </c>
      <c r="BU113" s="283">
        <f t="shared" si="104"/>
        <v>0</v>
      </c>
      <c r="BV113" s="284">
        <f t="shared" si="105"/>
        <v>0</v>
      </c>
      <c r="BX113" s="160">
        <v>7</v>
      </c>
      <c r="BY113" s="31">
        <f t="shared" si="106"/>
        <v>0.89</v>
      </c>
      <c r="BZ113" s="11">
        <v>5</v>
      </c>
      <c r="CA113" s="144">
        <f t="shared" si="107"/>
        <v>0.95</v>
      </c>
      <c r="CB113" s="11">
        <v>1</v>
      </c>
      <c r="CC113" s="26">
        <f t="shared" si="108"/>
        <v>0.21199999999999999</v>
      </c>
      <c r="CD113" s="11">
        <v>1</v>
      </c>
      <c r="CE113" s="26">
        <f t="shared" si="109"/>
        <v>0.501</v>
      </c>
      <c r="CF113" s="163">
        <f t="shared" si="110"/>
        <v>1.1020000000000001</v>
      </c>
      <c r="CG113" s="203">
        <f t="shared" si="111"/>
        <v>0.72699999999999998</v>
      </c>
      <c r="CH113" s="283">
        <f t="shared" si="112"/>
        <v>0</v>
      </c>
      <c r="CI113" s="284">
        <f t="shared" si="113"/>
        <v>1</v>
      </c>
      <c r="CK113" s="160">
        <v>45</v>
      </c>
      <c r="CL113" s="31">
        <f t="shared" si="114"/>
        <v>0.879</v>
      </c>
      <c r="CM113" s="26">
        <v>0.30405405405405406</v>
      </c>
      <c r="CN113" s="144">
        <f t="shared" si="115"/>
        <v>0.96399999999999997</v>
      </c>
      <c r="CO113" s="11">
        <v>9</v>
      </c>
      <c r="CP113" s="26">
        <f t="shared" si="116"/>
        <v>0.34200000000000003</v>
      </c>
      <c r="CQ113" s="11">
        <v>5</v>
      </c>
      <c r="CR113" s="26">
        <f t="shared" si="117"/>
        <v>0.47699999999999998</v>
      </c>
      <c r="CS113" s="163">
        <f t="shared" si="118"/>
        <v>2.6619999999999999</v>
      </c>
      <c r="CT113" s="203">
        <f t="shared" si="119"/>
        <v>0.71299999999999997</v>
      </c>
      <c r="CU113" s="283">
        <f t="shared" si="120"/>
        <v>1</v>
      </c>
      <c r="CV113" s="284">
        <f t="shared" si="121"/>
        <v>2</v>
      </c>
      <c r="CX113" s="227">
        <v>9.6000000000000002E-2</v>
      </c>
      <c r="CY113" s="26">
        <f t="shared" si="122"/>
        <v>0.47299999999999998</v>
      </c>
      <c r="CZ113" s="26">
        <v>8.3000000000000004E-2</v>
      </c>
      <c r="DA113" s="26">
        <f t="shared" si="123"/>
        <v>0.625</v>
      </c>
      <c r="DB113" s="26">
        <v>0.46250000000000002</v>
      </c>
      <c r="DC113" s="163">
        <f t="shared" si="124"/>
        <v>1.5604999999999998</v>
      </c>
      <c r="DD113" s="203">
        <f t="shared" si="125"/>
        <v>0.51900000000000002</v>
      </c>
      <c r="DE113" s="283">
        <f t="shared" si="126"/>
        <v>0</v>
      </c>
      <c r="DF113" s="284">
        <f t="shared" si="127"/>
        <v>0</v>
      </c>
      <c r="DI113" s="231"/>
      <c r="DJ113" s="163">
        <f t="shared" si="128"/>
        <v>15.076500000000001</v>
      </c>
      <c r="DK113" s="203">
        <f t="shared" si="129"/>
        <v>0.63900000000000001</v>
      </c>
      <c r="DM113" s="301">
        <f t="shared" si="130"/>
        <v>3</v>
      </c>
      <c r="DN113" s="302">
        <f t="shared" si="131"/>
        <v>6</v>
      </c>
    </row>
    <row r="114" spans="2:118" x14ac:dyDescent="0.3">
      <c r="B114" s="48" t="s">
        <v>156</v>
      </c>
      <c r="C114" s="162">
        <v>540107</v>
      </c>
      <c r="D114" s="5" t="s">
        <v>336</v>
      </c>
      <c r="E114" s="5" t="s">
        <v>370</v>
      </c>
      <c r="F114" s="12">
        <v>10</v>
      </c>
      <c r="G114" s="20">
        <v>194254</v>
      </c>
      <c r="H114" s="20">
        <v>9550</v>
      </c>
      <c r="I114" s="20">
        <v>17179</v>
      </c>
      <c r="J114" s="21">
        <v>56.59888599462559</v>
      </c>
      <c r="K114" s="20">
        <v>6136</v>
      </c>
      <c r="L114" s="165">
        <v>2.7452737940026077</v>
      </c>
      <c r="N114" s="438">
        <v>5282</v>
      </c>
      <c r="O114" s="29">
        <f t="shared" si="66"/>
        <v>0.85099999999999998</v>
      </c>
      <c r="P114" s="27">
        <v>2.7191203269945539E-2</v>
      </c>
      <c r="Q114" s="27">
        <f t="shared" si="67"/>
        <v>0.159</v>
      </c>
      <c r="R114" s="12">
        <v>151.68</v>
      </c>
      <c r="S114" s="29">
        <f t="shared" si="68"/>
        <v>0.83299999999999996</v>
      </c>
      <c r="T114" s="71">
        <v>7.8083334191316508E-4</v>
      </c>
      <c r="U114" s="27">
        <f t="shared" si="69"/>
        <v>6.3E-2</v>
      </c>
      <c r="V114" s="12">
        <v>16</v>
      </c>
      <c r="W114" s="27">
        <f t="shared" si="70"/>
        <v>0.38800000000000001</v>
      </c>
      <c r="X114" s="64">
        <v>2</v>
      </c>
      <c r="Y114" s="27">
        <f t="shared" si="71"/>
        <v>0.58299999999999996</v>
      </c>
      <c r="Z114" s="165">
        <f t="shared" si="72"/>
        <v>2.8769999999999998</v>
      </c>
      <c r="AA114" s="183">
        <f t="shared" si="73"/>
        <v>0.374</v>
      </c>
      <c r="AB114" s="358">
        <f t="shared" si="74"/>
        <v>0</v>
      </c>
      <c r="AC114" s="359">
        <f t="shared" si="75"/>
        <v>2</v>
      </c>
      <c r="AE114" s="438">
        <v>595</v>
      </c>
      <c r="AF114" s="29">
        <f t="shared" si="76"/>
        <v>0.876</v>
      </c>
      <c r="AG114" s="80">
        <v>16</v>
      </c>
      <c r="AH114" s="27">
        <f t="shared" si="77"/>
        <v>0.749</v>
      </c>
      <c r="AI114" s="27">
        <f t="shared" si="78"/>
        <v>6.2303664921465968E-2</v>
      </c>
      <c r="AJ114" s="85">
        <f t="shared" si="79"/>
        <v>0.46200000000000002</v>
      </c>
      <c r="AK114" s="74">
        <f t="shared" si="80"/>
        <v>0.11264672472548277</v>
      </c>
      <c r="AL114" s="27">
        <f t="shared" si="81"/>
        <v>0.28599999999999998</v>
      </c>
      <c r="AM114" s="12">
        <v>690</v>
      </c>
      <c r="AN114" s="85">
        <f t="shared" si="82"/>
        <v>7.2251308900523559E-2</v>
      </c>
      <c r="AO114" s="27">
        <f t="shared" si="83"/>
        <v>2.689075630252101E-2</v>
      </c>
      <c r="AP114" s="27">
        <f t="shared" si="84"/>
        <v>0.57499999999999996</v>
      </c>
      <c r="AQ114" s="199">
        <f t="shared" si="85"/>
        <v>2.3729999999999998</v>
      </c>
      <c r="AR114" s="194">
        <f t="shared" si="86"/>
        <v>0.66</v>
      </c>
      <c r="AS114" s="358">
        <f t="shared" si="87"/>
        <v>0</v>
      </c>
      <c r="AT114" s="359">
        <f t="shared" si="88"/>
        <v>1</v>
      </c>
      <c r="AV114" s="209">
        <v>52050</v>
      </c>
      <c r="AW114" s="85">
        <f t="shared" si="89"/>
        <v>0.76600000000000001</v>
      </c>
      <c r="AX114" s="27">
        <v>0.29411764705882348</v>
      </c>
      <c r="AY114" s="85">
        <f t="shared" si="90"/>
        <v>0.752</v>
      </c>
      <c r="AZ114" s="27">
        <v>0.41899999999999998</v>
      </c>
      <c r="BA114" s="180">
        <f t="shared" si="91"/>
        <v>0.84399999999999997</v>
      </c>
      <c r="BB114" s="27">
        <v>0.86699999999999999</v>
      </c>
      <c r="BC114" s="85">
        <f t="shared" si="92"/>
        <v>0.60699999999999998</v>
      </c>
      <c r="BD114" s="27">
        <v>0.72400000000000009</v>
      </c>
      <c r="BE114" s="85">
        <f t="shared" si="93"/>
        <v>0.34899999999999998</v>
      </c>
      <c r="BF114" s="27">
        <v>8.2352941176470587E-2</v>
      </c>
      <c r="BG114" s="180">
        <f t="shared" si="94"/>
        <v>0.81899999999999995</v>
      </c>
      <c r="BH114" s="213">
        <f t="shared" si="95"/>
        <v>4.1369999999999996</v>
      </c>
      <c r="BI114" s="188">
        <f t="shared" si="96"/>
        <v>0.97799999999999998</v>
      </c>
      <c r="BJ114" s="358">
        <f t="shared" si="97"/>
        <v>0</v>
      </c>
      <c r="BK114" s="359">
        <f t="shared" si="98"/>
        <v>2</v>
      </c>
      <c r="BM114" s="162">
        <v>0</v>
      </c>
      <c r="BN114" s="27">
        <f t="shared" si="99"/>
        <v>0</v>
      </c>
      <c r="BO114" s="12">
        <v>0</v>
      </c>
      <c r="BP114" s="27">
        <f t="shared" si="100"/>
        <v>0</v>
      </c>
      <c r="BQ114" s="27">
        <v>6.3E-2</v>
      </c>
      <c r="BR114" s="85">
        <f t="shared" si="101"/>
        <v>0.40200000000000002</v>
      </c>
      <c r="BS114" s="165">
        <f t="shared" si="102"/>
        <v>0.40200000000000002</v>
      </c>
      <c r="BT114" s="224">
        <f t="shared" si="103"/>
        <v>0.25700000000000001</v>
      </c>
      <c r="BU114" s="358">
        <f t="shared" si="104"/>
        <v>0</v>
      </c>
      <c r="BV114" s="359">
        <f t="shared" si="105"/>
        <v>0</v>
      </c>
      <c r="BX114" s="162">
        <v>0</v>
      </c>
      <c r="BY114" s="27">
        <f t="shared" si="106"/>
        <v>0</v>
      </c>
      <c r="BZ114" s="12">
        <v>0</v>
      </c>
      <c r="CA114" s="27">
        <f t="shared" si="107"/>
        <v>0</v>
      </c>
      <c r="CB114" s="12">
        <v>7</v>
      </c>
      <c r="CC114" s="27">
        <f t="shared" si="108"/>
        <v>0.72399999999999998</v>
      </c>
      <c r="CD114" s="12">
        <v>0</v>
      </c>
      <c r="CE114" s="27">
        <f t="shared" si="109"/>
        <v>0</v>
      </c>
      <c r="CF114" s="165">
        <f t="shared" si="110"/>
        <v>0.72399999999999998</v>
      </c>
      <c r="CG114" s="194">
        <f t="shared" si="111"/>
        <v>0.61099999999999999</v>
      </c>
      <c r="CH114" s="358">
        <f t="shared" si="112"/>
        <v>0</v>
      </c>
      <c r="CI114" s="359">
        <f t="shared" si="113"/>
        <v>0</v>
      </c>
      <c r="CK114" s="162">
        <v>58</v>
      </c>
      <c r="CL114" s="143">
        <f t="shared" si="114"/>
        <v>0.90800000000000003</v>
      </c>
      <c r="CM114" s="27">
        <v>9.7478991596638656E-2</v>
      </c>
      <c r="CN114" s="85">
        <f t="shared" si="115"/>
        <v>0.79800000000000004</v>
      </c>
      <c r="CO114" s="12">
        <v>254</v>
      </c>
      <c r="CP114" s="29">
        <f t="shared" si="116"/>
        <v>0.89700000000000002</v>
      </c>
      <c r="CQ114" s="12">
        <v>57</v>
      </c>
      <c r="CR114" s="29">
        <f t="shared" si="117"/>
        <v>0.85799999999999998</v>
      </c>
      <c r="CS114" s="165">
        <f t="shared" si="118"/>
        <v>3.4609999999999999</v>
      </c>
      <c r="CT114" s="188">
        <f t="shared" si="119"/>
        <v>0.92500000000000004</v>
      </c>
      <c r="CU114" s="358">
        <f t="shared" si="120"/>
        <v>1</v>
      </c>
      <c r="CV114" s="359">
        <f t="shared" si="121"/>
        <v>3</v>
      </c>
      <c r="CX114" s="228">
        <v>0.104</v>
      </c>
      <c r="CY114" s="27">
        <f t="shared" si="122"/>
        <v>0.49099999999999999</v>
      </c>
      <c r="CZ114" s="27">
        <v>0.03</v>
      </c>
      <c r="DA114" s="27">
        <f t="shared" si="123"/>
        <v>0.34599999999999997</v>
      </c>
      <c r="DB114" s="27">
        <v>0.25919999999999999</v>
      </c>
      <c r="DC114" s="165">
        <f t="shared" si="124"/>
        <v>1.0962000000000001</v>
      </c>
      <c r="DD114" s="194">
        <f t="shared" si="125"/>
        <v>0.35299999999999998</v>
      </c>
      <c r="DE114" s="358">
        <f t="shared" si="126"/>
        <v>0</v>
      </c>
      <c r="DF114" s="359">
        <f t="shared" si="127"/>
        <v>0</v>
      </c>
      <c r="DI114" s="231"/>
      <c r="DJ114" s="165">
        <f t="shared" si="128"/>
        <v>15.070200000000003</v>
      </c>
      <c r="DK114" s="194">
        <f t="shared" si="129"/>
        <v>0.63600000000000001</v>
      </c>
      <c r="DM114" s="370">
        <f t="shared" si="130"/>
        <v>1</v>
      </c>
      <c r="DN114" s="371">
        <f t="shared" si="131"/>
        <v>8</v>
      </c>
    </row>
    <row r="115" spans="2:118" x14ac:dyDescent="0.3">
      <c r="B115" s="47" t="s">
        <v>217</v>
      </c>
      <c r="C115" s="160">
        <v>540156</v>
      </c>
      <c r="D115" s="4" t="s">
        <v>349</v>
      </c>
      <c r="E115" s="4" t="s">
        <v>369</v>
      </c>
      <c r="F115" s="11">
        <v>5</v>
      </c>
      <c r="G115" s="18">
        <v>698</v>
      </c>
      <c r="H115" s="18">
        <v>1337</v>
      </c>
      <c r="I115" s="18">
        <v>2079</v>
      </c>
      <c r="J115" s="19">
        <v>1906.2464183381089</v>
      </c>
      <c r="K115" s="18">
        <v>837</v>
      </c>
      <c r="L115" s="163">
        <v>2.48</v>
      </c>
      <c r="N115" s="256">
        <v>90</v>
      </c>
      <c r="O115" s="26">
        <f t="shared" si="66"/>
        <v>0.45500000000000002</v>
      </c>
      <c r="P115" s="26">
        <v>0.12893982808022919</v>
      </c>
      <c r="Q115" s="26">
        <f t="shared" si="67"/>
        <v>0.56799999999999995</v>
      </c>
      <c r="R115" s="11">
        <v>2.67</v>
      </c>
      <c r="S115" s="26">
        <f t="shared" si="68"/>
        <v>0.371</v>
      </c>
      <c r="T115" s="69">
        <v>3.8252148997134669E-3</v>
      </c>
      <c r="U115" s="26">
        <f t="shared" si="69"/>
        <v>0.52600000000000002</v>
      </c>
      <c r="V115" s="11">
        <v>9</v>
      </c>
      <c r="W115" s="26">
        <f t="shared" si="70"/>
        <v>0</v>
      </c>
      <c r="X115" s="62">
        <v>1.9</v>
      </c>
      <c r="Y115" s="26">
        <f t="shared" si="71"/>
        <v>0.56100000000000005</v>
      </c>
      <c r="Z115" s="163">
        <f t="shared" si="72"/>
        <v>2.4810000000000003</v>
      </c>
      <c r="AA115" s="181">
        <f t="shared" si="73"/>
        <v>0.26500000000000001</v>
      </c>
      <c r="AB115" s="283">
        <f t="shared" si="74"/>
        <v>0</v>
      </c>
      <c r="AC115" s="284">
        <f t="shared" si="75"/>
        <v>0</v>
      </c>
      <c r="AE115" s="256">
        <v>150</v>
      </c>
      <c r="AF115" s="26">
        <f t="shared" si="76"/>
        <v>0.67400000000000004</v>
      </c>
      <c r="AG115" s="79">
        <v>2</v>
      </c>
      <c r="AH115" s="26">
        <f t="shared" si="77"/>
        <v>0.51900000000000002</v>
      </c>
      <c r="AI115" s="26">
        <f t="shared" si="78"/>
        <v>0.11219147344801796</v>
      </c>
      <c r="AJ115" s="83">
        <f t="shared" si="79"/>
        <v>0.625</v>
      </c>
      <c r="AK115" s="61">
        <f t="shared" si="80"/>
        <v>1.6666666666666667</v>
      </c>
      <c r="AL115" s="144">
        <f t="shared" si="81"/>
        <v>0.91800000000000004</v>
      </c>
      <c r="AM115" s="11">
        <v>150</v>
      </c>
      <c r="AN115" s="83">
        <f t="shared" si="82"/>
        <v>0.11219147344801796</v>
      </c>
      <c r="AO115" s="26">
        <f t="shared" si="83"/>
        <v>1.3333333333333334E-2</v>
      </c>
      <c r="AP115" s="26">
        <f t="shared" si="84"/>
        <v>0.53</v>
      </c>
      <c r="AQ115" s="198">
        <f t="shared" si="85"/>
        <v>2.7360000000000002</v>
      </c>
      <c r="AR115" s="193">
        <f t="shared" si="86"/>
        <v>0.79100000000000004</v>
      </c>
      <c r="AS115" s="283">
        <f t="shared" si="87"/>
        <v>1</v>
      </c>
      <c r="AT115" s="284">
        <f t="shared" si="88"/>
        <v>1</v>
      </c>
      <c r="AV115" s="208">
        <v>69900</v>
      </c>
      <c r="AW115" s="144">
        <f t="shared" si="89"/>
        <v>0.91500000000000004</v>
      </c>
      <c r="AX115" s="26">
        <v>0.26190476190476192</v>
      </c>
      <c r="AY115" s="83">
        <f t="shared" si="90"/>
        <v>0.67800000000000005</v>
      </c>
      <c r="AZ115" s="26">
        <v>0.22</v>
      </c>
      <c r="BA115" s="83">
        <f t="shared" si="91"/>
        <v>0.53700000000000003</v>
      </c>
      <c r="BB115" s="26">
        <v>0.58699999999999997</v>
      </c>
      <c r="BC115" s="83">
        <f t="shared" si="92"/>
        <v>0.26100000000000001</v>
      </c>
      <c r="BD115" s="26">
        <v>0.88700000000000001</v>
      </c>
      <c r="BE115" s="83">
        <f t="shared" si="93"/>
        <v>0.72699999999999998</v>
      </c>
      <c r="BF115" s="26">
        <v>5.3333333333333337E-2</v>
      </c>
      <c r="BG115" s="83">
        <f t="shared" si="94"/>
        <v>0.69199999999999995</v>
      </c>
      <c r="BH115" s="212">
        <f t="shared" si="95"/>
        <v>3.81</v>
      </c>
      <c r="BI115" s="191">
        <f t="shared" si="96"/>
        <v>0.83699999999999997</v>
      </c>
      <c r="BJ115" s="283">
        <f t="shared" si="97"/>
        <v>1</v>
      </c>
      <c r="BK115" s="284">
        <f t="shared" si="98"/>
        <v>1</v>
      </c>
      <c r="BM115" s="160">
        <v>2</v>
      </c>
      <c r="BN115" s="26">
        <f t="shared" si="99"/>
        <v>0.61799999999999999</v>
      </c>
      <c r="BO115" s="11">
        <v>0</v>
      </c>
      <c r="BP115" s="26">
        <f t="shared" si="100"/>
        <v>0</v>
      </c>
      <c r="BQ115" s="26">
        <v>0.14599999999999999</v>
      </c>
      <c r="BR115" s="83">
        <f t="shared" si="101"/>
        <v>0.70599999999999996</v>
      </c>
      <c r="BS115" s="163">
        <f t="shared" si="102"/>
        <v>1.3239999999999998</v>
      </c>
      <c r="BT115" s="223">
        <f t="shared" si="103"/>
        <v>0.74199999999999999</v>
      </c>
      <c r="BU115" s="283">
        <f t="shared" si="104"/>
        <v>0</v>
      </c>
      <c r="BV115" s="284">
        <f t="shared" si="105"/>
        <v>0</v>
      </c>
      <c r="BX115" s="160">
        <v>1</v>
      </c>
      <c r="BY115" s="26">
        <f t="shared" si="106"/>
        <v>0.71299999999999997</v>
      </c>
      <c r="BZ115" s="11">
        <v>0</v>
      </c>
      <c r="CA115" s="26">
        <f t="shared" si="107"/>
        <v>0</v>
      </c>
      <c r="CB115" s="11">
        <v>7</v>
      </c>
      <c r="CC115" s="26">
        <f t="shared" si="108"/>
        <v>0.72399999999999998</v>
      </c>
      <c r="CD115" s="11">
        <v>1</v>
      </c>
      <c r="CE115" s="26">
        <f t="shared" si="109"/>
        <v>0.501</v>
      </c>
      <c r="CF115" s="163">
        <f t="shared" si="110"/>
        <v>1.4369999999999998</v>
      </c>
      <c r="CG115" s="203">
        <f t="shared" si="111"/>
        <v>0.79500000000000004</v>
      </c>
      <c r="CH115" s="283">
        <f t="shared" si="112"/>
        <v>0</v>
      </c>
      <c r="CI115" s="284">
        <f t="shared" si="113"/>
        <v>0</v>
      </c>
      <c r="CK115" s="160">
        <v>14</v>
      </c>
      <c r="CL115" s="26">
        <f t="shared" si="114"/>
        <v>0.72699999999999998</v>
      </c>
      <c r="CM115" s="26">
        <v>9.3333333333333338E-2</v>
      </c>
      <c r="CN115" s="83">
        <f t="shared" si="115"/>
        <v>0.78700000000000003</v>
      </c>
      <c r="CO115" s="11">
        <v>10</v>
      </c>
      <c r="CP115" s="26">
        <f t="shared" si="116"/>
        <v>0.36299999999999999</v>
      </c>
      <c r="CQ115" s="11">
        <v>0</v>
      </c>
      <c r="CR115" s="26">
        <f t="shared" si="117"/>
        <v>0</v>
      </c>
      <c r="CS115" s="163">
        <f t="shared" si="118"/>
        <v>1.8769999999999998</v>
      </c>
      <c r="CT115" s="203">
        <f t="shared" si="119"/>
        <v>0.53700000000000003</v>
      </c>
      <c r="CU115" s="283">
        <f t="shared" si="120"/>
        <v>0</v>
      </c>
      <c r="CV115" s="284">
        <f t="shared" si="121"/>
        <v>0</v>
      </c>
      <c r="CX115" s="227">
        <v>0.11899999999999999</v>
      </c>
      <c r="CY115" s="26">
        <f t="shared" si="122"/>
        <v>0.55100000000000005</v>
      </c>
      <c r="CZ115" s="26">
        <v>0.08</v>
      </c>
      <c r="DA115" s="26">
        <f t="shared" si="123"/>
        <v>0.61099999999999999</v>
      </c>
      <c r="DB115" s="26">
        <v>0.20699999999999999</v>
      </c>
      <c r="DC115" s="163">
        <f t="shared" si="124"/>
        <v>1.369</v>
      </c>
      <c r="DD115" s="203">
        <f t="shared" si="125"/>
        <v>0.46200000000000002</v>
      </c>
      <c r="DE115" s="283">
        <f t="shared" si="126"/>
        <v>0</v>
      </c>
      <c r="DF115" s="284">
        <f t="shared" si="127"/>
        <v>0</v>
      </c>
      <c r="DI115" s="231"/>
      <c r="DJ115" s="163">
        <f t="shared" si="128"/>
        <v>15.034000000000002</v>
      </c>
      <c r="DK115" s="203">
        <f t="shared" si="129"/>
        <v>0.63200000000000001</v>
      </c>
      <c r="DM115" s="301">
        <f t="shared" si="130"/>
        <v>2</v>
      </c>
      <c r="DN115" s="302">
        <f t="shared" si="131"/>
        <v>2</v>
      </c>
    </row>
    <row r="116" spans="2:118" x14ac:dyDescent="0.3">
      <c r="B116" s="48" t="s">
        <v>263</v>
      </c>
      <c r="C116" s="162">
        <v>540183</v>
      </c>
      <c r="D116" s="5" t="s">
        <v>356</v>
      </c>
      <c r="E116" s="5" t="s">
        <v>370</v>
      </c>
      <c r="F116" s="12">
        <v>5</v>
      </c>
      <c r="G116" s="20">
        <v>308461</v>
      </c>
      <c r="H116" s="20">
        <v>14678</v>
      </c>
      <c r="I116" s="20">
        <v>11823</v>
      </c>
      <c r="J116" s="21">
        <v>24.530556537131112</v>
      </c>
      <c r="K116" s="20">
        <v>4389</v>
      </c>
      <c r="L116" s="165">
        <v>2.6869446343130554</v>
      </c>
      <c r="N116" s="438">
        <v>6897</v>
      </c>
      <c r="O116" s="29">
        <f t="shared" si="66"/>
        <v>0.88300000000000001</v>
      </c>
      <c r="P116" s="27">
        <v>2.2359390652302889E-2</v>
      </c>
      <c r="Q116" s="27">
        <f t="shared" si="67"/>
        <v>0.12</v>
      </c>
      <c r="R116" s="12">
        <v>309.99</v>
      </c>
      <c r="S116" s="143">
        <f t="shared" si="68"/>
        <v>0.92500000000000004</v>
      </c>
      <c r="T116" s="71">
        <v>1.004956866508246E-3</v>
      </c>
      <c r="U116" s="27">
        <f t="shared" si="69"/>
        <v>0.13</v>
      </c>
      <c r="V116" s="12">
        <v>18</v>
      </c>
      <c r="W116" s="27">
        <f t="shared" si="70"/>
        <v>0.58599999999999997</v>
      </c>
      <c r="X116" s="64">
        <v>1.3</v>
      </c>
      <c r="Y116" s="27">
        <f t="shared" si="71"/>
        <v>0.35599999999999998</v>
      </c>
      <c r="Z116" s="165">
        <f t="shared" si="72"/>
        <v>3</v>
      </c>
      <c r="AA116" s="183">
        <f t="shared" si="73"/>
        <v>0.434</v>
      </c>
      <c r="AB116" s="358">
        <f t="shared" si="74"/>
        <v>1</v>
      </c>
      <c r="AC116" s="359">
        <f t="shared" si="75"/>
        <v>2</v>
      </c>
      <c r="AE116" s="438">
        <v>532</v>
      </c>
      <c r="AF116" s="29">
        <f t="shared" si="76"/>
        <v>0.85799999999999998</v>
      </c>
      <c r="AG116" s="80">
        <v>1</v>
      </c>
      <c r="AH116" s="27">
        <f t="shared" si="77"/>
        <v>0.46899999999999997</v>
      </c>
      <c r="AI116" s="27">
        <f t="shared" si="78"/>
        <v>3.6244719989099332E-2</v>
      </c>
      <c r="AJ116" s="85">
        <f t="shared" si="79"/>
        <v>0.314</v>
      </c>
      <c r="AK116" s="74">
        <f t="shared" si="80"/>
        <v>7.7134986225895319E-2</v>
      </c>
      <c r="AL116" s="27">
        <f t="shared" si="81"/>
        <v>0.247</v>
      </c>
      <c r="AM116" s="12">
        <v>828</v>
      </c>
      <c r="AN116" s="85">
        <f t="shared" si="82"/>
        <v>5.6410955171004223E-2</v>
      </c>
      <c r="AO116" s="27">
        <f t="shared" si="83"/>
        <v>1.8796992481203006E-3</v>
      </c>
      <c r="AP116" s="27">
        <f t="shared" si="84"/>
        <v>0.48</v>
      </c>
      <c r="AQ116" s="199">
        <f t="shared" si="85"/>
        <v>1.8879999999999999</v>
      </c>
      <c r="AR116" s="194">
        <f t="shared" si="86"/>
        <v>0.46600000000000003</v>
      </c>
      <c r="AS116" s="358">
        <f t="shared" si="87"/>
        <v>0</v>
      </c>
      <c r="AT116" s="359">
        <f t="shared" si="88"/>
        <v>1</v>
      </c>
      <c r="AV116" s="209">
        <v>53750</v>
      </c>
      <c r="AW116" s="85">
        <f t="shared" si="89"/>
        <v>0.78</v>
      </c>
      <c r="AX116" s="27">
        <v>0.20881971465629051</v>
      </c>
      <c r="AY116" s="85">
        <f t="shared" si="90"/>
        <v>0.6</v>
      </c>
      <c r="AZ116" s="27">
        <v>0.186</v>
      </c>
      <c r="BA116" s="85">
        <f t="shared" si="91"/>
        <v>0.46200000000000002</v>
      </c>
      <c r="BB116" s="27">
        <v>0.90300000000000002</v>
      </c>
      <c r="BC116" s="85">
        <f t="shared" si="92"/>
        <v>0.76300000000000001</v>
      </c>
      <c r="BD116" s="27">
        <v>0.72099999999999997</v>
      </c>
      <c r="BE116" s="85">
        <f t="shared" si="93"/>
        <v>0.33900000000000002</v>
      </c>
      <c r="BF116" s="27">
        <v>3.7593984962406013E-2</v>
      </c>
      <c r="BG116" s="85">
        <f t="shared" si="94"/>
        <v>0.60699999999999998</v>
      </c>
      <c r="BH116" s="213">
        <f t="shared" si="95"/>
        <v>3.5510000000000002</v>
      </c>
      <c r="BI116" s="194">
        <f t="shared" si="96"/>
        <v>0.63200000000000001</v>
      </c>
      <c r="BJ116" s="358">
        <f t="shared" si="97"/>
        <v>0</v>
      </c>
      <c r="BK116" s="359">
        <f t="shared" si="98"/>
        <v>0</v>
      </c>
      <c r="BM116" s="162">
        <v>2</v>
      </c>
      <c r="BN116" s="27">
        <f t="shared" si="99"/>
        <v>0.61799999999999999</v>
      </c>
      <c r="BO116" s="12">
        <v>2</v>
      </c>
      <c r="BP116" s="29">
        <f t="shared" si="100"/>
        <v>0.82599999999999996</v>
      </c>
      <c r="BQ116" s="27">
        <v>6.5000000000000002E-2</v>
      </c>
      <c r="BR116" s="85">
        <f t="shared" si="101"/>
        <v>0.42399999999999999</v>
      </c>
      <c r="BS116" s="165">
        <f t="shared" si="102"/>
        <v>1.042</v>
      </c>
      <c r="BT116" s="224">
        <f t="shared" si="103"/>
        <v>0.56100000000000005</v>
      </c>
      <c r="BU116" s="358">
        <f t="shared" si="104"/>
        <v>0</v>
      </c>
      <c r="BV116" s="359">
        <f t="shared" si="105"/>
        <v>0</v>
      </c>
      <c r="BX116" s="162">
        <v>0</v>
      </c>
      <c r="BY116" s="27">
        <f t="shared" si="106"/>
        <v>0</v>
      </c>
      <c r="BZ116" s="12">
        <v>0</v>
      </c>
      <c r="CA116" s="27">
        <f t="shared" si="107"/>
        <v>0</v>
      </c>
      <c r="CB116" s="12">
        <v>25</v>
      </c>
      <c r="CC116" s="143">
        <f t="shared" si="108"/>
        <v>0.93200000000000005</v>
      </c>
      <c r="CD116" s="12">
        <v>5</v>
      </c>
      <c r="CE116" s="29">
        <f t="shared" si="109"/>
        <v>0.879</v>
      </c>
      <c r="CF116" s="165">
        <f t="shared" si="110"/>
        <v>0.93200000000000005</v>
      </c>
      <c r="CG116" s="194">
        <f t="shared" si="111"/>
        <v>0.69599999999999995</v>
      </c>
      <c r="CH116" s="358">
        <f t="shared" si="112"/>
        <v>1</v>
      </c>
      <c r="CI116" s="359">
        <f t="shared" si="113"/>
        <v>1</v>
      </c>
      <c r="CK116" s="162">
        <v>15</v>
      </c>
      <c r="CL116" s="27">
        <f t="shared" si="114"/>
        <v>0.73399999999999999</v>
      </c>
      <c r="CM116" s="27">
        <v>2.819548872180451E-2</v>
      </c>
      <c r="CN116" s="85">
        <f t="shared" si="115"/>
        <v>0.57899999999999996</v>
      </c>
      <c r="CO116" s="12">
        <v>84</v>
      </c>
      <c r="CP116" s="27">
        <f t="shared" si="116"/>
        <v>0.745</v>
      </c>
      <c r="CQ116" s="12">
        <v>20</v>
      </c>
      <c r="CR116" s="27">
        <f t="shared" si="117"/>
        <v>0.71</v>
      </c>
      <c r="CS116" s="165">
        <f t="shared" si="118"/>
        <v>2.7679999999999998</v>
      </c>
      <c r="CT116" s="194">
        <f t="shared" si="119"/>
        <v>0.73799999999999999</v>
      </c>
      <c r="CU116" s="358">
        <f t="shared" si="120"/>
        <v>0</v>
      </c>
      <c r="CV116" s="359">
        <f t="shared" si="121"/>
        <v>0</v>
      </c>
      <c r="CX116" s="228">
        <v>0.113</v>
      </c>
      <c r="CY116" s="27">
        <f t="shared" si="122"/>
        <v>0.51900000000000002</v>
      </c>
      <c r="CZ116" s="27">
        <v>6.0999999999999999E-2</v>
      </c>
      <c r="DA116" s="27">
        <f t="shared" si="123"/>
        <v>0.51900000000000002</v>
      </c>
      <c r="DB116" s="180">
        <v>0.81479999999999997</v>
      </c>
      <c r="DC116" s="165">
        <f t="shared" si="124"/>
        <v>1.8528</v>
      </c>
      <c r="DD116" s="194">
        <f t="shared" si="125"/>
        <v>0.65</v>
      </c>
      <c r="DE116" s="358">
        <f t="shared" si="126"/>
        <v>0</v>
      </c>
      <c r="DF116" s="359">
        <f t="shared" si="127"/>
        <v>1</v>
      </c>
      <c r="DI116" s="231"/>
      <c r="DJ116" s="165">
        <f t="shared" si="128"/>
        <v>15.033800000000001</v>
      </c>
      <c r="DK116" s="194">
        <f t="shared" si="129"/>
        <v>0.628</v>
      </c>
      <c r="DM116" s="370">
        <f t="shared" si="130"/>
        <v>2</v>
      </c>
      <c r="DN116" s="371">
        <f t="shared" si="131"/>
        <v>5</v>
      </c>
    </row>
    <row r="117" spans="2:118" x14ac:dyDescent="0.3">
      <c r="B117" s="49" t="s">
        <v>67</v>
      </c>
      <c r="C117" s="161">
        <v>540033</v>
      </c>
      <c r="D117" s="6" t="s">
        <v>319</v>
      </c>
      <c r="E117" s="6" t="s">
        <v>369</v>
      </c>
      <c r="F117" s="13">
        <v>4</v>
      </c>
      <c r="G117" s="22">
        <v>1029</v>
      </c>
      <c r="H117" s="22">
        <v>440</v>
      </c>
      <c r="I117" s="22">
        <v>1025</v>
      </c>
      <c r="J117" s="23">
        <v>637.51214771622926</v>
      </c>
      <c r="K117" s="22">
        <v>404</v>
      </c>
      <c r="L117" s="164">
        <v>2.5371287128712869</v>
      </c>
      <c r="N117" s="445">
        <v>184</v>
      </c>
      <c r="O117" s="28">
        <f t="shared" si="66"/>
        <v>0.60699999999999998</v>
      </c>
      <c r="P117" s="28">
        <v>0.17881438289601559</v>
      </c>
      <c r="Q117" s="28">
        <f t="shared" si="67"/>
        <v>0.70299999999999996</v>
      </c>
      <c r="R117" s="13">
        <v>2.81</v>
      </c>
      <c r="S117" s="28">
        <f t="shared" si="68"/>
        <v>0.39900000000000002</v>
      </c>
      <c r="T117" s="70">
        <v>2.7308066083576278E-3</v>
      </c>
      <c r="U117" s="28">
        <f t="shared" si="69"/>
        <v>0.42</v>
      </c>
      <c r="V117" s="13">
        <v>24</v>
      </c>
      <c r="W117" s="30">
        <f t="shared" si="70"/>
        <v>0.89</v>
      </c>
      <c r="X117" s="67">
        <v>1.9</v>
      </c>
      <c r="Y117" s="28">
        <f t="shared" si="71"/>
        <v>0.56100000000000005</v>
      </c>
      <c r="Z117" s="164">
        <f t="shared" si="72"/>
        <v>3.58</v>
      </c>
      <c r="AA117" s="187">
        <f t="shared" si="73"/>
        <v>0.73099999999999998</v>
      </c>
      <c r="AB117" s="360">
        <f t="shared" si="74"/>
        <v>0</v>
      </c>
      <c r="AC117" s="361">
        <f t="shared" si="75"/>
        <v>1</v>
      </c>
      <c r="AE117" s="445">
        <v>53</v>
      </c>
      <c r="AF117" s="28">
        <f t="shared" si="76"/>
        <v>0.45500000000000002</v>
      </c>
      <c r="AG117" s="81">
        <v>8</v>
      </c>
      <c r="AH117" s="28">
        <f t="shared" si="77"/>
        <v>0.69199999999999995</v>
      </c>
      <c r="AI117" s="28">
        <f t="shared" si="78"/>
        <v>0.12045454545454545</v>
      </c>
      <c r="AJ117" s="86">
        <f t="shared" si="79"/>
        <v>0.65300000000000002</v>
      </c>
      <c r="AK117" s="73">
        <f t="shared" si="80"/>
        <v>0.28804347826086957</v>
      </c>
      <c r="AL117" s="28">
        <f t="shared" si="81"/>
        <v>0.42699999999999999</v>
      </c>
      <c r="AM117" s="13">
        <v>74</v>
      </c>
      <c r="AN117" s="86">
        <f t="shared" si="82"/>
        <v>0.16818181818181818</v>
      </c>
      <c r="AO117" s="28">
        <f t="shared" si="83"/>
        <v>0.15094339622641509</v>
      </c>
      <c r="AP117" s="30">
        <f t="shared" si="84"/>
        <v>0.83299999999999996</v>
      </c>
      <c r="AQ117" s="197">
        <f t="shared" si="85"/>
        <v>2.2269999999999999</v>
      </c>
      <c r="AR117" s="195">
        <f t="shared" si="86"/>
        <v>0.60699999999999998</v>
      </c>
      <c r="AS117" s="360">
        <f t="shared" si="87"/>
        <v>0</v>
      </c>
      <c r="AT117" s="361">
        <f t="shared" si="88"/>
        <v>0</v>
      </c>
      <c r="AV117" s="210">
        <v>24750</v>
      </c>
      <c r="AW117" s="86">
        <f t="shared" si="89"/>
        <v>0.27500000000000002</v>
      </c>
      <c r="AX117" s="28">
        <v>9.8360655737704916E-2</v>
      </c>
      <c r="AY117" s="86">
        <f t="shared" si="90"/>
        <v>0.41599999999999998</v>
      </c>
      <c r="AZ117" s="28">
        <v>0.432</v>
      </c>
      <c r="BA117" s="179">
        <f t="shared" si="91"/>
        <v>0.86499999999999999</v>
      </c>
      <c r="BB117" s="28">
        <v>0.878</v>
      </c>
      <c r="BC117" s="86">
        <f t="shared" si="92"/>
        <v>0.65700000000000003</v>
      </c>
      <c r="BD117" s="28">
        <v>0.94599999999999995</v>
      </c>
      <c r="BE117" s="179">
        <f t="shared" si="93"/>
        <v>0.89300000000000002</v>
      </c>
      <c r="BF117" s="28">
        <v>5.6603773584905662E-2</v>
      </c>
      <c r="BG117" s="86">
        <f t="shared" si="94"/>
        <v>0.72699999999999998</v>
      </c>
      <c r="BH117" s="214">
        <f t="shared" si="95"/>
        <v>3.8330000000000002</v>
      </c>
      <c r="BI117" s="207">
        <f t="shared" si="96"/>
        <v>0.86199999999999999</v>
      </c>
      <c r="BJ117" s="360">
        <f t="shared" si="97"/>
        <v>0</v>
      </c>
      <c r="BK117" s="361">
        <f t="shared" si="98"/>
        <v>2</v>
      </c>
      <c r="BM117" s="161">
        <v>4</v>
      </c>
      <c r="BN117" s="30">
        <f t="shared" si="99"/>
        <v>0.85499999999999998</v>
      </c>
      <c r="BO117" s="13">
        <v>1</v>
      </c>
      <c r="BP117" s="28">
        <f t="shared" si="100"/>
        <v>0.59299999999999997</v>
      </c>
      <c r="BQ117" s="28">
        <v>0.106</v>
      </c>
      <c r="BR117" s="86">
        <f t="shared" si="101"/>
        <v>0.59699999999999998</v>
      </c>
      <c r="BS117" s="164">
        <f t="shared" si="102"/>
        <v>1.452</v>
      </c>
      <c r="BT117" s="222">
        <f t="shared" si="103"/>
        <v>0.83699999999999997</v>
      </c>
      <c r="BU117" s="360">
        <f t="shared" si="104"/>
        <v>0</v>
      </c>
      <c r="BV117" s="361">
        <f t="shared" si="105"/>
        <v>1</v>
      </c>
      <c r="BX117" s="161">
        <v>0</v>
      </c>
      <c r="BY117" s="28">
        <f t="shared" si="106"/>
        <v>0</v>
      </c>
      <c r="BZ117" s="13">
        <v>0</v>
      </c>
      <c r="CA117" s="28">
        <f t="shared" si="107"/>
        <v>0</v>
      </c>
      <c r="CB117" s="13">
        <v>3</v>
      </c>
      <c r="CC117" s="28">
        <f t="shared" si="108"/>
        <v>0.51500000000000001</v>
      </c>
      <c r="CD117" s="13">
        <v>1</v>
      </c>
      <c r="CE117" s="28">
        <f t="shared" si="109"/>
        <v>0.501</v>
      </c>
      <c r="CF117" s="164">
        <f t="shared" si="110"/>
        <v>0.51500000000000001</v>
      </c>
      <c r="CG117" s="195">
        <f t="shared" si="111"/>
        <v>0.46600000000000003</v>
      </c>
      <c r="CH117" s="360">
        <f t="shared" si="112"/>
        <v>0</v>
      </c>
      <c r="CI117" s="361">
        <f t="shared" si="113"/>
        <v>0</v>
      </c>
      <c r="CK117" s="161">
        <v>2</v>
      </c>
      <c r="CL117" s="28">
        <f t="shared" si="114"/>
        <v>0.498</v>
      </c>
      <c r="CM117" s="28">
        <v>3.7735849056603772E-2</v>
      </c>
      <c r="CN117" s="86">
        <f t="shared" si="115"/>
        <v>0.621</v>
      </c>
      <c r="CO117" s="13">
        <v>8</v>
      </c>
      <c r="CP117" s="28">
        <f t="shared" si="116"/>
        <v>0.32100000000000001</v>
      </c>
      <c r="CQ117" s="13">
        <v>0</v>
      </c>
      <c r="CR117" s="28">
        <f t="shared" si="117"/>
        <v>0</v>
      </c>
      <c r="CS117" s="164">
        <f t="shared" si="118"/>
        <v>1.44</v>
      </c>
      <c r="CT117" s="195">
        <f t="shared" si="119"/>
        <v>0.45200000000000001</v>
      </c>
      <c r="CU117" s="360">
        <f t="shared" si="120"/>
        <v>0</v>
      </c>
      <c r="CV117" s="361">
        <f t="shared" si="121"/>
        <v>0</v>
      </c>
      <c r="CX117" s="229">
        <v>0.127</v>
      </c>
      <c r="CY117" s="28">
        <f t="shared" si="122"/>
        <v>0.56499999999999995</v>
      </c>
      <c r="CZ117" s="28">
        <v>0.104</v>
      </c>
      <c r="DA117" s="28">
        <f t="shared" si="123"/>
        <v>0.65700000000000003</v>
      </c>
      <c r="DB117" s="86">
        <v>0.74439999999999995</v>
      </c>
      <c r="DC117" s="164">
        <f t="shared" si="124"/>
        <v>1.9663999999999999</v>
      </c>
      <c r="DD117" s="195">
        <f t="shared" si="125"/>
        <v>0.70299999999999996</v>
      </c>
      <c r="DE117" s="360">
        <f t="shared" si="126"/>
        <v>0</v>
      </c>
      <c r="DF117" s="361">
        <f t="shared" si="127"/>
        <v>0</v>
      </c>
      <c r="DI117" s="231"/>
      <c r="DJ117" s="164">
        <f t="shared" si="128"/>
        <v>15.013399999999999</v>
      </c>
      <c r="DK117" s="195">
        <f t="shared" si="129"/>
        <v>0.625</v>
      </c>
      <c r="DM117" s="363">
        <f t="shared" si="130"/>
        <v>0</v>
      </c>
      <c r="DN117" s="364">
        <f t="shared" si="131"/>
        <v>4</v>
      </c>
    </row>
    <row r="118" spans="2:118" x14ac:dyDescent="0.3">
      <c r="B118" s="47" t="s">
        <v>162</v>
      </c>
      <c r="C118" s="160">
        <v>540250</v>
      </c>
      <c r="D118" s="4" t="s">
        <v>338</v>
      </c>
      <c r="E118" s="4" t="s">
        <v>369</v>
      </c>
      <c r="F118" s="11">
        <v>2</v>
      </c>
      <c r="G118" s="18">
        <v>1977</v>
      </c>
      <c r="H118" s="18">
        <v>2349</v>
      </c>
      <c r="I118" s="18">
        <v>4124</v>
      </c>
      <c r="J118" s="19">
        <v>1335.0328780981283</v>
      </c>
      <c r="K118" s="18">
        <v>1780</v>
      </c>
      <c r="L118" s="163">
        <v>2.2999999999999998</v>
      </c>
      <c r="N118" s="256">
        <v>614</v>
      </c>
      <c r="O118" s="26">
        <f t="shared" si="66"/>
        <v>0.78400000000000003</v>
      </c>
      <c r="P118" s="26">
        <v>0.31057157309054118</v>
      </c>
      <c r="Q118" s="31">
        <f t="shared" si="67"/>
        <v>0.89700000000000002</v>
      </c>
      <c r="R118" s="11">
        <v>10.55</v>
      </c>
      <c r="S118" s="26">
        <f t="shared" si="68"/>
        <v>0.752</v>
      </c>
      <c r="T118" s="69">
        <v>5.336368234699039E-3</v>
      </c>
      <c r="U118" s="26">
        <f t="shared" si="69"/>
        <v>0.67800000000000005</v>
      </c>
      <c r="V118" s="11">
        <v>14</v>
      </c>
      <c r="W118" s="26">
        <f t="shared" si="70"/>
        <v>0.23599999999999999</v>
      </c>
      <c r="X118" s="62">
        <v>7.8</v>
      </c>
      <c r="Y118" s="144">
        <f t="shared" si="71"/>
        <v>0.98499999999999999</v>
      </c>
      <c r="Z118" s="163">
        <f t="shared" si="72"/>
        <v>4.3319999999999999</v>
      </c>
      <c r="AA118" s="184">
        <f t="shared" si="73"/>
        <v>0.96799999999999997</v>
      </c>
      <c r="AB118" s="283">
        <f t="shared" si="74"/>
        <v>1</v>
      </c>
      <c r="AC118" s="284">
        <f t="shared" si="75"/>
        <v>2</v>
      </c>
      <c r="AE118" s="256">
        <v>76</v>
      </c>
      <c r="AF118" s="26">
        <f t="shared" si="76"/>
        <v>0.52600000000000002</v>
      </c>
      <c r="AG118" s="79">
        <v>0</v>
      </c>
      <c r="AH118" s="26">
        <f t="shared" si="77"/>
        <v>0</v>
      </c>
      <c r="AI118" s="26">
        <f t="shared" si="78"/>
        <v>3.2354193273733504E-2</v>
      </c>
      <c r="AJ118" s="83">
        <f t="shared" si="79"/>
        <v>0.28899999999999998</v>
      </c>
      <c r="AK118" s="61">
        <f t="shared" si="80"/>
        <v>0.12377850162866449</v>
      </c>
      <c r="AL118" s="26">
        <f t="shared" si="81"/>
        <v>0.30299999999999999</v>
      </c>
      <c r="AM118" s="11">
        <v>79</v>
      </c>
      <c r="AN118" s="83">
        <f t="shared" si="82"/>
        <v>3.3631332481907195E-2</v>
      </c>
      <c r="AO118" s="26">
        <f t="shared" si="83"/>
        <v>0</v>
      </c>
      <c r="AP118" s="26">
        <f t="shared" si="84"/>
        <v>0</v>
      </c>
      <c r="AQ118" s="198">
        <f t="shared" si="85"/>
        <v>1.1179999999999999</v>
      </c>
      <c r="AR118" s="193">
        <f t="shared" si="86"/>
        <v>0.21199999999999999</v>
      </c>
      <c r="AS118" s="283">
        <f t="shared" si="87"/>
        <v>0</v>
      </c>
      <c r="AT118" s="284">
        <f t="shared" si="88"/>
        <v>0</v>
      </c>
      <c r="AV118" s="208">
        <v>31700</v>
      </c>
      <c r="AW118" s="83">
        <f t="shared" si="89"/>
        <v>0.41299999999999998</v>
      </c>
      <c r="AX118" s="26">
        <v>0.29577464788732388</v>
      </c>
      <c r="AY118" s="83">
        <f t="shared" si="90"/>
        <v>0.76300000000000001</v>
      </c>
      <c r="AZ118" s="26">
        <v>0.45600000000000002</v>
      </c>
      <c r="BA118" s="178">
        <f t="shared" si="91"/>
        <v>0.879</v>
      </c>
      <c r="BB118" s="26">
        <v>0.873</v>
      </c>
      <c r="BC118" s="83">
        <f t="shared" si="92"/>
        <v>0.63200000000000001</v>
      </c>
      <c r="BD118" s="26">
        <v>0.65900000000000003</v>
      </c>
      <c r="BE118" s="83">
        <f t="shared" si="93"/>
        <v>0.26500000000000001</v>
      </c>
      <c r="BF118" s="26">
        <v>0.32894736842105265</v>
      </c>
      <c r="BG118" s="144">
        <f t="shared" si="94"/>
        <v>0.996</v>
      </c>
      <c r="BH118" s="212">
        <f t="shared" si="95"/>
        <v>3.948</v>
      </c>
      <c r="BI118" s="184">
        <f t="shared" si="96"/>
        <v>0.92500000000000004</v>
      </c>
      <c r="BJ118" s="283">
        <f t="shared" si="97"/>
        <v>1</v>
      </c>
      <c r="BK118" s="284">
        <f t="shared" si="98"/>
        <v>2</v>
      </c>
      <c r="BM118" s="160">
        <v>3</v>
      </c>
      <c r="BN118" s="26">
        <f t="shared" si="99"/>
        <v>0.76600000000000001</v>
      </c>
      <c r="BO118" s="11">
        <v>0</v>
      </c>
      <c r="BP118" s="26">
        <f t="shared" si="100"/>
        <v>0</v>
      </c>
      <c r="BQ118" s="26">
        <v>0.17199999999999999</v>
      </c>
      <c r="BR118" s="83">
        <f t="shared" si="101"/>
        <v>0.77700000000000002</v>
      </c>
      <c r="BS118" s="163">
        <f t="shared" si="102"/>
        <v>1.5430000000000001</v>
      </c>
      <c r="BT118" s="220">
        <f t="shared" si="103"/>
        <v>0.88300000000000001</v>
      </c>
      <c r="BU118" s="283">
        <f t="shared" si="104"/>
        <v>0</v>
      </c>
      <c r="BV118" s="284">
        <f t="shared" si="105"/>
        <v>0</v>
      </c>
      <c r="BX118" s="160">
        <v>0</v>
      </c>
      <c r="BY118" s="26">
        <f t="shared" si="106"/>
        <v>0</v>
      </c>
      <c r="BZ118" s="11">
        <v>0</v>
      </c>
      <c r="CA118" s="26">
        <f t="shared" si="107"/>
        <v>0</v>
      </c>
      <c r="CB118" s="11">
        <v>0</v>
      </c>
      <c r="CC118" s="26">
        <f t="shared" si="108"/>
        <v>0</v>
      </c>
      <c r="CD118" s="11">
        <v>0</v>
      </c>
      <c r="CE118" s="26">
        <f t="shared" si="109"/>
        <v>0</v>
      </c>
      <c r="CF118" s="163">
        <f t="shared" si="110"/>
        <v>0</v>
      </c>
      <c r="CG118" s="203">
        <f t="shared" si="111"/>
        <v>0</v>
      </c>
      <c r="CH118" s="283">
        <f t="shared" si="112"/>
        <v>0</v>
      </c>
      <c r="CI118" s="284">
        <f t="shared" si="113"/>
        <v>0</v>
      </c>
      <c r="CK118" s="160">
        <v>37</v>
      </c>
      <c r="CL118" s="31">
        <f t="shared" si="114"/>
        <v>0.85099999999999998</v>
      </c>
      <c r="CM118" s="26">
        <v>0.48684210526315791</v>
      </c>
      <c r="CN118" s="144">
        <f t="shared" si="115"/>
        <v>0.99199999999999999</v>
      </c>
      <c r="CO118" s="11">
        <v>31</v>
      </c>
      <c r="CP118" s="26">
        <f t="shared" si="116"/>
        <v>0.54400000000000004</v>
      </c>
      <c r="CQ118" s="11">
        <v>10</v>
      </c>
      <c r="CR118" s="26">
        <f t="shared" si="117"/>
        <v>0.60399999999999998</v>
      </c>
      <c r="CS118" s="163">
        <f t="shared" si="118"/>
        <v>2.9910000000000001</v>
      </c>
      <c r="CT118" s="203">
        <f t="shared" si="119"/>
        <v>0.79800000000000004</v>
      </c>
      <c r="CU118" s="283">
        <f t="shared" si="120"/>
        <v>1</v>
      </c>
      <c r="CV118" s="284">
        <f t="shared" si="121"/>
        <v>2</v>
      </c>
      <c r="CX118" s="227">
        <v>4.1000000000000002E-2</v>
      </c>
      <c r="CY118" s="26">
        <f t="shared" si="122"/>
        <v>0.27500000000000002</v>
      </c>
      <c r="CZ118" s="26">
        <v>3.5999999999999997E-2</v>
      </c>
      <c r="DA118" s="26">
        <f t="shared" si="123"/>
        <v>0.39900000000000002</v>
      </c>
      <c r="DB118" s="26">
        <v>0.3876</v>
      </c>
      <c r="DC118" s="163">
        <f t="shared" si="124"/>
        <v>1.0616000000000001</v>
      </c>
      <c r="DD118" s="203">
        <f t="shared" si="125"/>
        <v>0.34200000000000003</v>
      </c>
      <c r="DE118" s="283">
        <f t="shared" si="126"/>
        <v>0</v>
      </c>
      <c r="DF118" s="284">
        <f t="shared" si="127"/>
        <v>0</v>
      </c>
      <c r="DI118" s="231"/>
      <c r="DJ118" s="163">
        <f t="shared" si="128"/>
        <v>14.993600000000004</v>
      </c>
      <c r="DK118" s="203">
        <f t="shared" si="129"/>
        <v>0.621</v>
      </c>
      <c r="DM118" s="301">
        <f t="shared" si="130"/>
        <v>3</v>
      </c>
      <c r="DN118" s="302">
        <f t="shared" si="131"/>
        <v>6</v>
      </c>
    </row>
    <row r="119" spans="2:118" x14ac:dyDescent="0.3">
      <c r="B119" s="48" t="s">
        <v>29</v>
      </c>
      <c r="C119" s="162">
        <v>540282</v>
      </c>
      <c r="D119" s="5" t="s">
        <v>308</v>
      </c>
      <c r="E119" s="5" t="s">
        <v>370</v>
      </c>
      <c r="F119" s="12">
        <v>9</v>
      </c>
      <c r="G119" s="20">
        <v>201588</v>
      </c>
      <c r="H119" s="20">
        <v>49661</v>
      </c>
      <c r="I119" s="20">
        <v>101650</v>
      </c>
      <c r="J119" s="21">
        <v>322.71762208067935</v>
      </c>
      <c r="K119" s="20">
        <v>39255</v>
      </c>
      <c r="L119" s="165">
        <v>2.5780664883454336</v>
      </c>
      <c r="N119" s="438">
        <v>10297</v>
      </c>
      <c r="O119" s="143">
        <f t="shared" si="66"/>
        <v>0.95699999999999996</v>
      </c>
      <c r="P119" s="27">
        <v>5.1079429331110981E-2</v>
      </c>
      <c r="Q119" s="27">
        <f t="shared" si="67"/>
        <v>0.34200000000000003</v>
      </c>
      <c r="R119" s="12">
        <v>230.71</v>
      </c>
      <c r="S119" s="29">
        <f t="shared" si="68"/>
        <v>0.86899999999999999</v>
      </c>
      <c r="T119" s="71">
        <v>1.144462964065321E-3</v>
      </c>
      <c r="U119" s="27">
        <f t="shared" si="69"/>
        <v>0.16200000000000001</v>
      </c>
      <c r="V119" s="12">
        <v>12</v>
      </c>
      <c r="W119" s="27">
        <f t="shared" si="70"/>
        <v>0.11600000000000001</v>
      </c>
      <c r="X119" s="64">
        <v>3.4</v>
      </c>
      <c r="Y119" s="27">
        <f t="shared" si="71"/>
        <v>0.78700000000000003</v>
      </c>
      <c r="Z119" s="165">
        <f t="shared" si="72"/>
        <v>3.2329999999999997</v>
      </c>
      <c r="AA119" s="183">
        <f t="shared" si="73"/>
        <v>0.53700000000000003</v>
      </c>
      <c r="AB119" s="358">
        <f t="shared" si="74"/>
        <v>1</v>
      </c>
      <c r="AC119" s="359">
        <f t="shared" si="75"/>
        <v>2</v>
      </c>
      <c r="AE119" s="438">
        <v>413</v>
      </c>
      <c r="AF119" s="29">
        <f t="shared" si="76"/>
        <v>0.83299999999999996</v>
      </c>
      <c r="AG119" s="80">
        <v>7</v>
      </c>
      <c r="AH119" s="27">
        <f t="shared" si="77"/>
        <v>0.67400000000000004</v>
      </c>
      <c r="AI119" s="27">
        <f t="shared" si="78"/>
        <v>8.3163850909164141E-3</v>
      </c>
      <c r="AJ119" s="85">
        <f t="shared" si="79"/>
        <v>0.17599999999999999</v>
      </c>
      <c r="AK119" s="74">
        <f t="shared" si="80"/>
        <v>4.010876954452753E-2</v>
      </c>
      <c r="AL119" s="27">
        <f t="shared" si="81"/>
        <v>0.14099999999999999</v>
      </c>
      <c r="AM119" s="12">
        <v>630</v>
      </c>
      <c r="AN119" s="85">
        <f t="shared" si="82"/>
        <v>1.2686011155635207E-2</v>
      </c>
      <c r="AO119" s="27">
        <f t="shared" si="83"/>
        <v>1.6949152542372881E-2</v>
      </c>
      <c r="AP119" s="27">
        <f t="shared" si="84"/>
        <v>0.54400000000000004</v>
      </c>
      <c r="AQ119" s="199">
        <f t="shared" si="85"/>
        <v>1.8239999999999998</v>
      </c>
      <c r="AR119" s="194">
        <f t="shared" si="86"/>
        <v>0.45200000000000001</v>
      </c>
      <c r="AS119" s="358">
        <f t="shared" si="87"/>
        <v>0</v>
      </c>
      <c r="AT119" s="359">
        <f t="shared" si="88"/>
        <v>1</v>
      </c>
      <c r="AV119" s="209">
        <v>58250</v>
      </c>
      <c r="AW119" s="180">
        <f t="shared" si="89"/>
        <v>0.83299999999999996</v>
      </c>
      <c r="AX119" s="27">
        <v>0.32947019867549671</v>
      </c>
      <c r="AY119" s="180">
        <f t="shared" si="90"/>
        <v>0.83699999999999997</v>
      </c>
      <c r="AZ119" s="27">
        <v>0.31</v>
      </c>
      <c r="BA119" s="85">
        <f t="shared" si="91"/>
        <v>0.71299999999999997</v>
      </c>
      <c r="BB119" s="27">
        <v>0.86</v>
      </c>
      <c r="BC119" s="85">
        <f t="shared" si="92"/>
        <v>0.59</v>
      </c>
      <c r="BD119" s="27">
        <v>0.72399999999999998</v>
      </c>
      <c r="BE119" s="85">
        <f t="shared" si="93"/>
        <v>0.34599999999999997</v>
      </c>
      <c r="BF119" s="27">
        <v>7.0217917675544791E-2</v>
      </c>
      <c r="BG119" s="85">
        <f t="shared" si="94"/>
        <v>0.78</v>
      </c>
      <c r="BH119" s="213">
        <f t="shared" si="95"/>
        <v>4.0990000000000002</v>
      </c>
      <c r="BI119" s="188">
        <f t="shared" si="96"/>
        <v>0.97099999999999997</v>
      </c>
      <c r="BJ119" s="358">
        <f t="shared" si="97"/>
        <v>0</v>
      </c>
      <c r="BK119" s="359">
        <f t="shared" si="98"/>
        <v>2</v>
      </c>
      <c r="BM119" s="162">
        <v>0</v>
      </c>
      <c r="BN119" s="27">
        <f t="shared" si="99"/>
        <v>0</v>
      </c>
      <c r="BO119" s="12">
        <v>0</v>
      </c>
      <c r="BP119" s="27">
        <f t="shared" si="100"/>
        <v>0</v>
      </c>
      <c r="BQ119" s="27">
        <v>2.7E-2</v>
      </c>
      <c r="BR119" s="85">
        <f t="shared" si="101"/>
        <v>0.183</v>
      </c>
      <c r="BS119" s="165">
        <f t="shared" si="102"/>
        <v>0.183</v>
      </c>
      <c r="BT119" s="224">
        <f t="shared" si="103"/>
        <v>0.16200000000000001</v>
      </c>
      <c r="BU119" s="358">
        <f t="shared" si="104"/>
        <v>0</v>
      </c>
      <c r="BV119" s="359">
        <f t="shared" si="105"/>
        <v>0</v>
      </c>
      <c r="BX119" s="162">
        <v>17</v>
      </c>
      <c r="BY119" s="143">
        <f t="shared" si="106"/>
        <v>0.93600000000000005</v>
      </c>
      <c r="BZ119" s="12">
        <v>3</v>
      </c>
      <c r="CA119" s="143">
        <f t="shared" si="107"/>
        <v>0.91800000000000004</v>
      </c>
      <c r="CB119" s="12">
        <v>2</v>
      </c>
      <c r="CC119" s="27">
        <f t="shared" si="108"/>
        <v>0.42</v>
      </c>
      <c r="CD119" s="12">
        <v>2</v>
      </c>
      <c r="CE119" s="27">
        <f t="shared" si="109"/>
        <v>0.67800000000000005</v>
      </c>
      <c r="CF119" s="165">
        <f t="shared" si="110"/>
        <v>1.3560000000000001</v>
      </c>
      <c r="CG119" s="194">
        <f t="shared" si="111"/>
        <v>0.77</v>
      </c>
      <c r="CH119" s="358">
        <f t="shared" si="112"/>
        <v>1</v>
      </c>
      <c r="CI119" s="359">
        <f t="shared" si="113"/>
        <v>1</v>
      </c>
      <c r="CK119" s="162">
        <v>136</v>
      </c>
      <c r="CL119" s="143">
        <f t="shared" si="114"/>
        <v>0.96099999999999997</v>
      </c>
      <c r="CM119" s="27">
        <v>0.32929782082324455</v>
      </c>
      <c r="CN119" s="143">
        <f t="shared" si="115"/>
        <v>0.97499999999999998</v>
      </c>
      <c r="CO119" s="12">
        <v>378</v>
      </c>
      <c r="CP119" s="143">
        <f t="shared" si="116"/>
        <v>0.96099999999999997</v>
      </c>
      <c r="CQ119" s="12">
        <v>137</v>
      </c>
      <c r="CR119" s="143">
        <f t="shared" si="117"/>
        <v>0.96799999999999997</v>
      </c>
      <c r="CS119" s="165">
        <f t="shared" si="118"/>
        <v>3.8649999999999998</v>
      </c>
      <c r="CT119" s="188">
        <f t="shared" si="119"/>
        <v>1</v>
      </c>
      <c r="CU119" s="358">
        <f t="shared" si="120"/>
        <v>4</v>
      </c>
      <c r="CV119" s="359">
        <f t="shared" si="121"/>
        <v>4</v>
      </c>
      <c r="CX119" s="228">
        <v>1.0999999999999999E-2</v>
      </c>
      <c r="CY119" s="27">
        <f t="shared" si="122"/>
        <v>0.17299999999999999</v>
      </c>
      <c r="CZ119" s="27">
        <v>6.0000000000000001E-3</v>
      </c>
      <c r="DA119" s="27">
        <f t="shared" si="123"/>
        <v>0.20799999999999999</v>
      </c>
      <c r="DB119" s="27">
        <v>0</v>
      </c>
      <c r="DC119" s="165">
        <f t="shared" si="124"/>
        <v>0.38100000000000001</v>
      </c>
      <c r="DD119" s="194">
        <f t="shared" si="125"/>
        <v>8.7999999999999995E-2</v>
      </c>
      <c r="DE119" s="358">
        <f t="shared" si="126"/>
        <v>0</v>
      </c>
      <c r="DF119" s="359">
        <f t="shared" si="127"/>
        <v>0</v>
      </c>
      <c r="DI119" s="231"/>
      <c r="DJ119" s="165">
        <f t="shared" si="128"/>
        <v>14.941000000000003</v>
      </c>
      <c r="DK119" s="194">
        <f t="shared" si="129"/>
        <v>0.61799999999999999</v>
      </c>
      <c r="DM119" s="370">
        <f t="shared" si="130"/>
        <v>6</v>
      </c>
      <c r="DN119" s="371">
        <f t="shared" si="131"/>
        <v>10</v>
      </c>
    </row>
    <row r="120" spans="2:118" x14ac:dyDescent="0.3">
      <c r="B120" s="47" t="s">
        <v>225</v>
      </c>
      <c r="C120" s="160">
        <v>540162</v>
      </c>
      <c r="D120" s="4" t="s">
        <v>351</v>
      </c>
      <c r="E120" s="4" t="s">
        <v>369</v>
      </c>
      <c r="F120" s="11">
        <v>6</v>
      </c>
      <c r="G120" s="18">
        <v>36</v>
      </c>
      <c r="H120" s="18">
        <v>78</v>
      </c>
      <c r="I120" s="18">
        <v>99</v>
      </c>
      <c r="J120" s="19">
        <v>1760</v>
      </c>
      <c r="K120" s="18">
        <v>40</v>
      </c>
      <c r="L120" s="163">
        <v>2.48</v>
      </c>
      <c r="N120" s="256">
        <v>17</v>
      </c>
      <c r="O120" s="26">
        <f t="shared" si="66"/>
        <v>8.4000000000000005E-2</v>
      </c>
      <c r="P120" s="26">
        <v>0.47222222222222221</v>
      </c>
      <c r="Q120" s="144">
        <f t="shared" si="67"/>
        <v>0.98199999999999998</v>
      </c>
      <c r="R120" s="11">
        <v>0.64</v>
      </c>
      <c r="S120" s="26">
        <f t="shared" si="68"/>
        <v>8.4000000000000005E-2</v>
      </c>
      <c r="T120" s="69">
        <v>1.7777777777777781E-2</v>
      </c>
      <c r="U120" s="144">
        <f t="shared" si="69"/>
        <v>0.98899999999999999</v>
      </c>
      <c r="V120" s="11">
        <v>16</v>
      </c>
      <c r="W120" s="26">
        <f t="shared" si="70"/>
        <v>0.38800000000000001</v>
      </c>
      <c r="X120" s="62">
        <v>3.9</v>
      </c>
      <c r="Y120" s="31">
        <f t="shared" si="71"/>
        <v>0.84399999999999997</v>
      </c>
      <c r="Z120" s="163">
        <f t="shared" si="72"/>
        <v>3.371</v>
      </c>
      <c r="AA120" s="181">
        <f t="shared" si="73"/>
        <v>0.628</v>
      </c>
      <c r="AB120" s="283">
        <f t="shared" si="74"/>
        <v>2</v>
      </c>
      <c r="AC120" s="284">
        <f t="shared" si="75"/>
        <v>3</v>
      </c>
      <c r="AE120" s="256">
        <v>30</v>
      </c>
      <c r="AF120" s="26">
        <f t="shared" si="76"/>
        <v>0.32800000000000001</v>
      </c>
      <c r="AG120" s="79">
        <v>5</v>
      </c>
      <c r="AH120" s="26">
        <f t="shared" si="77"/>
        <v>0.625</v>
      </c>
      <c r="AI120" s="26">
        <f t="shared" si="78"/>
        <v>0.38461538461538464</v>
      </c>
      <c r="AJ120" s="144">
        <f t="shared" si="79"/>
        <v>0.96799999999999997</v>
      </c>
      <c r="AK120" s="61">
        <f t="shared" si="80"/>
        <v>1.7647058823529411</v>
      </c>
      <c r="AL120" s="144">
        <f t="shared" si="81"/>
        <v>0.92900000000000005</v>
      </c>
      <c r="AM120" s="11">
        <v>31</v>
      </c>
      <c r="AN120" s="83">
        <f t="shared" si="82"/>
        <v>0.39743589743589741</v>
      </c>
      <c r="AO120" s="26">
        <f t="shared" si="83"/>
        <v>0.16666666666666666</v>
      </c>
      <c r="AP120" s="31">
        <f t="shared" si="84"/>
        <v>0.85799999999999998</v>
      </c>
      <c r="AQ120" s="198">
        <f t="shared" si="85"/>
        <v>2.85</v>
      </c>
      <c r="AR120" s="191">
        <f t="shared" si="86"/>
        <v>0.82599999999999996</v>
      </c>
      <c r="AS120" s="283">
        <f t="shared" si="87"/>
        <v>2</v>
      </c>
      <c r="AT120" s="284">
        <f t="shared" si="88"/>
        <v>2</v>
      </c>
      <c r="AV120" s="208">
        <v>85900</v>
      </c>
      <c r="AW120" s="144">
        <f t="shared" si="89"/>
        <v>0.95</v>
      </c>
      <c r="AX120" s="26">
        <v>0.3125</v>
      </c>
      <c r="AY120" s="178">
        <f t="shared" si="90"/>
        <v>0.80900000000000005</v>
      </c>
      <c r="AZ120" s="26">
        <v>0.19400000000000001</v>
      </c>
      <c r="BA120" s="83">
        <f t="shared" si="91"/>
        <v>0.48399999999999999</v>
      </c>
      <c r="BB120" s="26">
        <v>0.64500000000000002</v>
      </c>
      <c r="BC120" s="83">
        <f t="shared" si="92"/>
        <v>0.29599999999999999</v>
      </c>
      <c r="BD120" s="26">
        <v>0.80699999999999994</v>
      </c>
      <c r="BE120" s="83">
        <f t="shared" si="93"/>
        <v>0.505</v>
      </c>
      <c r="BF120" s="26">
        <v>0.1</v>
      </c>
      <c r="BG120" s="178">
        <f t="shared" si="94"/>
        <v>0.85499999999999998</v>
      </c>
      <c r="BH120" s="212">
        <f t="shared" si="95"/>
        <v>3.899</v>
      </c>
      <c r="BI120" s="184">
        <f t="shared" si="96"/>
        <v>0.91100000000000003</v>
      </c>
      <c r="BJ120" s="283">
        <f t="shared" si="97"/>
        <v>1</v>
      </c>
      <c r="BK120" s="284">
        <f t="shared" si="98"/>
        <v>3</v>
      </c>
      <c r="BM120" s="160">
        <v>0</v>
      </c>
      <c r="BN120" s="26">
        <f t="shared" si="99"/>
        <v>0</v>
      </c>
      <c r="BO120" s="11">
        <v>0</v>
      </c>
      <c r="BP120" s="26">
        <f t="shared" si="100"/>
        <v>0</v>
      </c>
      <c r="BQ120" s="26">
        <v>0.42899999999999999</v>
      </c>
      <c r="BR120" s="144">
        <f t="shared" si="101"/>
        <v>0.96799999999999997</v>
      </c>
      <c r="BS120" s="163">
        <f t="shared" si="102"/>
        <v>0.96799999999999997</v>
      </c>
      <c r="BT120" s="223">
        <f t="shared" si="103"/>
        <v>0.51200000000000001</v>
      </c>
      <c r="BU120" s="283">
        <f t="shared" si="104"/>
        <v>1</v>
      </c>
      <c r="BV120" s="284">
        <f t="shared" si="105"/>
        <v>1</v>
      </c>
      <c r="BX120" s="160">
        <v>0</v>
      </c>
      <c r="BY120" s="26">
        <f t="shared" si="106"/>
        <v>0</v>
      </c>
      <c r="BZ120" s="11">
        <v>0</v>
      </c>
      <c r="CA120" s="26">
        <f t="shared" si="107"/>
        <v>0</v>
      </c>
      <c r="CB120" s="11">
        <v>4</v>
      </c>
      <c r="CC120" s="26">
        <f t="shared" si="108"/>
        <v>0.59</v>
      </c>
      <c r="CD120" s="11">
        <v>2</v>
      </c>
      <c r="CE120" s="26">
        <f t="shared" si="109"/>
        <v>0.67800000000000005</v>
      </c>
      <c r="CF120" s="163">
        <f t="shared" si="110"/>
        <v>0.59</v>
      </c>
      <c r="CG120" s="203">
        <f t="shared" si="111"/>
        <v>0.51500000000000001</v>
      </c>
      <c r="CH120" s="283">
        <f t="shared" si="112"/>
        <v>0</v>
      </c>
      <c r="CI120" s="284">
        <f t="shared" si="113"/>
        <v>0</v>
      </c>
      <c r="CK120" s="160">
        <v>2</v>
      </c>
      <c r="CL120" s="26">
        <f t="shared" si="114"/>
        <v>0.498</v>
      </c>
      <c r="CM120" s="26">
        <v>6.6666666666666666E-2</v>
      </c>
      <c r="CN120" s="83">
        <f t="shared" si="115"/>
        <v>0.73799999999999999</v>
      </c>
      <c r="CO120" s="11">
        <v>4</v>
      </c>
      <c r="CP120" s="26">
        <f t="shared" si="116"/>
        <v>0.23599999999999999</v>
      </c>
      <c r="CQ120" s="11">
        <v>0</v>
      </c>
      <c r="CR120" s="26">
        <f t="shared" si="117"/>
        <v>0</v>
      </c>
      <c r="CS120" s="163">
        <f t="shared" si="118"/>
        <v>1.472</v>
      </c>
      <c r="CT120" s="203">
        <f t="shared" si="119"/>
        <v>0.45900000000000002</v>
      </c>
      <c r="CU120" s="283">
        <f t="shared" si="120"/>
        <v>0</v>
      </c>
      <c r="CV120" s="284">
        <f t="shared" si="121"/>
        <v>0</v>
      </c>
      <c r="CX120" s="227">
        <v>0.40400000000000003</v>
      </c>
      <c r="CY120" s="31">
        <f t="shared" si="122"/>
        <v>0.879</v>
      </c>
      <c r="CZ120" s="26">
        <v>0.30299999999999999</v>
      </c>
      <c r="DA120" s="31">
        <f t="shared" si="123"/>
        <v>0.89</v>
      </c>
      <c r="DB120" s="26">
        <v>2.1999999999999999E-2</v>
      </c>
      <c r="DC120" s="163">
        <f t="shared" si="124"/>
        <v>1.7910000000000001</v>
      </c>
      <c r="DD120" s="203">
        <f t="shared" si="125"/>
        <v>0.61799999999999999</v>
      </c>
      <c r="DE120" s="283">
        <f t="shared" si="126"/>
        <v>0</v>
      </c>
      <c r="DF120" s="284">
        <f t="shared" si="127"/>
        <v>2</v>
      </c>
      <c r="DI120" s="231"/>
      <c r="DJ120" s="163">
        <f t="shared" si="128"/>
        <v>14.940999999999999</v>
      </c>
      <c r="DK120" s="203">
        <f t="shared" si="129"/>
        <v>0.61399999999999999</v>
      </c>
      <c r="DM120" s="301">
        <f t="shared" si="130"/>
        <v>6</v>
      </c>
      <c r="DN120" s="302">
        <f t="shared" si="131"/>
        <v>11</v>
      </c>
    </row>
    <row r="121" spans="2:118" x14ac:dyDescent="0.3">
      <c r="B121" s="48" t="s">
        <v>233</v>
      </c>
      <c r="C121" s="162">
        <v>540160</v>
      </c>
      <c r="D121" s="5" t="s">
        <v>351</v>
      </c>
      <c r="E121" s="5" t="s">
        <v>370</v>
      </c>
      <c r="F121" s="12">
        <v>6</v>
      </c>
      <c r="G121" s="20">
        <v>411887</v>
      </c>
      <c r="H121" s="20">
        <v>14161</v>
      </c>
      <c r="I121" s="20">
        <v>26128</v>
      </c>
      <c r="J121" s="21">
        <v>40.598319441982866</v>
      </c>
      <c r="K121" s="20">
        <v>9330</v>
      </c>
      <c r="L121" s="165">
        <v>2.5262593783494105</v>
      </c>
      <c r="N121" s="438">
        <v>9954</v>
      </c>
      <c r="O121" s="143">
        <f t="shared" si="66"/>
        <v>0.94599999999999995</v>
      </c>
      <c r="P121" s="27">
        <v>2.4166822453731241E-2</v>
      </c>
      <c r="Q121" s="27">
        <f t="shared" si="67"/>
        <v>0.14099999999999999</v>
      </c>
      <c r="R121" s="12">
        <v>388.71</v>
      </c>
      <c r="S121" s="143">
        <f t="shared" si="68"/>
        <v>0.95699999999999996</v>
      </c>
      <c r="T121" s="71">
        <v>9.4372971227545414E-4</v>
      </c>
      <c r="U121" s="27">
        <f t="shared" si="69"/>
        <v>0.113</v>
      </c>
      <c r="V121" s="12">
        <v>16</v>
      </c>
      <c r="W121" s="27">
        <f t="shared" si="70"/>
        <v>0.38800000000000001</v>
      </c>
      <c r="X121" s="64">
        <v>2</v>
      </c>
      <c r="Y121" s="27">
        <f t="shared" si="71"/>
        <v>0.58299999999999996</v>
      </c>
      <c r="Z121" s="165">
        <f t="shared" si="72"/>
        <v>3.1280000000000001</v>
      </c>
      <c r="AA121" s="183">
        <f t="shared" si="73"/>
        <v>0.49099999999999999</v>
      </c>
      <c r="AB121" s="358">
        <f t="shared" si="74"/>
        <v>2</v>
      </c>
      <c r="AC121" s="359">
        <f t="shared" si="75"/>
        <v>2</v>
      </c>
      <c r="AE121" s="438">
        <v>477</v>
      </c>
      <c r="AF121" s="29">
        <f t="shared" si="76"/>
        <v>0.85099999999999998</v>
      </c>
      <c r="AG121" s="80">
        <v>1</v>
      </c>
      <c r="AH121" s="27">
        <f t="shared" si="77"/>
        <v>0.46899999999999997</v>
      </c>
      <c r="AI121" s="27">
        <f t="shared" si="78"/>
        <v>3.3684061860038132E-2</v>
      </c>
      <c r="AJ121" s="85">
        <f t="shared" si="79"/>
        <v>0.3</v>
      </c>
      <c r="AK121" s="74">
        <f t="shared" si="80"/>
        <v>4.7920433996383363E-2</v>
      </c>
      <c r="AL121" s="27">
        <f t="shared" si="81"/>
        <v>0.16600000000000001</v>
      </c>
      <c r="AM121" s="12">
        <v>502</v>
      </c>
      <c r="AN121" s="85">
        <f t="shared" si="82"/>
        <v>3.5449473907209941E-2</v>
      </c>
      <c r="AO121" s="27">
        <f t="shared" si="83"/>
        <v>2.0964360587002098E-3</v>
      </c>
      <c r="AP121" s="27">
        <f t="shared" si="84"/>
        <v>0.48399999999999999</v>
      </c>
      <c r="AQ121" s="199">
        <f t="shared" si="85"/>
        <v>1.786</v>
      </c>
      <c r="AR121" s="194">
        <f t="shared" si="86"/>
        <v>0.434</v>
      </c>
      <c r="AS121" s="358">
        <f t="shared" si="87"/>
        <v>0</v>
      </c>
      <c r="AT121" s="359">
        <f t="shared" si="88"/>
        <v>1</v>
      </c>
      <c r="AV121" s="209">
        <v>48850</v>
      </c>
      <c r="AW121" s="85">
        <f t="shared" si="89"/>
        <v>0.68899999999999995</v>
      </c>
      <c r="AX121" s="27">
        <v>0.26398210290827739</v>
      </c>
      <c r="AY121" s="85">
        <f t="shared" si="90"/>
        <v>0.69599999999999995</v>
      </c>
      <c r="AZ121" s="27">
        <v>0.22900000000000001</v>
      </c>
      <c r="BA121" s="85">
        <f t="shared" si="91"/>
        <v>0.55100000000000005</v>
      </c>
      <c r="BB121" s="27">
        <v>0.84699999999999998</v>
      </c>
      <c r="BC121" s="85">
        <f t="shared" si="92"/>
        <v>0.57899999999999996</v>
      </c>
      <c r="BD121" s="27">
        <v>0.73199999999999998</v>
      </c>
      <c r="BE121" s="85">
        <f t="shared" si="93"/>
        <v>0.36299999999999999</v>
      </c>
      <c r="BF121" s="27">
        <v>0.1111111111111111</v>
      </c>
      <c r="BG121" s="180">
        <f t="shared" si="94"/>
        <v>0.872</v>
      </c>
      <c r="BH121" s="213">
        <f t="shared" si="95"/>
        <v>3.75</v>
      </c>
      <c r="BI121" s="192">
        <f t="shared" si="96"/>
        <v>0.81200000000000006</v>
      </c>
      <c r="BJ121" s="358">
        <f t="shared" si="97"/>
        <v>0</v>
      </c>
      <c r="BK121" s="359">
        <f t="shared" si="98"/>
        <v>1</v>
      </c>
      <c r="BM121" s="162">
        <v>3</v>
      </c>
      <c r="BN121" s="27">
        <f t="shared" si="99"/>
        <v>0.76600000000000001</v>
      </c>
      <c r="BO121" s="12">
        <v>2</v>
      </c>
      <c r="BP121" s="29">
        <f t="shared" si="100"/>
        <v>0.82599999999999996</v>
      </c>
      <c r="BQ121" s="27">
        <v>3.2000000000000001E-2</v>
      </c>
      <c r="BR121" s="85">
        <f t="shared" si="101"/>
        <v>0.21199999999999999</v>
      </c>
      <c r="BS121" s="165">
        <f t="shared" si="102"/>
        <v>0.97799999999999998</v>
      </c>
      <c r="BT121" s="224">
        <f t="shared" si="103"/>
        <v>0.51500000000000001</v>
      </c>
      <c r="BU121" s="358">
        <f t="shared" si="104"/>
        <v>0</v>
      </c>
      <c r="BV121" s="359">
        <f t="shared" si="105"/>
        <v>0</v>
      </c>
      <c r="BX121" s="162">
        <v>1</v>
      </c>
      <c r="BY121" s="27">
        <f t="shared" si="106"/>
        <v>0.71299999999999997</v>
      </c>
      <c r="BZ121" s="12">
        <v>1</v>
      </c>
      <c r="CA121" s="29">
        <f t="shared" si="107"/>
        <v>0.82299999999999995</v>
      </c>
      <c r="CB121" s="12">
        <v>9</v>
      </c>
      <c r="CC121" s="27">
        <f t="shared" si="108"/>
        <v>0.79500000000000004</v>
      </c>
      <c r="CD121" s="12">
        <v>1</v>
      </c>
      <c r="CE121" s="27">
        <f t="shared" si="109"/>
        <v>0.501</v>
      </c>
      <c r="CF121" s="165">
        <f t="shared" si="110"/>
        <v>1.508</v>
      </c>
      <c r="CG121" s="192">
        <f t="shared" si="111"/>
        <v>0.82299999999999995</v>
      </c>
      <c r="CH121" s="358">
        <f t="shared" si="112"/>
        <v>0</v>
      </c>
      <c r="CI121" s="359">
        <f t="shared" si="113"/>
        <v>0</v>
      </c>
      <c r="CK121" s="162">
        <v>48</v>
      </c>
      <c r="CL121" s="29">
        <f t="shared" si="114"/>
        <v>0.89</v>
      </c>
      <c r="CM121" s="27">
        <v>0.10062893081761007</v>
      </c>
      <c r="CN121" s="180">
        <f t="shared" si="115"/>
        <v>0.80500000000000005</v>
      </c>
      <c r="CO121" s="12">
        <v>62</v>
      </c>
      <c r="CP121" s="27">
        <f t="shared" si="116"/>
        <v>0.70599999999999996</v>
      </c>
      <c r="CQ121" s="12">
        <v>5</v>
      </c>
      <c r="CR121" s="27">
        <f t="shared" si="117"/>
        <v>0.47699999999999998</v>
      </c>
      <c r="CS121" s="165">
        <f t="shared" si="118"/>
        <v>2.8780000000000001</v>
      </c>
      <c r="CT121" s="194">
        <f t="shared" si="119"/>
        <v>0.77300000000000002</v>
      </c>
      <c r="CU121" s="358">
        <f t="shared" si="120"/>
        <v>0</v>
      </c>
      <c r="CV121" s="359">
        <f t="shared" si="121"/>
        <v>2</v>
      </c>
      <c r="CX121" s="228">
        <v>4.2000000000000003E-2</v>
      </c>
      <c r="CY121" s="27">
        <f t="shared" si="122"/>
        <v>0.28599999999999998</v>
      </c>
      <c r="CZ121" s="27">
        <v>2.8000000000000001E-2</v>
      </c>
      <c r="DA121" s="27">
        <f t="shared" si="123"/>
        <v>0.33900000000000002</v>
      </c>
      <c r="DB121" s="27">
        <v>0.2777</v>
      </c>
      <c r="DC121" s="165">
        <f t="shared" si="124"/>
        <v>0.90270000000000006</v>
      </c>
      <c r="DD121" s="194">
        <f t="shared" si="125"/>
        <v>0.25700000000000001</v>
      </c>
      <c r="DE121" s="358">
        <f t="shared" si="126"/>
        <v>0</v>
      </c>
      <c r="DF121" s="359">
        <f t="shared" si="127"/>
        <v>0</v>
      </c>
      <c r="DI121" s="231"/>
      <c r="DJ121" s="165">
        <f t="shared" si="128"/>
        <v>14.930699999999998</v>
      </c>
      <c r="DK121" s="194">
        <f t="shared" si="129"/>
        <v>0.61099999999999999</v>
      </c>
      <c r="DM121" s="370">
        <f t="shared" si="130"/>
        <v>2</v>
      </c>
      <c r="DN121" s="371">
        <f t="shared" si="131"/>
        <v>6</v>
      </c>
    </row>
    <row r="122" spans="2:118" x14ac:dyDescent="0.3">
      <c r="B122" s="72" t="s">
        <v>80</v>
      </c>
      <c r="C122" s="160">
        <v>540045</v>
      </c>
      <c r="D122" s="4" t="s">
        <v>322</v>
      </c>
      <c r="E122" s="4" t="s">
        <v>369</v>
      </c>
      <c r="F122" s="11">
        <v>4</v>
      </c>
      <c r="G122" s="18">
        <v>1214</v>
      </c>
      <c r="H122" s="18">
        <v>1657</v>
      </c>
      <c r="I122" s="18">
        <v>2659</v>
      </c>
      <c r="J122" s="19">
        <v>1401.7792421746292</v>
      </c>
      <c r="K122" s="18">
        <v>1177</v>
      </c>
      <c r="L122" s="163">
        <v>2.21</v>
      </c>
      <c r="N122" s="256">
        <v>267</v>
      </c>
      <c r="O122" s="26">
        <f t="shared" si="66"/>
        <v>0.69899999999999995</v>
      </c>
      <c r="P122" s="26">
        <v>0.21993410214168041</v>
      </c>
      <c r="Q122" s="26">
        <f t="shared" si="67"/>
        <v>0.79500000000000004</v>
      </c>
      <c r="R122" s="11">
        <v>5.9</v>
      </c>
      <c r="S122" s="26">
        <f t="shared" si="68"/>
        <v>0.65300000000000002</v>
      </c>
      <c r="T122" s="69">
        <v>4.8599670510708409E-3</v>
      </c>
      <c r="U122" s="26">
        <f t="shared" si="69"/>
        <v>0.628</v>
      </c>
      <c r="V122" s="11">
        <v>18</v>
      </c>
      <c r="W122" s="26">
        <f t="shared" si="70"/>
        <v>0.58599999999999997</v>
      </c>
      <c r="X122" s="62">
        <v>1.5</v>
      </c>
      <c r="Y122" s="26">
        <f t="shared" si="71"/>
        <v>0.42699999999999999</v>
      </c>
      <c r="Z122" s="163">
        <f t="shared" si="72"/>
        <v>3.7879999999999998</v>
      </c>
      <c r="AA122" s="185">
        <f t="shared" si="73"/>
        <v>0.81899999999999995</v>
      </c>
      <c r="AB122" s="283">
        <f t="shared" si="74"/>
        <v>0</v>
      </c>
      <c r="AC122" s="284">
        <f t="shared" si="75"/>
        <v>0</v>
      </c>
      <c r="AE122" s="256">
        <v>302</v>
      </c>
      <c r="AF122" s="26">
        <f t="shared" si="76"/>
        <v>0.77</v>
      </c>
      <c r="AG122" s="79">
        <v>105</v>
      </c>
      <c r="AH122" s="144">
        <f t="shared" si="77"/>
        <v>0.93200000000000005</v>
      </c>
      <c r="AI122" s="26">
        <f t="shared" si="78"/>
        <v>0.18225709112854557</v>
      </c>
      <c r="AJ122" s="83">
        <f t="shared" si="79"/>
        <v>0.75600000000000001</v>
      </c>
      <c r="AK122" s="61">
        <f t="shared" si="80"/>
        <v>1.1310861423220975</v>
      </c>
      <c r="AL122" s="31">
        <f t="shared" si="81"/>
        <v>0.80200000000000005</v>
      </c>
      <c r="AM122" s="11">
        <v>302</v>
      </c>
      <c r="AN122" s="83">
        <f t="shared" si="82"/>
        <v>0.18225709112854557</v>
      </c>
      <c r="AO122" s="26">
        <f t="shared" si="83"/>
        <v>0.34768211920529801</v>
      </c>
      <c r="AP122" s="144">
        <f t="shared" si="84"/>
        <v>0.95699999999999996</v>
      </c>
      <c r="AQ122" s="198">
        <f t="shared" si="85"/>
        <v>3.2600000000000002</v>
      </c>
      <c r="AR122" s="184">
        <f t="shared" si="86"/>
        <v>0.92900000000000005</v>
      </c>
      <c r="AS122" s="283">
        <f t="shared" si="87"/>
        <v>1</v>
      </c>
      <c r="AT122" s="284">
        <f t="shared" si="88"/>
        <v>2</v>
      </c>
      <c r="AV122" s="208">
        <v>53950</v>
      </c>
      <c r="AW122" s="83">
        <f t="shared" si="89"/>
        <v>0.78400000000000003</v>
      </c>
      <c r="AX122" s="26">
        <v>8.3333333333333332E-3</v>
      </c>
      <c r="AY122" s="83">
        <f t="shared" si="90"/>
        <v>0.24299999999999999</v>
      </c>
      <c r="AZ122" s="26">
        <v>0.185</v>
      </c>
      <c r="BA122" s="83">
        <f t="shared" si="91"/>
        <v>0.45500000000000002</v>
      </c>
      <c r="BB122" s="26">
        <v>0.78500000000000003</v>
      </c>
      <c r="BC122" s="83">
        <f t="shared" si="92"/>
        <v>0.45500000000000002</v>
      </c>
      <c r="BD122" s="26">
        <v>0.90700000000000003</v>
      </c>
      <c r="BE122" s="83">
        <f t="shared" si="93"/>
        <v>0.78</v>
      </c>
      <c r="BF122" s="26">
        <v>9.9337748344370865E-3</v>
      </c>
      <c r="BG122" s="83">
        <f t="shared" si="94"/>
        <v>0.39500000000000002</v>
      </c>
      <c r="BH122" s="212">
        <f t="shared" si="95"/>
        <v>3.1120000000000001</v>
      </c>
      <c r="BI122" s="193">
        <f t="shared" si="96"/>
        <v>0.371</v>
      </c>
      <c r="BJ122" s="283">
        <f t="shared" si="97"/>
        <v>0</v>
      </c>
      <c r="BK122" s="284">
        <f t="shared" si="98"/>
        <v>0</v>
      </c>
      <c r="BM122" s="160">
        <v>1</v>
      </c>
      <c r="BN122" s="26">
        <f t="shared" si="99"/>
        <v>0.40200000000000002</v>
      </c>
      <c r="BO122" s="11">
        <v>0</v>
      </c>
      <c r="BP122" s="26">
        <f t="shared" si="100"/>
        <v>0</v>
      </c>
      <c r="BQ122" s="26">
        <v>0.16400000000000001</v>
      </c>
      <c r="BR122" s="83">
        <f t="shared" si="101"/>
        <v>0.75600000000000001</v>
      </c>
      <c r="BS122" s="163">
        <f t="shared" si="102"/>
        <v>1.1579999999999999</v>
      </c>
      <c r="BT122" s="223">
        <f t="shared" si="103"/>
        <v>0.64300000000000002</v>
      </c>
      <c r="BU122" s="283">
        <f t="shared" si="104"/>
        <v>0</v>
      </c>
      <c r="BV122" s="284">
        <f t="shared" si="105"/>
        <v>0</v>
      </c>
      <c r="BX122" s="160">
        <v>0</v>
      </c>
      <c r="BY122" s="26">
        <f t="shared" si="106"/>
        <v>0</v>
      </c>
      <c r="BZ122" s="11">
        <v>0</v>
      </c>
      <c r="CA122" s="26">
        <f t="shared" si="107"/>
        <v>0</v>
      </c>
      <c r="CB122" s="11">
        <v>7</v>
      </c>
      <c r="CC122" s="26">
        <f t="shared" si="108"/>
        <v>0.72399999999999998</v>
      </c>
      <c r="CD122" s="11">
        <v>3</v>
      </c>
      <c r="CE122" s="26">
        <f t="shared" si="109"/>
        <v>0.77300000000000002</v>
      </c>
      <c r="CF122" s="163">
        <f t="shared" si="110"/>
        <v>0.72399999999999998</v>
      </c>
      <c r="CG122" s="203">
        <f t="shared" si="111"/>
        <v>0.61099999999999999</v>
      </c>
      <c r="CH122" s="283">
        <f t="shared" si="112"/>
        <v>0</v>
      </c>
      <c r="CI122" s="284">
        <f t="shared" si="113"/>
        <v>0</v>
      </c>
      <c r="CK122" s="160">
        <v>0</v>
      </c>
      <c r="CL122" s="26">
        <f t="shared" si="114"/>
        <v>0</v>
      </c>
      <c r="CM122" s="26">
        <v>0</v>
      </c>
      <c r="CN122" s="83">
        <f t="shared" si="115"/>
        <v>0</v>
      </c>
      <c r="CO122" s="11">
        <v>89</v>
      </c>
      <c r="CP122" s="26">
        <f t="shared" si="116"/>
        <v>0.76600000000000001</v>
      </c>
      <c r="CQ122" s="11">
        <v>2</v>
      </c>
      <c r="CR122" s="26">
        <f t="shared" si="117"/>
        <v>0.35299999999999998</v>
      </c>
      <c r="CS122" s="163">
        <f t="shared" si="118"/>
        <v>1.119</v>
      </c>
      <c r="CT122" s="203">
        <f t="shared" si="119"/>
        <v>0.371</v>
      </c>
      <c r="CU122" s="283">
        <f t="shared" si="120"/>
        <v>0</v>
      </c>
      <c r="CV122" s="284">
        <f t="shared" si="121"/>
        <v>0</v>
      </c>
      <c r="CX122" s="227">
        <v>0.25800000000000001</v>
      </c>
      <c r="CY122" s="26">
        <f t="shared" si="122"/>
        <v>0.76600000000000001</v>
      </c>
      <c r="CZ122" s="26">
        <v>0.17499999999999999</v>
      </c>
      <c r="DA122" s="26">
        <f t="shared" si="123"/>
        <v>0.78400000000000003</v>
      </c>
      <c r="DB122" s="26">
        <v>0.2114</v>
      </c>
      <c r="DC122" s="163">
        <f t="shared" si="124"/>
        <v>1.7614000000000001</v>
      </c>
      <c r="DD122" s="203">
        <f t="shared" si="125"/>
        <v>0.60399999999999998</v>
      </c>
      <c r="DE122" s="283">
        <f t="shared" si="126"/>
        <v>0</v>
      </c>
      <c r="DF122" s="284">
        <f t="shared" si="127"/>
        <v>0</v>
      </c>
      <c r="DI122" s="231"/>
      <c r="DJ122" s="163">
        <f t="shared" si="128"/>
        <v>14.9224</v>
      </c>
      <c r="DK122" s="203">
        <f t="shared" si="129"/>
        <v>0.60699999999999998</v>
      </c>
      <c r="DM122" s="301">
        <f t="shared" si="130"/>
        <v>1</v>
      </c>
      <c r="DN122" s="302">
        <f t="shared" si="131"/>
        <v>2</v>
      </c>
    </row>
    <row r="123" spans="2:118" x14ac:dyDescent="0.3">
      <c r="B123" s="47" t="s">
        <v>191</v>
      </c>
      <c r="C123" s="160">
        <v>540138</v>
      </c>
      <c r="D123" s="4" t="s">
        <v>342</v>
      </c>
      <c r="E123" s="4" t="s">
        <v>369</v>
      </c>
      <c r="F123" s="11">
        <v>2</v>
      </c>
      <c r="G123" s="18">
        <v>2095</v>
      </c>
      <c r="H123" s="18">
        <v>1751</v>
      </c>
      <c r="I123" s="18">
        <v>3054</v>
      </c>
      <c r="J123" s="19">
        <v>932.96420047732693</v>
      </c>
      <c r="K123" s="18">
        <v>1352</v>
      </c>
      <c r="L123" s="163">
        <v>2.2000000000000002</v>
      </c>
      <c r="N123" s="256">
        <v>302</v>
      </c>
      <c r="O123" s="26">
        <f t="shared" si="66"/>
        <v>0.72699999999999998</v>
      </c>
      <c r="P123" s="26">
        <v>0.14415274463007161</v>
      </c>
      <c r="Q123" s="26">
        <f t="shared" si="67"/>
        <v>0.61799999999999999</v>
      </c>
      <c r="R123" s="11">
        <v>6.26</v>
      </c>
      <c r="S123" s="26">
        <f t="shared" si="68"/>
        <v>0.67400000000000004</v>
      </c>
      <c r="T123" s="69">
        <v>2.9880668257756559E-3</v>
      </c>
      <c r="U123" s="26">
        <f t="shared" si="69"/>
        <v>0.438</v>
      </c>
      <c r="V123" s="11">
        <v>28</v>
      </c>
      <c r="W123" s="144">
        <f t="shared" si="70"/>
        <v>0.98199999999999998</v>
      </c>
      <c r="X123" s="65">
        <v>1.3</v>
      </c>
      <c r="Y123" s="26">
        <f t="shared" si="71"/>
        <v>0.35599999999999998</v>
      </c>
      <c r="Z123" s="163">
        <f t="shared" si="72"/>
        <v>3.7949999999999999</v>
      </c>
      <c r="AA123" s="185">
        <f t="shared" si="73"/>
        <v>0.82299999999999995</v>
      </c>
      <c r="AB123" s="283">
        <f t="shared" si="74"/>
        <v>1</v>
      </c>
      <c r="AC123" s="284">
        <f t="shared" si="75"/>
        <v>1</v>
      </c>
      <c r="AE123" s="256">
        <v>22</v>
      </c>
      <c r="AF123" s="26">
        <f t="shared" si="76"/>
        <v>0.26800000000000002</v>
      </c>
      <c r="AG123" s="79">
        <v>3</v>
      </c>
      <c r="AH123" s="26">
        <f t="shared" si="77"/>
        <v>0.56100000000000005</v>
      </c>
      <c r="AI123" s="26">
        <f t="shared" si="78"/>
        <v>1.2564249000571102E-2</v>
      </c>
      <c r="AJ123" s="83">
        <f t="shared" si="79"/>
        <v>0.19700000000000001</v>
      </c>
      <c r="AK123" s="61">
        <f t="shared" si="80"/>
        <v>7.2847682119205295E-2</v>
      </c>
      <c r="AL123" s="26">
        <f t="shared" si="81"/>
        <v>0.22900000000000001</v>
      </c>
      <c r="AM123" s="11">
        <v>40</v>
      </c>
      <c r="AN123" s="83">
        <f t="shared" si="82"/>
        <v>2.2844089091947458E-2</v>
      </c>
      <c r="AO123" s="26">
        <f t="shared" si="83"/>
        <v>0.13636363636363635</v>
      </c>
      <c r="AP123" s="31">
        <f t="shared" si="84"/>
        <v>0.81200000000000006</v>
      </c>
      <c r="AQ123" s="198">
        <f t="shared" si="85"/>
        <v>1.2550000000000001</v>
      </c>
      <c r="AR123" s="193">
        <f t="shared" si="86"/>
        <v>0.25700000000000001</v>
      </c>
      <c r="AS123" s="283">
        <f t="shared" si="87"/>
        <v>0</v>
      </c>
      <c r="AT123" s="284">
        <f t="shared" si="88"/>
        <v>0</v>
      </c>
      <c r="AV123" s="208">
        <v>46150</v>
      </c>
      <c r="AW123" s="83">
        <f t="shared" si="89"/>
        <v>0.65300000000000002</v>
      </c>
      <c r="AX123" s="26">
        <v>3.2258064516129031E-2</v>
      </c>
      <c r="AY123" s="83">
        <f t="shared" si="90"/>
        <v>0.29599999999999999</v>
      </c>
      <c r="AZ123" s="26">
        <v>0.55000000000000004</v>
      </c>
      <c r="BA123" s="144">
        <f t="shared" si="91"/>
        <v>0.93899999999999995</v>
      </c>
      <c r="BB123" s="26">
        <v>0.8</v>
      </c>
      <c r="BC123" s="83">
        <f t="shared" si="92"/>
        <v>0.48699999999999999</v>
      </c>
      <c r="BD123" s="26">
        <v>0.9</v>
      </c>
      <c r="BE123" s="83">
        <f t="shared" si="93"/>
        <v>0.75900000000000001</v>
      </c>
      <c r="BF123" s="26">
        <v>4.5454545454545456E-2</v>
      </c>
      <c r="BG123" s="83">
        <f t="shared" si="94"/>
        <v>0.65700000000000003</v>
      </c>
      <c r="BH123" s="212">
        <f t="shared" si="95"/>
        <v>3.7909999999999999</v>
      </c>
      <c r="BI123" s="191">
        <f t="shared" si="96"/>
        <v>0.82599999999999996</v>
      </c>
      <c r="BJ123" s="283">
        <f t="shared" si="97"/>
        <v>1</v>
      </c>
      <c r="BK123" s="284">
        <f t="shared" si="98"/>
        <v>1</v>
      </c>
      <c r="BM123" s="160">
        <v>4</v>
      </c>
      <c r="BN123" s="31">
        <f t="shared" si="99"/>
        <v>0.85499999999999998</v>
      </c>
      <c r="BO123" s="11">
        <v>0</v>
      </c>
      <c r="BP123" s="26">
        <f t="shared" si="100"/>
        <v>0</v>
      </c>
      <c r="BQ123" s="26">
        <v>0.09</v>
      </c>
      <c r="BR123" s="83">
        <f t="shared" si="101"/>
        <v>0.55400000000000005</v>
      </c>
      <c r="BS123" s="163">
        <f t="shared" si="102"/>
        <v>1.409</v>
      </c>
      <c r="BT123" s="220">
        <f t="shared" si="103"/>
        <v>0.80500000000000005</v>
      </c>
      <c r="BU123" s="283">
        <f t="shared" si="104"/>
        <v>0</v>
      </c>
      <c r="BV123" s="284">
        <f t="shared" si="105"/>
        <v>1</v>
      </c>
      <c r="BX123" s="160">
        <v>0</v>
      </c>
      <c r="BY123" s="26">
        <f t="shared" si="106"/>
        <v>0</v>
      </c>
      <c r="BZ123" s="11">
        <v>0</v>
      </c>
      <c r="CA123" s="26">
        <f t="shared" si="107"/>
        <v>0</v>
      </c>
      <c r="CB123" s="11">
        <v>4</v>
      </c>
      <c r="CC123" s="26">
        <f t="shared" si="108"/>
        <v>0.59</v>
      </c>
      <c r="CD123" s="11">
        <v>2</v>
      </c>
      <c r="CE123" s="26">
        <f t="shared" si="109"/>
        <v>0.67800000000000005</v>
      </c>
      <c r="CF123" s="163">
        <f t="shared" si="110"/>
        <v>0.59</v>
      </c>
      <c r="CG123" s="203">
        <f t="shared" si="111"/>
        <v>0.51500000000000001</v>
      </c>
      <c r="CH123" s="283">
        <f t="shared" si="112"/>
        <v>0</v>
      </c>
      <c r="CI123" s="284">
        <f t="shared" si="113"/>
        <v>0</v>
      </c>
      <c r="CK123" s="160">
        <v>1</v>
      </c>
      <c r="CL123" s="26">
        <f t="shared" si="114"/>
        <v>0.434</v>
      </c>
      <c r="CM123" s="26">
        <v>4.5454545454545456E-2</v>
      </c>
      <c r="CN123" s="83">
        <f t="shared" si="115"/>
        <v>0.66</v>
      </c>
      <c r="CO123" s="11">
        <v>532</v>
      </c>
      <c r="CP123" s="144">
        <f t="shared" si="116"/>
        <v>0.97099999999999997</v>
      </c>
      <c r="CQ123" s="11">
        <v>44</v>
      </c>
      <c r="CR123" s="31">
        <f t="shared" si="117"/>
        <v>0.82599999999999996</v>
      </c>
      <c r="CS123" s="163">
        <f t="shared" si="118"/>
        <v>2.891</v>
      </c>
      <c r="CT123" s="203">
        <f t="shared" si="119"/>
        <v>0.78</v>
      </c>
      <c r="CU123" s="283">
        <f t="shared" si="120"/>
        <v>1</v>
      </c>
      <c r="CV123" s="284">
        <f t="shared" si="121"/>
        <v>2</v>
      </c>
      <c r="CX123" s="227">
        <v>1.0999999999999999E-2</v>
      </c>
      <c r="CY123" s="26">
        <f t="shared" si="122"/>
        <v>0.17299999999999999</v>
      </c>
      <c r="CZ123" s="26">
        <v>3.0000000000000001E-3</v>
      </c>
      <c r="DA123" s="26">
        <f t="shared" si="123"/>
        <v>0.18</v>
      </c>
      <c r="DB123" s="83">
        <v>0.74</v>
      </c>
      <c r="DC123" s="163">
        <f t="shared" si="124"/>
        <v>1.093</v>
      </c>
      <c r="DD123" s="203">
        <f t="shared" si="125"/>
        <v>0.34899999999999998</v>
      </c>
      <c r="DE123" s="283">
        <f t="shared" si="126"/>
        <v>0</v>
      </c>
      <c r="DF123" s="284">
        <f t="shared" si="127"/>
        <v>0</v>
      </c>
      <c r="DI123" s="231"/>
      <c r="DJ123" s="163">
        <f t="shared" si="128"/>
        <v>14.824</v>
      </c>
      <c r="DK123" s="203">
        <f t="shared" si="129"/>
        <v>0.60399999999999998</v>
      </c>
      <c r="DM123" s="301">
        <f t="shared" si="130"/>
        <v>3</v>
      </c>
      <c r="DN123" s="302">
        <f t="shared" si="131"/>
        <v>5</v>
      </c>
    </row>
    <row r="124" spans="2:118" x14ac:dyDescent="0.3">
      <c r="B124" s="48" t="s">
        <v>198</v>
      </c>
      <c r="C124" s="162">
        <v>540139</v>
      </c>
      <c r="D124" s="5" t="s">
        <v>343</v>
      </c>
      <c r="E124" s="5" t="s">
        <v>370</v>
      </c>
      <c r="F124" s="12">
        <v>6</v>
      </c>
      <c r="G124" s="20">
        <v>223881</v>
      </c>
      <c r="H124" s="20">
        <v>37785</v>
      </c>
      <c r="I124" s="20">
        <v>68658</v>
      </c>
      <c r="J124" s="21">
        <v>196.2699827140311</v>
      </c>
      <c r="K124" s="20">
        <v>28248</v>
      </c>
      <c r="L124" s="165">
        <v>2.3998867176437271</v>
      </c>
      <c r="N124" s="438">
        <v>4993</v>
      </c>
      <c r="O124" s="29">
        <f t="shared" si="66"/>
        <v>0.83699999999999997</v>
      </c>
      <c r="P124" s="27">
        <v>2.2302026523018929E-2</v>
      </c>
      <c r="Q124" s="27">
        <f t="shared" si="67"/>
        <v>0.11600000000000001</v>
      </c>
      <c r="R124" s="12">
        <v>239.52</v>
      </c>
      <c r="S124" s="29">
        <f t="shared" si="68"/>
        <v>0.876</v>
      </c>
      <c r="T124" s="71">
        <v>1.069854074262666E-3</v>
      </c>
      <c r="U124" s="27">
        <f t="shared" si="69"/>
        <v>0.14399999999999999</v>
      </c>
      <c r="V124" s="12">
        <v>13</v>
      </c>
      <c r="W124" s="27">
        <f t="shared" si="70"/>
        <v>0.183</v>
      </c>
      <c r="X124" s="64">
        <v>0.9</v>
      </c>
      <c r="Y124" s="27">
        <f t="shared" si="71"/>
        <v>0.222</v>
      </c>
      <c r="Z124" s="165">
        <f t="shared" si="72"/>
        <v>2.3780000000000001</v>
      </c>
      <c r="AA124" s="183">
        <f t="shared" si="73"/>
        <v>0.23599999999999999</v>
      </c>
      <c r="AB124" s="358">
        <f t="shared" si="74"/>
        <v>0</v>
      </c>
      <c r="AC124" s="359">
        <f t="shared" si="75"/>
        <v>2</v>
      </c>
      <c r="AE124" s="438">
        <v>804</v>
      </c>
      <c r="AF124" s="143">
        <f t="shared" si="76"/>
        <v>0.90800000000000003</v>
      </c>
      <c r="AG124" s="80">
        <v>38</v>
      </c>
      <c r="AH124" s="29">
        <f t="shared" si="77"/>
        <v>0.86199999999999999</v>
      </c>
      <c r="AI124" s="27">
        <f t="shared" si="78"/>
        <v>2.1278285033743551E-2</v>
      </c>
      <c r="AJ124" s="85">
        <f t="shared" si="79"/>
        <v>0.24</v>
      </c>
      <c r="AK124" s="74">
        <f t="shared" si="80"/>
        <v>0.1610254356098538</v>
      </c>
      <c r="AL124" s="27">
        <f t="shared" si="81"/>
        <v>0.34599999999999997</v>
      </c>
      <c r="AM124" s="12">
        <v>934</v>
      </c>
      <c r="AN124" s="85">
        <f t="shared" si="82"/>
        <v>2.4718803758105069E-2</v>
      </c>
      <c r="AO124" s="27">
        <f t="shared" si="83"/>
        <v>4.7263681592039801E-2</v>
      </c>
      <c r="AP124" s="27">
        <f t="shared" si="84"/>
        <v>0.61399999999999999</v>
      </c>
      <c r="AQ124" s="199">
        <f t="shared" si="85"/>
        <v>2.3559999999999999</v>
      </c>
      <c r="AR124" s="194">
        <f t="shared" si="86"/>
        <v>0.65</v>
      </c>
      <c r="AS124" s="358">
        <f t="shared" si="87"/>
        <v>1</v>
      </c>
      <c r="AT124" s="359">
        <f t="shared" si="88"/>
        <v>2</v>
      </c>
      <c r="AV124" s="209">
        <v>56250</v>
      </c>
      <c r="AW124" s="180">
        <f t="shared" si="89"/>
        <v>0.81899999999999995</v>
      </c>
      <c r="AX124" s="27">
        <v>0.27733333333333332</v>
      </c>
      <c r="AY124" s="85">
        <f t="shared" si="90"/>
        <v>0.72399999999999998</v>
      </c>
      <c r="AZ124" s="27">
        <v>0.31</v>
      </c>
      <c r="BA124" s="85">
        <f t="shared" si="91"/>
        <v>0.71299999999999997</v>
      </c>
      <c r="BB124" s="27">
        <v>0.77800000000000002</v>
      </c>
      <c r="BC124" s="85">
        <f t="shared" si="92"/>
        <v>0.44500000000000001</v>
      </c>
      <c r="BD124" s="27">
        <v>0.73099999999999987</v>
      </c>
      <c r="BE124" s="85">
        <f t="shared" si="93"/>
        <v>0.36</v>
      </c>
      <c r="BF124" s="27">
        <v>3.6069651741293535E-2</v>
      </c>
      <c r="BG124" s="85">
        <f t="shared" si="94"/>
        <v>0.59299999999999997</v>
      </c>
      <c r="BH124" s="213">
        <f t="shared" si="95"/>
        <v>3.6539999999999999</v>
      </c>
      <c r="BI124" s="194">
        <f t="shared" si="96"/>
        <v>0.72399999999999998</v>
      </c>
      <c r="BJ124" s="358">
        <f t="shared" si="97"/>
        <v>0</v>
      </c>
      <c r="BK124" s="359">
        <f t="shared" si="98"/>
        <v>1</v>
      </c>
      <c r="BM124" s="162">
        <v>3</v>
      </c>
      <c r="BN124" s="27">
        <f t="shared" si="99"/>
        <v>0.76600000000000001</v>
      </c>
      <c r="BO124" s="12">
        <v>1</v>
      </c>
      <c r="BP124" s="27">
        <f t="shared" si="100"/>
        <v>0.59299999999999997</v>
      </c>
      <c r="BQ124" s="27">
        <v>4.5999999999999999E-2</v>
      </c>
      <c r="BR124" s="85">
        <f t="shared" si="101"/>
        <v>0.314</v>
      </c>
      <c r="BS124" s="165">
        <f t="shared" si="102"/>
        <v>1.08</v>
      </c>
      <c r="BT124" s="224">
        <f t="shared" si="103"/>
        <v>0.59</v>
      </c>
      <c r="BU124" s="358">
        <f t="shared" si="104"/>
        <v>0</v>
      </c>
      <c r="BV124" s="359">
        <f t="shared" si="105"/>
        <v>0</v>
      </c>
      <c r="BX124" s="162">
        <v>2</v>
      </c>
      <c r="BY124" s="29">
        <f t="shared" si="106"/>
        <v>0.81599999999999995</v>
      </c>
      <c r="BZ124" s="12">
        <v>0</v>
      </c>
      <c r="CA124" s="27">
        <f t="shared" si="107"/>
        <v>0</v>
      </c>
      <c r="CB124" s="12">
        <v>21</v>
      </c>
      <c r="CC124" s="143">
        <f t="shared" si="108"/>
        <v>0.91800000000000004</v>
      </c>
      <c r="CD124" s="12">
        <v>3</v>
      </c>
      <c r="CE124" s="27">
        <f t="shared" si="109"/>
        <v>0.77300000000000002</v>
      </c>
      <c r="CF124" s="165">
        <f t="shared" si="110"/>
        <v>1.734</v>
      </c>
      <c r="CG124" s="188">
        <f t="shared" si="111"/>
        <v>0.93200000000000005</v>
      </c>
      <c r="CH124" s="358">
        <f t="shared" si="112"/>
        <v>1</v>
      </c>
      <c r="CI124" s="359">
        <f t="shared" si="113"/>
        <v>2</v>
      </c>
      <c r="CK124" s="162">
        <v>28</v>
      </c>
      <c r="CL124" s="29">
        <f t="shared" si="114"/>
        <v>0.80500000000000005</v>
      </c>
      <c r="CM124" s="27">
        <v>3.482587064676617E-2</v>
      </c>
      <c r="CN124" s="85">
        <f t="shared" si="115"/>
        <v>0.60699999999999998</v>
      </c>
      <c r="CO124" s="12">
        <v>168</v>
      </c>
      <c r="CP124" s="29">
        <f t="shared" si="116"/>
        <v>0.84799999999999998</v>
      </c>
      <c r="CQ124" s="12">
        <v>31</v>
      </c>
      <c r="CR124" s="27">
        <f t="shared" si="117"/>
        <v>0.77700000000000002</v>
      </c>
      <c r="CS124" s="165">
        <f t="shared" si="118"/>
        <v>3.0370000000000004</v>
      </c>
      <c r="CT124" s="192">
        <f t="shared" si="119"/>
        <v>0.81200000000000006</v>
      </c>
      <c r="CU124" s="358">
        <f t="shared" si="120"/>
        <v>0</v>
      </c>
      <c r="CV124" s="359">
        <f t="shared" si="121"/>
        <v>2</v>
      </c>
      <c r="CX124" s="228">
        <v>3.4000000000000002E-2</v>
      </c>
      <c r="CY124" s="27">
        <f t="shared" si="122"/>
        <v>0.25</v>
      </c>
      <c r="CZ124" s="27">
        <v>1.4E-2</v>
      </c>
      <c r="DA124" s="27">
        <f t="shared" si="123"/>
        <v>0.26800000000000002</v>
      </c>
      <c r="DB124" s="27">
        <v>3.6999999999999998E-2</v>
      </c>
      <c r="DC124" s="165">
        <f t="shared" si="124"/>
        <v>0.55500000000000005</v>
      </c>
      <c r="DD124" s="194">
        <f t="shared" si="125"/>
        <v>0.13700000000000001</v>
      </c>
      <c r="DE124" s="358">
        <f t="shared" si="126"/>
        <v>0</v>
      </c>
      <c r="DF124" s="359">
        <f t="shared" si="127"/>
        <v>0</v>
      </c>
      <c r="DI124" s="231"/>
      <c r="DJ124" s="165">
        <f t="shared" si="128"/>
        <v>14.793999999999999</v>
      </c>
      <c r="DK124" s="194">
        <f t="shared" si="129"/>
        <v>0.6</v>
      </c>
      <c r="DM124" s="370">
        <f t="shared" si="130"/>
        <v>2</v>
      </c>
      <c r="DN124" s="371">
        <f t="shared" si="131"/>
        <v>9</v>
      </c>
    </row>
    <row r="125" spans="2:118" x14ac:dyDescent="0.3">
      <c r="B125" s="48" t="s">
        <v>207</v>
      </c>
      <c r="C125" s="162">
        <v>540146</v>
      </c>
      <c r="D125" s="5" t="s">
        <v>346</v>
      </c>
      <c r="E125" s="5" t="s">
        <v>370</v>
      </c>
      <c r="F125" s="12">
        <v>4</v>
      </c>
      <c r="G125" s="20">
        <v>414538</v>
      </c>
      <c r="H125" s="20">
        <v>14755</v>
      </c>
      <c r="I125" s="20">
        <v>18699</v>
      </c>
      <c r="J125" s="21">
        <v>28.869150717183949</v>
      </c>
      <c r="K125" s="20">
        <v>7149</v>
      </c>
      <c r="L125" s="165">
        <v>2.6142117778710308</v>
      </c>
      <c r="N125" s="438">
        <v>8979</v>
      </c>
      <c r="O125" s="143">
        <f t="shared" si="66"/>
        <v>0.93899999999999995</v>
      </c>
      <c r="P125" s="27">
        <v>2.1660257925690769E-2</v>
      </c>
      <c r="Q125" s="27">
        <f t="shared" si="67"/>
        <v>0.113</v>
      </c>
      <c r="R125" s="12">
        <v>408.9</v>
      </c>
      <c r="S125" s="143">
        <f t="shared" si="68"/>
        <v>0.97499999999999998</v>
      </c>
      <c r="T125" s="71">
        <v>9.8639931682982019E-4</v>
      </c>
      <c r="U125" s="27">
        <f t="shared" si="69"/>
        <v>0.12</v>
      </c>
      <c r="V125" s="12">
        <v>18</v>
      </c>
      <c r="W125" s="27">
        <f t="shared" si="70"/>
        <v>0.58599999999999997</v>
      </c>
      <c r="X125" s="64">
        <v>3</v>
      </c>
      <c r="Y125" s="27">
        <f t="shared" si="71"/>
        <v>0.74199999999999999</v>
      </c>
      <c r="Z125" s="165">
        <f t="shared" si="72"/>
        <v>3.4750000000000001</v>
      </c>
      <c r="AA125" s="183">
        <f t="shared" si="73"/>
        <v>0.67800000000000005</v>
      </c>
      <c r="AB125" s="358">
        <f t="shared" si="74"/>
        <v>2</v>
      </c>
      <c r="AC125" s="359">
        <f t="shared" si="75"/>
        <v>2</v>
      </c>
      <c r="AE125" s="438">
        <v>636</v>
      </c>
      <c r="AF125" s="29">
        <f t="shared" si="76"/>
        <v>0.879</v>
      </c>
      <c r="AG125" s="80">
        <v>23</v>
      </c>
      <c r="AH125" s="27">
        <f t="shared" si="77"/>
        <v>0.78400000000000003</v>
      </c>
      <c r="AI125" s="27">
        <f t="shared" si="78"/>
        <v>4.3104032531345308E-2</v>
      </c>
      <c r="AJ125" s="85">
        <f t="shared" si="79"/>
        <v>0.35299999999999998</v>
      </c>
      <c r="AK125" s="74">
        <f t="shared" si="80"/>
        <v>7.0831941196124293E-2</v>
      </c>
      <c r="AL125" s="27">
        <f t="shared" si="81"/>
        <v>0.215</v>
      </c>
      <c r="AM125" s="12">
        <v>675</v>
      </c>
      <c r="AN125" s="85">
        <f t="shared" si="82"/>
        <v>4.5747204337512705E-2</v>
      </c>
      <c r="AO125" s="27">
        <f t="shared" si="83"/>
        <v>3.6163522012578615E-2</v>
      </c>
      <c r="AP125" s="27">
        <f t="shared" si="84"/>
        <v>0.59699999999999998</v>
      </c>
      <c r="AQ125" s="199">
        <f t="shared" si="85"/>
        <v>2.2309999999999999</v>
      </c>
      <c r="AR125" s="194">
        <f t="shared" si="86"/>
        <v>0.61099999999999999</v>
      </c>
      <c r="AS125" s="358">
        <f t="shared" si="87"/>
        <v>0</v>
      </c>
      <c r="AT125" s="359">
        <f t="shared" si="88"/>
        <v>1</v>
      </c>
      <c r="AV125" s="209">
        <v>29500</v>
      </c>
      <c r="AW125" s="85">
        <f t="shared" si="89"/>
        <v>0.378</v>
      </c>
      <c r="AX125" s="27">
        <v>0.25833333333333341</v>
      </c>
      <c r="AY125" s="85">
        <f t="shared" si="90"/>
        <v>0.67100000000000004</v>
      </c>
      <c r="AZ125" s="27">
        <v>0.159</v>
      </c>
      <c r="BA125" s="85">
        <f t="shared" si="91"/>
        <v>0.38500000000000001</v>
      </c>
      <c r="BB125" s="27">
        <v>0.96699999999999997</v>
      </c>
      <c r="BC125" s="143">
        <f t="shared" si="92"/>
        <v>0.98899999999999999</v>
      </c>
      <c r="BD125" s="27">
        <v>0.78499999999999992</v>
      </c>
      <c r="BE125" s="85">
        <f t="shared" si="93"/>
        <v>0.46200000000000002</v>
      </c>
      <c r="BF125" s="27">
        <v>2.358490566037736E-2</v>
      </c>
      <c r="BG125" s="85">
        <f t="shared" si="94"/>
        <v>0.50800000000000001</v>
      </c>
      <c r="BH125" s="213">
        <f t="shared" si="95"/>
        <v>3.3930000000000007</v>
      </c>
      <c r="BI125" s="194">
        <f t="shared" si="96"/>
        <v>0.53</v>
      </c>
      <c r="BJ125" s="358">
        <f t="shared" si="97"/>
        <v>1</v>
      </c>
      <c r="BK125" s="359">
        <f t="shared" si="98"/>
        <v>1</v>
      </c>
      <c r="BM125" s="162">
        <v>1</v>
      </c>
      <c r="BN125" s="27">
        <f t="shared" si="99"/>
        <v>0.40200000000000002</v>
      </c>
      <c r="BO125" s="12">
        <v>0</v>
      </c>
      <c r="BP125" s="27">
        <f t="shared" si="100"/>
        <v>0</v>
      </c>
      <c r="BQ125" s="27">
        <v>3.5999999999999997E-2</v>
      </c>
      <c r="BR125" s="85">
        <f t="shared" si="101"/>
        <v>0.24</v>
      </c>
      <c r="BS125" s="165">
        <f t="shared" si="102"/>
        <v>0.64200000000000002</v>
      </c>
      <c r="BT125" s="224">
        <f t="shared" si="103"/>
        <v>0.34899999999999998</v>
      </c>
      <c r="BU125" s="358">
        <f t="shared" si="104"/>
        <v>0</v>
      </c>
      <c r="BV125" s="359">
        <f t="shared" si="105"/>
        <v>0</v>
      </c>
      <c r="BX125" s="162">
        <v>0</v>
      </c>
      <c r="BY125" s="27">
        <f t="shared" si="106"/>
        <v>0</v>
      </c>
      <c r="BZ125" s="12">
        <v>0</v>
      </c>
      <c r="CA125" s="27">
        <f t="shared" si="107"/>
        <v>0</v>
      </c>
      <c r="CB125" s="12">
        <v>26</v>
      </c>
      <c r="CC125" s="143">
        <f t="shared" si="108"/>
        <v>0.94299999999999995</v>
      </c>
      <c r="CD125" s="12">
        <v>6</v>
      </c>
      <c r="CE125" s="143">
        <f t="shared" si="109"/>
        <v>0.90100000000000002</v>
      </c>
      <c r="CF125" s="165">
        <f t="shared" si="110"/>
        <v>0.94299999999999995</v>
      </c>
      <c r="CG125" s="194">
        <f t="shared" si="111"/>
        <v>0.69899999999999995</v>
      </c>
      <c r="CH125" s="358">
        <f t="shared" si="112"/>
        <v>1</v>
      </c>
      <c r="CI125" s="359">
        <f t="shared" si="113"/>
        <v>1</v>
      </c>
      <c r="CK125" s="162">
        <v>34</v>
      </c>
      <c r="CL125" s="29">
        <f t="shared" si="114"/>
        <v>0.82599999999999996</v>
      </c>
      <c r="CM125" s="27">
        <v>5.3459119496855348E-2</v>
      </c>
      <c r="CN125" s="85">
        <f t="shared" si="115"/>
        <v>0.68500000000000005</v>
      </c>
      <c r="CO125" s="12">
        <v>68</v>
      </c>
      <c r="CP125" s="27">
        <f t="shared" si="116"/>
        <v>0.71299999999999997</v>
      </c>
      <c r="CQ125" s="12">
        <v>7</v>
      </c>
      <c r="CR125" s="27">
        <f t="shared" si="117"/>
        <v>0.54</v>
      </c>
      <c r="CS125" s="165">
        <f t="shared" si="118"/>
        <v>2.7640000000000002</v>
      </c>
      <c r="CT125" s="194">
        <f t="shared" si="119"/>
        <v>0.73399999999999999</v>
      </c>
      <c r="CU125" s="358">
        <f t="shared" si="120"/>
        <v>0</v>
      </c>
      <c r="CV125" s="359">
        <f t="shared" si="121"/>
        <v>1</v>
      </c>
      <c r="CX125" s="228">
        <v>8.1000000000000003E-2</v>
      </c>
      <c r="CY125" s="27">
        <f t="shared" si="122"/>
        <v>0.42699999999999999</v>
      </c>
      <c r="CZ125" s="27">
        <v>2.3E-2</v>
      </c>
      <c r="DA125" s="27">
        <f t="shared" si="123"/>
        <v>0.31</v>
      </c>
      <c r="DB125" s="27">
        <v>0.57399999999999995</v>
      </c>
      <c r="DC125" s="165">
        <f t="shared" si="124"/>
        <v>1.3109999999999999</v>
      </c>
      <c r="DD125" s="194">
        <f t="shared" si="125"/>
        <v>0.43099999999999999</v>
      </c>
      <c r="DE125" s="358">
        <f t="shared" si="126"/>
        <v>0</v>
      </c>
      <c r="DF125" s="359">
        <f t="shared" si="127"/>
        <v>0</v>
      </c>
      <c r="DI125" s="231"/>
      <c r="DJ125" s="165">
        <f t="shared" si="128"/>
        <v>14.758999999999997</v>
      </c>
      <c r="DK125" s="194">
        <f t="shared" si="129"/>
        <v>0.59699999999999998</v>
      </c>
      <c r="DM125" s="370">
        <f t="shared" si="130"/>
        <v>4</v>
      </c>
      <c r="DN125" s="371">
        <f t="shared" si="131"/>
        <v>6</v>
      </c>
    </row>
    <row r="126" spans="2:118" x14ac:dyDescent="0.3">
      <c r="B126" s="47" t="s">
        <v>149</v>
      </c>
      <c r="C126" s="160">
        <v>540106</v>
      </c>
      <c r="D126" s="4" t="s">
        <v>335</v>
      </c>
      <c r="E126" s="4" t="s">
        <v>369</v>
      </c>
      <c r="F126" s="11">
        <v>6</v>
      </c>
      <c r="G126" s="18">
        <v>389</v>
      </c>
      <c r="H126" s="18">
        <v>105</v>
      </c>
      <c r="I126" s="18">
        <v>105</v>
      </c>
      <c r="J126" s="19">
        <v>172.75064267352184</v>
      </c>
      <c r="K126" s="18">
        <v>55</v>
      </c>
      <c r="L126" s="163">
        <v>1.91</v>
      </c>
      <c r="N126" s="256">
        <v>48</v>
      </c>
      <c r="O126" s="26">
        <f t="shared" si="66"/>
        <v>0.27200000000000002</v>
      </c>
      <c r="P126" s="26">
        <v>0.12339331619537269</v>
      </c>
      <c r="Q126" s="26">
        <f t="shared" si="67"/>
        <v>0.55400000000000005</v>
      </c>
      <c r="R126" s="11">
        <v>1.68</v>
      </c>
      <c r="S126" s="26">
        <f t="shared" si="68"/>
        <v>0.215</v>
      </c>
      <c r="T126" s="69">
        <v>4.3187660668380463E-3</v>
      </c>
      <c r="U126" s="26">
        <f t="shared" si="69"/>
        <v>0.58299999999999996</v>
      </c>
      <c r="V126" s="11">
        <v>15</v>
      </c>
      <c r="W126" s="26">
        <f t="shared" si="70"/>
        <v>0.28199999999999997</v>
      </c>
      <c r="X126" s="62">
        <v>4.3</v>
      </c>
      <c r="Y126" s="31">
        <f t="shared" si="71"/>
        <v>0.879</v>
      </c>
      <c r="Z126" s="163">
        <f t="shared" si="72"/>
        <v>2.7850000000000001</v>
      </c>
      <c r="AA126" s="181">
        <f t="shared" si="73"/>
        <v>0.34599999999999997</v>
      </c>
      <c r="AB126" s="283">
        <f t="shared" si="74"/>
        <v>0</v>
      </c>
      <c r="AC126" s="284">
        <f t="shared" si="75"/>
        <v>1</v>
      </c>
      <c r="AE126" s="256">
        <v>48</v>
      </c>
      <c r="AF126" s="26">
        <f t="shared" si="76"/>
        <v>0.42</v>
      </c>
      <c r="AG126" s="79">
        <v>0</v>
      </c>
      <c r="AH126" s="26">
        <f t="shared" si="77"/>
        <v>0</v>
      </c>
      <c r="AI126" s="26">
        <f t="shared" si="78"/>
        <v>0.45714285714285713</v>
      </c>
      <c r="AJ126" s="144">
        <f t="shared" si="79"/>
        <v>0.97799999999999998</v>
      </c>
      <c r="AK126" s="61">
        <f t="shared" si="80"/>
        <v>1</v>
      </c>
      <c r="AL126" s="26">
        <f t="shared" si="81"/>
        <v>0.75600000000000001</v>
      </c>
      <c r="AM126" s="11">
        <v>48</v>
      </c>
      <c r="AN126" s="83">
        <f t="shared" si="82"/>
        <v>0.45714285714285713</v>
      </c>
      <c r="AO126" s="26">
        <f t="shared" si="83"/>
        <v>0</v>
      </c>
      <c r="AP126" s="26">
        <f t="shared" si="84"/>
        <v>0</v>
      </c>
      <c r="AQ126" s="198">
        <f t="shared" si="85"/>
        <v>2.1539999999999999</v>
      </c>
      <c r="AR126" s="193">
        <f t="shared" si="86"/>
        <v>0.57899999999999996</v>
      </c>
      <c r="AS126" s="283">
        <f t="shared" si="87"/>
        <v>1</v>
      </c>
      <c r="AT126" s="284">
        <f t="shared" si="88"/>
        <v>1</v>
      </c>
      <c r="AV126" s="208">
        <v>54900</v>
      </c>
      <c r="AW126" s="83">
        <f t="shared" si="89"/>
        <v>0.79100000000000004</v>
      </c>
      <c r="AX126" s="26">
        <v>2.8571428571428571E-2</v>
      </c>
      <c r="AY126" s="83">
        <f t="shared" si="90"/>
        <v>0.29299999999999998</v>
      </c>
      <c r="AZ126" s="26">
        <v>0.56200000000000006</v>
      </c>
      <c r="BA126" s="144">
        <f t="shared" si="91"/>
        <v>0.94299999999999995</v>
      </c>
      <c r="BB126" s="26">
        <v>0.68799999999999994</v>
      </c>
      <c r="BC126" s="83">
        <f t="shared" si="92"/>
        <v>0.35299999999999998</v>
      </c>
      <c r="BD126" s="26">
        <v>0.97899999999999998</v>
      </c>
      <c r="BE126" s="144">
        <f t="shared" si="93"/>
        <v>0.95399999999999996</v>
      </c>
      <c r="BF126" s="26">
        <v>2.0833333333333332E-2</v>
      </c>
      <c r="BG126" s="83">
        <f t="shared" si="94"/>
        <v>0.47699999999999998</v>
      </c>
      <c r="BH126" s="212">
        <f t="shared" si="95"/>
        <v>3.8109999999999999</v>
      </c>
      <c r="BI126" s="191">
        <f t="shared" si="96"/>
        <v>0.84</v>
      </c>
      <c r="BJ126" s="283">
        <f t="shared" si="97"/>
        <v>2</v>
      </c>
      <c r="BK126" s="284">
        <f t="shared" si="98"/>
        <v>2</v>
      </c>
      <c r="BM126" s="160">
        <v>0</v>
      </c>
      <c r="BN126" s="26">
        <f t="shared" si="99"/>
        <v>0</v>
      </c>
      <c r="BO126" s="11">
        <v>0</v>
      </c>
      <c r="BP126" s="26">
        <f t="shared" si="100"/>
        <v>0</v>
      </c>
      <c r="BQ126" s="26">
        <v>0.52300000000000002</v>
      </c>
      <c r="BR126" s="144">
        <f t="shared" si="101"/>
        <v>0.99199999999999999</v>
      </c>
      <c r="BS126" s="163">
        <f t="shared" si="102"/>
        <v>0.99199999999999999</v>
      </c>
      <c r="BT126" s="223">
        <f t="shared" si="103"/>
        <v>0.52200000000000002</v>
      </c>
      <c r="BU126" s="283">
        <f t="shared" si="104"/>
        <v>1</v>
      </c>
      <c r="BV126" s="284">
        <f t="shared" si="105"/>
        <v>1</v>
      </c>
      <c r="BX126" s="160">
        <v>0</v>
      </c>
      <c r="BY126" s="26">
        <f t="shared" si="106"/>
        <v>0</v>
      </c>
      <c r="BZ126" s="11">
        <v>0</v>
      </c>
      <c r="CA126" s="26">
        <f t="shared" si="107"/>
        <v>0</v>
      </c>
      <c r="CB126" s="11">
        <v>1</v>
      </c>
      <c r="CC126" s="26">
        <f t="shared" si="108"/>
        <v>0.21199999999999999</v>
      </c>
      <c r="CD126" s="11">
        <v>1</v>
      </c>
      <c r="CE126" s="26">
        <f t="shared" si="109"/>
        <v>0.501</v>
      </c>
      <c r="CF126" s="163">
        <f t="shared" si="110"/>
        <v>0.21199999999999999</v>
      </c>
      <c r="CG126" s="203">
        <f t="shared" si="111"/>
        <v>0.20799999999999999</v>
      </c>
      <c r="CH126" s="283">
        <f t="shared" si="112"/>
        <v>0</v>
      </c>
      <c r="CI126" s="284">
        <f t="shared" si="113"/>
        <v>0</v>
      </c>
      <c r="CK126" s="160">
        <v>7</v>
      </c>
      <c r="CL126" s="26">
        <f t="shared" si="114"/>
        <v>0.66</v>
      </c>
      <c r="CM126" s="26">
        <v>0.14583333333333334</v>
      </c>
      <c r="CN126" s="178">
        <f t="shared" si="115"/>
        <v>0.876</v>
      </c>
      <c r="CO126" s="11">
        <v>25</v>
      </c>
      <c r="CP126" s="26">
        <f t="shared" si="116"/>
        <v>0.51900000000000002</v>
      </c>
      <c r="CQ126" s="11">
        <v>1</v>
      </c>
      <c r="CR126" s="26">
        <f t="shared" si="117"/>
        <v>0.34200000000000003</v>
      </c>
      <c r="CS126" s="163">
        <f t="shared" si="118"/>
        <v>2.3970000000000002</v>
      </c>
      <c r="CT126" s="203">
        <f t="shared" si="119"/>
        <v>0.621</v>
      </c>
      <c r="CU126" s="283">
        <f t="shared" si="120"/>
        <v>0</v>
      </c>
      <c r="CV126" s="284">
        <f t="shared" si="121"/>
        <v>1</v>
      </c>
      <c r="CX126" s="227">
        <v>0.72399999999999998</v>
      </c>
      <c r="CY126" s="144">
        <f t="shared" si="122"/>
        <v>0.96399999999999997</v>
      </c>
      <c r="CZ126" s="26">
        <v>0.52400000000000002</v>
      </c>
      <c r="DA126" s="144">
        <f t="shared" si="123"/>
        <v>0.96399999999999997</v>
      </c>
      <c r="DB126" s="26">
        <v>0.4229</v>
      </c>
      <c r="DC126" s="163">
        <f t="shared" si="124"/>
        <v>2.3508999999999998</v>
      </c>
      <c r="DD126" s="205">
        <f t="shared" si="125"/>
        <v>0.83699999999999997</v>
      </c>
      <c r="DE126" s="283">
        <f t="shared" si="126"/>
        <v>2</v>
      </c>
      <c r="DF126" s="284">
        <f t="shared" si="127"/>
        <v>2</v>
      </c>
      <c r="DI126" s="231"/>
      <c r="DJ126" s="163">
        <f t="shared" si="128"/>
        <v>14.7019</v>
      </c>
      <c r="DK126" s="203">
        <f t="shared" si="129"/>
        <v>0.59299999999999997</v>
      </c>
      <c r="DM126" s="301">
        <f t="shared" si="130"/>
        <v>6</v>
      </c>
      <c r="DN126" s="302">
        <f t="shared" si="131"/>
        <v>8</v>
      </c>
    </row>
    <row r="127" spans="2:118" x14ac:dyDescent="0.3">
      <c r="B127" s="48" t="s">
        <v>39</v>
      </c>
      <c r="C127" s="162">
        <v>540009</v>
      </c>
      <c r="D127" s="5" t="s">
        <v>310</v>
      </c>
      <c r="E127" s="5" t="s">
        <v>370</v>
      </c>
      <c r="F127" s="12">
        <v>7</v>
      </c>
      <c r="G127" s="20">
        <v>328021</v>
      </c>
      <c r="H127" s="20">
        <v>15335</v>
      </c>
      <c r="I127" s="20">
        <v>10048</v>
      </c>
      <c r="J127" s="21">
        <v>19.60459848607254</v>
      </c>
      <c r="K127" s="20">
        <v>3523</v>
      </c>
      <c r="L127" s="165">
        <v>2.75759296054499</v>
      </c>
      <c r="N127" s="438">
        <v>7784</v>
      </c>
      <c r="O127" s="143">
        <f t="shared" si="66"/>
        <v>0.90800000000000003</v>
      </c>
      <c r="P127" s="27">
        <v>2.37301880062557E-2</v>
      </c>
      <c r="Q127" s="27">
        <f t="shared" si="67"/>
        <v>0.13400000000000001</v>
      </c>
      <c r="R127" s="12">
        <v>285.07</v>
      </c>
      <c r="S127" s="143">
        <f t="shared" si="68"/>
        <v>0.90100000000000002</v>
      </c>
      <c r="T127" s="71">
        <v>8.6906021260833909E-4</v>
      </c>
      <c r="U127" s="27">
        <f t="shared" si="69"/>
        <v>9.0999999999999998E-2</v>
      </c>
      <c r="V127" s="12">
        <v>18</v>
      </c>
      <c r="W127" s="27">
        <f t="shared" si="70"/>
        <v>0.58599999999999997</v>
      </c>
      <c r="X127" s="64">
        <v>4</v>
      </c>
      <c r="Y127" s="29">
        <f t="shared" si="71"/>
        <v>0.84799999999999998</v>
      </c>
      <c r="Z127" s="165">
        <f t="shared" si="72"/>
        <v>3.468</v>
      </c>
      <c r="AA127" s="183">
        <f t="shared" si="73"/>
        <v>0.67400000000000004</v>
      </c>
      <c r="AB127" s="358">
        <f t="shared" si="74"/>
        <v>2</v>
      </c>
      <c r="AC127" s="359">
        <f t="shared" si="75"/>
        <v>3</v>
      </c>
      <c r="AE127" s="438">
        <v>590</v>
      </c>
      <c r="AF127" s="29">
        <f t="shared" si="76"/>
        <v>0.872</v>
      </c>
      <c r="AG127" s="80">
        <v>0</v>
      </c>
      <c r="AH127" s="27">
        <f t="shared" si="77"/>
        <v>0</v>
      </c>
      <c r="AI127" s="27">
        <f t="shared" si="78"/>
        <v>3.8474078904466906E-2</v>
      </c>
      <c r="AJ127" s="85">
        <f t="shared" si="79"/>
        <v>0.32800000000000001</v>
      </c>
      <c r="AK127" s="74">
        <f t="shared" si="80"/>
        <v>7.5796505652620763E-2</v>
      </c>
      <c r="AL127" s="27">
        <f t="shared" si="81"/>
        <v>0.24</v>
      </c>
      <c r="AM127" s="12">
        <v>735</v>
      </c>
      <c r="AN127" s="85">
        <f t="shared" si="82"/>
        <v>4.7929572872513856E-2</v>
      </c>
      <c r="AO127" s="27">
        <f t="shared" si="83"/>
        <v>0</v>
      </c>
      <c r="AP127" s="27">
        <f t="shared" si="84"/>
        <v>0</v>
      </c>
      <c r="AQ127" s="199">
        <f t="shared" si="85"/>
        <v>1.44</v>
      </c>
      <c r="AR127" s="194">
        <f t="shared" si="86"/>
        <v>0.314</v>
      </c>
      <c r="AS127" s="358">
        <f t="shared" si="87"/>
        <v>0</v>
      </c>
      <c r="AT127" s="359">
        <f t="shared" si="88"/>
        <v>1</v>
      </c>
      <c r="AV127" s="209">
        <v>37400</v>
      </c>
      <c r="AW127" s="85">
        <f t="shared" si="89"/>
        <v>0.51900000000000002</v>
      </c>
      <c r="AX127" s="27">
        <v>0.37003058103975528</v>
      </c>
      <c r="AY127" s="180">
        <f t="shared" si="90"/>
        <v>0.88600000000000001</v>
      </c>
      <c r="AZ127" s="27">
        <v>0.17299999999999999</v>
      </c>
      <c r="BA127" s="85">
        <f t="shared" si="91"/>
        <v>0.42</v>
      </c>
      <c r="BB127" s="27">
        <v>0.91600000000000004</v>
      </c>
      <c r="BC127" s="180">
        <f t="shared" si="92"/>
        <v>0.83</v>
      </c>
      <c r="BD127" s="27">
        <v>0.91500000000000004</v>
      </c>
      <c r="BE127" s="180">
        <f t="shared" si="93"/>
        <v>0.81200000000000006</v>
      </c>
      <c r="BF127" s="27">
        <v>1.0169491525423728E-2</v>
      </c>
      <c r="BG127" s="85">
        <f t="shared" si="94"/>
        <v>0.39900000000000002</v>
      </c>
      <c r="BH127" s="213">
        <f t="shared" si="95"/>
        <v>3.8660000000000001</v>
      </c>
      <c r="BI127" s="192">
        <f t="shared" si="96"/>
        <v>0.89700000000000002</v>
      </c>
      <c r="BJ127" s="358">
        <f t="shared" si="97"/>
        <v>0</v>
      </c>
      <c r="BK127" s="359">
        <f t="shared" si="98"/>
        <v>3</v>
      </c>
      <c r="BM127" s="162">
        <v>0</v>
      </c>
      <c r="BN127" s="27">
        <f t="shared" si="99"/>
        <v>0</v>
      </c>
      <c r="BO127" s="12">
        <v>0</v>
      </c>
      <c r="BP127" s="27">
        <f t="shared" si="100"/>
        <v>0</v>
      </c>
      <c r="BQ127" s="27">
        <v>2.9000000000000001E-2</v>
      </c>
      <c r="BR127" s="85">
        <f t="shared" si="101"/>
        <v>0.19700000000000001</v>
      </c>
      <c r="BS127" s="165">
        <f t="shared" si="102"/>
        <v>0.19700000000000001</v>
      </c>
      <c r="BT127" s="224">
        <f t="shared" si="103"/>
        <v>0.17599999999999999</v>
      </c>
      <c r="BU127" s="358">
        <f t="shared" si="104"/>
        <v>0</v>
      </c>
      <c r="BV127" s="359">
        <f t="shared" si="105"/>
        <v>0</v>
      </c>
      <c r="BX127" s="162">
        <v>0</v>
      </c>
      <c r="BY127" s="27">
        <f t="shared" si="106"/>
        <v>0</v>
      </c>
      <c r="BZ127" s="12">
        <v>0</v>
      </c>
      <c r="CA127" s="27">
        <f t="shared" si="107"/>
        <v>0</v>
      </c>
      <c r="CB127" s="12">
        <v>26</v>
      </c>
      <c r="CC127" s="143">
        <f t="shared" si="108"/>
        <v>0.94299999999999995</v>
      </c>
      <c r="CD127" s="12">
        <v>5</v>
      </c>
      <c r="CE127" s="29">
        <f t="shared" si="109"/>
        <v>0.879</v>
      </c>
      <c r="CF127" s="165">
        <f t="shared" si="110"/>
        <v>0.94299999999999995</v>
      </c>
      <c r="CG127" s="194">
        <f t="shared" si="111"/>
        <v>0.69899999999999995</v>
      </c>
      <c r="CH127" s="358">
        <f t="shared" si="112"/>
        <v>1</v>
      </c>
      <c r="CI127" s="359">
        <f t="shared" si="113"/>
        <v>1</v>
      </c>
      <c r="CK127" s="162">
        <v>44</v>
      </c>
      <c r="CL127" s="29">
        <f t="shared" si="114"/>
        <v>0.876</v>
      </c>
      <c r="CM127" s="27">
        <v>7.4576271186440682E-2</v>
      </c>
      <c r="CN127" s="85">
        <f t="shared" si="115"/>
        <v>0.75600000000000001</v>
      </c>
      <c r="CO127" s="12">
        <v>34</v>
      </c>
      <c r="CP127" s="27">
        <f t="shared" si="116"/>
        <v>0.57499999999999996</v>
      </c>
      <c r="CQ127" s="12">
        <v>11</v>
      </c>
      <c r="CR127" s="27">
        <f t="shared" si="117"/>
        <v>0.61799999999999999</v>
      </c>
      <c r="CS127" s="165">
        <f t="shared" si="118"/>
        <v>2.8250000000000002</v>
      </c>
      <c r="CT127" s="194">
        <f t="shared" si="119"/>
        <v>0.75900000000000001</v>
      </c>
      <c r="CU127" s="358">
        <f t="shared" si="120"/>
        <v>0</v>
      </c>
      <c r="CV127" s="359">
        <f t="shared" si="121"/>
        <v>1</v>
      </c>
      <c r="CX127" s="228">
        <v>0.14799999999999999</v>
      </c>
      <c r="CY127" s="27">
        <f t="shared" si="122"/>
        <v>0.59699999999999998</v>
      </c>
      <c r="CZ127" s="27">
        <v>4.4999999999999998E-2</v>
      </c>
      <c r="DA127" s="27">
        <f t="shared" si="123"/>
        <v>0.45500000000000002</v>
      </c>
      <c r="DB127" s="143">
        <v>0.90739999999999998</v>
      </c>
      <c r="DC127" s="165">
        <f t="shared" si="124"/>
        <v>1.9594</v>
      </c>
      <c r="DD127" s="194">
        <f t="shared" si="125"/>
        <v>0.69599999999999995</v>
      </c>
      <c r="DE127" s="358">
        <f t="shared" si="126"/>
        <v>1</v>
      </c>
      <c r="DF127" s="359">
        <f t="shared" si="127"/>
        <v>1</v>
      </c>
      <c r="DI127" s="231"/>
      <c r="DJ127" s="165">
        <f t="shared" si="128"/>
        <v>14.698399999999999</v>
      </c>
      <c r="DK127" s="194">
        <f t="shared" si="129"/>
        <v>0.59</v>
      </c>
      <c r="DM127" s="370">
        <f t="shared" si="130"/>
        <v>4</v>
      </c>
      <c r="DN127" s="371">
        <f t="shared" si="131"/>
        <v>10</v>
      </c>
    </row>
    <row r="128" spans="2:118" x14ac:dyDescent="0.3">
      <c r="B128" s="47" t="s">
        <v>299</v>
      </c>
      <c r="C128" s="160">
        <v>540214</v>
      </c>
      <c r="D128" s="4" t="s">
        <v>367</v>
      </c>
      <c r="E128" s="4" t="s">
        <v>369</v>
      </c>
      <c r="F128" s="11">
        <v>5</v>
      </c>
      <c r="G128" s="18">
        <v>7931</v>
      </c>
      <c r="H128" s="18">
        <v>15797</v>
      </c>
      <c r="I128" s="18">
        <v>29910</v>
      </c>
      <c r="J128" s="19">
        <v>2413.6174505106542</v>
      </c>
      <c r="K128" s="18">
        <v>13359</v>
      </c>
      <c r="L128" s="163">
        <v>2.21</v>
      </c>
      <c r="N128" s="256">
        <v>1218</v>
      </c>
      <c r="O128" s="31">
        <f t="shared" si="66"/>
        <v>0.80900000000000005</v>
      </c>
      <c r="P128" s="26">
        <v>0.15357458075904681</v>
      </c>
      <c r="Q128" s="26">
        <f t="shared" si="67"/>
        <v>0.64300000000000002</v>
      </c>
      <c r="R128" s="11">
        <v>20.45</v>
      </c>
      <c r="S128" s="26">
        <f t="shared" si="68"/>
        <v>0.79100000000000004</v>
      </c>
      <c r="T128" s="69">
        <v>2.578489471693356E-3</v>
      </c>
      <c r="U128" s="26">
        <f t="shared" si="69"/>
        <v>0.38800000000000001</v>
      </c>
      <c r="V128" s="11">
        <v>11</v>
      </c>
      <c r="W128" s="26">
        <f t="shared" si="70"/>
        <v>4.4999999999999998E-2</v>
      </c>
      <c r="X128" s="62">
        <v>2.6</v>
      </c>
      <c r="Y128" s="26">
        <f t="shared" si="71"/>
        <v>0.69199999999999995</v>
      </c>
      <c r="Z128" s="163">
        <f t="shared" si="72"/>
        <v>3.3680000000000003</v>
      </c>
      <c r="AA128" s="181">
        <f t="shared" si="73"/>
        <v>0.625</v>
      </c>
      <c r="AB128" s="283">
        <f t="shared" si="74"/>
        <v>0</v>
      </c>
      <c r="AC128" s="284">
        <f t="shared" si="75"/>
        <v>1</v>
      </c>
      <c r="AE128" s="256">
        <v>179</v>
      </c>
      <c r="AF128" s="26">
        <f t="shared" si="76"/>
        <v>0.69199999999999995</v>
      </c>
      <c r="AG128" s="79">
        <v>3</v>
      </c>
      <c r="AH128" s="26">
        <f t="shared" si="77"/>
        <v>0.56100000000000005</v>
      </c>
      <c r="AI128" s="26">
        <f t="shared" si="78"/>
        <v>1.1331265430144965E-2</v>
      </c>
      <c r="AJ128" s="83">
        <f t="shared" si="79"/>
        <v>0.19400000000000001</v>
      </c>
      <c r="AK128" s="61">
        <f t="shared" si="80"/>
        <v>0.14696223316912971</v>
      </c>
      <c r="AL128" s="26">
        <f t="shared" si="81"/>
        <v>0.33900000000000002</v>
      </c>
      <c r="AM128" s="11">
        <v>296</v>
      </c>
      <c r="AN128" s="83">
        <f t="shared" si="82"/>
        <v>1.8737735012977149E-2</v>
      </c>
      <c r="AO128" s="26">
        <f t="shared" si="83"/>
        <v>1.6759776536312849E-2</v>
      </c>
      <c r="AP128" s="26">
        <f t="shared" si="84"/>
        <v>0.54</v>
      </c>
      <c r="AQ128" s="198">
        <f t="shared" si="85"/>
        <v>1.786</v>
      </c>
      <c r="AR128" s="193">
        <f t="shared" si="86"/>
        <v>0.434</v>
      </c>
      <c r="AS128" s="283">
        <f t="shared" si="87"/>
        <v>0</v>
      </c>
      <c r="AT128" s="284">
        <f t="shared" si="88"/>
        <v>0</v>
      </c>
      <c r="AV128" s="208">
        <v>72800</v>
      </c>
      <c r="AW128" s="144">
        <f t="shared" si="89"/>
        <v>0.92900000000000005</v>
      </c>
      <c r="AX128" s="26">
        <v>0.10232558139534879</v>
      </c>
      <c r="AY128" s="83">
        <f t="shared" si="90"/>
        <v>0.42699999999999999</v>
      </c>
      <c r="AZ128" s="26">
        <v>0.42199999999999999</v>
      </c>
      <c r="BA128" s="178">
        <f t="shared" si="91"/>
        <v>0.85499999999999998</v>
      </c>
      <c r="BB128" s="26">
        <v>0.83399999999999996</v>
      </c>
      <c r="BC128" s="83">
        <f t="shared" si="92"/>
        <v>0.55100000000000005</v>
      </c>
      <c r="BD128" s="26">
        <v>0.80300000000000005</v>
      </c>
      <c r="BE128" s="83">
        <f t="shared" si="93"/>
        <v>0.498</v>
      </c>
      <c r="BF128" s="26">
        <v>3.3519553072625698E-2</v>
      </c>
      <c r="BG128" s="83">
        <f t="shared" si="94"/>
        <v>0.57499999999999996</v>
      </c>
      <c r="BH128" s="212">
        <f t="shared" si="95"/>
        <v>3.835</v>
      </c>
      <c r="BI128" s="191">
        <f t="shared" si="96"/>
        <v>0.86499999999999999</v>
      </c>
      <c r="BJ128" s="283">
        <f t="shared" si="97"/>
        <v>1</v>
      </c>
      <c r="BK128" s="284">
        <f t="shared" si="98"/>
        <v>2</v>
      </c>
      <c r="BM128" s="160">
        <v>4</v>
      </c>
      <c r="BN128" s="31">
        <f t="shared" si="99"/>
        <v>0.85499999999999998</v>
      </c>
      <c r="BO128" s="11">
        <v>1</v>
      </c>
      <c r="BP128" s="26">
        <f t="shared" si="100"/>
        <v>0.59299999999999997</v>
      </c>
      <c r="BQ128" s="26">
        <v>3.4000000000000002E-2</v>
      </c>
      <c r="BR128" s="83">
        <f t="shared" si="101"/>
        <v>0.22900000000000001</v>
      </c>
      <c r="BS128" s="163">
        <f t="shared" si="102"/>
        <v>1.0840000000000001</v>
      </c>
      <c r="BT128" s="223">
        <f t="shared" si="103"/>
        <v>0.59299999999999997</v>
      </c>
      <c r="BU128" s="283">
        <f t="shared" si="104"/>
        <v>0</v>
      </c>
      <c r="BV128" s="284">
        <f t="shared" si="105"/>
        <v>1</v>
      </c>
      <c r="BX128" s="160">
        <v>0</v>
      </c>
      <c r="BY128" s="26">
        <f t="shared" si="106"/>
        <v>0</v>
      </c>
      <c r="BZ128" s="11">
        <v>0</v>
      </c>
      <c r="CA128" s="26">
        <f t="shared" si="107"/>
        <v>0</v>
      </c>
      <c r="CB128" s="11">
        <v>2</v>
      </c>
      <c r="CC128" s="26">
        <f t="shared" si="108"/>
        <v>0.42</v>
      </c>
      <c r="CD128" s="11">
        <v>0</v>
      </c>
      <c r="CE128" s="26">
        <f t="shared" si="109"/>
        <v>0</v>
      </c>
      <c r="CF128" s="163">
        <f t="shared" si="110"/>
        <v>0.42</v>
      </c>
      <c r="CG128" s="203">
        <f t="shared" si="111"/>
        <v>0.39200000000000002</v>
      </c>
      <c r="CH128" s="283">
        <f t="shared" si="112"/>
        <v>0</v>
      </c>
      <c r="CI128" s="284">
        <f t="shared" si="113"/>
        <v>0</v>
      </c>
      <c r="CK128" s="160">
        <v>24</v>
      </c>
      <c r="CL128" s="26">
        <f t="shared" si="114"/>
        <v>0.78400000000000003</v>
      </c>
      <c r="CM128" s="26">
        <v>0.13407821229050279</v>
      </c>
      <c r="CN128" s="178">
        <f t="shared" si="115"/>
        <v>0.85099999999999998</v>
      </c>
      <c r="CO128" s="11">
        <v>155</v>
      </c>
      <c r="CP128" s="31">
        <f t="shared" si="116"/>
        <v>0.83699999999999997</v>
      </c>
      <c r="CQ128" s="11">
        <v>80</v>
      </c>
      <c r="CR128" s="31">
        <f t="shared" si="117"/>
        <v>0.89300000000000002</v>
      </c>
      <c r="CS128" s="163">
        <f t="shared" si="118"/>
        <v>3.3650000000000002</v>
      </c>
      <c r="CT128" s="206">
        <f t="shared" si="119"/>
        <v>0.90800000000000003</v>
      </c>
      <c r="CU128" s="283">
        <f t="shared" si="120"/>
        <v>0</v>
      </c>
      <c r="CV128" s="284">
        <f t="shared" si="121"/>
        <v>3</v>
      </c>
      <c r="CX128" s="227">
        <v>1.2E-2</v>
      </c>
      <c r="CY128" s="26">
        <f t="shared" si="122"/>
        <v>0.183</v>
      </c>
      <c r="CZ128" s="26">
        <v>8.0000000000000002E-3</v>
      </c>
      <c r="DA128" s="26">
        <f t="shared" si="123"/>
        <v>0.22600000000000001</v>
      </c>
      <c r="DB128" s="26">
        <v>0.40960000000000002</v>
      </c>
      <c r="DC128" s="163">
        <f t="shared" si="124"/>
        <v>0.81859999999999999</v>
      </c>
      <c r="DD128" s="203">
        <f t="shared" si="125"/>
        <v>0.222</v>
      </c>
      <c r="DE128" s="283">
        <f t="shared" si="126"/>
        <v>0</v>
      </c>
      <c r="DF128" s="284">
        <f t="shared" si="127"/>
        <v>0</v>
      </c>
      <c r="DI128" s="231"/>
      <c r="DJ128" s="163">
        <f t="shared" si="128"/>
        <v>14.676600000000002</v>
      </c>
      <c r="DK128" s="203">
        <f t="shared" si="129"/>
        <v>0.58599999999999997</v>
      </c>
      <c r="DM128" s="301">
        <f t="shared" si="130"/>
        <v>1</v>
      </c>
      <c r="DN128" s="302">
        <f t="shared" si="131"/>
        <v>7</v>
      </c>
    </row>
    <row r="129" spans="2:118" x14ac:dyDescent="0.3">
      <c r="B129" s="47" t="s">
        <v>301</v>
      </c>
      <c r="C129" s="160">
        <v>540216</v>
      </c>
      <c r="D129" s="4" t="s">
        <v>367</v>
      </c>
      <c r="E129" s="4" t="s">
        <v>369</v>
      </c>
      <c r="F129" s="11">
        <v>5</v>
      </c>
      <c r="G129" s="18">
        <v>1293</v>
      </c>
      <c r="H129" s="18">
        <v>1552</v>
      </c>
      <c r="I129" s="18">
        <v>2994</v>
      </c>
      <c r="J129" s="19">
        <v>1481.9489559164731</v>
      </c>
      <c r="K129" s="18">
        <v>1332</v>
      </c>
      <c r="L129" s="163">
        <v>2.25</v>
      </c>
      <c r="N129" s="256">
        <v>287</v>
      </c>
      <c r="O129" s="26">
        <f t="shared" si="66"/>
        <v>0.71299999999999997</v>
      </c>
      <c r="P129" s="26">
        <v>0.2219644238205723</v>
      </c>
      <c r="Q129" s="31">
        <f t="shared" si="67"/>
        <v>0.80200000000000005</v>
      </c>
      <c r="R129" s="11">
        <v>6.21</v>
      </c>
      <c r="S129" s="26">
        <f t="shared" si="68"/>
        <v>0.67100000000000004</v>
      </c>
      <c r="T129" s="69">
        <v>4.8027842227378187E-3</v>
      </c>
      <c r="U129" s="26">
        <f t="shared" si="69"/>
        <v>0.621</v>
      </c>
      <c r="V129" s="11">
        <v>11</v>
      </c>
      <c r="W129" s="26">
        <f t="shared" si="70"/>
        <v>4.4999999999999998E-2</v>
      </c>
      <c r="X129" s="62">
        <v>5.3</v>
      </c>
      <c r="Y129" s="144">
        <f t="shared" si="71"/>
        <v>0.94599999999999995</v>
      </c>
      <c r="Z129" s="163">
        <f t="shared" si="72"/>
        <v>3.7980000000000005</v>
      </c>
      <c r="AA129" s="185">
        <f t="shared" si="73"/>
        <v>0.83</v>
      </c>
      <c r="AB129" s="283">
        <f t="shared" si="74"/>
        <v>1</v>
      </c>
      <c r="AC129" s="284">
        <f t="shared" si="75"/>
        <v>2</v>
      </c>
      <c r="AE129" s="256">
        <v>96</v>
      </c>
      <c r="AF129" s="26">
        <f t="shared" si="76"/>
        <v>0.58299999999999996</v>
      </c>
      <c r="AG129" s="79">
        <v>9</v>
      </c>
      <c r="AH129" s="26">
        <f t="shared" si="77"/>
        <v>0.70299999999999996</v>
      </c>
      <c r="AI129" s="26">
        <f t="shared" si="78"/>
        <v>6.1855670103092786E-2</v>
      </c>
      <c r="AJ129" s="83">
        <f t="shared" si="79"/>
        <v>0.45200000000000001</v>
      </c>
      <c r="AK129" s="61">
        <f t="shared" si="80"/>
        <v>0.33449477351916379</v>
      </c>
      <c r="AL129" s="26">
        <f t="shared" si="81"/>
        <v>0.46600000000000003</v>
      </c>
      <c r="AM129" s="11">
        <v>100</v>
      </c>
      <c r="AN129" s="83">
        <f t="shared" si="82"/>
        <v>6.4432989690721643E-2</v>
      </c>
      <c r="AO129" s="26">
        <f t="shared" si="83"/>
        <v>9.375E-2</v>
      </c>
      <c r="AP129" s="26">
        <f t="shared" si="84"/>
        <v>0.71299999999999997</v>
      </c>
      <c r="AQ129" s="198">
        <f t="shared" si="85"/>
        <v>2.2039999999999997</v>
      </c>
      <c r="AR129" s="193">
        <f t="shared" si="86"/>
        <v>0.59299999999999997</v>
      </c>
      <c r="AS129" s="283">
        <f t="shared" si="87"/>
        <v>0</v>
      </c>
      <c r="AT129" s="284">
        <f t="shared" si="88"/>
        <v>0</v>
      </c>
      <c r="AV129" s="208">
        <v>43950</v>
      </c>
      <c r="AW129" s="83">
        <f t="shared" si="89"/>
        <v>0.63200000000000001</v>
      </c>
      <c r="AX129" s="26">
        <v>0.30188679245283018</v>
      </c>
      <c r="AY129" s="83">
        <f t="shared" si="90"/>
        <v>0.77300000000000002</v>
      </c>
      <c r="AZ129" s="26">
        <v>0.25</v>
      </c>
      <c r="BA129" s="83">
        <f t="shared" si="91"/>
        <v>0.6</v>
      </c>
      <c r="BB129" s="26">
        <v>0.67</v>
      </c>
      <c r="BC129" s="83">
        <f t="shared" si="92"/>
        <v>0.32500000000000001</v>
      </c>
      <c r="BD129" s="26">
        <v>0.64</v>
      </c>
      <c r="BE129" s="83">
        <f t="shared" si="93"/>
        <v>0.24</v>
      </c>
      <c r="BF129" s="26">
        <v>0.29166666666666669</v>
      </c>
      <c r="BG129" s="144">
        <f t="shared" si="94"/>
        <v>0.98899999999999999</v>
      </c>
      <c r="BH129" s="212">
        <f t="shared" si="95"/>
        <v>3.5590000000000002</v>
      </c>
      <c r="BI129" s="193">
        <f t="shared" si="96"/>
        <v>0.64600000000000002</v>
      </c>
      <c r="BJ129" s="283">
        <f t="shared" si="97"/>
        <v>1</v>
      </c>
      <c r="BK129" s="284">
        <f t="shared" si="98"/>
        <v>1</v>
      </c>
      <c r="BM129" s="160">
        <v>0</v>
      </c>
      <c r="BN129" s="26">
        <f t="shared" si="99"/>
        <v>0</v>
      </c>
      <c r="BO129" s="11">
        <v>0</v>
      </c>
      <c r="BP129" s="26">
        <f t="shared" si="100"/>
        <v>0</v>
      </c>
      <c r="BQ129" s="26">
        <v>0.184</v>
      </c>
      <c r="BR129" s="83">
        <f t="shared" si="101"/>
        <v>0.79500000000000004</v>
      </c>
      <c r="BS129" s="163">
        <f t="shared" si="102"/>
        <v>0.79500000000000004</v>
      </c>
      <c r="BT129" s="223">
        <f t="shared" si="103"/>
        <v>0.41599999999999998</v>
      </c>
      <c r="BU129" s="283">
        <f t="shared" si="104"/>
        <v>0</v>
      </c>
      <c r="BV129" s="284">
        <f t="shared" si="105"/>
        <v>0</v>
      </c>
      <c r="BX129" s="160">
        <v>0</v>
      </c>
      <c r="BY129" s="26">
        <f t="shared" si="106"/>
        <v>0</v>
      </c>
      <c r="BZ129" s="11">
        <v>0</v>
      </c>
      <c r="CA129" s="26">
        <f t="shared" si="107"/>
        <v>0</v>
      </c>
      <c r="CB129" s="11">
        <v>1</v>
      </c>
      <c r="CC129" s="26">
        <f t="shared" si="108"/>
        <v>0.21199999999999999</v>
      </c>
      <c r="CD129" s="11">
        <v>1</v>
      </c>
      <c r="CE129" s="26">
        <f t="shared" si="109"/>
        <v>0.501</v>
      </c>
      <c r="CF129" s="163">
        <f t="shared" si="110"/>
        <v>0.21199999999999999</v>
      </c>
      <c r="CG129" s="203">
        <f t="shared" si="111"/>
        <v>0.20799999999999999</v>
      </c>
      <c r="CH129" s="283">
        <f t="shared" si="112"/>
        <v>0</v>
      </c>
      <c r="CI129" s="284">
        <f t="shared" si="113"/>
        <v>0</v>
      </c>
      <c r="CK129" s="160">
        <v>20</v>
      </c>
      <c r="CL129" s="26">
        <f t="shared" si="114"/>
        <v>0.76600000000000001</v>
      </c>
      <c r="CM129" s="26">
        <v>0.20833333333333334</v>
      </c>
      <c r="CN129" s="144">
        <f t="shared" si="115"/>
        <v>0.91800000000000004</v>
      </c>
      <c r="CO129" s="11">
        <v>57</v>
      </c>
      <c r="CP129" s="26">
        <f t="shared" si="116"/>
        <v>0.69599999999999995</v>
      </c>
      <c r="CQ129" s="11">
        <v>37</v>
      </c>
      <c r="CR129" s="31">
        <f t="shared" si="117"/>
        <v>0.80900000000000005</v>
      </c>
      <c r="CS129" s="163">
        <f t="shared" si="118"/>
        <v>3.1890000000000001</v>
      </c>
      <c r="CT129" s="205">
        <f t="shared" si="119"/>
        <v>0.85499999999999998</v>
      </c>
      <c r="CU129" s="283">
        <f t="shared" si="120"/>
        <v>1</v>
      </c>
      <c r="CV129" s="284">
        <f t="shared" si="121"/>
        <v>2</v>
      </c>
      <c r="CX129" s="227">
        <v>4.9000000000000002E-2</v>
      </c>
      <c r="CY129" s="26">
        <f t="shared" si="122"/>
        <v>0.31</v>
      </c>
      <c r="CZ129" s="26">
        <v>4.9000000000000002E-2</v>
      </c>
      <c r="DA129" s="26">
        <f t="shared" si="123"/>
        <v>0.46899999999999997</v>
      </c>
      <c r="DB129" s="26">
        <v>9.2499999999999999E-2</v>
      </c>
      <c r="DC129" s="163">
        <f t="shared" si="124"/>
        <v>0.87149999999999994</v>
      </c>
      <c r="DD129" s="203">
        <f t="shared" si="125"/>
        <v>0.23300000000000001</v>
      </c>
      <c r="DE129" s="283">
        <f t="shared" si="126"/>
        <v>0</v>
      </c>
      <c r="DF129" s="284">
        <f t="shared" si="127"/>
        <v>0</v>
      </c>
      <c r="DI129" s="231"/>
      <c r="DJ129" s="163">
        <f t="shared" si="128"/>
        <v>14.628499999999995</v>
      </c>
      <c r="DK129" s="203">
        <f t="shared" si="129"/>
        <v>0.58299999999999996</v>
      </c>
      <c r="DM129" s="301">
        <f t="shared" si="130"/>
        <v>3</v>
      </c>
      <c r="DN129" s="302">
        <f t="shared" si="131"/>
        <v>5</v>
      </c>
    </row>
    <row r="130" spans="2:118" x14ac:dyDescent="0.3">
      <c r="B130" s="48" t="s">
        <v>281</v>
      </c>
      <c r="C130" s="162">
        <v>540198</v>
      </c>
      <c r="D130" s="5" t="s">
        <v>362</v>
      </c>
      <c r="E130" s="5" t="s">
        <v>370</v>
      </c>
      <c r="F130" s="12">
        <v>7</v>
      </c>
      <c r="G130" s="20">
        <v>225085</v>
      </c>
      <c r="H130" s="20">
        <v>11735</v>
      </c>
      <c r="I130" s="20">
        <v>18622</v>
      </c>
      <c r="J130" s="21">
        <v>52.949241397694202</v>
      </c>
      <c r="K130" s="20">
        <v>7515</v>
      </c>
      <c r="L130" s="165">
        <v>2.4537591483699268</v>
      </c>
      <c r="N130" s="438">
        <v>6170</v>
      </c>
      <c r="O130" s="29">
        <f t="shared" si="66"/>
        <v>0.86499999999999999</v>
      </c>
      <c r="P130" s="27">
        <v>2.7411866628162699E-2</v>
      </c>
      <c r="Q130" s="27">
        <f t="shared" si="67"/>
        <v>0.16200000000000001</v>
      </c>
      <c r="R130" s="12">
        <v>307.94</v>
      </c>
      <c r="S130" s="143">
        <f t="shared" si="68"/>
        <v>0.92200000000000004</v>
      </c>
      <c r="T130" s="71">
        <v>1.368105382411089E-3</v>
      </c>
      <c r="U130" s="27">
        <f t="shared" si="69"/>
        <v>0.23300000000000001</v>
      </c>
      <c r="V130" s="12">
        <v>15</v>
      </c>
      <c r="W130" s="27">
        <f t="shared" si="70"/>
        <v>0.28199999999999997</v>
      </c>
      <c r="X130" s="64">
        <v>1.1000000000000001</v>
      </c>
      <c r="Y130" s="27">
        <f t="shared" si="71"/>
        <v>0.28899999999999998</v>
      </c>
      <c r="Z130" s="165">
        <f t="shared" si="72"/>
        <v>2.7530000000000001</v>
      </c>
      <c r="AA130" s="183">
        <f t="shared" si="73"/>
        <v>0.33500000000000002</v>
      </c>
      <c r="AB130" s="358">
        <f t="shared" si="74"/>
        <v>1</v>
      </c>
      <c r="AC130" s="359">
        <f t="shared" si="75"/>
        <v>2</v>
      </c>
      <c r="AE130" s="438">
        <v>531</v>
      </c>
      <c r="AF130" s="29">
        <f t="shared" si="76"/>
        <v>0.85499999999999998</v>
      </c>
      <c r="AG130" s="80">
        <v>36</v>
      </c>
      <c r="AH130" s="29">
        <f t="shared" si="77"/>
        <v>0.85499999999999998</v>
      </c>
      <c r="AI130" s="27">
        <f t="shared" si="78"/>
        <v>4.5249254367277378E-2</v>
      </c>
      <c r="AJ130" s="85">
        <f t="shared" si="79"/>
        <v>0.36299999999999999</v>
      </c>
      <c r="AK130" s="74">
        <f t="shared" si="80"/>
        <v>8.6061588330632086E-2</v>
      </c>
      <c r="AL130" s="27">
        <f t="shared" si="81"/>
        <v>0.26100000000000001</v>
      </c>
      <c r="AM130" s="12">
        <v>802</v>
      </c>
      <c r="AN130" s="85">
        <f t="shared" si="82"/>
        <v>6.8342564976565823E-2</v>
      </c>
      <c r="AO130" s="27">
        <f t="shared" si="83"/>
        <v>6.7796610169491525E-2</v>
      </c>
      <c r="AP130" s="27">
        <f t="shared" si="84"/>
        <v>0.65700000000000003</v>
      </c>
      <c r="AQ130" s="199">
        <f t="shared" si="85"/>
        <v>2.3340000000000001</v>
      </c>
      <c r="AR130" s="194">
        <f t="shared" si="86"/>
        <v>0.63600000000000001</v>
      </c>
      <c r="AS130" s="358">
        <f t="shared" si="87"/>
        <v>0</v>
      </c>
      <c r="AT130" s="359">
        <f t="shared" si="88"/>
        <v>2</v>
      </c>
      <c r="AV130" s="209">
        <v>50300</v>
      </c>
      <c r="AW130" s="85">
        <f t="shared" si="89"/>
        <v>0.71699999999999997</v>
      </c>
      <c r="AX130" s="27">
        <v>0.29080932784636487</v>
      </c>
      <c r="AY130" s="85">
        <f t="shared" si="90"/>
        <v>0.745</v>
      </c>
      <c r="AZ130" s="27">
        <v>0.127</v>
      </c>
      <c r="BA130" s="85">
        <f t="shared" si="91"/>
        <v>0.29299999999999998</v>
      </c>
      <c r="BB130" s="27">
        <v>0.93</v>
      </c>
      <c r="BC130" s="180">
        <f t="shared" si="92"/>
        <v>0.89700000000000002</v>
      </c>
      <c r="BD130" s="27">
        <v>0.76700000000000002</v>
      </c>
      <c r="BE130" s="85">
        <f t="shared" si="93"/>
        <v>0.41599999999999998</v>
      </c>
      <c r="BF130" s="27">
        <v>1.8832391713747645E-2</v>
      </c>
      <c r="BG130" s="85">
        <f t="shared" si="94"/>
        <v>0.45900000000000002</v>
      </c>
      <c r="BH130" s="213">
        <f t="shared" si="95"/>
        <v>3.5270000000000001</v>
      </c>
      <c r="BI130" s="194">
        <f t="shared" si="96"/>
        <v>0.625</v>
      </c>
      <c r="BJ130" s="358">
        <f t="shared" si="97"/>
        <v>0</v>
      </c>
      <c r="BK130" s="359">
        <f t="shared" si="98"/>
        <v>1</v>
      </c>
      <c r="BM130" s="162">
        <v>2</v>
      </c>
      <c r="BN130" s="27">
        <f t="shared" si="99"/>
        <v>0.61799999999999999</v>
      </c>
      <c r="BO130" s="12">
        <v>1</v>
      </c>
      <c r="BP130" s="27">
        <f t="shared" si="100"/>
        <v>0.59299999999999997</v>
      </c>
      <c r="BQ130" s="27">
        <v>0.04</v>
      </c>
      <c r="BR130" s="85">
        <f t="shared" si="101"/>
        <v>0.25700000000000001</v>
      </c>
      <c r="BS130" s="165">
        <f t="shared" si="102"/>
        <v>0.875</v>
      </c>
      <c r="BT130" s="224">
        <f t="shared" si="103"/>
        <v>0.44800000000000001</v>
      </c>
      <c r="BU130" s="358">
        <f t="shared" si="104"/>
        <v>0</v>
      </c>
      <c r="BV130" s="359">
        <f t="shared" si="105"/>
        <v>0</v>
      </c>
      <c r="BX130" s="162">
        <v>0</v>
      </c>
      <c r="BY130" s="27">
        <f t="shared" si="106"/>
        <v>0</v>
      </c>
      <c r="BZ130" s="12">
        <v>0</v>
      </c>
      <c r="CA130" s="27">
        <f t="shared" si="107"/>
        <v>0</v>
      </c>
      <c r="CB130" s="12">
        <v>9</v>
      </c>
      <c r="CC130" s="27">
        <f t="shared" si="108"/>
        <v>0.79500000000000004</v>
      </c>
      <c r="CD130" s="12">
        <v>2</v>
      </c>
      <c r="CE130" s="27">
        <f t="shared" si="109"/>
        <v>0.67800000000000005</v>
      </c>
      <c r="CF130" s="165">
        <f t="shared" si="110"/>
        <v>0.79500000000000004</v>
      </c>
      <c r="CG130" s="194">
        <f t="shared" si="111"/>
        <v>0.64300000000000002</v>
      </c>
      <c r="CH130" s="358">
        <f t="shared" si="112"/>
        <v>0</v>
      </c>
      <c r="CI130" s="359">
        <f t="shared" si="113"/>
        <v>0</v>
      </c>
      <c r="CK130" s="162">
        <v>28</v>
      </c>
      <c r="CL130" s="29">
        <f t="shared" si="114"/>
        <v>0.80500000000000005</v>
      </c>
      <c r="CM130" s="27">
        <v>5.2730696798493411E-2</v>
      </c>
      <c r="CN130" s="85">
        <f t="shared" si="115"/>
        <v>0.67800000000000005</v>
      </c>
      <c r="CO130" s="12">
        <v>94</v>
      </c>
      <c r="CP130" s="27">
        <f t="shared" si="116"/>
        <v>0.77700000000000002</v>
      </c>
      <c r="CQ130" s="12">
        <v>47</v>
      </c>
      <c r="CR130" s="29">
        <f t="shared" si="117"/>
        <v>0.83699999999999997</v>
      </c>
      <c r="CS130" s="165">
        <f t="shared" si="118"/>
        <v>3.097</v>
      </c>
      <c r="CT130" s="192">
        <f t="shared" si="119"/>
        <v>0.83</v>
      </c>
      <c r="CU130" s="358">
        <f t="shared" si="120"/>
        <v>0</v>
      </c>
      <c r="CV130" s="359">
        <f t="shared" si="121"/>
        <v>2</v>
      </c>
      <c r="CX130" s="228">
        <v>6.7000000000000004E-2</v>
      </c>
      <c r="CY130" s="27">
        <f t="shared" si="122"/>
        <v>0.36699999999999999</v>
      </c>
      <c r="CZ130" s="27">
        <v>3.2000000000000001E-2</v>
      </c>
      <c r="DA130" s="27">
        <f t="shared" si="123"/>
        <v>0.36</v>
      </c>
      <c r="DB130" s="27">
        <v>0.48139999999999999</v>
      </c>
      <c r="DC130" s="165">
        <f t="shared" si="124"/>
        <v>1.2083999999999999</v>
      </c>
      <c r="DD130" s="194">
        <f t="shared" si="125"/>
        <v>0.39500000000000002</v>
      </c>
      <c r="DE130" s="358">
        <f t="shared" si="126"/>
        <v>0</v>
      </c>
      <c r="DF130" s="359">
        <f t="shared" si="127"/>
        <v>0</v>
      </c>
      <c r="DI130" s="231"/>
      <c r="DJ130" s="165">
        <f t="shared" si="128"/>
        <v>14.589400000000003</v>
      </c>
      <c r="DK130" s="194">
        <f t="shared" si="129"/>
        <v>0.57899999999999996</v>
      </c>
      <c r="DM130" s="370">
        <f t="shared" si="130"/>
        <v>1</v>
      </c>
      <c r="DN130" s="371">
        <f t="shared" si="131"/>
        <v>7</v>
      </c>
    </row>
    <row r="131" spans="2:118" x14ac:dyDescent="0.3">
      <c r="B131" s="47" t="s">
        <v>160</v>
      </c>
      <c r="C131" s="160">
        <v>540248</v>
      </c>
      <c r="D131" s="4" t="s">
        <v>338</v>
      </c>
      <c r="E131" s="4" t="s">
        <v>369</v>
      </c>
      <c r="F131" s="11">
        <v>2</v>
      </c>
      <c r="G131" s="18">
        <v>374</v>
      </c>
      <c r="H131" s="18">
        <v>621</v>
      </c>
      <c r="I131" s="18">
        <v>793</v>
      </c>
      <c r="J131" s="19">
        <v>1357.0053475935829</v>
      </c>
      <c r="K131" s="18">
        <v>384</v>
      </c>
      <c r="L131" s="163">
        <v>2.0699999999999998</v>
      </c>
      <c r="N131" s="256">
        <v>100</v>
      </c>
      <c r="O131" s="26">
        <f t="shared" si="66"/>
        <v>0.46899999999999997</v>
      </c>
      <c r="P131" s="26">
        <v>0.26737967914438499</v>
      </c>
      <c r="Q131" s="31">
        <f t="shared" si="67"/>
        <v>0.85799999999999998</v>
      </c>
      <c r="R131" s="11">
        <v>0.5</v>
      </c>
      <c r="S131" s="26">
        <f t="shared" si="68"/>
        <v>7.0000000000000007E-2</v>
      </c>
      <c r="T131" s="69">
        <v>1.3368983957219251E-3</v>
      </c>
      <c r="U131" s="26">
        <f t="shared" si="69"/>
        <v>0.222</v>
      </c>
      <c r="V131" s="11">
        <v>14</v>
      </c>
      <c r="W131" s="26">
        <f t="shared" si="70"/>
        <v>0.23599999999999999</v>
      </c>
      <c r="X131" s="62">
        <v>4.2</v>
      </c>
      <c r="Y131" s="31">
        <f t="shared" si="71"/>
        <v>0.86899999999999999</v>
      </c>
      <c r="Z131" s="163">
        <f t="shared" si="72"/>
        <v>2.7239999999999998</v>
      </c>
      <c r="AA131" s="181">
        <f t="shared" si="73"/>
        <v>0.318</v>
      </c>
      <c r="AB131" s="283">
        <f t="shared" si="74"/>
        <v>0</v>
      </c>
      <c r="AC131" s="284">
        <f t="shared" si="75"/>
        <v>2</v>
      </c>
      <c r="AE131" s="256">
        <v>104</v>
      </c>
      <c r="AF131" s="26">
        <f t="shared" si="76"/>
        <v>0.59299999999999997</v>
      </c>
      <c r="AG131" s="79">
        <v>12</v>
      </c>
      <c r="AH131" s="26">
        <f t="shared" si="77"/>
        <v>0.72699999999999998</v>
      </c>
      <c r="AI131" s="26">
        <f t="shared" si="78"/>
        <v>0.16747181964573268</v>
      </c>
      <c r="AJ131" s="83">
        <f t="shared" si="79"/>
        <v>0.73399999999999999</v>
      </c>
      <c r="AK131" s="61">
        <f t="shared" si="80"/>
        <v>1.04</v>
      </c>
      <c r="AL131" s="26">
        <f t="shared" si="81"/>
        <v>0.76600000000000001</v>
      </c>
      <c r="AM131" s="11">
        <v>115</v>
      </c>
      <c r="AN131" s="83">
        <f t="shared" si="82"/>
        <v>0.18518518518518517</v>
      </c>
      <c r="AO131" s="26">
        <f t="shared" si="83"/>
        <v>0.11538461538461539</v>
      </c>
      <c r="AP131" s="26">
        <f t="shared" si="84"/>
        <v>0.77300000000000002</v>
      </c>
      <c r="AQ131" s="198">
        <f t="shared" si="85"/>
        <v>2.82</v>
      </c>
      <c r="AR131" s="191">
        <f t="shared" si="86"/>
        <v>0.81200000000000006</v>
      </c>
      <c r="AS131" s="283">
        <f t="shared" si="87"/>
        <v>0</v>
      </c>
      <c r="AT131" s="284">
        <f t="shared" si="88"/>
        <v>0</v>
      </c>
      <c r="AV131" s="208">
        <v>25000</v>
      </c>
      <c r="AW131" s="83">
        <f t="shared" si="89"/>
        <v>0.28199999999999997</v>
      </c>
      <c r="AX131" s="26">
        <v>0.49038461538461542</v>
      </c>
      <c r="AY131" s="144">
        <f t="shared" si="90"/>
        <v>0.95699999999999996</v>
      </c>
      <c r="AZ131" s="26">
        <v>0.20899999999999999</v>
      </c>
      <c r="BA131" s="83">
        <f t="shared" si="91"/>
        <v>0.51500000000000001</v>
      </c>
      <c r="BB131" s="26">
        <v>0.93</v>
      </c>
      <c r="BC131" s="178">
        <f t="shared" si="92"/>
        <v>0.89700000000000002</v>
      </c>
      <c r="BD131" s="26">
        <v>0.66100000000000003</v>
      </c>
      <c r="BE131" s="83">
        <f t="shared" si="93"/>
        <v>0.26800000000000002</v>
      </c>
      <c r="BF131" s="26">
        <v>0.20192307692307693</v>
      </c>
      <c r="BG131" s="144">
        <f t="shared" si="94"/>
        <v>0.96799999999999997</v>
      </c>
      <c r="BH131" s="212">
        <f t="shared" si="95"/>
        <v>3.887</v>
      </c>
      <c r="BI131" s="184">
        <f t="shared" si="96"/>
        <v>0.90800000000000003</v>
      </c>
      <c r="BJ131" s="283">
        <f t="shared" si="97"/>
        <v>2</v>
      </c>
      <c r="BK131" s="284">
        <f t="shared" si="98"/>
        <v>3</v>
      </c>
      <c r="BM131" s="160">
        <v>0</v>
      </c>
      <c r="BN131" s="26">
        <f t="shared" si="99"/>
        <v>0</v>
      </c>
      <c r="BO131" s="11">
        <v>0</v>
      </c>
      <c r="BP131" s="26">
        <f t="shared" si="100"/>
        <v>0</v>
      </c>
      <c r="BQ131" s="26">
        <v>0.21299999999999999</v>
      </c>
      <c r="BR131" s="178">
        <f t="shared" si="101"/>
        <v>0.85099999999999998</v>
      </c>
      <c r="BS131" s="163">
        <f t="shared" si="102"/>
        <v>0.85099999999999998</v>
      </c>
      <c r="BT131" s="223">
        <f t="shared" si="103"/>
        <v>0.441</v>
      </c>
      <c r="BU131" s="283">
        <f t="shared" si="104"/>
        <v>0</v>
      </c>
      <c r="BV131" s="284">
        <f t="shared" si="105"/>
        <v>1</v>
      </c>
      <c r="BX131" s="160">
        <v>0</v>
      </c>
      <c r="BY131" s="26">
        <f t="shared" si="106"/>
        <v>0</v>
      </c>
      <c r="BZ131" s="11">
        <v>0</v>
      </c>
      <c r="CA131" s="26">
        <f t="shared" si="107"/>
        <v>0</v>
      </c>
      <c r="CB131" s="11">
        <v>1</v>
      </c>
      <c r="CC131" s="26">
        <f t="shared" si="108"/>
        <v>0.21199999999999999</v>
      </c>
      <c r="CD131" s="11">
        <v>1</v>
      </c>
      <c r="CE131" s="26">
        <f t="shared" si="109"/>
        <v>0.501</v>
      </c>
      <c r="CF131" s="163">
        <f t="shared" si="110"/>
        <v>0.21199999999999999</v>
      </c>
      <c r="CG131" s="203">
        <f t="shared" si="111"/>
        <v>0.20799999999999999</v>
      </c>
      <c r="CH131" s="283">
        <f t="shared" si="112"/>
        <v>0</v>
      </c>
      <c r="CI131" s="284">
        <f t="shared" si="113"/>
        <v>0</v>
      </c>
      <c r="CK131" s="160">
        <v>19</v>
      </c>
      <c r="CL131" s="26">
        <f t="shared" si="114"/>
        <v>0.75900000000000001</v>
      </c>
      <c r="CM131" s="26">
        <v>0.18269230769230768</v>
      </c>
      <c r="CN131" s="178">
        <f t="shared" si="115"/>
        <v>0.89300000000000002</v>
      </c>
      <c r="CO131" s="11">
        <v>1</v>
      </c>
      <c r="CP131" s="26">
        <f t="shared" si="116"/>
        <v>0.109</v>
      </c>
      <c r="CQ131" s="11">
        <v>0</v>
      </c>
      <c r="CR131" s="26">
        <f t="shared" si="117"/>
        <v>0</v>
      </c>
      <c r="CS131" s="163">
        <f t="shared" si="118"/>
        <v>1.7610000000000001</v>
      </c>
      <c r="CT131" s="203">
        <f t="shared" si="119"/>
        <v>0.51200000000000001</v>
      </c>
      <c r="CU131" s="283">
        <f t="shared" si="120"/>
        <v>0</v>
      </c>
      <c r="CV131" s="284">
        <f t="shared" si="121"/>
        <v>1</v>
      </c>
      <c r="CX131" s="227">
        <v>0.26600000000000001</v>
      </c>
      <c r="CY131" s="26">
        <f t="shared" si="122"/>
        <v>0.77700000000000002</v>
      </c>
      <c r="CZ131" s="26">
        <v>0.253</v>
      </c>
      <c r="DA131" s="31">
        <f t="shared" si="123"/>
        <v>0.85099999999999998</v>
      </c>
      <c r="DB131" s="83">
        <v>0.70040000000000002</v>
      </c>
      <c r="DC131" s="163">
        <f t="shared" si="124"/>
        <v>2.3284000000000002</v>
      </c>
      <c r="DD131" s="205">
        <f t="shared" si="125"/>
        <v>0.83</v>
      </c>
      <c r="DE131" s="283">
        <f t="shared" si="126"/>
        <v>0</v>
      </c>
      <c r="DF131" s="284">
        <f t="shared" si="127"/>
        <v>1</v>
      </c>
      <c r="DI131" s="231"/>
      <c r="DJ131" s="163">
        <f t="shared" si="128"/>
        <v>14.583400000000001</v>
      </c>
      <c r="DK131" s="203">
        <f t="shared" si="129"/>
        <v>0.57499999999999996</v>
      </c>
      <c r="DM131" s="301">
        <f t="shared" si="130"/>
        <v>2</v>
      </c>
      <c r="DN131" s="302">
        <f t="shared" si="131"/>
        <v>8</v>
      </c>
    </row>
    <row r="132" spans="2:118" x14ac:dyDescent="0.3">
      <c r="B132" s="47" t="s">
        <v>189</v>
      </c>
      <c r="C132" s="160">
        <v>540136</v>
      </c>
      <c r="D132" s="4" t="s">
        <v>342</v>
      </c>
      <c r="E132" s="4" t="s">
        <v>369</v>
      </c>
      <c r="F132" s="11">
        <v>2</v>
      </c>
      <c r="G132" s="18">
        <v>251</v>
      </c>
      <c r="H132" s="18">
        <v>286</v>
      </c>
      <c r="I132" s="18">
        <v>250</v>
      </c>
      <c r="J132" s="19">
        <v>637.45019920318725</v>
      </c>
      <c r="K132" s="18">
        <v>111</v>
      </c>
      <c r="L132" s="163">
        <v>2.25</v>
      </c>
      <c r="N132" s="256">
        <v>64</v>
      </c>
      <c r="O132" s="26">
        <f t="shared" si="66"/>
        <v>0.35599999999999998</v>
      </c>
      <c r="P132" s="26">
        <v>0.2549800796812749</v>
      </c>
      <c r="Q132" s="31">
        <f t="shared" si="67"/>
        <v>0.84</v>
      </c>
      <c r="R132" s="11">
        <v>1.42</v>
      </c>
      <c r="S132" s="26">
        <f t="shared" si="68"/>
        <v>0.16200000000000001</v>
      </c>
      <c r="T132" s="69">
        <v>5.6573705179282863E-3</v>
      </c>
      <c r="U132" s="26">
        <f t="shared" si="69"/>
        <v>0.69599999999999995</v>
      </c>
      <c r="V132" s="11">
        <v>28</v>
      </c>
      <c r="W132" s="144">
        <f t="shared" si="70"/>
        <v>0.98199999999999998</v>
      </c>
      <c r="X132" s="65">
        <v>2.6</v>
      </c>
      <c r="Y132" s="26">
        <f t="shared" si="71"/>
        <v>0.69199999999999995</v>
      </c>
      <c r="Z132" s="163">
        <f t="shared" si="72"/>
        <v>3.7279999999999998</v>
      </c>
      <c r="AA132" s="181">
        <f t="shared" si="73"/>
        <v>0.79100000000000004</v>
      </c>
      <c r="AB132" s="283">
        <f t="shared" si="74"/>
        <v>1</v>
      </c>
      <c r="AC132" s="284">
        <f t="shared" si="75"/>
        <v>2</v>
      </c>
      <c r="AE132" s="256">
        <v>78</v>
      </c>
      <c r="AF132" s="26">
        <f t="shared" si="76"/>
        <v>0.53300000000000003</v>
      </c>
      <c r="AG132" s="79">
        <v>0</v>
      </c>
      <c r="AH132" s="26">
        <f t="shared" si="77"/>
        <v>0</v>
      </c>
      <c r="AI132" s="26">
        <f t="shared" si="78"/>
        <v>0.27272727272727271</v>
      </c>
      <c r="AJ132" s="178">
        <f t="shared" si="79"/>
        <v>0.88600000000000001</v>
      </c>
      <c r="AK132" s="61">
        <f t="shared" si="80"/>
        <v>1.21875</v>
      </c>
      <c r="AL132" s="31">
        <f t="shared" si="81"/>
        <v>0.82599999999999996</v>
      </c>
      <c r="AM132" s="11">
        <v>80</v>
      </c>
      <c r="AN132" s="83">
        <f t="shared" si="82"/>
        <v>0.27972027972027974</v>
      </c>
      <c r="AO132" s="26">
        <f t="shared" si="83"/>
        <v>0</v>
      </c>
      <c r="AP132" s="26">
        <f t="shared" si="84"/>
        <v>0</v>
      </c>
      <c r="AQ132" s="198">
        <f t="shared" si="85"/>
        <v>2.2450000000000001</v>
      </c>
      <c r="AR132" s="193">
        <f t="shared" si="86"/>
        <v>0.61799999999999999</v>
      </c>
      <c r="AS132" s="283">
        <f t="shared" si="87"/>
        <v>0</v>
      </c>
      <c r="AT132" s="284">
        <f t="shared" si="88"/>
        <v>2</v>
      </c>
      <c r="AV132" s="208">
        <v>40950</v>
      </c>
      <c r="AW132" s="83">
        <f t="shared" si="89"/>
        <v>0.56799999999999995</v>
      </c>
      <c r="AX132" s="26">
        <v>0.27692307692307688</v>
      </c>
      <c r="AY132" s="83">
        <f t="shared" si="90"/>
        <v>0.72</v>
      </c>
      <c r="AZ132" s="26">
        <v>0.13800000000000001</v>
      </c>
      <c r="BA132" s="83">
        <f t="shared" si="91"/>
        <v>0.32500000000000001</v>
      </c>
      <c r="BB132" s="26">
        <v>0.83799999999999997</v>
      </c>
      <c r="BC132" s="83">
        <f t="shared" si="92"/>
        <v>0.56499999999999995</v>
      </c>
      <c r="BD132" s="26">
        <v>0.42500000000000004</v>
      </c>
      <c r="BE132" s="83">
        <f t="shared" si="93"/>
        <v>0.16900000000000001</v>
      </c>
      <c r="BF132" s="26">
        <v>0.14102564102564102</v>
      </c>
      <c r="BG132" s="144">
        <f t="shared" si="94"/>
        <v>0.92500000000000004</v>
      </c>
      <c r="BH132" s="212">
        <f t="shared" si="95"/>
        <v>3.2719999999999998</v>
      </c>
      <c r="BI132" s="193">
        <f t="shared" si="96"/>
        <v>0.45200000000000001</v>
      </c>
      <c r="BJ132" s="283">
        <f t="shared" si="97"/>
        <v>1</v>
      </c>
      <c r="BK132" s="284">
        <f t="shared" si="98"/>
        <v>1</v>
      </c>
      <c r="BM132" s="160">
        <v>0</v>
      </c>
      <c r="BN132" s="26">
        <f t="shared" si="99"/>
        <v>0</v>
      </c>
      <c r="BO132" s="11">
        <v>0</v>
      </c>
      <c r="BP132" s="26">
        <f t="shared" si="100"/>
        <v>0</v>
      </c>
      <c r="BQ132" s="26">
        <v>0.28599999999999998</v>
      </c>
      <c r="BR132" s="144">
        <f t="shared" si="101"/>
        <v>0.90100000000000002</v>
      </c>
      <c r="BS132" s="163">
        <f t="shared" si="102"/>
        <v>0.90100000000000002</v>
      </c>
      <c r="BT132" s="223">
        <f t="shared" si="103"/>
        <v>0.46600000000000003</v>
      </c>
      <c r="BU132" s="283">
        <f t="shared" si="104"/>
        <v>1</v>
      </c>
      <c r="BV132" s="284">
        <f t="shared" si="105"/>
        <v>1</v>
      </c>
      <c r="BX132" s="160">
        <v>0</v>
      </c>
      <c r="BY132" s="26">
        <f t="shared" si="106"/>
        <v>0</v>
      </c>
      <c r="BZ132" s="11">
        <v>0</v>
      </c>
      <c r="CA132" s="26">
        <f t="shared" si="107"/>
        <v>0</v>
      </c>
      <c r="CB132" s="11">
        <v>4</v>
      </c>
      <c r="CC132" s="26">
        <f t="shared" si="108"/>
        <v>0.59</v>
      </c>
      <c r="CD132" s="11">
        <v>1</v>
      </c>
      <c r="CE132" s="26">
        <f t="shared" si="109"/>
        <v>0.501</v>
      </c>
      <c r="CF132" s="163">
        <f t="shared" si="110"/>
        <v>0.59</v>
      </c>
      <c r="CG132" s="203">
        <f t="shared" si="111"/>
        <v>0.51500000000000001</v>
      </c>
      <c r="CH132" s="283">
        <f t="shared" si="112"/>
        <v>0</v>
      </c>
      <c r="CI132" s="284">
        <f t="shared" si="113"/>
        <v>0</v>
      </c>
      <c r="CK132" s="160">
        <v>0</v>
      </c>
      <c r="CL132" s="26">
        <f t="shared" si="114"/>
        <v>0</v>
      </c>
      <c r="CM132" s="26">
        <v>0</v>
      </c>
      <c r="CN132" s="83">
        <f t="shared" si="115"/>
        <v>0</v>
      </c>
      <c r="CO132" s="11">
        <v>33</v>
      </c>
      <c r="CP132" s="26">
        <f t="shared" si="116"/>
        <v>0.56100000000000005</v>
      </c>
      <c r="CQ132" s="11">
        <v>5</v>
      </c>
      <c r="CR132" s="26">
        <f t="shared" si="117"/>
        <v>0.47699999999999998</v>
      </c>
      <c r="CS132" s="163">
        <f t="shared" si="118"/>
        <v>1.038</v>
      </c>
      <c r="CT132" s="203">
        <f t="shared" si="119"/>
        <v>0.35299999999999998</v>
      </c>
      <c r="CU132" s="283">
        <f t="shared" si="120"/>
        <v>0</v>
      </c>
      <c r="CV132" s="284">
        <f t="shared" si="121"/>
        <v>0</v>
      </c>
      <c r="CX132" s="227">
        <v>0.58399999999999996</v>
      </c>
      <c r="CY132" s="144">
        <f t="shared" si="122"/>
        <v>0.94599999999999995</v>
      </c>
      <c r="CZ132" s="26">
        <v>0.51200000000000001</v>
      </c>
      <c r="DA132" s="144">
        <f t="shared" si="123"/>
        <v>0.96099999999999997</v>
      </c>
      <c r="DB132" s="178">
        <v>0.88100000000000001</v>
      </c>
      <c r="DC132" s="163">
        <f t="shared" si="124"/>
        <v>2.7880000000000003</v>
      </c>
      <c r="DD132" s="206">
        <f t="shared" si="125"/>
        <v>0.96799999999999997</v>
      </c>
      <c r="DE132" s="283">
        <f t="shared" si="126"/>
        <v>2</v>
      </c>
      <c r="DF132" s="284">
        <f t="shared" si="127"/>
        <v>3</v>
      </c>
      <c r="DI132" s="231"/>
      <c r="DJ132" s="163">
        <f t="shared" si="128"/>
        <v>14.561999999999998</v>
      </c>
      <c r="DK132" s="203">
        <f t="shared" si="129"/>
        <v>0.57199999999999995</v>
      </c>
      <c r="DM132" s="301">
        <f t="shared" si="130"/>
        <v>5</v>
      </c>
      <c r="DN132" s="302">
        <f t="shared" si="131"/>
        <v>9</v>
      </c>
    </row>
    <row r="133" spans="2:118" x14ac:dyDescent="0.3">
      <c r="B133" s="47" t="s">
        <v>287</v>
      </c>
      <c r="C133" s="160">
        <v>540204</v>
      </c>
      <c r="D133" s="4" t="s">
        <v>364</v>
      </c>
      <c r="E133" s="4" t="s">
        <v>369</v>
      </c>
      <c r="F133" s="11">
        <v>4</v>
      </c>
      <c r="G133" s="18">
        <v>303</v>
      </c>
      <c r="H133" s="18">
        <v>670</v>
      </c>
      <c r="I133" s="18">
        <v>1299</v>
      </c>
      <c r="J133" s="19">
        <v>2743.7623762376238</v>
      </c>
      <c r="K133" s="18">
        <v>436</v>
      </c>
      <c r="L133" s="163">
        <v>2.98</v>
      </c>
      <c r="N133" s="256">
        <v>171</v>
      </c>
      <c r="O133" s="26">
        <f t="shared" si="66"/>
        <v>0.59</v>
      </c>
      <c r="P133" s="26">
        <v>0.5643564356435643</v>
      </c>
      <c r="Q133" s="144">
        <f t="shared" si="67"/>
        <v>0.99199999999999999</v>
      </c>
      <c r="R133" s="11">
        <v>2.7</v>
      </c>
      <c r="S133" s="26">
        <f t="shared" si="68"/>
        <v>0.38100000000000001</v>
      </c>
      <c r="T133" s="69">
        <v>8.9108910891089119E-3</v>
      </c>
      <c r="U133" s="31">
        <f t="shared" si="69"/>
        <v>0.89300000000000002</v>
      </c>
      <c r="V133" s="11">
        <v>17</v>
      </c>
      <c r="W133" s="26">
        <f t="shared" si="70"/>
        <v>0.505</v>
      </c>
      <c r="X133" s="62">
        <v>1.7</v>
      </c>
      <c r="Y133" s="26">
        <f t="shared" si="71"/>
        <v>0.48</v>
      </c>
      <c r="Z133" s="163">
        <f t="shared" si="72"/>
        <v>3.8410000000000002</v>
      </c>
      <c r="AA133" s="185">
        <f t="shared" si="73"/>
        <v>0.84399999999999997</v>
      </c>
      <c r="AB133" s="283">
        <f t="shared" si="74"/>
        <v>1</v>
      </c>
      <c r="AC133" s="284">
        <f t="shared" si="75"/>
        <v>2</v>
      </c>
      <c r="AE133" s="256">
        <v>103</v>
      </c>
      <c r="AF133" s="26">
        <f t="shared" si="76"/>
        <v>0.59</v>
      </c>
      <c r="AG133" s="79">
        <v>22</v>
      </c>
      <c r="AH133" s="26">
        <f t="shared" si="77"/>
        <v>0.77700000000000002</v>
      </c>
      <c r="AI133" s="26">
        <f t="shared" si="78"/>
        <v>0.15373134328358209</v>
      </c>
      <c r="AJ133" s="83">
        <f t="shared" si="79"/>
        <v>0.70599999999999996</v>
      </c>
      <c r="AK133" s="61">
        <f t="shared" si="80"/>
        <v>0.60233918128654973</v>
      </c>
      <c r="AL133" s="26">
        <f t="shared" si="81"/>
        <v>0.59</v>
      </c>
      <c r="AM133" s="11">
        <v>133</v>
      </c>
      <c r="AN133" s="83">
        <f t="shared" si="82"/>
        <v>0.19850746268656716</v>
      </c>
      <c r="AO133" s="26">
        <f t="shared" si="83"/>
        <v>0.21359223300970873</v>
      </c>
      <c r="AP133" s="144">
        <f t="shared" si="84"/>
        <v>0.90100000000000002</v>
      </c>
      <c r="AQ133" s="198">
        <f t="shared" si="85"/>
        <v>2.6629999999999998</v>
      </c>
      <c r="AR133" s="193">
        <f t="shared" si="86"/>
        <v>0.752</v>
      </c>
      <c r="AS133" s="283">
        <f t="shared" si="87"/>
        <v>0</v>
      </c>
      <c r="AT133" s="284">
        <f t="shared" si="88"/>
        <v>0</v>
      </c>
      <c r="AV133" s="208">
        <v>34900</v>
      </c>
      <c r="AW133" s="83">
        <f t="shared" si="89"/>
        <v>0.46899999999999997</v>
      </c>
      <c r="AX133" s="26">
        <v>9.7345132743362831E-2</v>
      </c>
      <c r="AY133" s="83">
        <f t="shared" si="90"/>
        <v>0.41299999999999998</v>
      </c>
      <c r="AZ133" s="26">
        <v>0.36799999999999999</v>
      </c>
      <c r="BA133" s="83">
        <f t="shared" si="91"/>
        <v>0.79100000000000004</v>
      </c>
      <c r="BB133" s="26">
        <v>0.78900000000000003</v>
      </c>
      <c r="BC133" s="83">
        <f t="shared" si="92"/>
        <v>0.46600000000000003</v>
      </c>
      <c r="BD133" s="26">
        <v>0.94000000000000006</v>
      </c>
      <c r="BE133" s="178">
        <f t="shared" si="93"/>
        <v>0.879</v>
      </c>
      <c r="BF133" s="26">
        <v>9.7087378640776691E-3</v>
      </c>
      <c r="BG133" s="83">
        <f t="shared" si="94"/>
        <v>0.39200000000000002</v>
      </c>
      <c r="BH133" s="212">
        <f t="shared" si="95"/>
        <v>3.4099999999999997</v>
      </c>
      <c r="BI133" s="193">
        <f t="shared" si="96"/>
        <v>0.54400000000000004</v>
      </c>
      <c r="BJ133" s="283">
        <f t="shared" si="97"/>
        <v>0</v>
      </c>
      <c r="BK133" s="284">
        <f t="shared" si="98"/>
        <v>1</v>
      </c>
      <c r="BM133" s="160">
        <v>4</v>
      </c>
      <c r="BN133" s="31">
        <f t="shared" si="99"/>
        <v>0.85499999999999998</v>
      </c>
      <c r="BO133" s="11">
        <v>1</v>
      </c>
      <c r="BP133" s="26">
        <f t="shared" si="100"/>
        <v>0.59299999999999997</v>
      </c>
      <c r="BQ133" s="26">
        <v>0.17100000000000001</v>
      </c>
      <c r="BR133" s="83">
        <f t="shared" si="101"/>
        <v>0.77300000000000002</v>
      </c>
      <c r="BS133" s="163">
        <f t="shared" si="102"/>
        <v>1.6280000000000001</v>
      </c>
      <c r="BT133" s="217">
        <f t="shared" si="103"/>
        <v>0.93200000000000005</v>
      </c>
      <c r="BU133" s="283">
        <f t="shared" si="104"/>
        <v>0</v>
      </c>
      <c r="BV133" s="284">
        <f t="shared" si="105"/>
        <v>1</v>
      </c>
      <c r="BX133" s="160">
        <v>0</v>
      </c>
      <c r="BY133" s="26">
        <f t="shared" si="106"/>
        <v>0</v>
      </c>
      <c r="BZ133" s="11">
        <v>0</v>
      </c>
      <c r="CA133" s="26">
        <f t="shared" si="107"/>
        <v>0</v>
      </c>
      <c r="CB133" s="11">
        <v>3</v>
      </c>
      <c r="CC133" s="26">
        <f t="shared" si="108"/>
        <v>0.51500000000000001</v>
      </c>
      <c r="CD133" s="11">
        <v>0</v>
      </c>
      <c r="CE133" s="26">
        <f t="shared" si="109"/>
        <v>0</v>
      </c>
      <c r="CF133" s="163">
        <f t="shared" si="110"/>
        <v>0.51500000000000001</v>
      </c>
      <c r="CG133" s="203">
        <f t="shared" si="111"/>
        <v>0.46600000000000003</v>
      </c>
      <c r="CH133" s="283">
        <f t="shared" si="112"/>
        <v>0</v>
      </c>
      <c r="CI133" s="284">
        <f t="shared" si="113"/>
        <v>0</v>
      </c>
      <c r="CK133" s="160">
        <v>0</v>
      </c>
      <c r="CL133" s="26">
        <f t="shared" si="114"/>
        <v>0</v>
      </c>
      <c r="CM133" s="26">
        <v>0</v>
      </c>
      <c r="CN133" s="83">
        <f t="shared" si="115"/>
        <v>0</v>
      </c>
      <c r="CO133" s="11">
        <v>41</v>
      </c>
      <c r="CP133" s="26">
        <f t="shared" si="116"/>
        <v>0.60699999999999998</v>
      </c>
      <c r="CQ133" s="11">
        <v>0</v>
      </c>
      <c r="CR133" s="26">
        <f t="shared" si="117"/>
        <v>0</v>
      </c>
      <c r="CS133" s="163">
        <f t="shared" si="118"/>
        <v>0.60699999999999998</v>
      </c>
      <c r="CT133" s="203">
        <f t="shared" si="119"/>
        <v>0.25700000000000001</v>
      </c>
      <c r="CU133" s="283">
        <f t="shared" si="120"/>
        <v>0</v>
      </c>
      <c r="CV133" s="284">
        <f t="shared" si="121"/>
        <v>0</v>
      </c>
      <c r="CX133" s="227">
        <v>0.20200000000000001</v>
      </c>
      <c r="CY133" s="26">
        <f t="shared" si="122"/>
        <v>0.68899999999999995</v>
      </c>
      <c r="CZ133" s="26">
        <v>0.105</v>
      </c>
      <c r="DA133" s="26">
        <f t="shared" si="123"/>
        <v>0.66400000000000003</v>
      </c>
      <c r="DB133" s="26">
        <v>0.54179999999999995</v>
      </c>
      <c r="DC133" s="163">
        <f t="shared" si="124"/>
        <v>1.8948</v>
      </c>
      <c r="DD133" s="203">
        <f t="shared" si="125"/>
        <v>0.67400000000000004</v>
      </c>
      <c r="DE133" s="283">
        <f t="shared" si="126"/>
        <v>0</v>
      </c>
      <c r="DF133" s="284">
        <f t="shared" si="127"/>
        <v>0</v>
      </c>
      <c r="DJ133" s="163">
        <f t="shared" si="128"/>
        <v>14.558800000000003</v>
      </c>
      <c r="DK133" s="203">
        <f t="shared" si="129"/>
        <v>0.56799999999999995</v>
      </c>
      <c r="DM133" s="301">
        <f t="shared" si="130"/>
        <v>1</v>
      </c>
      <c r="DN133" s="302">
        <f t="shared" si="131"/>
        <v>4</v>
      </c>
    </row>
    <row r="134" spans="2:118" x14ac:dyDescent="0.3">
      <c r="B134" s="48" t="s">
        <v>218</v>
      </c>
      <c r="C134" s="162">
        <v>540225</v>
      </c>
      <c r="D134" s="5" t="s">
        <v>349</v>
      </c>
      <c r="E134" s="5" t="s">
        <v>370</v>
      </c>
      <c r="F134" s="12">
        <v>5</v>
      </c>
      <c r="G134" s="20">
        <v>85080</v>
      </c>
      <c r="H134" s="20">
        <v>4766</v>
      </c>
      <c r="I134" s="20">
        <v>4626</v>
      </c>
      <c r="J134" s="21">
        <v>34.798307475317351</v>
      </c>
      <c r="K134" s="20">
        <v>1502</v>
      </c>
      <c r="L134" s="165">
        <v>2.7536617842876163</v>
      </c>
      <c r="N134" s="438">
        <v>3755</v>
      </c>
      <c r="O134" s="29">
        <f t="shared" si="66"/>
        <v>0.82599999999999996</v>
      </c>
      <c r="P134" s="27">
        <v>4.413493182886695E-2</v>
      </c>
      <c r="Q134" s="27">
        <f t="shared" si="67"/>
        <v>0.28199999999999997</v>
      </c>
      <c r="R134" s="12">
        <v>123.11</v>
      </c>
      <c r="S134" s="29">
        <f t="shared" si="68"/>
        <v>0.81899999999999995</v>
      </c>
      <c r="T134" s="71">
        <v>1.446991067230841E-3</v>
      </c>
      <c r="U134" s="27">
        <f t="shared" si="69"/>
        <v>0.26100000000000001</v>
      </c>
      <c r="V134" s="12">
        <v>9</v>
      </c>
      <c r="W134" s="27">
        <f t="shared" si="70"/>
        <v>0</v>
      </c>
      <c r="X134" s="64">
        <v>5.9</v>
      </c>
      <c r="Y134" s="143">
        <f t="shared" si="71"/>
        <v>0.95</v>
      </c>
      <c r="Z134" s="165">
        <f t="shared" si="72"/>
        <v>3.1379999999999999</v>
      </c>
      <c r="AA134" s="183">
        <f t="shared" si="73"/>
        <v>0.498</v>
      </c>
      <c r="AB134" s="358">
        <f t="shared" si="74"/>
        <v>1</v>
      </c>
      <c r="AC134" s="359">
        <f t="shared" si="75"/>
        <v>3</v>
      </c>
      <c r="AE134" s="438">
        <v>221</v>
      </c>
      <c r="AF134" s="27">
        <f t="shared" si="76"/>
        <v>0.72</v>
      </c>
      <c r="AG134" s="80">
        <v>24</v>
      </c>
      <c r="AH134" s="27">
        <f t="shared" si="77"/>
        <v>0.79500000000000004</v>
      </c>
      <c r="AI134" s="27">
        <f t="shared" si="78"/>
        <v>4.6370121695342006E-2</v>
      </c>
      <c r="AJ134" s="85">
        <f t="shared" si="79"/>
        <v>0.371</v>
      </c>
      <c r="AK134" s="74">
        <f t="shared" si="80"/>
        <v>5.8854860186418112E-2</v>
      </c>
      <c r="AL134" s="27">
        <f t="shared" si="81"/>
        <v>0.19700000000000001</v>
      </c>
      <c r="AM134" s="12">
        <v>279</v>
      </c>
      <c r="AN134" s="85">
        <f t="shared" si="82"/>
        <v>5.85396558959295E-2</v>
      </c>
      <c r="AO134" s="27">
        <f t="shared" si="83"/>
        <v>0.10859728506787331</v>
      </c>
      <c r="AP134" s="27">
        <f t="shared" si="84"/>
        <v>0.752</v>
      </c>
      <c r="AQ134" s="199">
        <f t="shared" si="85"/>
        <v>2.0830000000000002</v>
      </c>
      <c r="AR134" s="194">
        <f t="shared" si="86"/>
        <v>0.54400000000000004</v>
      </c>
      <c r="AS134" s="358">
        <f t="shared" si="87"/>
        <v>0</v>
      </c>
      <c r="AT134" s="359">
        <f t="shared" si="88"/>
        <v>0</v>
      </c>
      <c r="AV134" s="209">
        <v>32300</v>
      </c>
      <c r="AW134" s="85">
        <f t="shared" si="89"/>
        <v>0.42</v>
      </c>
      <c r="AX134" s="27">
        <v>0.31451612903225812</v>
      </c>
      <c r="AY134" s="180">
        <f t="shared" si="90"/>
        <v>0.81899999999999995</v>
      </c>
      <c r="AZ134" s="27">
        <v>0.19700000000000001</v>
      </c>
      <c r="BA134" s="85">
        <f t="shared" si="91"/>
        <v>0.49099999999999999</v>
      </c>
      <c r="BB134" s="27">
        <v>0.88200000000000001</v>
      </c>
      <c r="BC134" s="85">
        <f t="shared" si="92"/>
        <v>0.68100000000000005</v>
      </c>
      <c r="BD134" s="27">
        <v>0.69899999999999995</v>
      </c>
      <c r="BE134" s="85">
        <f t="shared" si="93"/>
        <v>0.314</v>
      </c>
      <c r="BF134" s="27">
        <v>0.20814479638009051</v>
      </c>
      <c r="BG134" s="143">
        <f t="shared" si="94"/>
        <v>0.97499999999999998</v>
      </c>
      <c r="BH134" s="213">
        <f t="shared" si="95"/>
        <v>3.6999999999999997</v>
      </c>
      <c r="BI134" s="194">
        <f t="shared" si="96"/>
        <v>0.77300000000000002</v>
      </c>
      <c r="BJ134" s="358">
        <f t="shared" si="97"/>
        <v>1</v>
      </c>
      <c r="BK134" s="359">
        <f t="shared" si="98"/>
        <v>2</v>
      </c>
      <c r="BM134" s="162">
        <v>0</v>
      </c>
      <c r="BN134" s="27">
        <f t="shared" si="99"/>
        <v>0</v>
      </c>
      <c r="BO134" s="12">
        <v>0</v>
      </c>
      <c r="BP134" s="27">
        <f t="shared" si="100"/>
        <v>0</v>
      </c>
      <c r="BQ134" s="27">
        <v>8.5000000000000006E-2</v>
      </c>
      <c r="BR134" s="85">
        <f t="shared" si="101"/>
        <v>0.52600000000000002</v>
      </c>
      <c r="BS134" s="165">
        <f t="shared" si="102"/>
        <v>0.52600000000000002</v>
      </c>
      <c r="BT134" s="224">
        <f t="shared" si="103"/>
        <v>0.314</v>
      </c>
      <c r="BU134" s="358">
        <f t="shared" si="104"/>
        <v>0</v>
      </c>
      <c r="BV134" s="359">
        <f t="shared" si="105"/>
        <v>0</v>
      </c>
      <c r="BX134" s="162">
        <v>0</v>
      </c>
      <c r="BY134" s="27">
        <f t="shared" si="106"/>
        <v>0</v>
      </c>
      <c r="BZ134" s="12">
        <v>0</v>
      </c>
      <c r="CA134" s="27">
        <f t="shared" si="107"/>
        <v>0</v>
      </c>
      <c r="CB134" s="12">
        <v>6</v>
      </c>
      <c r="CC134" s="27">
        <f t="shared" si="108"/>
        <v>0.67800000000000005</v>
      </c>
      <c r="CD134" s="12">
        <v>2</v>
      </c>
      <c r="CE134" s="27">
        <f t="shared" si="109"/>
        <v>0.67800000000000005</v>
      </c>
      <c r="CF134" s="165">
        <f t="shared" si="110"/>
        <v>0.67800000000000005</v>
      </c>
      <c r="CG134" s="194">
        <f t="shared" si="111"/>
        <v>0.57199999999999995</v>
      </c>
      <c r="CH134" s="358">
        <f t="shared" si="112"/>
        <v>0</v>
      </c>
      <c r="CI134" s="359">
        <f t="shared" si="113"/>
        <v>0</v>
      </c>
      <c r="CK134" s="162">
        <v>83</v>
      </c>
      <c r="CL134" s="143">
        <f t="shared" si="114"/>
        <v>0.92900000000000005</v>
      </c>
      <c r="CM134" s="27">
        <v>0.3755656108597285</v>
      </c>
      <c r="CN134" s="143">
        <f t="shared" si="115"/>
        <v>0.98499999999999999</v>
      </c>
      <c r="CO134" s="12">
        <v>39</v>
      </c>
      <c r="CP134" s="27">
        <f t="shared" si="116"/>
        <v>0.59699999999999998</v>
      </c>
      <c r="CQ134" s="12">
        <v>8</v>
      </c>
      <c r="CR134" s="27">
        <f t="shared" si="117"/>
        <v>0.57199999999999995</v>
      </c>
      <c r="CS134" s="165">
        <f t="shared" si="118"/>
        <v>3.0830000000000002</v>
      </c>
      <c r="CT134" s="192">
        <f t="shared" si="119"/>
        <v>0.82599999999999996</v>
      </c>
      <c r="CU134" s="358">
        <f t="shared" si="120"/>
        <v>2</v>
      </c>
      <c r="CV134" s="359">
        <f t="shared" si="121"/>
        <v>2</v>
      </c>
      <c r="CX134" s="228">
        <v>0.115</v>
      </c>
      <c r="CY134" s="27">
        <f t="shared" si="122"/>
        <v>0.53300000000000003</v>
      </c>
      <c r="CZ134" s="27">
        <v>8.5000000000000006E-2</v>
      </c>
      <c r="DA134" s="27">
        <f t="shared" si="123"/>
        <v>0.63200000000000001</v>
      </c>
      <c r="DB134" s="27">
        <v>0.1666</v>
      </c>
      <c r="DC134" s="165">
        <f t="shared" si="124"/>
        <v>1.3316000000000001</v>
      </c>
      <c r="DD134" s="194">
        <f t="shared" si="125"/>
        <v>0.44500000000000001</v>
      </c>
      <c r="DE134" s="358">
        <f t="shared" si="126"/>
        <v>0</v>
      </c>
      <c r="DF134" s="359">
        <f t="shared" si="127"/>
        <v>0</v>
      </c>
      <c r="DI134" s="231"/>
      <c r="DJ134" s="165">
        <f t="shared" si="128"/>
        <v>14.539599999999998</v>
      </c>
      <c r="DK134" s="194">
        <f t="shared" si="129"/>
        <v>0.56499999999999995</v>
      </c>
      <c r="DM134" s="370">
        <f t="shared" si="130"/>
        <v>4</v>
      </c>
      <c r="DN134" s="371">
        <f t="shared" si="131"/>
        <v>7</v>
      </c>
    </row>
    <row r="135" spans="2:118" x14ac:dyDescent="0.3">
      <c r="B135" s="47" t="s">
        <v>190</v>
      </c>
      <c r="C135" s="160">
        <v>545538</v>
      </c>
      <c r="D135" s="4" t="s">
        <v>342</v>
      </c>
      <c r="E135" s="4" t="s">
        <v>369</v>
      </c>
      <c r="F135" s="11">
        <v>2</v>
      </c>
      <c r="G135" s="18">
        <v>348</v>
      </c>
      <c r="H135" s="18">
        <v>297</v>
      </c>
      <c r="I135" s="18">
        <v>509</v>
      </c>
      <c r="J135" s="19">
        <v>936.09195402298838</v>
      </c>
      <c r="K135" s="18">
        <v>269</v>
      </c>
      <c r="L135" s="163">
        <v>1.89</v>
      </c>
      <c r="N135" s="256">
        <v>145</v>
      </c>
      <c r="O135" s="26">
        <f t="shared" si="66"/>
        <v>0.56499999999999995</v>
      </c>
      <c r="P135" s="26">
        <v>0.41666666666666669</v>
      </c>
      <c r="Q135" s="144">
        <f t="shared" si="67"/>
        <v>0.96799999999999997</v>
      </c>
      <c r="R135" s="11">
        <v>5.0599999999999996</v>
      </c>
      <c r="S135" s="26">
        <f t="shared" si="68"/>
        <v>0.60699999999999998</v>
      </c>
      <c r="T135" s="69">
        <v>1.454022988505747E-2</v>
      </c>
      <c r="U135" s="144">
        <f t="shared" si="69"/>
        <v>0.98199999999999998</v>
      </c>
      <c r="V135" s="11">
        <v>28</v>
      </c>
      <c r="W135" s="144">
        <f t="shared" si="70"/>
        <v>0.98199999999999998</v>
      </c>
      <c r="X135" s="65">
        <v>0.7</v>
      </c>
      <c r="Y135" s="26">
        <f t="shared" si="71"/>
        <v>0.17599999999999999</v>
      </c>
      <c r="Z135" s="163">
        <f t="shared" si="72"/>
        <v>4.2799999999999994</v>
      </c>
      <c r="AA135" s="184">
        <f t="shared" si="73"/>
        <v>0.95399999999999996</v>
      </c>
      <c r="AB135" s="283">
        <f t="shared" si="74"/>
        <v>3</v>
      </c>
      <c r="AC135" s="284">
        <f t="shared" si="75"/>
        <v>3</v>
      </c>
      <c r="AE135" s="256">
        <v>36</v>
      </c>
      <c r="AF135" s="26">
        <f t="shared" si="76"/>
        <v>0.371</v>
      </c>
      <c r="AG135" s="79">
        <v>0</v>
      </c>
      <c r="AH135" s="26">
        <f t="shared" si="77"/>
        <v>0</v>
      </c>
      <c r="AI135" s="26">
        <f t="shared" si="78"/>
        <v>0.12121212121212122</v>
      </c>
      <c r="AJ135" s="83">
        <f t="shared" si="79"/>
        <v>0.65700000000000003</v>
      </c>
      <c r="AK135" s="61">
        <f t="shared" si="80"/>
        <v>0.24827586206896551</v>
      </c>
      <c r="AL135" s="26">
        <f t="shared" si="81"/>
        <v>0.39200000000000002</v>
      </c>
      <c r="AM135" s="11">
        <v>47</v>
      </c>
      <c r="AN135" s="83">
        <f t="shared" si="82"/>
        <v>0.15824915824915825</v>
      </c>
      <c r="AO135" s="26">
        <f t="shared" si="83"/>
        <v>0</v>
      </c>
      <c r="AP135" s="26">
        <f t="shared" si="84"/>
        <v>0</v>
      </c>
      <c r="AQ135" s="198">
        <f t="shared" si="85"/>
        <v>1.42</v>
      </c>
      <c r="AR135" s="193">
        <f t="shared" si="86"/>
        <v>0.30299999999999999</v>
      </c>
      <c r="AS135" s="283">
        <f t="shared" si="87"/>
        <v>0</v>
      </c>
      <c r="AT135" s="284">
        <f t="shared" si="88"/>
        <v>0</v>
      </c>
      <c r="AV135" s="208">
        <v>28000</v>
      </c>
      <c r="AW135" s="83">
        <f t="shared" si="89"/>
        <v>0.33900000000000002</v>
      </c>
      <c r="AX135" s="26">
        <v>0.41860465116279072</v>
      </c>
      <c r="AY135" s="144">
        <f t="shared" si="90"/>
        <v>0.91800000000000004</v>
      </c>
      <c r="AZ135" s="26">
        <v>0.36199999999999999</v>
      </c>
      <c r="BA135" s="83">
        <f t="shared" si="91"/>
        <v>0.78400000000000003</v>
      </c>
      <c r="BB135" s="26">
        <v>0.89400000000000002</v>
      </c>
      <c r="BC135" s="83">
        <f t="shared" si="92"/>
        <v>0.72699999999999998</v>
      </c>
      <c r="BD135" s="26">
        <v>0.49</v>
      </c>
      <c r="BE135" s="83">
        <f t="shared" si="93"/>
        <v>0.18</v>
      </c>
      <c r="BF135" s="26">
        <v>0</v>
      </c>
      <c r="BG135" s="83">
        <f t="shared" si="94"/>
        <v>0</v>
      </c>
      <c r="BH135" s="212">
        <f t="shared" si="95"/>
        <v>2.948</v>
      </c>
      <c r="BI135" s="193">
        <f t="shared" si="96"/>
        <v>0.3</v>
      </c>
      <c r="BJ135" s="283">
        <f t="shared" si="97"/>
        <v>1</v>
      </c>
      <c r="BK135" s="284">
        <f t="shared" si="98"/>
        <v>1</v>
      </c>
      <c r="BM135" s="160">
        <v>4</v>
      </c>
      <c r="BN135" s="31">
        <f t="shared" si="99"/>
        <v>0.85499999999999998</v>
      </c>
      <c r="BO135" s="11">
        <v>1</v>
      </c>
      <c r="BP135" s="26">
        <f t="shared" si="100"/>
        <v>0.59299999999999997</v>
      </c>
      <c r="BQ135" s="26">
        <v>0.17199999999999999</v>
      </c>
      <c r="BR135" s="83">
        <f t="shared" si="101"/>
        <v>0.77700000000000002</v>
      </c>
      <c r="BS135" s="163">
        <f t="shared" si="102"/>
        <v>1.6320000000000001</v>
      </c>
      <c r="BT135" s="217">
        <f t="shared" si="103"/>
        <v>0.93899999999999995</v>
      </c>
      <c r="BU135" s="283">
        <f t="shared" si="104"/>
        <v>0</v>
      </c>
      <c r="BV135" s="284">
        <f t="shared" si="105"/>
        <v>1</v>
      </c>
      <c r="BX135" s="160">
        <v>0</v>
      </c>
      <c r="BY135" s="26">
        <f t="shared" si="106"/>
        <v>0</v>
      </c>
      <c r="BZ135" s="11">
        <v>0</v>
      </c>
      <c r="CA135" s="26">
        <f t="shared" si="107"/>
        <v>0</v>
      </c>
      <c r="CB135" s="11">
        <v>2</v>
      </c>
      <c r="CC135" s="26">
        <f t="shared" si="108"/>
        <v>0.42</v>
      </c>
      <c r="CD135" s="11">
        <v>0</v>
      </c>
      <c r="CE135" s="26">
        <f t="shared" si="109"/>
        <v>0</v>
      </c>
      <c r="CF135" s="163">
        <f t="shared" si="110"/>
        <v>0.42</v>
      </c>
      <c r="CG135" s="203">
        <f t="shared" si="111"/>
        <v>0.39200000000000002</v>
      </c>
      <c r="CH135" s="283">
        <f t="shared" si="112"/>
        <v>0</v>
      </c>
      <c r="CI135" s="284">
        <f t="shared" si="113"/>
        <v>0</v>
      </c>
      <c r="CK135" s="160">
        <v>0</v>
      </c>
      <c r="CL135" s="26">
        <f t="shared" si="114"/>
        <v>0</v>
      </c>
      <c r="CM135" s="26">
        <v>0</v>
      </c>
      <c r="CN135" s="83">
        <f t="shared" si="115"/>
        <v>0</v>
      </c>
      <c r="CO135" s="11">
        <v>139</v>
      </c>
      <c r="CP135" s="31">
        <f t="shared" si="116"/>
        <v>0.80500000000000005</v>
      </c>
      <c r="CQ135" s="11">
        <v>52</v>
      </c>
      <c r="CR135" s="31">
        <f t="shared" si="117"/>
        <v>0.85099999999999998</v>
      </c>
      <c r="CS135" s="163">
        <f t="shared" si="118"/>
        <v>1.6560000000000001</v>
      </c>
      <c r="CT135" s="203">
        <f t="shared" si="119"/>
        <v>0.48</v>
      </c>
      <c r="CU135" s="283">
        <f t="shared" si="120"/>
        <v>0</v>
      </c>
      <c r="CV135" s="284">
        <f t="shared" si="121"/>
        <v>2</v>
      </c>
      <c r="CX135" s="227">
        <v>0.11799999999999999</v>
      </c>
      <c r="CY135" s="26">
        <f t="shared" si="122"/>
        <v>0.54400000000000004</v>
      </c>
      <c r="CZ135" s="26">
        <v>5.5E-2</v>
      </c>
      <c r="DA135" s="26">
        <f t="shared" si="123"/>
        <v>0.501</v>
      </c>
      <c r="DB135" s="144">
        <v>0.97350000000000003</v>
      </c>
      <c r="DC135" s="163">
        <f t="shared" si="124"/>
        <v>2.0185</v>
      </c>
      <c r="DD135" s="203">
        <f t="shared" si="125"/>
        <v>0.72699999999999998</v>
      </c>
      <c r="DE135" s="283">
        <f t="shared" si="126"/>
        <v>1</v>
      </c>
      <c r="DF135" s="284">
        <f t="shared" si="127"/>
        <v>1</v>
      </c>
      <c r="DI135" s="231"/>
      <c r="DJ135" s="163">
        <f t="shared" si="128"/>
        <v>14.374499999999998</v>
      </c>
      <c r="DK135" s="203">
        <f t="shared" si="129"/>
        <v>0.56100000000000005</v>
      </c>
      <c r="DM135" s="301">
        <f t="shared" si="130"/>
        <v>5</v>
      </c>
      <c r="DN135" s="302">
        <f t="shared" si="131"/>
        <v>8</v>
      </c>
    </row>
    <row r="136" spans="2:118" x14ac:dyDescent="0.3">
      <c r="B136" s="48" t="s">
        <v>274</v>
      </c>
      <c r="C136" s="162">
        <v>540191</v>
      </c>
      <c r="D136" s="5" t="s">
        <v>359</v>
      </c>
      <c r="E136" s="5" t="s">
        <v>370</v>
      </c>
      <c r="F136" s="12">
        <v>7</v>
      </c>
      <c r="G136" s="20">
        <v>264953</v>
      </c>
      <c r="H136" s="20">
        <v>6375</v>
      </c>
      <c r="I136" s="20">
        <v>3328</v>
      </c>
      <c r="J136" s="21">
        <v>8.0388597222903684</v>
      </c>
      <c r="K136" s="20">
        <v>1436</v>
      </c>
      <c r="L136" s="165">
        <v>2.2604456824512535</v>
      </c>
      <c r="N136" s="438">
        <v>7519</v>
      </c>
      <c r="O136" s="29">
        <f t="shared" si="66"/>
        <v>0.89700000000000002</v>
      </c>
      <c r="P136" s="27">
        <v>2.8378618094529968E-2</v>
      </c>
      <c r="Q136" s="27">
        <f t="shared" si="67"/>
        <v>0.183</v>
      </c>
      <c r="R136" s="12">
        <v>302.76</v>
      </c>
      <c r="S136" s="143">
        <f t="shared" si="68"/>
        <v>0.91500000000000004</v>
      </c>
      <c r="T136" s="71">
        <v>1.142693232384612E-3</v>
      </c>
      <c r="U136" s="27">
        <f t="shared" si="69"/>
        <v>0.159</v>
      </c>
      <c r="V136" s="12">
        <v>18</v>
      </c>
      <c r="W136" s="27">
        <f t="shared" si="70"/>
        <v>0.58599999999999997</v>
      </c>
      <c r="X136" s="64">
        <v>1.4</v>
      </c>
      <c r="Y136" s="27">
        <f t="shared" si="71"/>
        <v>0.39900000000000002</v>
      </c>
      <c r="Z136" s="165">
        <f t="shared" si="72"/>
        <v>3.1390000000000002</v>
      </c>
      <c r="AA136" s="183">
        <f t="shared" si="73"/>
        <v>0.501</v>
      </c>
      <c r="AB136" s="358">
        <f t="shared" si="74"/>
        <v>1</v>
      </c>
      <c r="AC136" s="359">
        <f t="shared" si="75"/>
        <v>2</v>
      </c>
      <c r="AE136" s="438">
        <v>278</v>
      </c>
      <c r="AF136" s="27">
        <f t="shared" si="76"/>
        <v>0.75600000000000001</v>
      </c>
      <c r="AG136" s="80">
        <v>36</v>
      </c>
      <c r="AH136" s="29">
        <f t="shared" si="77"/>
        <v>0.85499999999999998</v>
      </c>
      <c r="AI136" s="27">
        <f t="shared" si="78"/>
        <v>4.3607843137254902E-2</v>
      </c>
      <c r="AJ136" s="85">
        <f t="shared" si="79"/>
        <v>0.35599999999999998</v>
      </c>
      <c r="AK136" s="74">
        <f t="shared" si="80"/>
        <v>3.697300172895332E-2</v>
      </c>
      <c r="AL136" s="27">
        <f t="shared" si="81"/>
        <v>0.127</v>
      </c>
      <c r="AM136" s="12">
        <v>345</v>
      </c>
      <c r="AN136" s="85">
        <f t="shared" si="82"/>
        <v>5.4117647058823527E-2</v>
      </c>
      <c r="AO136" s="27">
        <f t="shared" si="83"/>
        <v>0.12949640287769784</v>
      </c>
      <c r="AP136" s="29">
        <f t="shared" si="84"/>
        <v>0.80500000000000005</v>
      </c>
      <c r="AQ136" s="199">
        <f t="shared" si="85"/>
        <v>2.0940000000000003</v>
      </c>
      <c r="AR136" s="194">
        <f t="shared" si="86"/>
        <v>0.55400000000000005</v>
      </c>
      <c r="AS136" s="358">
        <f t="shared" si="87"/>
        <v>0</v>
      </c>
      <c r="AT136" s="359">
        <f t="shared" si="88"/>
        <v>1</v>
      </c>
      <c r="AV136" s="209">
        <v>42700</v>
      </c>
      <c r="AW136" s="85">
        <f t="shared" si="89"/>
        <v>0.61099999999999999</v>
      </c>
      <c r="AX136" s="27">
        <v>0.23734177215189869</v>
      </c>
      <c r="AY136" s="85">
        <f t="shared" si="90"/>
        <v>0.63200000000000001</v>
      </c>
      <c r="AZ136" s="27">
        <v>0.13900000000000001</v>
      </c>
      <c r="BA136" s="85">
        <f t="shared" si="91"/>
        <v>0.33200000000000002</v>
      </c>
      <c r="BB136" s="27">
        <v>0.87</v>
      </c>
      <c r="BC136" s="85">
        <f t="shared" si="92"/>
        <v>0.625</v>
      </c>
      <c r="BD136" s="27">
        <v>0.69</v>
      </c>
      <c r="BE136" s="85">
        <f t="shared" si="93"/>
        <v>0.30299999999999999</v>
      </c>
      <c r="BF136" s="27">
        <v>0.13309352517985612</v>
      </c>
      <c r="BG136" s="143">
        <f t="shared" si="94"/>
        <v>0.91100000000000003</v>
      </c>
      <c r="BH136" s="213">
        <f t="shared" si="95"/>
        <v>3.4139999999999997</v>
      </c>
      <c r="BI136" s="194">
        <f t="shared" si="96"/>
        <v>0.55100000000000005</v>
      </c>
      <c r="BJ136" s="358">
        <f t="shared" si="97"/>
        <v>1</v>
      </c>
      <c r="BK136" s="359">
        <f t="shared" si="98"/>
        <v>1</v>
      </c>
      <c r="BM136" s="162">
        <v>0</v>
      </c>
      <c r="BN136" s="27">
        <f t="shared" si="99"/>
        <v>0</v>
      </c>
      <c r="BO136" s="12">
        <v>0</v>
      </c>
      <c r="BP136" s="27">
        <f t="shared" si="100"/>
        <v>0</v>
      </c>
      <c r="BQ136" s="27">
        <v>5.8000000000000003E-2</v>
      </c>
      <c r="BR136" s="85">
        <f t="shared" si="101"/>
        <v>0.374</v>
      </c>
      <c r="BS136" s="165">
        <f t="shared" si="102"/>
        <v>0.374</v>
      </c>
      <c r="BT136" s="224">
        <f t="shared" si="103"/>
        <v>0.247</v>
      </c>
      <c r="BU136" s="358">
        <f t="shared" si="104"/>
        <v>0</v>
      </c>
      <c r="BV136" s="359">
        <f t="shared" si="105"/>
        <v>0</v>
      </c>
      <c r="BX136" s="162">
        <v>0</v>
      </c>
      <c r="BY136" s="27">
        <f t="shared" si="106"/>
        <v>0</v>
      </c>
      <c r="BZ136" s="12">
        <v>0</v>
      </c>
      <c r="CA136" s="27">
        <f t="shared" si="107"/>
        <v>0</v>
      </c>
      <c r="CB136" s="12">
        <v>5</v>
      </c>
      <c r="CC136" s="27">
        <f t="shared" si="108"/>
        <v>0.65</v>
      </c>
      <c r="CD136" s="12">
        <v>2</v>
      </c>
      <c r="CE136" s="27">
        <f t="shared" si="109"/>
        <v>0.67800000000000005</v>
      </c>
      <c r="CF136" s="165">
        <f t="shared" si="110"/>
        <v>0.65</v>
      </c>
      <c r="CG136" s="194">
        <f t="shared" si="111"/>
        <v>0.55800000000000005</v>
      </c>
      <c r="CH136" s="358">
        <f t="shared" si="112"/>
        <v>0</v>
      </c>
      <c r="CI136" s="359">
        <f t="shared" si="113"/>
        <v>0</v>
      </c>
      <c r="CK136" s="162">
        <v>39</v>
      </c>
      <c r="CL136" s="29">
        <f t="shared" si="114"/>
        <v>0.85799999999999998</v>
      </c>
      <c r="CM136" s="27">
        <v>0.14028776978417265</v>
      </c>
      <c r="CN136" s="180">
        <f t="shared" si="115"/>
        <v>0.86499999999999999</v>
      </c>
      <c r="CO136" s="12">
        <v>89</v>
      </c>
      <c r="CP136" s="27">
        <f t="shared" si="116"/>
        <v>0.76600000000000001</v>
      </c>
      <c r="CQ136" s="12">
        <v>27</v>
      </c>
      <c r="CR136" s="27">
        <f t="shared" si="117"/>
        <v>0.75600000000000001</v>
      </c>
      <c r="CS136" s="165">
        <f t="shared" si="118"/>
        <v>3.2450000000000001</v>
      </c>
      <c r="CT136" s="192">
        <f t="shared" si="119"/>
        <v>0.876</v>
      </c>
      <c r="CU136" s="358">
        <f t="shared" si="120"/>
        <v>0</v>
      </c>
      <c r="CV136" s="359">
        <f t="shared" si="121"/>
        <v>2</v>
      </c>
      <c r="CX136" s="228">
        <v>0.17699999999999999</v>
      </c>
      <c r="CY136" s="27">
        <f t="shared" si="122"/>
        <v>0.63900000000000001</v>
      </c>
      <c r="CZ136" s="27">
        <v>0.12</v>
      </c>
      <c r="DA136" s="27">
        <f t="shared" si="123"/>
        <v>0.69899999999999995</v>
      </c>
      <c r="DB136" s="27">
        <v>0.1111</v>
      </c>
      <c r="DC136" s="165">
        <f t="shared" si="124"/>
        <v>1.4491000000000001</v>
      </c>
      <c r="DD136" s="194">
        <f t="shared" si="125"/>
        <v>0.49099999999999999</v>
      </c>
      <c r="DE136" s="358">
        <f t="shared" si="126"/>
        <v>0</v>
      </c>
      <c r="DF136" s="359">
        <f t="shared" si="127"/>
        <v>0</v>
      </c>
      <c r="DI136" s="231"/>
      <c r="DJ136" s="165">
        <f t="shared" si="128"/>
        <v>14.365100000000004</v>
      </c>
      <c r="DK136" s="194">
        <f t="shared" si="129"/>
        <v>0.55800000000000005</v>
      </c>
      <c r="DM136" s="370">
        <f t="shared" si="130"/>
        <v>2</v>
      </c>
      <c r="DN136" s="371">
        <f t="shared" si="131"/>
        <v>6</v>
      </c>
    </row>
    <row r="137" spans="2:118" x14ac:dyDescent="0.3">
      <c r="B137" s="47" t="s">
        <v>234</v>
      </c>
      <c r="C137" s="160">
        <v>540165</v>
      </c>
      <c r="D137" s="4" t="s">
        <v>352</v>
      </c>
      <c r="E137" s="4" t="s">
        <v>369</v>
      </c>
      <c r="F137" s="11">
        <v>3</v>
      </c>
      <c r="G137" s="18">
        <v>93</v>
      </c>
      <c r="H137" s="18">
        <v>188</v>
      </c>
      <c r="I137" s="18">
        <v>468</v>
      </c>
      <c r="J137" s="19">
        <v>3220.6451612903224</v>
      </c>
      <c r="K137" s="18">
        <v>191</v>
      </c>
      <c r="L137" s="163">
        <v>2.4500000000000002</v>
      </c>
      <c r="N137" s="256">
        <v>29</v>
      </c>
      <c r="O137" s="26">
        <f t="shared" si="66"/>
        <v>0.155</v>
      </c>
      <c r="P137" s="26">
        <v>0.31182795698924731</v>
      </c>
      <c r="Q137" s="144">
        <f t="shared" si="67"/>
        <v>0.90100000000000002</v>
      </c>
      <c r="R137" s="11">
        <v>0.25</v>
      </c>
      <c r="S137" s="26">
        <f t="shared" si="68"/>
        <v>4.4999999999999998E-2</v>
      </c>
      <c r="T137" s="69">
        <v>2.6881720430107529E-3</v>
      </c>
      <c r="U137" s="26">
        <f t="shared" si="69"/>
        <v>0.40899999999999997</v>
      </c>
      <c r="V137" s="11">
        <v>16</v>
      </c>
      <c r="W137" s="26">
        <f t="shared" si="70"/>
        <v>0.38800000000000001</v>
      </c>
      <c r="X137" s="62">
        <v>3.7</v>
      </c>
      <c r="Y137" s="31">
        <f t="shared" si="71"/>
        <v>0.83699999999999997</v>
      </c>
      <c r="Z137" s="163">
        <f t="shared" si="72"/>
        <v>2.7349999999999999</v>
      </c>
      <c r="AA137" s="181">
        <f t="shared" si="73"/>
        <v>0.32100000000000001</v>
      </c>
      <c r="AB137" s="283">
        <f t="shared" si="74"/>
        <v>1</v>
      </c>
      <c r="AC137" s="284">
        <f t="shared" si="75"/>
        <v>2</v>
      </c>
      <c r="AE137" s="256">
        <v>99</v>
      </c>
      <c r="AF137" s="26">
        <f t="shared" si="76"/>
        <v>0.58599999999999997</v>
      </c>
      <c r="AG137" s="79">
        <v>0</v>
      </c>
      <c r="AH137" s="26">
        <f t="shared" si="77"/>
        <v>0</v>
      </c>
      <c r="AI137" s="26">
        <f t="shared" si="78"/>
        <v>0.52659574468085102</v>
      </c>
      <c r="AJ137" s="144">
        <f t="shared" si="79"/>
        <v>0.98499999999999999</v>
      </c>
      <c r="AK137" s="61">
        <f t="shared" si="80"/>
        <v>3.4137931034482758</v>
      </c>
      <c r="AL137" s="144">
        <f t="shared" si="81"/>
        <v>0.98899999999999999</v>
      </c>
      <c r="AM137" s="11">
        <v>100</v>
      </c>
      <c r="AN137" s="83">
        <f t="shared" si="82"/>
        <v>0.53191489361702127</v>
      </c>
      <c r="AO137" s="26">
        <f t="shared" si="83"/>
        <v>0</v>
      </c>
      <c r="AP137" s="26">
        <f t="shared" si="84"/>
        <v>0</v>
      </c>
      <c r="AQ137" s="198">
        <f t="shared" si="85"/>
        <v>2.56</v>
      </c>
      <c r="AR137" s="193">
        <f t="shared" si="86"/>
        <v>0.73399999999999999</v>
      </c>
      <c r="AS137" s="283">
        <f t="shared" si="87"/>
        <v>2</v>
      </c>
      <c r="AT137" s="284">
        <f t="shared" si="88"/>
        <v>2</v>
      </c>
      <c r="AV137" s="208">
        <v>36050</v>
      </c>
      <c r="AW137" s="83">
        <f t="shared" si="89"/>
        <v>0.49399999999999999</v>
      </c>
      <c r="AX137" s="26">
        <v>0.18681318681318679</v>
      </c>
      <c r="AY137" s="83">
        <f t="shared" si="90"/>
        <v>0.56100000000000005</v>
      </c>
      <c r="AZ137" s="26">
        <v>0.1</v>
      </c>
      <c r="BA137" s="83">
        <f t="shared" si="91"/>
        <v>0.25700000000000001</v>
      </c>
      <c r="BB137" s="26">
        <v>0.91</v>
      </c>
      <c r="BC137" s="178">
        <f t="shared" si="92"/>
        <v>0.80500000000000005</v>
      </c>
      <c r="BD137" s="26">
        <v>0.78</v>
      </c>
      <c r="BE137" s="83">
        <f t="shared" si="93"/>
        <v>0.441</v>
      </c>
      <c r="BF137" s="26">
        <v>0.14141414141414141</v>
      </c>
      <c r="BG137" s="144">
        <f t="shared" si="94"/>
        <v>0.92900000000000005</v>
      </c>
      <c r="BH137" s="212">
        <f t="shared" si="95"/>
        <v>3.4870000000000001</v>
      </c>
      <c r="BI137" s="193">
        <f t="shared" si="96"/>
        <v>0.6</v>
      </c>
      <c r="BJ137" s="283">
        <f t="shared" si="97"/>
        <v>1</v>
      </c>
      <c r="BK137" s="284">
        <f t="shared" si="98"/>
        <v>2</v>
      </c>
      <c r="BM137" s="160">
        <v>1</v>
      </c>
      <c r="BN137" s="26">
        <f t="shared" si="99"/>
        <v>0.40200000000000002</v>
      </c>
      <c r="BO137" s="11">
        <v>0</v>
      </c>
      <c r="BP137" s="26">
        <f t="shared" si="100"/>
        <v>0</v>
      </c>
      <c r="BQ137" s="26">
        <v>0.34100000000000003</v>
      </c>
      <c r="BR137" s="144">
        <f t="shared" si="101"/>
        <v>0.92900000000000005</v>
      </c>
      <c r="BS137" s="163">
        <f t="shared" si="102"/>
        <v>1.331</v>
      </c>
      <c r="BT137" s="223">
        <f t="shared" si="103"/>
        <v>0.752</v>
      </c>
      <c r="BU137" s="283">
        <f t="shared" si="104"/>
        <v>1</v>
      </c>
      <c r="BV137" s="284">
        <f t="shared" si="105"/>
        <v>1</v>
      </c>
      <c r="BX137" s="160">
        <v>0</v>
      </c>
      <c r="BY137" s="26">
        <f t="shared" si="106"/>
        <v>0</v>
      </c>
      <c r="BZ137" s="11">
        <v>0</v>
      </c>
      <c r="CA137" s="26">
        <f t="shared" si="107"/>
        <v>0</v>
      </c>
      <c r="CB137" s="11">
        <v>3</v>
      </c>
      <c r="CC137" s="26">
        <f t="shared" si="108"/>
        <v>0.51500000000000001</v>
      </c>
      <c r="CD137" s="11">
        <v>1</v>
      </c>
      <c r="CE137" s="26">
        <f t="shared" si="109"/>
        <v>0.501</v>
      </c>
      <c r="CF137" s="163">
        <f t="shared" si="110"/>
        <v>0.51500000000000001</v>
      </c>
      <c r="CG137" s="203">
        <f t="shared" si="111"/>
        <v>0.46600000000000003</v>
      </c>
      <c r="CH137" s="283">
        <f t="shared" si="112"/>
        <v>0</v>
      </c>
      <c r="CI137" s="284">
        <f t="shared" si="113"/>
        <v>0</v>
      </c>
      <c r="CK137" s="160">
        <v>7</v>
      </c>
      <c r="CL137" s="26">
        <f t="shared" si="114"/>
        <v>0.66</v>
      </c>
      <c r="CM137" s="26">
        <v>7.0707070707070704E-2</v>
      </c>
      <c r="CN137" s="83">
        <f t="shared" si="115"/>
        <v>0.745</v>
      </c>
      <c r="CO137" s="11">
        <v>2</v>
      </c>
      <c r="CP137" s="26">
        <f t="shared" si="116"/>
        <v>0.16200000000000001</v>
      </c>
      <c r="CQ137" s="11">
        <v>0</v>
      </c>
      <c r="CR137" s="26">
        <f t="shared" si="117"/>
        <v>0</v>
      </c>
      <c r="CS137" s="163">
        <f t="shared" si="118"/>
        <v>1.5670000000000002</v>
      </c>
      <c r="CT137" s="203">
        <f t="shared" si="119"/>
        <v>0.47299999999999998</v>
      </c>
      <c r="CU137" s="283">
        <f t="shared" si="120"/>
        <v>0</v>
      </c>
      <c r="CV137" s="284">
        <f t="shared" si="121"/>
        <v>0</v>
      </c>
      <c r="CX137" s="227">
        <v>0.51300000000000001</v>
      </c>
      <c r="CY137" s="144">
        <f t="shared" si="122"/>
        <v>0.91100000000000003</v>
      </c>
      <c r="CZ137" s="26">
        <v>0.40400000000000003</v>
      </c>
      <c r="DA137" s="144">
        <f t="shared" si="123"/>
        <v>0.93200000000000005</v>
      </c>
      <c r="DB137" s="26">
        <v>0.29509999999999997</v>
      </c>
      <c r="DC137" s="163">
        <f t="shared" si="124"/>
        <v>2.1381000000000001</v>
      </c>
      <c r="DD137" s="203">
        <f t="shared" si="125"/>
        <v>0.78</v>
      </c>
      <c r="DE137" s="283">
        <f t="shared" si="126"/>
        <v>2</v>
      </c>
      <c r="DF137" s="284">
        <f t="shared" si="127"/>
        <v>2</v>
      </c>
      <c r="DI137" s="231"/>
      <c r="DJ137" s="163">
        <f t="shared" si="128"/>
        <v>14.3331</v>
      </c>
      <c r="DK137" s="203">
        <f t="shared" si="129"/>
        <v>0.55400000000000005</v>
      </c>
      <c r="DM137" s="301">
        <f t="shared" si="130"/>
        <v>7</v>
      </c>
      <c r="DN137" s="302">
        <f t="shared" si="131"/>
        <v>9</v>
      </c>
    </row>
    <row r="138" spans="2:118" x14ac:dyDescent="0.3">
      <c r="B138" s="47" t="s">
        <v>159</v>
      </c>
      <c r="C138" s="160">
        <v>540113</v>
      </c>
      <c r="D138" s="4" t="s">
        <v>338</v>
      </c>
      <c r="E138" s="4" t="s">
        <v>369</v>
      </c>
      <c r="F138" s="11">
        <v>2</v>
      </c>
      <c r="G138" s="18">
        <v>240</v>
      </c>
      <c r="H138" s="18">
        <v>109</v>
      </c>
      <c r="I138" s="18">
        <v>362</v>
      </c>
      <c r="J138" s="19">
        <v>965.33333333333337</v>
      </c>
      <c r="K138" s="18">
        <v>89</v>
      </c>
      <c r="L138" s="163">
        <v>4.07</v>
      </c>
      <c r="N138" s="256">
        <v>42</v>
      </c>
      <c r="O138" s="26">
        <f t="shared" si="66"/>
        <v>0.24</v>
      </c>
      <c r="P138" s="26">
        <v>0.17499999999999999</v>
      </c>
      <c r="Q138" s="26">
        <f t="shared" si="67"/>
        <v>0.69199999999999995</v>
      </c>
      <c r="R138" s="11">
        <v>2.21</v>
      </c>
      <c r="S138" s="26">
        <f t="shared" si="68"/>
        <v>0.29299999999999998</v>
      </c>
      <c r="T138" s="69">
        <v>9.208333333333334E-3</v>
      </c>
      <c r="U138" s="144">
        <f t="shared" si="69"/>
        <v>0.90800000000000003</v>
      </c>
      <c r="V138" s="11">
        <v>14</v>
      </c>
      <c r="W138" s="26">
        <f t="shared" si="70"/>
        <v>0.23599999999999999</v>
      </c>
      <c r="X138" s="62">
        <v>5</v>
      </c>
      <c r="Y138" s="144">
        <f t="shared" si="71"/>
        <v>0.92900000000000005</v>
      </c>
      <c r="Z138" s="163">
        <f t="shared" si="72"/>
        <v>3.298</v>
      </c>
      <c r="AA138" s="181">
        <f t="shared" si="73"/>
        <v>0.58599999999999997</v>
      </c>
      <c r="AB138" s="283">
        <f t="shared" si="74"/>
        <v>2</v>
      </c>
      <c r="AC138" s="284">
        <f t="shared" si="75"/>
        <v>2</v>
      </c>
      <c r="AE138" s="256">
        <v>30</v>
      </c>
      <c r="AF138" s="26">
        <f t="shared" si="76"/>
        <v>0.32800000000000001</v>
      </c>
      <c r="AG138" s="79">
        <v>3</v>
      </c>
      <c r="AH138" s="26">
        <f t="shared" si="77"/>
        <v>0.56100000000000005</v>
      </c>
      <c r="AI138" s="26">
        <f t="shared" si="78"/>
        <v>0.27522935779816515</v>
      </c>
      <c r="AJ138" s="178">
        <f t="shared" si="79"/>
        <v>0.89300000000000002</v>
      </c>
      <c r="AK138" s="61">
        <f t="shared" si="80"/>
        <v>0.7142857142857143</v>
      </c>
      <c r="AL138" s="26">
        <f t="shared" si="81"/>
        <v>0.64600000000000002</v>
      </c>
      <c r="AM138" s="11">
        <v>32</v>
      </c>
      <c r="AN138" s="83">
        <f t="shared" si="82"/>
        <v>0.29357798165137616</v>
      </c>
      <c r="AO138" s="26">
        <f t="shared" si="83"/>
        <v>0.1</v>
      </c>
      <c r="AP138" s="26">
        <f t="shared" si="84"/>
        <v>0.73099999999999998</v>
      </c>
      <c r="AQ138" s="198">
        <f t="shared" si="85"/>
        <v>2.4279999999999999</v>
      </c>
      <c r="AR138" s="193">
        <f t="shared" si="86"/>
        <v>0.67800000000000005</v>
      </c>
      <c r="AS138" s="283">
        <f t="shared" si="87"/>
        <v>0</v>
      </c>
      <c r="AT138" s="284">
        <f t="shared" si="88"/>
        <v>1</v>
      </c>
      <c r="AV138" s="208">
        <v>23050</v>
      </c>
      <c r="AW138" s="83">
        <f t="shared" si="89"/>
        <v>0.24</v>
      </c>
      <c r="AX138" s="26">
        <v>7.1428571428571425E-2</v>
      </c>
      <c r="AY138" s="83">
        <f t="shared" si="90"/>
        <v>0.36299999999999999</v>
      </c>
      <c r="AZ138" s="26">
        <v>0.375</v>
      </c>
      <c r="BA138" s="178">
        <f t="shared" si="91"/>
        <v>0.80900000000000005</v>
      </c>
      <c r="BB138" s="26">
        <v>0.81200000000000006</v>
      </c>
      <c r="BC138" s="83">
        <f t="shared" si="92"/>
        <v>0.51500000000000001</v>
      </c>
      <c r="BD138" s="26">
        <v>0.75</v>
      </c>
      <c r="BE138" s="83">
        <f t="shared" si="93"/>
        <v>0.38800000000000001</v>
      </c>
      <c r="BF138" s="26">
        <v>0.13333333333333333</v>
      </c>
      <c r="BG138" s="144">
        <f t="shared" si="94"/>
        <v>0.91500000000000004</v>
      </c>
      <c r="BH138" s="212">
        <f t="shared" si="95"/>
        <v>3.2300000000000004</v>
      </c>
      <c r="BI138" s="193">
        <f t="shared" si="96"/>
        <v>0.42399999999999999</v>
      </c>
      <c r="BJ138" s="283">
        <f t="shared" si="97"/>
        <v>1</v>
      </c>
      <c r="BK138" s="284">
        <f t="shared" si="98"/>
        <v>2</v>
      </c>
      <c r="BM138" s="160">
        <v>1</v>
      </c>
      <c r="BN138" s="26">
        <f t="shared" si="99"/>
        <v>0.40200000000000002</v>
      </c>
      <c r="BO138" s="11">
        <v>0</v>
      </c>
      <c r="BP138" s="26">
        <f t="shared" si="100"/>
        <v>0</v>
      </c>
      <c r="BQ138" s="26">
        <v>0.16900000000000001</v>
      </c>
      <c r="BR138" s="83">
        <f t="shared" si="101"/>
        <v>0.76600000000000001</v>
      </c>
      <c r="BS138" s="163">
        <f t="shared" si="102"/>
        <v>1.1680000000000001</v>
      </c>
      <c r="BT138" s="223">
        <f t="shared" si="103"/>
        <v>0.65300000000000002</v>
      </c>
      <c r="BU138" s="283">
        <f t="shared" si="104"/>
        <v>0</v>
      </c>
      <c r="BV138" s="284">
        <f t="shared" si="105"/>
        <v>0</v>
      </c>
      <c r="BX138" s="160">
        <v>0</v>
      </c>
      <c r="BY138" s="26">
        <f t="shared" si="106"/>
        <v>0</v>
      </c>
      <c r="BZ138" s="11">
        <v>0</v>
      </c>
      <c r="CA138" s="26">
        <f t="shared" si="107"/>
        <v>0</v>
      </c>
      <c r="CB138" s="11">
        <v>2</v>
      </c>
      <c r="CC138" s="26">
        <f t="shared" si="108"/>
        <v>0.42</v>
      </c>
      <c r="CD138" s="11">
        <v>1</v>
      </c>
      <c r="CE138" s="26">
        <f t="shared" si="109"/>
        <v>0.501</v>
      </c>
      <c r="CF138" s="163">
        <f t="shared" si="110"/>
        <v>0.42</v>
      </c>
      <c r="CG138" s="203">
        <f t="shared" si="111"/>
        <v>0.39200000000000002</v>
      </c>
      <c r="CH138" s="283">
        <f t="shared" si="112"/>
        <v>0</v>
      </c>
      <c r="CI138" s="284">
        <f t="shared" si="113"/>
        <v>0</v>
      </c>
      <c r="CK138" s="160">
        <v>5</v>
      </c>
      <c r="CL138" s="26">
        <f t="shared" si="114"/>
        <v>0.63200000000000001</v>
      </c>
      <c r="CM138" s="26">
        <v>0.16666666666666666</v>
      </c>
      <c r="CN138" s="178">
        <f t="shared" si="115"/>
        <v>0.88300000000000001</v>
      </c>
      <c r="CO138" s="11">
        <v>6</v>
      </c>
      <c r="CP138" s="26">
        <f t="shared" si="116"/>
        <v>0.28899999999999998</v>
      </c>
      <c r="CQ138" s="11">
        <v>0</v>
      </c>
      <c r="CR138" s="26">
        <f t="shared" si="117"/>
        <v>0</v>
      </c>
      <c r="CS138" s="163">
        <f t="shared" si="118"/>
        <v>1.8039999999999998</v>
      </c>
      <c r="CT138" s="203">
        <f t="shared" si="119"/>
        <v>0.51900000000000002</v>
      </c>
      <c r="CU138" s="283">
        <f t="shared" si="120"/>
        <v>0</v>
      </c>
      <c r="CV138" s="284">
        <f t="shared" si="121"/>
        <v>1</v>
      </c>
      <c r="CX138" s="227">
        <v>0.29299999999999998</v>
      </c>
      <c r="CY138" s="26">
        <f t="shared" si="122"/>
        <v>0.79100000000000004</v>
      </c>
      <c r="CZ138" s="26">
        <v>0.23499999999999999</v>
      </c>
      <c r="DA138" s="31">
        <f t="shared" si="123"/>
        <v>0.83</v>
      </c>
      <c r="DB138" s="26">
        <v>0.34799999999999998</v>
      </c>
      <c r="DC138" s="163">
        <f t="shared" si="124"/>
        <v>1.9689999999999999</v>
      </c>
      <c r="DD138" s="203">
        <f t="shared" si="125"/>
        <v>0.70599999999999996</v>
      </c>
      <c r="DE138" s="283">
        <f t="shared" si="126"/>
        <v>0</v>
      </c>
      <c r="DF138" s="284">
        <f t="shared" si="127"/>
        <v>1</v>
      </c>
      <c r="DI138" s="231"/>
      <c r="DJ138" s="163">
        <f t="shared" si="128"/>
        <v>14.317000000000002</v>
      </c>
      <c r="DK138" s="203">
        <f t="shared" si="129"/>
        <v>0.55100000000000005</v>
      </c>
      <c r="DM138" s="301">
        <f t="shared" si="130"/>
        <v>3</v>
      </c>
      <c r="DN138" s="302">
        <f t="shared" si="131"/>
        <v>7</v>
      </c>
    </row>
    <row r="139" spans="2:118" x14ac:dyDescent="0.3">
      <c r="B139" s="47" t="s">
        <v>32</v>
      </c>
      <c r="C139" s="160">
        <v>540238</v>
      </c>
      <c r="D139" s="4" t="s">
        <v>309</v>
      </c>
      <c r="E139" s="4" t="s">
        <v>369</v>
      </c>
      <c r="F139" s="11">
        <v>3</v>
      </c>
      <c r="G139" s="18">
        <v>34</v>
      </c>
      <c r="H139" s="18">
        <v>84</v>
      </c>
      <c r="I139" s="18">
        <v>183</v>
      </c>
      <c r="J139" s="19">
        <v>3444.705882352941</v>
      </c>
      <c r="K139" s="18">
        <v>59</v>
      </c>
      <c r="L139" s="163">
        <v>3.1</v>
      </c>
      <c r="N139" s="256">
        <v>27</v>
      </c>
      <c r="O139" s="26">
        <f t="shared" ref="O139:O202" si="132">IFERROR(_xlfn.PERCENTRANK.INC(N$11:N$294,N139),"-9999")</f>
        <v>0.14399999999999999</v>
      </c>
      <c r="P139" s="26">
        <v>0.79411764705882348</v>
      </c>
      <c r="Q139" s="144">
        <f t="shared" ref="Q139:Q202" si="133">IFERROR(_xlfn.PERCENTRANK.INC(P$11:P$294,P139),"-9999")</f>
        <v>1</v>
      </c>
      <c r="R139" s="11">
        <v>0.76</v>
      </c>
      <c r="S139" s="26">
        <f t="shared" ref="S139:S202" si="134">IFERROR(_xlfn.PERCENTRANK.INC(R$11:R$294,R139),"-9999")</f>
        <v>9.8000000000000004E-2</v>
      </c>
      <c r="T139" s="69">
        <v>2.2352941176470589E-2</v>
      </c>
      <c r="U139" s="144">
        <f t="shared" ref="U139:U202" si="135">IFERROR(_xlfn.PERCENTRANK.INC(T$11:T$294,T139),"-9999")</f>
        <v>1</v>
      </c>
      <c r="V139" s="11">
        <v>20</v>
      </c>
      <c r="W139" s="31">
        <f t="shared" ref="W139:W202" si="136">IFERROR(_xlfn.PERCENTRANK.INC(V$11:V$294,V139),"-9999")</f>
        <v>0.80900000000000005</v>
      </c>
      <c r="X139" s="65">
        <v>1</v>
      </c>
      <c r="Y139" s="26">
        <f t="shared" ref="Y139:Y202" si="137">IFERROR(_xlfn.PERCENTRANK.INC(X$11:X$294,X139),"-9999")</f>
        <v>0.247</v>
      </c>
      <c r="Z139" s="163">
        <f t="shared" ref="Z139:Z202" si="138">SUM(Y139,W139,U139,S139,Q139,O139)</f>
        <v>3.298</v>
      </c>
      <c r="AA139" s="181">
        <f t="shared" ref="AA139:AA202" si="139">IFERROR(_xlfn.PERCENTRANK.INC(Z$11:Z$294,Z139),"-9999")</f>
        <v>0.58599999999999997</v>
      </c>
      <c r="AB139" s="283">
        <f t="shared" ref="AB139:AB202" si="140">COUNTIF(O139,"&gt;=90%")+COUNTIF(Q139,"&gt;=90%")+COUNTIF(S139,"&gt;=90%")+COUNTIF(U139,"&gt;=90%")+COUNTIF(W139,"&gt;=90%")+COUNTIF(Y139,"&gt;=90%")</f>
        <v>2</v>
      </c>
      <c r="AC139" s="284">
        <f t="shared" ref="AC139:AC202" si="141">COUNTIF(O139,"&gt;=80%")+COUNTIF(Q139,"&gt;=80%")+COUNTIF(S139,"&gt;=80%")+COUNTIF(U139,"&gt;=80%")+COUNTIF(W139,"&gt;=80%")+COUNTIF(Y139,"&gt;=80%")</f>
        <v>3</v>
      </c>
      <c r="AE139" s="256">
        <v>53</v>
      </c>
      <c r="AF139" s="26">
        <f t="shared" ref="AF139:AF202" si="142">IFERROR(_xlfn.PERCENTRANK.INC(AE$11:AE$294,AE139),"-9999")</f>
        <v>0.45500000000000002</v>
      </c>
      <c r="AG139" s="79">
        <v>0</v>
      </c>
      <c r="AH139" s="26">
        <f t="shared" ref="AH139:AH202" si="143">IFERROR(_xlfn.PERCENTRANK.INC(AG$11:AG$294,AG139),"-9999")</f>
        <v>0</v>
      </c>
      <c r="AI139" s="26">
        <f t="shared" ref="AI139:AI202" si="144">AE139/H139</f>
        <v>0.63095238095238093</v>
      </c>
      <c r="AJ139" s="144">
        <f t="shared" ref="AJ139:AJ202" si="145">IFERROR(_xlfn.PERCENTRANK.INC(AI$11:AI$294,AI139),"-9999")</f>
        <v>1</v>
      </c>
      <c r="AK139" s="61">
        <f t="shared" ref="AK139:AK202" si="146">AE139/N139</f>
        <v>1.962962962962963</v>
      </c>
      <c r="AL139" s="144">
        <f t="shared" ref="AL139:AL202" si="147">IFERROR(_xlfn.PERCENTRANK.INC(AK$11:AK$294,AK139),"-9999")</f>
        <v>0.94299999999999995</v>
      </c>
      <c r="AM139" s="11">
        <v>77</v>
      </c>
      <c r="AN139" s="83">
        <f t="shared" ref="AN139:AN202" si="148">AM139/H139</f>
        <v>0.91666666666666663</v>
      </c>
      <c r="AO139" s="26">
        <f t="shared" ref="AO139:AO202" si="149">AG139/AE139</f>
        <v>0</v>
      </c>
      <c r="AP139" s="26">
        <f t="shared" ref="AP139:AP202" si="150">IFERROR(_xlfn.PERCENTRANK.INC(AO$11:AO$294,AO139),"-9999")</f>
        <v>0</v>
      </c>
      <c r="AQ139" s="198">
        <f t="shared" ref="AQ139:AQ202" si="151">SUM(AL139,AJ139,AH139,AF139)</f>
        <v>2.3980000000000001</v>
      </c>
      <c r="AR139" s="193">
        <f t="shared" ref="AR139:AR202" si="152">IFERROR(_xlfn.PERCENTRANK.INC(AQ$11:AQ$294,AQ139),"-9999")</f>
        <v>0.67100000000000004</v>
      </c>
      <c r="AS139" s="283">
        <f t="shared" ref="AS139:AS202" si="153">COUNTIF(AF139,"&gt;=90%")+COUNTIF(AH139,"&gt;=90%")+COUNTIF(AJ139,"&gt;=90%")+COUNTIF(AL139,"&gt;=90%")</f>
        <v>2</v>
      </c>
      <c r="AT139" s="284">
        <f t="shared" ref="AT139:AT202" si="154">COUNTIF(AF139,"&gt;=80%")+COUNTIF(AH139,"&gt;=80%")+COUNTIF(AJ139,"&gt;=80%")+COUNTIF(AL139,"&gt;=80%")</f>
        <v>2</v>
      </c>
      <c r="AV139" s="208">
        <v>50500</v>
      </c>
      <c r="AW139" s="83">
        <f t="shared" ref="AW139:AW202" si="155">IFERROR(_xlfn.PERCENTRANK.INC(AV$11:AV$294,AV139),"-9999")</f>
        <v>0.72</v>
      </c>
      <c r="AX139" s="26">
        <v>1.515151515151515E-2</v>
      </c>
      <c r="AY139" s="83">
        <f t="shared" ref="AY139:AY202" si="156">IFERROR(_xlfn.PERCENTRANK.INC(AX$11:AX$294,AX139),"-9999")</f>
        <v>0.26800000000000002</v>
      </c>
      <c r="AZ139" s="26">
        <v>0.28599999999999998</v>
      </c>
      <c r="BA139" s="83">
        <f t="shared" ref="BA139:BA202" si="157">IFERROR(_xlfn.PERCENTRANK.INC(AZ$11:AZ$294,AZ139),"-9999")</f>
        <v>0.68100000000000005</v>
      </c>
      <c r="BB139" s="26">
        <v>0.90900000000000003</v>
      </c>
      <c r="BC139" s="83">
        <f t="shared" ref="BC139:BC202" si="158">IFERROR(_xlfn.PERCENTRANK.INC(BB$11:BB$294,BB139),"-9999")</f>
        <v>0.79100000000000004</v>
      </c>
      <c r="BD139" s="26">
        <v>0.98699999999999999</v>
      </c>
      <c r="BE139" s="144">
        <f t="shared" ref="BE139:BE202" si="159">IFERROR(_xlfn.PERCENTRANK.INC(BD$11:BD$294,BD139),"-9999")</f>
        <v>0.97499999999999998</v>
      </c>
      <c r="BF139" s="26">
        <v>0</v>
      </c>
      <c r="BG139" s="83">
        <f t="shared" ref="BG139:BG202" si="160">IFERROR(_xlfn.PERCENTRANK.INC(BF$11:BF$294,BF139),"-9999")</f>
        <v>0</v>
      </c>
      <c r="BH139" s="212">
        <f t="shared" ref="BH139:BH202" si="161">SUM(BG139,BE139,BC139,BA139,AY139,AW139)</f>
        <v>3.4349999999999996</v>
      </c>
      <c r="BI139" s="193">
        <f t="shared" ref="BI139:BI202" si="162">IFERROR(_xlfn.PERCENTRANK.INC(BH$11:BH$294,BH139),"-9999")</f>
        <v>0.56499999999999995</v>
      </c>
      <c r="BJ139" s="283">
        <f t="shared" ref="BJ139:BJ202" si="163">COUNTIF(AW139,"&gt;=90%")+COUNTIF(AY139,"&gt;=90%")+COUNTIF(BA139,"&gt;=90%")+COUNTIF(BC139,"&gt;=90%")+COUNTIF(BE139,"&gt;=90%")+COUNTIF(BG139,"&gt;=90%")</f>
        <v>1</v>
      </c>
      <c r="BK139" s="284">
        <f t="shared" ref="BK139:BK202" si="164">COUNTIF(AW139,"&gt;=80%")+COUNTIF(AY139,"&gt;=80%")+COUNTIF(BA139,"&gt;=80%")+COUNTIF(BC139,"&gt;=80%")+COUNTIF(BE139,"&gt;=80%")+COUNTIF(BG139,"&gt;=80%")</f>
        <v>1</v>
      </c>
      <c r="BM139" s="160">
        <v>1</v>
      </c>
      <c r="BN139" s="26">
        <f t="shared" ref="BN139:BN202" si="165">IFERROR(_xlfn.PERCENTRANK.INC(BM$11:BM$294,BM139),"-9999")</f>
        <v>0.40200000000000002</v>
      </c>
      <c r="BO139" s="11">
        <v>0</v>
      </c>
      <c r="BP139" s="26">
        <f t="shared" ref="BP139:BP202" si="166">IFERROR(_xlfn.PERCENTRANK.INC(BO$11:BO$294,BO139),"-9999")</f>
        <v>0</v>
      </c>
      <c r="BQ139" s="26">
        <v>0.5</v>
      </c>
      <c r="BR139" s="144">
        <f t="shared" ref="BR139:BR202" si="167">IFERROR(_xlfn.PERCENTRANK.INC(BQ$11:BQ$294,BQ139),"-9999")</f>
        <v>0.98499999999999999</v>
      </c>
      <c r="BS139" s="163">
        <f t="shared" ref="BS139:BS202" si="168">SUM(BR139,BN139)</f>
        <v>1.387</v>
      </c>
      <c r="BT139" s="223">
        <f t="shared" ref="BT139:BT202" si="169">IFERROR(_xlfn.PERCENTRANK.INC(BS$11:BS$294,BS139),"-9999")</f>
        <v>0.79500000000000004</v>
      </c>
      <c r="BU139" s="283">
        <f t="shared" ref="BU139:BU202" si="170">COUNTIF(BN139,"&gt;=90%")+COUNTIF(BR139,"&gt;=90%")</f>
        <v>1</v>
      </c>
      <c r="BV139" s="284">
        <f t="shared" ref="BV139:BV202" si="171">COUNTIF(BN139,"&gt;=80%")+COUNTIF(BR139,"&gt;=80%")</f>
        <v>1</v>
      </c>
      <c r="BX139" s="160">
        <v>0</v>
      </c>
      <c r="BY139" s="26">
        <f t="shared" ref="BY139:BY202" si="172">IFERROR(_xlfn.PERCENTRANK.INC(BX$11:BX$294,BX139),"-9999")</f>
        <v>0</v>
      </c>
      <c r="BZ139" s="11">
        <v>0</v>
      </c>
      <c r="CA139" s="26">
        <f t="shared" ref="CA139:CA202" si="173">IFERROR(_xlfn.PERCENTRANK.INC(BZ$11:BZ$294,BZ139),"-9999")</f>
        <v>0</v>
      </c>
      <c r="CB139" s="11">
        <v>3</v>
      </c>
      <c r="CC139" s="26">
        <f t="shared" ref="CC139:CC202" si="174">IFERROR(_xlfn.PERCENTRANK.INC(CB$11:CB$294,CB139),"-9999")</f>
        <v>0.51500000000000001</v>
      </c>
      <c r="CD139" s="11">
        <v>0</v>
      </c>
      <c r="CE139" s="26">
        <f t="shared" ref="CE139:CE202" si="175">IFERROR(_xlfn.PERCENTRANK.INC(CD$11:CD$294,CD139),"-9999")</f>
        <v>0</v>
      </c>
      <c r="CF139" s="163">
        <f t="shared" ref="CF139:CF202" si="176">SUM(CC139,BY139)</f>
        <v>0.51500000000000001</v>
      </c>
      <c r="CG139" s="203">
        <f t="shared" ref="CG139:CG202" si="177">IFERROR(_xlfn.PERCENTRANK.INC(CF$11:CF$294,CF139),"-9999")</f>
        <v>0.46600000000000003</v>
      </c>
      <c r="CH139" s="283">
        <f t="shared" ref="CH139:CH202" si="178">COUNTIF(BY139,"&gt;=90%")+COUNTIF(CC139,"&gt;=90%")</f>
        <v>0</v>
      </c>
      <c r="CI139" s="284">
        <f t="shared" ref="CI139:CI202" si="179">COUNTIF(BY139,"&gt;=80%")+COUNTIF(CC139,"&gt;=80%")</f>
        <v>0</v>
      </c>
      <c r="CK139" s="160">
        <v>0</v>
      </c>
      <c r="CL139" s="26">
        <f t="shared" ref="CL139:CL202" si="180">IFERROR(_xlfn.PERCENTRANK.INC(CK$11:CK$294,CK139),"-9999")</f>
        <v>0</v>
      </c>
      <c r="CM139" s="26">
        <v>0</v>
      </c>
      <c r="CN139" s="83">
        <f t="shared" ref="CN139:CN202" si="181">IFERROR(_xlfn.PERCENTRANK.INC(CM$11:CM$294,CM139),"-9999")</f>
        <v>0</v>
      </c>
      <c r="CO139" s="11">
        <v>15</v>
      </c>
      <c r="CP139" s="26">
        <f t="shared" ref="CP139:CP202" si="182">IFERROR(_xlfn.PERCENTRANK.INC(CO$11:CO$294,CO139),"-9999")</f>
        <v>0.43099999999999999</v>
      </c>
      <c r="CQ139" s="11">
        <v>7</v>
      </c>
      <c r="CR139" s="26">
        <f t="shared" ref="CR139:CR202" si="183">IFERROR(_xlfn.PERCENTRANK.INC(CQ$11:CQ$294,CQ139),"-9999")</f>
        <v>0.54</v>
      </c>
      <c r="CS139" s="163">
        <f t="shared" ref="CS139:CS202" si="184">SUM(CR139,CP139,CN139,CL139)</f>
        <v>0.97100000000000009</v>
      </c>
      <c r="CT139" s="203">
        <f t="shared" ref="CT139:CT202" si="185">IFERROR(_xlfn.PERCENTRANK.INC(CS$11:CS$294,CS139),"-9999")</f>
        <v>0.33500000000000002</v>
      </c>
      <c r="CU139" s="283">
        <f t="shared" ref="CU139:CU202" si="186">COUNTIF(CL139,"&gt;=90%")+COUNTIF(CN139,"&gt;=90%")+COUNTIF(CP139,"&gt;=90%")+COUNTIF(CR139,"&gt;=90%")</f>
        <v>0</v>
      </c>
      <c r="CV139" s="284">
        <f t="shared" ref="CV139:CV202" si="187">COUNTIF(CL139,"&gt;=80%")+COUNTIF(CN139,"&gt;=80%")+COUNTIF(CP139,"&gt;=80%")+COUNTIF(CR139,"&gt;=80%")</f>
        <v>0</v>
      </c>
      <c r="CX139" s="227">
        <v>0.95099999999999996</v>
      </c>
      <c r="CY139" s="144">
        <f t="shared" ref="CY139:CY202" si="188">IFERROR(_xlfn.PERCENTRANK.INC(CX$11:CX$294,CX139),"-9999")</f>
        <v>0.98499999999999999</v>
      </c>
      <c r="CZ139" s="26">
        <v>0.47499999999999998</v>
      </c>
      <c r="DA139" s="144">
        <f t="shared" ref="DA139:DA202" si="189">IFERROR(_xlfn.PERCENTRANK.INC(CZ$11:CZ$294,CZ139),"-9999")</f>
        <v>0.94299999999999995</v>
      </c>
      <c r="DB139" s="26">
        <v>0.35680000000000001</v>
      </c>
      <c r="DC139" s="163">
        <f t="shared" ref="DC139:DC202" si="190">SUM(DA139,CY139,DB139)</f>
        <v>2.2847999999999997</v>
      </c>
      <c r="DD139" s="205">
        <f t="shared" ref="DD139:DD202" si="191">IFERROR(_xlfn.PERCENTRANK.INC(DC$11:DC$294,DC139),"-9999")</f>
        <v>0.80900000000000005</v>
      </c>
      <c r="DE139" s="283">
        <f t="shared" ref="DE139:DE202" si="192">COUNTIF(CY139,"&gt;=90%")+COUNTIF(DA139,"&gt;=90%")+COUNTIF(DB139,"&gt;=90%")</f>
        <v>2</v>
      </c>
      <c r="DF139" s="284">
        <f t="shared" ref="DF139:DF202" si="193">COUNTIF(CY139,"&gt;=80%")+COUNTIF(DA139,"&gt;=80%")+COUNTIF(DB139,"&gt;=80%")</f>
        <v>2</v>
      </c>
      <c r="DI139" s="231"/>
      <c r="DJ139" s="163">
        <f t="shared" ref="DJ139:DJ202" si="194">SUM(DA139,CY139,CR139,CP139,CN139,CL139,CC139,BY139,BR139,BN139,BG139,BE139,BC139,BA139,AY139,AW139,AL139,AJ139,AH139,AF139,Y139,W139,U139,S139,Q139,O139,DB139)</f>
        <v>14.2888</v>
      </c>
      <c r="DK139" s="203">
        <f t="shared" ref="DK139:DK202" si="195">IFERROR(_xlfn.PERCENTRANK.INC(DJ$11:DJ$294,DJ139),"-9999")</f>
        <v>0.54700000000000004</v>
      </c>
      <c r="DM139" s="301">
        <f t="shared" ref="DM139:DM202" si="196">SUM(DE139,CU139,CH139,BU139,BJ139,AS139,AB139)</f>
        <v>8</v>
      </c>
      <c r="DN139" s="302">
        <f t="shared" ref="DN139:DN202" si="197">SUM(DF139,CV139,CI139,BV139,BK139,AT139,AC139)</f>
        <v>9</v>
      </c>
    </row>
    <row r="140" spans="2:118" x14ac:dyDescent="0.3">
      <c r="B140" s="47" t="s">
        <v>133</v>
      </c>
      <c r="C140" s="160">
        <v>540092</v>
      </c>
      <c r="D140" s="4" t="s">
        <v>334</v>
      </c>
      <c r="E140" s="4" t="s">
        <v>369</v>
      </c>
      <c r="F140" s="11">
        <v>2</v>
      </c>
      <c r="G140" s="18">
        <v>436</v>
      </c>
      <c r="H140" s="18">
        <v>715</v>
      </c>
      <c r="I140" s="18">
        <v>911</v>
      </c>
      <c r="J140" s="19">
        <v>1337.2477064220184</v>
      </c>
      <c r="K140" s="18">
        <v>412</v>
      </c>
      <c r="L140" s="163">
        <v>2.21</v>
      </c>
      <c r="N140" s="256">
        <v>73</v>
      </c>
      <c r="O140" s="26">
        <f t="shared" si="132"/>
        <v>0.39200000000000002</v>
      </c>
      <c r="P140" s="26">
        <v>0.16743119266055051</v>
      </c>
      <c r="Q140" s="26">
        <f t="shared" si="133"/>
        <v>0.67800000000000005</v>
      </c>
      <c r="R140" s="11">
        <v>3.36</v>
      </c>
      <c r="S140" s="26">
        <f t="shared" si="134"/>
        <v>0.45200000000000001</v>
      </c>
      <c r="T140" s="69">
        <v>7.7064220183486239E-3</v>
      </c>
      <c r="U140" s="31">
        <f t="shared" si="135"/>
        <v>0.83299999999999996</v>
      </c>
      <c r="V140" s="11">
        <v>27</v>
      </c>
      <c r="W140" s="144">
        <f t="shared" si="136"/>
        <v>0.95</v>
      </c>
      <c r="X140" s="65">
        <v>0.8</v>
      </c>
      <c r="Y140" s="26">
        <f t="shared" si="137"/>
        <v>0.20399999999999999</v>
      </c>
      <c r="Z140" s="163">
        <f t="shared" si="138"/>
        <v>3.5089999999999999</v>
      </c>
      <c r="AA140" s="181">
        <f t="shared" si="139"/>
        <v>0.69599999999999995</v>
      </c>
      <c r="AB140" s="283">
        <f t="shared" si="140"/>
        <v>1</v>
      </c>
      <c r="AC140" s="284">
        <f t="shared" si="141"/>
        <v>2</v>
      </c>
      <c r="AE140" s="256">
        <v>50</v>
      </c>
      <c r="AF140" s="26">
        <f t="shared" si="142"/>
        <v>0.434</v>
      </c>
      <c r="AG140" s="79">
        <v>1</v>
      </c>
      <c r="AH140" s="26">
        <f t="shared" si="143"/>
        <v>0.46899999999999997</v>
      </c>
      <c r="AI140" s="26">
        <f t="shared" si="144"/>
        <v>6.9930069930069935E-2</v>
      </c>
      <c r="AJ140" s="83">
        <f t="shared" si="145"/>
        <v>0.48399999999999999</v>
      </c>
      <c r="AK140" s="61">
        <f t="shared" si="146"/>
        <v>0.68493150684931503</v>
      </c>
      <c r="AL140" s="26">
        <f t="shared" si="147"/>
        <v>0.63200000000000001</v>
      </c>
      <c r="AM140" s="11">
        <v>70</v>
      </c>
      <c r="AN140" s="83">
        <f t="shared" si="148"/>
        <v>9.7902097902097904E-2</v>
      </c>
      <c r="AO140" s="26">
        <f t="shared" si="149"/>
        <v>0.02</v>
      </c>
      <c r="AP140" s="26">
        <f t="shared" si="150"/>
        <v>0.56100000000000005</v>
      </c>
      <c r="AQ140" s="198">
        <f t="shared" si="151"/>
        <v>2.0190000000000001</v>
      </c>
      <c r="AR140" s="193">
        <f t="shared" si="152"/>
        <v>0.51900000000000002</v>
      </c>
      <c r="AS140" s="283">
        <f t="shared" si="153"/>
        <v>0</v>
      </c>
      <c r="AT140" s="284">
        <f t="shared" si="154"/>
        <v>0</v>
      </c>
      <c r="AV140" s="208">
        <v>34155</v>
      </c>
      <c r="AW140" s="83">
        <f t="shared" si="155"/>
        <v>0.46200000000000002</v>
      </c>
      <c r="AX140" s="26">
        <v>0.46341463414634149</v>
      </c>
      <c r="AY140" s="144">
        <f t="shared" si="156"/>
        <v>0.94299999999999995</v>
      </c>
      <c r="AZ140" s="26">
        <v>0.214</v>
      </c>
      <c r="BA140" s="83">
        <f t="shared" si="157"/>
        <v>0.53</v>
      </c>
      <c r="BB140" s="26">
        <v>0.77100000000000002</v>
      </c>
      <c r="BC140" s="83">
        <f t="shared" si="158"/>
        <v>0.438</v>
      </c>
      <c r="BD140" s="26">
        <v>0.371</v>
      </c>
      <c r="BE140" s="83">
        <f t="shared" si="159"/>
        <v>0.16600000000000001</v>
      </c>
      <c r="BF140" s="26">
        <v>0.06</v>
      </c>
      <c r="BG140" s="83">
        <f t="shared" si="160"/>
        <v>0.73399999999999999</v>
      </c>
      <c r="BH140" s="212">
        <f t="shared" si="161"/>
        <v>3.2730000000000001</v>
      </c>
      <c r="BI140" s="193">
        <f t="shared" si="162"/>
        <v>0.45500000000000002</v>
      </c>
      <c r="BJ140" s="283">
        <f t="shared" si="163"/>
        <v>1</v>
      </c>
      <c r="BK140" s="284">
        <f t="shared" si="164"/>
        <v>1</v>
      </c>
      <c r="BM140" s="160">
        <v>3</v>
      </c>
      <c r="BN140" s="26">
        <f t="shared" si="165"/>
        <v>0.76600000000000001</v>
      </c>
      <c r="BO140" s="11">
        <v>2</v>
      </c>
      <c r="BP140" s="31">
        <f t="shared" si="166"/>
        <v>0.82599999999999996</v>
      </c>
      <c r="BQ140" s="26">
        <v>4.9000000000000002E-2</v>
      </c>
      <c r="BR140" s="83">
        <f t="shared" si="167"/>
        <v>0.33900000000000002</v>
      </c>
      <c r="BS140" s="163">
        <f t="shared" si="168"/>
        <v>1.105</v>
      </c>
      <c r="BT140" s="223">
        <f t="shared" si="169"/>
        <v>0.61399999999999999</v>
      </c>
      <c r="BU140" s="283">
        <f t="shared" si="170"/>
        <v>0</v>
      </c>
      <c r="BV140" s="284">
        <f t="shared" si="171"/>
        <v>0</v>
      </c>
      <c r="BX140" s="160">
        <v>0</v>
      </c>
      <c r="BY140" s="26">
        <f t="shared" si="172"/>
        <v>0</v>
      </c>
      <c r="BZ140" s="11">
        <v>0</v>
      </c>
      <c r="CA140" s="26">
        <f t="shared" si="173"/>
        <v>0</v>
      </c>
      <c r="CB140" s="11">
        <v>0</v>
      </c>
      <c r="CC140" s="26">
        <f t="shared" si="174"/>
        <v>0</v>
      </c>
      <c r="CD140" s="11">
        <v>0</v>
      </c>
      <c r="CE140" s="26">
        <f t="shared" si="175"/>
        <v>0</v>
      </c>
      <c r="CF140" s="163">
        <f t="shared" si="176"/>
        <v>0</v>
      </c>
      <c r="CG140" s="203">
        <f t="shared" si="177"/>
        <v>0</v>
      </c>
      <c r="CH140" s="283">
        <f t="shared" si="178"/>
        <v>0</v>
      </c>
      <c r="CI140" s="284">
        <f t="shared" si="179"/>
        <v>0</v>
      </c>
      <c r="CK140" s="160">
        <v>2</v>
      </c>
      <c r="CL140" s="26">
        <f t="shared" si="180"/>
        <v>0.498</v>
      </c>
      <c r="CM140" s="26">
        <v>0.04</v>
      </c>
      <c r="CN140" s="83">
        <f t="shared" si="181"/>
        <v>0.625</v>
      </c>
      <c r="CO140" s="11">
        <v>34</v>
      </c>
      <c r="CP140" s="26">
        <f t="shared" si="182"/>
        <v>0.57499999999999996</v>
      </c>
      <c r="CQ140" s="11">
        <v>4</v>
      </c>
      <c r="CR140" s="26">
        <f t="shared" si="183"/>
        <v>0.438</v>
      </c>
      <c r="CS140" s="163">
        <f t="shared" si="184"/>
        <v>2.1360000000000001</v>
      </c>
      <c r="CT140" s="203">
        <f t="shared" si="185"/>
        <v>0.56499999999999995</v>
      </c>
      <c r="CU140" s="283">
        <f t="shared" si="186"/>
        <v>0</v>
      </c>
      <c r="CV140" s="284">
        <f t="shared" si="187"/>
        <v>0</v>
      </c>
      <c r="CX140" s="227">
        <v>0.318</v>
      </c>
      <c r="CY140" s="31">
        <f t="shared" si="188"/>
        <v>0.81599999999999995</v>
      </c>
      <c r="CZ140" s="26">
        <v>0.09</v>
      </c>
      <c r="DA140" s="26">
        <f t="shared" si="189"/>
        <v>0.64300000000000002</v>
      </c>
      <c r="DB140" s="83">
        <v>0.77090000000000003</v>
      </c>
      <c r="DC140" s="163">
        <f t="shared" si="190"/>
        <v>2.2299000000000002</v>
      </c>
      <c r="DD140" s="205">
        <f t="shared" si="191"/>
        <v>0.80200000000000005</v>
      </c>
      <c r="DE140" s="283">
        <f t="shared" si="192"/>
        <v>0</v>
      </c>
      <c r="DF140" s="284">
        <f t="shared" si="193"/>
        <v>1</v>
      </c>
      <c r="DI140" s="231"/>
      <c r="DJ140" s="163">
        <f t="shared" si="194"/>
        <v>14.271899999999997</v>
      </c>
      <c r="DK140" s="203">
        <f t="shared" si="195"/>
        <v>0.54400000000000004</v>
      </c>
      <c r="DM140" s="301">
        <f t="shared" si="196"/>
        <v>2</v>
      </c>
      <c r="DN140" s="302">
        <f t="shared" si="197"/>
        <v>4</v>
      </c>
    </row>
    <row r="141" spans="2:118" x14ac:dyDescent="0.3">
      <c r="B141" s="47" t="s">
        <v>210</v>
      </c>
      <c r="C141" s="160">
        <v>540150</v>
      </c>
      <c r="D141" s="4" t="s">
        <v>347</v>
      </c>
      <c r="E141" s="4" t="s">
        <v>369</v>
      </c>
      <c r="F141" s="11">
        <v>10</v>
      </c>
      <c r="G141" s="18">
        <v>432</v>
      </c>
      <c r="H141" s="18">
        <v>434</v>
      </c>
      <c r="I141" s="18">
        <v>940</v>
      </c>
      <c r="J141" s="19">
        <v>1392.5925925925926</v>
      </c>
      <c r="K141" s="18">
        <v>402</v>
      </c>
      <c r="L141" s="163">
        <v>2.34</v>
      </c>
      <c r="N141" s="256">
        <v>71</v>
      </c>
      <c r="O141" s="26">
        <f t="shared" si="132"/>
        <v>0.38100000000000001</v>
      </c>
      <c r="P141" s="26">
        <v>0.16435185185185189</v>
      </c>
      <c r="Q141" s="26">
        <f t="shared" si="133"/>
        <v>0.67100000000000004</v>
      </c>
      <c r="R141" s="11">
        <v>4.54</v>
      </c>
      <c r="S141" s="26">
        <f t="shared" si="134"/>
        <v>0.57899999999999996</v>
      </c>
      <c r="T141" s="69">
        <v>1.050925925925926E-2</v>
      </c>
      <c r="U141" s="144">
        <f t="shared" si="135"/>
        <v>0.94299999999999995</v>
      </c>
      <c r="V141" s="11">
        <v>13</v>
      </c>
      <c r="W141" s="26">
        <f t="shared" si="136"/>
        <v>0.183</v>
      </c>
      <c r="X141" s="62">
        <v>1</v>
      </c>
      <c r="Y141" s="26">
        <f t="shared" si="137"/>
        <v>0.247</v>
      </c>
      <c r="Z141" s="163">
        <f t="shared" si="138"/>
        <v>3.0040000000000004</v>
      </c>
      <c r="AA141" s="181">
        <f t="shared" si="139"/>
        <v>0.438</v>
      </c>
      <c r="AB141" s="283">
        <f t="shared" si="140"/>
        <v>1</v>
      </c>
      <c r="AC141" s="284">
        <f t="shared" si="141"/>
        <v>1</v>
      </c>
      <c r="AE141" s="256">
        <v>93</v>
      </c>
      <c r="AF141" s="26">
        <f t="shared" si="142"/>
        <v>0.57199999999999995</v>
      </c>
      <c r="AG141" s="79">
        <v>15</v>
      </c>
      <c r="AH141" s="26">
        <f t="shared" si="143"/>
        <v>0.745</v>
      </c>
      <c r="AI141" s="26">
        <f t="shared" si="144"/>
        <v>0.21428571428571427</v>
      </c>
      <c r="AJ141" s="178">
        <f t="shared" si="145"/>
        <v>0.81599999999999995</v>
      </c>
      <c r="AK141" s="61">
        <f t="shared" si="146"/>
        <v>1.3098591549295775</v>
      </c>
      <c r="AL141" s="31">
        <f t="shared" si="147"/>
        <v>0.84799999999999998</v>
      </c>
      <c r="AM141" s="11">
        <v>125</v>
      </c>
      <c r="AN141" s="83">
        <f t="shared" si="148"/>
        <v>0.28801843317972348</v>
      </c>
      <c r="AO141" s="26">
        <f t="shared" si="149"/>
        <v>0.16129032258064516</v>
      </c>
      <c r="AP141" s="31">
        <f t="shared" si="150"/>
        <v>0.84799999999999998</v>
      </c>
      <c r="AQ141" s="198">
        <f t="shared" si="151"/>
        <v>2.9809999999999999</v>
      </c>
      <c r="AR141" s="191">
        <f t="shared" si="152"/>
        <v>0.85099999999999998</v>
      </c>
      <c r="AS141" s="283">
        <f t="shared" si="153"/>
        <v>0</v>
      </c>
      <c r="AT141" s="284">
        <f t="shared" si="154"/>
        <v>2</v>
      </c>
      <c r="AV141" s="208">
        <v>43900</v>
      </c>
      <c r="AW141" s="83">
        <f t="shared" si="155"/>
        <v>0.628</v>
      </c>
      <c r="AX141" s="26">
        <v>0.13829787234042551</v>
      </c>
      <c r="AY141" s="83">
        <f t="shared" si="156"/>
        <v>0.49099999999999999</v>
      </c>
      <c r="AZ141" s="26">
        <v>0.59199999999999997</v>
      </c>
      <c r="BA141" s="144">
        <f t="shared" si="157"/>
        <v>0.96399999999999997</v>
      </c>
      <c r="BB141" s="26">
        <v>0.70399999999999996</v>
      </c>
      <c r="BC141" s="83">
        <f t="shared" si="158"/>
        <v>0.374</v>
      </c>
      <c r="BD141" s="26">
        <v>0.88800000000000001</v>
      </c>
      <c r="BE141" s="83">
        <f t="shared" si="159"/>
        <v>0.73799999999999999</v>
      </c>
      <c r="BF141" s="26">
        <v>1.0752688172043012E-2</v>
      </c>
      <c r="BG141" s="83">
        <f t="shared" si="160"/>
        <v>0.40200000000000002</v>
      </c>
      <c r="BH141" s="212">
        <f t="shared" si="161"/>
        <v>3.5970000000000004</v>
      </c>
      <c r="BI141" s="193">
        <f t="shared" si="162"/>
        <v>0.68100000000000005</v>
      </c>
      <c r="BJ141" s="283">
        <f t="shared" si="163"/>
        <v>1</v>
      </c>
      <c r="BK141" s="284">
        <f t="shared" si="164"/>
        <v>1</v>
      </c>
      <c r="BM141" s="160">
        <v>1</v>
      </c>
      <c r="BN141" s="26">
        <f t="shared" si="165"/>
        <v>0.40200000000000002</v>
      </c>
      <c r="BO141" s="11">
        <v>0</v>
      </c>
      <c r="BP141" s="26">
        <f t="shared" si="166"/>
        <v>0</v>
      </c>
      <c r="BQ141" s="26">
        <v>9.4E-2</v>
      </c>
      <c r="BR141" s="83">
        <f t="shared" si="167"/>
        <v>0.56499999999999995</v>
      </c>
      <c r="BS141" s="163">
        <f t="shared" si="168"/>
        <v>0.96699999999999997</v>
      </c>
      <c r="BT141" s="223">
        <f t="shared" si="169"/>
        <v>0.505</v>
      </c>
      <c r="BU141" s="283">
        <f t="shared" si="170"/>
        <v>0</v>
      </c>
      <c r="BV141" s="284">
        <f t="shared" si="171"/>
        <v>0</v>
      </c>
      <c r="BX141" s="160">
        <v>0</v>
      </c>
      <c r="BY141" s="26">
        <f t="shared" si="172"/>
        <v>0</v>
      </c>
      <c r="BZ141" s="11">
        <v>0</v>
      </c>
      <c r="CA141" s="26">
        <f t="shared" si="173"/>
        <v>0</v>
      </c>
      <c r="CB141" s="11">
        <v>1</v>
      </c>
      <c r="CC141" s="26">
        <f t="shared" si="174"/>
        <v>0.21199999999999999</v>
      </c>
      <c r="CD141" s="11">
        <v>0</v>
      </c>
      <c r="CE141" s="26">
        <f t="shared" si="175"/>
        <v>0</v>
      </c>
      <c r="CF141" s="163">
        <f t="shared" si="176"/>
        <v>0.21199999999999999</v>
      </c>
      <c r="CG141" s="203">
        <f t="shared" si="177"/>
        <v>0.20799999999999999</v>
      </c>
      <c r="CH141" s="283">
        <f t="shared" si="178"/>
        <v>0</v>
      </c>
      <c r="CI141" s="284">
        <f t="shared" si="179"/>
        <v>0</v>
      </c>
      <c r="CK141" s="160">
        <v>0</v>
      </c>
      <c r="CL141" s="26">
        <f t="shared" si="180"/>
        <v>0</v>
      </c>
      <c r="CM141" s="26">
        <v>0</v>
      </c>
      <c r="CN141" s="83">
        <f t="shared" si="181"/>
        <v>0</v>
      </c>
      <c r="CO141" s="11">
        <v>74</v>
      </c>
      <c r="CP141" s="26">
        <f t="shared" si="182"/>
        <v>0.72699999999999998</v>
      </c>
      <c r="CQ141" s="11">
        <v>20</v>
      </c>
      <c r="CR141" s="26">
        <f t="shared" si="183"/>
        <v>0.71</v>
      </c>
      <c r="CS141" s="163">
        <f t="shared" si="184"/>
        <v>1.4369999999999998</v>
      </c>
      <c r="CT141" s="203">
        <f t="shared" si="185"/>
        <v>0.44800000000000001</v>
      </c>
      <c r="CU141" s="283">
        <f t="shared" si="186"/>
        <v>0</v>
      </c>
      <c r="CV141" s="284">
        <f t="shared" si="187"/>
        <v>0</v>
      </c>
      <c r="CX141" s="227">
        <v>0.224</v>
      </c>
      <c r="CY141" s="26">
        <f t="shared" si="188"/>
        <v>0.71699999999999997</v>
      </c>
      <c r="CZ141" s="26">
        <v>0.1</v>
      </c>
      <c r="DA141" s="26">
        <f t="shared" si="189"/>
        <v>0.65300000000000002</v>
      </c>
      <c r="DB141" s="83">
        <v>0.64749999999999996</v>
      </c>
      <c r="DC141" s="163">
        <f t="shared" si="190"/>
        <v>2.0175000000000001</v>
      </c>
      <c r="DD141" s="203">
        <f t="shared" si="191"/>
        <v>0.72399999999999998</v>
      </c>
      <c r="DE141" s="283">
        <f t="shared" si="192"/>
        <v>0</v>
      </c>
      <c r="DF141" s="284">
        <f t="shared" si="193"/>
        <v>0</v>
      </c>
      <c r="DI141" s="231"/>
      <c r="DJ141" s="163">
        <f t="shared" si="194"/>
        <v>14.215499999999999</v>
      </c>
      <c r="DK141" s="203">
        <f t="shared" si="195"/>
        <v>0.54</v>
      </c>
      <c r="DM141" s="301">
        <f t="shared" si="196"/>
        <v>2</v>
      </c>
      <c r="DN141" s="302">
        <f t="shared" si="197"/>
        <v>4</v>
      </c>
    </row>
    <row r="142" spans="2:118" x14ac:dyDescent="0.3">
      <c r="B142" s="48" t="s">
        <v>26</v>
      </c>
      <c r="C142" s="162">
        <v>540001</v>
      </c>
      <c r="D142" s="5" t="s">
        <v>307</v>
      </c>
      <c r="E142" s="5" t="s">
        <v>370</v>
      </c>
      <c r="F142" s="12">
        <v>7</v>
      </c>
      <c r="G142" s="20">
        <v>215786</v>
      </c>
      <c r="H142" s="20">
        <v>7863</v>
      </c>
      <c r="I142" s="20">
        <v>10440</v>
      </c>
      <c r="J142" s="21">
        <v>30.964010640171278</v>
      </c>
      <c r="K142" s="20">
        <v>3729</v>
      </c>
      <c r="L142" s="165">
        <v>2.7798337355859482</v>
      </c>
      <c r="N142" s="438">
        <v>6212</v>
      </c>
      <c r="O142" s="29">
        <f t="shared" si="132"/>
        <v>0.86899999999999999</v>
      </c>
      <c r="P142" s="27">
        <v>2.8787780486222461E-2</v>
      </c>
      <c r="Q142" s="27">
        <f t="shared" si="133"/>
        <v>0.187</v>
      </c>
      <c r="R142" s="12">
        <v>223.69</v>
      </c>
      <c r="S142" s="29">
        <f t="shared" si="134"/>
        <v>0.86499999999999999</v>
      </c>
      <c r="T142" s="71">
        <v>1.036628882318594E-3</v>
      </c>
      <c r="U142" s="27">
        <f t="shared" si="135"/>
        <v>0.13700000000000001</v>
      </c>
      <c r="V142" s="12">
        <v>14</v>
      </c>
      <c r="W142" s="27">
        <f t="shared" si="136"/>
        <v>0.23599999999999999</v>
      </c>
      <c r="X142" s="64">
        <v>2.9</v>
      </c>
      <c r="Y142" s="27">
        <f t="shared" si="137"/>
        <v>0.72399999999999998</v>
      </c>
      <c r="Z142" s="165">
        <f t="shared" si="138"/>
        <v>3.0179999999999998</v>
      </c>
      <c r="AA142" s="183">
        <f t="shared" si="139"/>
        <v>0.441</v>
      </c>
      <c r="AB142" s="358">
        <f t="shared" si="140"/>
        <v>0</v>
      </c>
      <c r="AC142" s="359">
        <f t="shared" si="141"/>
        <v>2</v>
      </c>
      <c r="AE142" s="438">
        <v>298</v>
      </c>
      <c r="AF142" s="27">
        <f t="shared" si="142"/>
        <v>0.76600000000000001</v>
      </c>
      <c r="AG142" s="80">
        <v>0</v>
      </c>
      <c r="AH142" s="27">
        <f t="shared" si="143"/>
        <v>0</v>
      </c>
      <c r="AI142" s="27">
        <f t="shared" si="144"/>
        <v>3.7899020730001273E-2</v>
      </c>
      <c r="AJ142" s="85">
        <f t="shared" si="145"/>
        <v>0.32100000000000001</v>
      </c>
      <c r="AK142" s="74">
        <f t="shared" si="146"/>
        <v>4.7971667739858337E-2</v>
      </c>
      <c r="AL142" s="27">
        <f t="shared" si="147"/>
        <v>0.16900000000000001</v>
      </c>
      <c r="AM142" s="12">
        <v>403</v>
      </c>
      <c r="AN142" s="85">
        <f t="shared" si="148"/>
        <v>5.1252702530840646E-2</v>
      </c>
      <c r="AO142" s="27">
        <f t="shared" si="149"/>
        <v>0</v>
      </c>
      <c r="AP142" s="27">
        <f t="shared" si="150"/>
        <v>0</v>
      </c>
      <c r="AQ142" s="199">
        <f t="shared" si="151"/>
        <v>1.256</v>
      </c>
      <c r="AR142" s="194">
        <f t="shared" si="152"/>
        <v>0.26100000000000001</v>
      </c>
      <c r="AS142" s="358">
        <f t="shared" si="153"/>
        <v>0</v>
      </c>
      <c r="AT142" s="359">
        <f t="shared" si="154"/>
        <v>0</v>
      </c>
      <c r="AV142" s="209">
        <v>35800</v>
      </c>
      <c r="AW142" s="85">
        <f t="shared" si="155"/>
        <v>0.49099999999999999</v>
      </c>
      <c r="AX142" s="27">
        <v>0.25268817204301081</v>
      </c>
      <c r="AY142" s="85">
        <f t="shared" si="156"/>
        <v>0.66</v>
      </c>
      <c r="AZ142" s="27">
        <v>0.151</v>
      </c>
      <c r="BA142" s="85">
        <f t="shared" si="157"/>
        <v>0.374</v>
      </c>
      <c r="BB142" s="27">
        <v>0.90800000000000003</v>
      </c>
      <c r="BC142" s="85">
        <f t="shared" si="158"/>
        <v>0.78</v>
      </c>
      <c r="BD142" s="27">
        <v>0.79500000000000004</v>
      </c>
      <c r="BE142" s="85">
        <f t="shared" si="159"/>
        <v>0.48</v>
      </c>
      <c r="BF142" s="27">
        <v>0.11073825503355705</v>
      </c>
      <c r="BG142" s="180">
        <f t="shared" si="160"/>
        <v>0.86899999999999999</v>
      </c>
      <c r="BH142" s="213">
        <f t="shared" si="161"/>
        <v>3.6540000000000004</v>
      </c>
      <c r="BI142" s="194">
        <f t="shared" si="162"/>
        <v>0.73099999999999998</v>
      </c>
      <c r="BJ142" s="358">
        <f t="shared" si="163"/>
        <v>0</v>
      </c>
      <c r="BK142" s="359">
        <f t="shared" si="164"/>
        <v>1</v>
      </c>
      <c r="BM142" s="162">
        <v>0</v>
      </c>
      <c r="BN142" s="27">
        <f t="shared" si="165"/>
        <v>0</v>
      </c>
      <c r="BO142" s="12">
        <v>0</v>
      </c>
      <c r="BP142" s="27">
        <f t="shared" si="166"/>
        <v>0</v>
      </c>
      <c r="BQ142" s="27">
        <v>4.7E-2</v>
      </c>
      <c r="BR142" s="85">
        <f t="shared" si="167"/>
        <v>0.32500000000000001</v>
      </c>
      <c r="BS142" s="165">
        <f t="shared" si="168"/>
        <v>0.32500000000000001</v>
      </c>
      <c r="BT142" s="224">
        <f t="shared" si="169"/>
        <v>0.23599999999999999</v>
      </c>
      <c r="BU142" s="358">
        <f t="shared" si="170"/>
        <v>0</v>
      </c>
      <c r="BV142" s="359">
        <f t="shared" si="171"/>
        <v>0</v>
      </c>
      <c r="BX142" s="162">
        <v>1</v>
      </c>
      <c r="BY142" s="27">
        <f t="shared" si="172"/>
        <v>0.71299999999999997</v>
      </c>
      <c r="BZ142" s="12">
        <v>0</v>
      </c>
      <c r="CA142" s="27">
        <f t="shared" si="173"/>
        <v>0</v>
      </c>
      <c r="CB142" s="12">
        <v>10</v>
      </c>
      <c r="CC142" s="29">
        <f t="shared" si="174"/>
        <v>0.81899999999999995</v>
      </c>
      <c r="CD142" s="12">
        <v>2</v>
      </c>
      <c r="CE142" s="27">
        <f t="shared" si="175"/>
        <v>0.67800000000000005</v>
      </c>
      <c r="CF142" s="165">
        <f t="shared" si="176"/>
        <v>1.532</v>
      </c>
      <c r="CG142" s="192">
        <f t="shared" si="177"/>
        <v>0.83</v>
      </c>
      <c r="CH142" s="358">
        <f t="shared" si="178"/>
        <v>0</v>
      </c>
      <c r="CI142" s="359">
        <f t="shared" si="179"/>
        <v>1</v>
      </c>
      <c r="CK142" s="162">
        <v>98</v>
      </c>
      <c r="CL142" s="143">
        <f t="shared" si="180"/>
        <v>0.94599999999999995</v>
      </c>
      <c r="CM142" s="27">
        <v>0.32885906040268459</v>
      </c>
      <c r="CN142" s="143">
        <f t="shared" si="181"/>
        <v>0.97099999999999997</v>
      </c>
      <c r="CO142" s="12">
        <v>39</v>
      </c>
      <c r="CP142" s="27">
        <f t="shared" si="182"/>
        <v>0.59699999999999998</v>
      </c>
      <c r="CQ142" s="12">
        <v>10</v>
      </c>
      <c r="CR142" s="27">
        <f t="shared" si="183"/>
        <v>0.60399999999999998</v>
      </c>
      <c r="CS142" s="165">
        <f t="shared" si="184"/>
        <v>3.1180000000000003</v>
      </c>
      <c r="CT142" s="192">
        <f t="shared" si="185"/>
        <v>0.83699999999999997</v>
      </c>
      <c r="CU142" s="358">
        <f t="shared" si="186"/>
        <v>2</v>
      </c>
      <c r="CV142" s="359">
        <f t="shared" si="187"/>
        <v>2</v>
      </c>
      <c r="CX142" s="228">
        <v>7.6999999999999999E-2</v>
      </c>
      <c r="CY142" s="27">
        <f t="shared" si="188"/>
        <v>0.40600000000000003</v>
      </c>
      <c r="CZ142" s="27">
        <v>5.2999999999999999E-2</v>
      </c>
      <c r="DA142" s="27">
        <f t="shared" si="189"/>
        <v>0.49099999999999999</v>
      </c>
      <c r="DB142" s="27">
        <v>0.40739999999999998</v>
      </c>
      <c r="DC142" s="165">
        <f t="shared" si="190"/>
        <v>1.3044</v>
      </c>
      <c r="DD142" s="194">
        <f t="shared" si="191"/>
        <v>0.42699999999999999</v>
      </c>
      <c r="DE142" s="358">
        <f t="shared" si="192"/>
        <v>0</v>
      </c>
      <c r="DF142" s="359">
        <f t="shared" si="193"/>
        <v>0</v>
      </c>
      <c r="DI142" s="231"/>
      <c r="DJ142" s="165">
        <f t="shared" si="194"/>
        <v>14.2074</v>
      </c>
      <c r="DK142" s="194">
        <f t="shared" si="195"/>
        <v>0.53700000000000003</v>
      </c>
      <c r="DM142" s="370">
        <f t="shared" si="196"/>
        <v>2</v>
      </c>
      <c r="DN142" s="371">
        <f t="shared" si="197"/>
        <v>6</v>
      </c>
    </row>
    <row r="143" spans="2:118" x14ac:dyDescent="0.3">
      <c r="B143" s="47" t="s">
        <v>177</v>
      </c>
      <c r="C143" s="160">
        <v>540125</v>
      </c>
      <c r="D143" s="4" t="s">
        <v>340</v>
      </c>
      <c r="E143" s="4" t="s">
        <v>369</v>
      </c>
      <c r="F143" s="11">
        <v>1</v>
      </c>
      <c r="G143" s="18">
        <v>374</v>
      </c>
      <c r="H143" s="18">
        <v>275</v>
      </c>
      <c r="I143" s="18">
        <v>281</v>
      </c>
      <c r="J143" s="19">
        <v>480.85561497326205</v>
      </c>
      <c r="K143" s="18">
        <v>105</v>
      </c>
      <c r="L143" s="163">
        <v>2.68</v>
      </c>
      <c r="N143" s="256">
        <v>49</v>
      </c>
      <c r="O143" s="26">
        <f t="shared" si="132"/>
        <v>0.27900000000000003</v>
      </c>
      <c r="P143" s="26">
        <v>0.13101604278074869</v>
      </c>
      <c r="Q143" s="26">
        <f t="shared" si="133"/>
        <v>0.57499999999999996</v>
      </c>
      <c r="R143" s="11">
        <v>3.54</v>
      </c>
      <c r="S143" s="26">
        <f t="shared" si="134"/>
        <v>0.49099999999999999</v>
      </c>
      <c r="T143" s="69">
        <v>9.4652406417112308E-3</v>
      </c>
      <c r="U143" s="144">
        <f t="shared" si="135"/>
        <v>0.91800000000000004</v>
      </c>
      <c r="V143" s="11">
        <v>17</v>
      </c>
      <c r="W143" s="26">
        <f t="shared" si="136"/>
        <v>0.505</v>
      </c>
      <c r="X143" s="62">
        <v>0.6</v>
      </c>
      <c r="Y143" s="26">
        <f t="shared" si="137"/>
        <v>0.155</v>
      </c>
      <c r="Z143" s="163">
        <f t="shared" si="138"/>
        <v>2.923</v>
      </c>
      <c r="AA143" s="181">
        <f t="shared" si="139"/>
        <v>0.38500000000000001</v>
      </c>
      <c r="AB143" s="283">
        <f t="shared" si="140"/>
        <v>1</v>
      </c>
      <c r="AC143" s="284">
        <f t="shared" si="141"/>
        <v>1</v>
      </c>
      <c r="AE143" s="256">
        <v>40</v>
      </c>
      <c r="AF143" s="26">
        <f t="shared" si="142"/>
        <v>0.39200000000000002</v>
      </c>
      <c r="AG143" s="79">
        <v>4</v>
      </c>
      <c r="AH143" s="26">
        <f t="shared" si="143"/>
        <v>0.59699999999999998</v>
      </c>
      <c r="AI143" s="26">
        <f t="shared" si="144"/>
        <v>0.14545454545454545</v>
      </c>
      <c r="AJ143" s="83">
        <f t="shared" si="145"/>
        <v>0.69199999999999995</v>
      </c>
      <c r="AK143" s="61">
        <f t="shared" si="146"/>
        <v>0.81632653061224492</v>
      </c>
      <c r="AL143" s="26">
        <f t="shared" si="147"/>
        <v>0.69599999999999995</v>
      </c>
      <c r="AM143" s="11">
        <v>46</v>
      </c>
      <c r="AN143" s="83">
        <f t="shared" si="148"/>
        <v>0.16727272727272727</v>
      </c>
      <c r="AO143" s="26">
        <f t="shared" si="149"/>
        <v>0.1</v>
      </c>
      <c r="AP143" s="26">
        <f t="shared" si="150"/>
        <v>0.73099999999999998</v>
      </c>
      <c r="AQ143" s="198">
        <f t="shared" si="151"/>
        <v>2.3769999999999998</v>
      </c>
      <c r="AR143" s="193">
        <f t="shared" si="152"/>
        <v>0.66700000000000004</v>
      </c>
      <c r="AS143" s="283">
        <f t="shared" si="153"/>
        <v>0</v>
      </c>
      <c r="AT143" s="284">
        <f t="shared" si="154"/>
        <v>0</v>
      </c>
      <c r="AV143" s="208">
        <v>32300</v>
      </c>
      <c r="AW143" s="83">
        <f t="shared" si="155"/>
        <v>0.42</v>
      </c>
      <c r="AX143" s="26">
        <v>8.5714285714285715E-2</v>
      </c>
      <c r="AY143" s="83">
        <f t="shared" si="156"/>
        <v>0.38800000000000001</v>
      </c>
      <c r="AZ143" s="26">
        <v>0.41299999999999998</v>
      </c>
      <c r="BA143" s="178">
        <f t="shared" si="157"/>
        <v>0.84</v>
      </c>
      <c r="BB143" s="26">
        <v>0.45700000000000002</v>
      </c>
      <c r="BC143" s="83">
        <f t="shared" si="158"/>
        <v>0.20799999999999999</v>
      </c>
      <c r="BD143" s="26">
        <v>0.95699999999999996</v>
      </c>
      <c r="BE143" s="144">
        <f t="shared" si="159"/>
        <v>0.92900000000000005</v>
      </c>
      <c r="BF143" s="26">
        <v>2.5000000000000001E-2</v>
      </c>
      <c r="BG143" s="83">
        <f t="shared" si="160"/>
        <v>0.51900000000000002</v>
      </c>
      <c r="BH143" s="212">
        <f t="shared" si="161"/>
        <v>3.3039999999999998</v>
      </c>
      <c r="BI143" s="193">
        <f t="shared" si="162"/>
        <v>0.48699999999999999</v>
      </c>
      <c r="BJ143" s="283">
        <f t="shared" si="163"/>
        <v>1</v>
      </c>
      <c r="BK143" s="284">
        <f t="shared" si="164"/>
        <v>2</v>
      </c>
      <c r="BM143" s="160">
        <v>2</v>
      </c>
      <c r="BN143" s="26">
        <f t="shared" si="165"/>
        <v>0.61799999999999999</v>
      </c>
      <c r="BO143" s="11">
        <v>1</v>
      </c>
      <c r="BP143" s="26">
        <f t="shared" si="166"/>
        <v>0.59299999999999997</v>
      </c>
      <c r="BQ143" s="26">
        <v>6.3E-2</v>
      </c>
      <c r="BR143" s="83">
        <f t="shared" si="167"/>
        <v>0.40200000000000002</v>
      </c>
      <c r="BS143" s="163">
        <f t="shared" si="168"/>
        <v>1.02</v>
      </c>
      <c r="BT143" s="223">
        <f t="shared" si="169"/>
        <v>0.55100000000000005</v>
      </c>
      <c r="BU143" s="283">
        <f t="shared" si="170"/>
        <v>0</v>
      </c>
      <c r="BV143" s="284">
        <f t="shared" si="171"/>
        <v>0</v>
      </c>
      <c r="BX143" s="160">
        <v>14</v>
      </c>
      <c r="BY143" s="144">
        <f t="shared" si="172"/>
        <v>0.92500000000000004</v>
      </c>
      <c r="BZ143" s="11">
        <v>2</v>
      </c>
      <c r="CA143" s="31">
        <f t="shared" si="173"/>
        <v>0.872</v>
      </c>
      <c r="CB143" s="11">
        <v>2</v>
      </c>
      <c r="CC143" s="26">
        <f t="shared" si="174"/>
        <v>0.42</v>
      </c>
      <c r="CD143" s="11">
        <v>1</v>
      </c>
      <c r="CE143" s="26">
        <f t="shared" si="175"/>
        <v>0.501</v>
      </c>
      <c r="CF143" s="163">
        <f t="shared" si="176"/>
        <v>1.345</v>
      </c>
      <c r="CG143" s="203">
        <f t="shared" si="177"/>
        <v>0.76600000000000001</v>
      </c>
      <c r="CH143" s="283">
        <f t="shared" si="178"/>
        <v>1</v>
      </c>
      <c r="CI143" s="284">
        <f t="shared" si="179"/>
        <v>1</v>
      </c>
      <c r="CK143" s="160">
        <v>0</v>
      </c>
      <c r="CL143" s="26">
        <f t="shared" si="180"/>
        <v>0</v>
      </c>
      <c r="CM143" s="26">
        <v>0</v>
      </c>
      <c r="CN143" s="83">
        <f t="shared" si="181"/>
        <v>0</v>
      </c>
      <c r="CO143" s="11">
        <v>9</v>
      </c>
      <c r="CP143" s="26">
        <f t="shared" si="182"/>
        <v>0.34200000000000003</v>
      </c>
      <c r="CQ143" s="11">
        <v>4</v>
      </c>
      <c r="CR143" s="26">
        <f t="shared" si="183"/>
        <v>0.438</v>
      </c>
      <c r="CS143" s="163">
        <f t="shared" si="184"/>
        <v>0.78</v>
      </c>
      <c r="CT143" s="203">
        <f t="shared" si="185"/>
        <v>0.27900000000000003</v>
      </c>
      <c r="CU143" s="283">
        <f t="shared" si="186"/>
        <v>0</v>
      </c>
      <c r="CV143" s="284">
        <f t="shared" si="187"/>
        <v>0</v>
      </c>
      <c r="CX143" s="227">
        <v>0.32400000000000001</v>
      </c>
      <c r="CY143" s="31">
        <f t="shared" si="188"/>
        <v>0.82299999999999995</v>
      </c>
      <c r="CZ143" s="26">
        <v>0.125</v>
      </c>
      <c r="DA143" s="26">
        <f t="shared" si="189"/>
        <v>0.71299999999999997</v>
      </c>
      <c r="DB143" s="178">
        <v>0.84140000000000004</v>
      </c>
      <c r="DC143" s="163">
        <f t="shared" si="190"/>
        <v>2.3774000000000002</v>
      </c>
      <c r="DD143" s="205">
        <f t="shared" si="191"/>
        <v>0.84399999999999997</v>
      </c>
      <c r="DE143" s="283">
        <f t="shared" si="192"/>
        <v>0</v>
      </c>
      <c r="DF143" s="284">
        <f t="shared" si="193"/>
        <v>2</v>
      </c>
      <c r="DI143" s="231"/>
      <c r="DJ143" s="163">
        <f t="shared" si="194"/>
        <v>14.126399999999999</v>
      </c>
      <c r="DK143" s="203">
        <f t="shared" si="195"/>
        <v>0.53300000000000003</v>
      </c>
      <c r="DM143" s="301">
        <f t="shared" si="196"/>
        <v>3</v>
      </c>
      <c r="DN143" s="302">
        <f t="shared" si="197"/>
        <v>6</v>
      </c>
    </row>
    <row r="144" spans="2:118" x14ac:dyDescent="0.3">
      <c r="B144" s="47" t="s">
        <v>113</v>
      </c>
      <c r="C144" s="160">
        <v>540072</v>
      </c>
      <c r="D144" s="4" t="s">
        <v>330</v>
      </c>
      <c r="E144" s="4" t="s">
        <v>369</v>
      </c>
      <c r="F144" s="11">
        <v>3</v>
      </c>
      <c r="G144" s="18">
        <v>459</v>
      </c>
      <c r="H144" s="18">
        <v>434</v>
      </c>
      <c r="I144" s="18">
        <v>518</v>
      </c>
      <c r="J144" s="19">
        <v>722.26579520697157</v>
      </c>
      <c r="K144" s="18">
        <v>198</v>
      </c>
      <c r="L144" s="163">
        <v>2.62</v>
      </c>
      <c r="N144" s="256">
        <v>50</v>
      </c>
      <c r="O144" s="26">
        <f t="shared" si="132"/>
        <v>0.28599999999999998</v>
      </c>
      <c r="P144" s="26">
        <v>0.10893246187363841</v>
      </c>
      <c r="Q144" s="26">
        <f t="shared" si="133"/>
        <v>0.52600000000000002</v>
      </c>
      <c r="R144" s="11">
        <v>2.37</v>
      </c>
      <c r="S144" s="26">
        <f t="shared" si="134"/>
        <v>0.32100000000000001</v>
      </c>
      <c r="T144" s="69">
        <v>5.1633986928104579E-3</v>
      </c>
      <c r="U144" s="26">
        <f t="shared" si="135"/>
        <v>0.65700000000000003</v>
      </c>
      <c r="V144" s="11">
        <v>24</v>
      </c>
      <c r="W144" s="31">
        <f t="shared" si="136"/>
        <v>0.89</v>
      </c>
      <c r="X144" s="65">
        <v>1.2</v>
      </c>
      <c r="Y144" s="26">
        <f t="shared" si="137"/>
        <v>0.307</v>
      </c>
      <c r="Z144" s="163">
        <f t="shared" si="138"/>
        <v>2.9870000000000005</v>
      </c>
      <c r="AA144" s="181">
        <f t="shared" si="139"/>
        <v>0.42399999999999999</v>
      </c>
      <c r="AB144" s="283">
        <f t="shared" si="140"/>
        <v>0</v>
      </c>
      <c r="AC144" s="284">
        <f t="shared" si="141"/>
        <v>1</v>
      </c>
      <c r="AE144" s="256">
        <v>111</v>
      </c>
      <c r="AF144" s="26">
        <f t="shared" si="142"/>
        <v>0.60699999999999998</v>
      </c>
      <c r="AG144" s="79">
        <v>2</v>
      </c>
      <c r="AH144" s="26">
        <f t="shared" si="143"/>
        <v>0.51900000000000002</v>
      </c>
      <c r="AI144" s="26">
        <f t="shared" si="144"/>
        <v>0.25576036866359447</v>
      </c>
      <c r="AJ144" s="178">
        <f t="shared" si="145"/>
        <v>0.86499999999999999</v>
      </c>
      <c r="AK144" s="61">
        <f t="shared" si="146"/>
        <v>2.2200000000000002</v>
      </c>
      <c r="AL144" s="144">
        <f t="shared" si="147"/>
        <v>0.95399999999999996</v>
      </c>
      <c r="AM144" s="11">
        <v>120</v>
      </c>
      <c r="AN144" s="83">
        <f t="shared" si="148"/>
        <v>0.27649769585253459</v>
      </c>
      <c r="AO144" s="26">
        <f t="shared" si="149"/>
        <v>1.8018018018018018E-2</v>
      </c>
      <c r="AP144" s="26">
        <f t="shared" si="150"/>
        <v>0.55400000000000005</v>
      </c>
      <c r="AQ144" s="198">
        <f t="shared" si="151"/>
        <v>2.9450000000000003</v>
      </c>
      <c r="AR144" s="191">
        <f t="shared" si="152"/>
        <v>0.84399999999999997</v>
      </c>
      <c r="AS144" s="283">
        <f t="shared" si="153"/>
        <v>1</v>
      </c>
      <c r="AT144" s="284">
        <f t="shared" si="154"/>
        <v>2</v>
      </c>
      <c r="AV144" s="208">
        <v>42825</v>
      </c>
      <c r="AW144" s="83">
        <f t="shared" si="155"/>
        <v>0.61399999999999999</v>
      </c>
      <c r="AX144" s="26">
        <v>0.31858407079646017</v>
      </c>
      <c r="AY144" s="178">
        <f t="shared" si="156"/>
        <v>0.83</v>
      </c>
      <c r="AZ144" s="26">
        <v>0.183</v>
      </c>
      <c r="BA144" s="83">
        <f t="shared" si="157"/>
        <v>0.45200000000000001</v>
      </c>
      <c r="BB144" s="26">
        <v>0.88300000000000001</v>
      </c>
      <c r="BC144" s="83">
        <f t="shared" si="158"/>
        <v>0.69599999999999995</v>
      </c>
      <c r="BD144" s="26">
        <v>0.875</v>
      </c>
      <c r="BE144" s="83">
        <f t="shared" si="159"/>
        <v>0.67800000000000005</v>
      </c>
      <c r="BF144" s="26">
        <v>1.8018018018018018E-2</v>
      </c>
      <c r="BG144" s="83">
        <f t="shared" si="160"/>
        <v>0.44800000000000001</v>
      </c>
      <c r="BH144" s="212">
        <f t="shared" si="161"/>
        <v>3.718</v>
      </c>
      <c r="BI144" s="193">
        <f t="shared" si="162"/>
        <v>0.79100000000000004</v>
      </c>
      <c r="BJ144" s="283">
        <f t="shared" si="163"/>
        <v>0</v>
      </c>
      <c r="BK144" s="284">
        <f t="shared" si="164"/>
        <v>1</v>
      </c>
      <c r="BM144" s="160">
        <v>4</v>
      </c>
      <c r="BN144" s="31">
        <f t="shared" si="165"/>
        <v>0.85499999999999998</v>
      </c>
      <c r="BO144" s="11">
        <v>2</v>
      </c>
      <c r="BP144" s="31">
        <f t="shared" si="166"/>
        <v>0.82599999999999996</v>
      </c>
      <c r="BQ144" s="26">
        <v>0.14599999999999999</v>
      </c>
      <c r="BR144" s="83">
        <f t="shared" si="167"/>
        <v>0.70599999999999996</v>
      </c>
      <c r="BS144" s="163">
        <f t="shared" si="168"/>
        <v>1.5609999999999999</v>
      </c>
      <c r="BT144" s="220">
        <f t="shared" si="169"/>
        <v>0.89</v>
      </c>
      <c r="BU144" s="283">
        <f t="shared" si="170"/>
        <v>0</v>
      </c>
      <c r="BV144" s="284">
        <f t="shared" si="171"/>
        <v>1</v>
      </c>
      <c r="BX144" s="160">
        <v>0</v>
      </c>
      <c r="BY144" s="26">
        <f t="shared" si="172"/>
        <v>0</v>
      </c>
      <c r="BZ144" s="11">
        <v>0</v>
      </c>
      <c r="CA144" s="26">
        <f t="shared" si="173"/>
        <v>0</v>
      </c>
      <c r="CB144" s="11">
        <v>1</v>
      </c>
      <c r="CC144" s="26">
        <f t="shared" si="174"/>
        <v>0.21199999999999999</v>
      </c>
      <c r="CD144" s="11">
        <v>0</v>
      </c>
      <c r="CE144" s="26">
        <f t="shared" si="175"/>
        <v>0</v>
      </c>
      <c r="CF144" s="163">
        <f t="shared" si="176"/>
        <v>0.21199999999999999</v>
      </c>
      <c r="CG144" s="203">
        <f t="shared" si="177"/>
        <v>0.20799999999999999</v>
      </c>
      <c r="CH144" s="283">
        <f t="shared" si="178"/>
        <v>0</v>
      </c>
      <c r="CI144" s="284">
        <f t="shared" si="179"/>
        <v>0</v>
      </c>
      <c r="CK144" s="160">
        <v>0</v>
      </c>
      <c r="CL144" s="26">
        <f t="shared" si="180"/>
        <v>0</v>
      </c>
      <c r="CM144" s="26">
        <v>0</v>
      </c>
      <c r="CN144" s="83">
        <f t="shared" si="181"/>
        <v>0</v>
      </c>
      <c r="CO144" s="11">
        <v>5</v>
      </c>
      <c r="CP144" s="26">
        <f t="shared" si="182"/>
        <v>0.26100000000000001</v>
      </c>
      <c r="CQ144" s="11">
        <v>0</v>
      </c>
      <c r="CR144" s="26">
        <f t="shared" si="183"/>
        <v>0</v>
      </c>
      <c r="CS144" s="163">
        <f t="shared" si="184"/>
        <v>0.26100000000000001</v>
      </c>
      <c r="CT144" s="203">
        <f t="shared" si="185"/>
        <v>0.187</v>
      </c>
      <c r="CU144" s="283">
        <f t="shared" si="186"/>
        <v>0</v>
      </c>
      <c r="CV144" s="284">
        <f t="shared" si="187"/>
        <v>0</v>
      </c>
      <c r="CX144" s="227">
        <v>0.55200000000000005</v>
      </c>
      <c r="CY144" s="144">
        <f t="shared" si="188"/>
        <v>0.92500000000000004</v>
      </c>
      <c r="CZ144" s="26">
        <v>0.29899999999999999</v>
      </c>
      <c r="DA144" s="31">
        <f t="shared" si="189"/>
        <v>0.88300000000000001</v>
      </c>
      <c r="DB144" s="83">
        <v>0.62549999999999994</v>
      </c>
      <c r="DC144" s="163">
        <f t="shared" si="190"/>
        <v>2.4335</v>
      </c>
      <c r="DD144" s="205">
        <f t="shared" si="191"/>
        <v>0.85799999999999998</v>
      </c>
      <c r="DE144" s="283">
        <f t="shared" si="192"/>
        <v>1</v>
      </c>
      <c r="DF144" s="284">
        <f t="shared" si="193"/>
        <v>2</v>
      </c>
      <c r="DI144" s="231"/>
      <c r="DJ144" s="163">
        <f t="shared" si="194"/>
        <v>14.1175</v>
      </c>
      <c r="DK144" s="203">
        <f t="shared" si="195"/>
        <v>0.53</v>
      </c>
      <c r="DM144" s="301">
        <f t="shared" si="196"/>
        <v>2</v>
      </c>
      <c r="DN144" s="302">
        <f t="shared" si="197"/>
        <v>7</v>
      </c>
    </row>
    <row r="145" spans="2:118" x14ac:dyDescent="0.3">
      <c r="B145" s="47" t="s">
        <v>118</v>
      </c>
      <c r="C145" s="160">
        <v>540077</v>
      </c>
      <c r="D145" s="4" t="s">
        <v>330</v>
      </c>
      <c r="E145" s="4" t="s">
        <v>369</v>
      </c>
      <c r="F145" s="11">
        <v>3</v>
      </c>
      <c r="G145" s="18">
        <v>309</v>
      </c>
      <c r="H145" s="18">
        <v>430</v>
      </c>
      <c r="I145" s="18">
        <v>897</v>
      </c>
      <c r="J145" s="19">
        <v>1857.8640776699028</v>
      </c>
      <c r="K145" s="18">
        <v>320</v>
      </c>
      <c r="L145" s="163">
        <v>2.74</v>
      </c>
      <c r="N145" s="256">
        <v>45</v>
      </c>
      <c r="O145" s="26">
        <f t="shared" si="132"/>
        <v>0.25700000000000001</v>
      </c>
      <c r="P145" s="26">
        <v>0.14563106796116501</v>
      </c>
      <c r="Q145" s="26">
        <f t="shared" si="133"/>
        <v>0.621</v>
      </c>
      <c r="R145" s="11">
        <v>1.6</v>
      </c>
      <c r="S145" s="26">
        <f t="shared" si="134"/>
        <v>0.19700000000000001</v>
      </c>
      <c r="T145" s="69">
        <v>5.1779935275080907E-3</v>
      </c>
      <c r="U145" s="26">
        <f t="shared" si="135"/>
        <v>0.66</v>
      </c>
      <c r="V145" s="11">
        <v>24</v>
      </c>
      <c r="W145" s="31">
        <f t="shared" si="136"/>
        <v>0.89</v>
      </c>
      <c r="X145" s="65">
        <v>1</v>
      </c>
      <c r="Y145" s="26">
        <f t="shared" si="137"/>
        <v>0.247</v>
      </c>
      <c r="Z145" s="163">
        <f t="shared" si="138"/>
        <v>2.8720000000000003</v>
      </c>
      <c r="AA145" s="181">
        <f t="shared" si="139"/>
        <v>0.371</v>
      </c>
      <c r="AB145" s="283">
        <f t="shared" si="140"/>
        <v>0</v>
      </c>
      <c r="AC145" s="284">
        <f t="shared" si="141"/>
        <v>1</v>
      </c>
      <c r="AE145" s="256">
        <v>74</v>
      </c>
      <c r="AF145" s="26">
        <f t="shared" si="142"/>
        <v>0.51900000000000002</v>
      </c>
      <c r="AG145" s="79">
        <v>6</v>
      </c>
      <c r="AH145" s="26">
        <f t="shared" si="143"/>
        <v>0.64600000000000002</v>
      </c>
      <c r="AI145" s="26">
        <f t="shared" si="144"/>
        <v>0.17209302325581396</v>
      </c>
      <c r="AJ145" s="83">
        <f t="shared" si="145"/>
        <v>0.745</v>
      </c>
      <c r="AK145" s="61">
        <f t="shared" si="146"/>
        <v>1.6444444444444444</v>
      </c>
      <c r="AL145" s="144">
        <f t="shared" si="147"/>
        <v>0.91100000000000003</v>
      </c>
      <c r="AM145" s="11">
        <v>82</v>
      </c>
      <c r="AN145" s="83">
        <f t="shared" si="148"/>
        <v>0.19069767441860466</v>
      </c>
      <c r="AO145" s="26">
        <f t="shared" si="149"/>
        <v>8.1081081081081086E-2</v>
      </c>
      <c r="AP145" s="26">
        <f t="shared" si="150"/>
        <v>0.68500000000000005</v>
      </c>
      <c r="AQ145" s="198">
        <f t="shared" si="151"/>
        <v>2.8210000000000002</v>
      </c>
      <c r="AR145" s="191">
        <f t="shared" si="152"/>
        <v>0.81599999999999995</v>
      </c>
      <c r="AS145" s="283">
        <f t="shared" si="153"/>
        <v>1</v>
      </c>
      <c r="AT145" s="284">
        <f t="shared" si="154"/>
        <v>1</v>
      </c>
      <c r="AV145" s="208">
        <v>50750</v>
      </c>
      <c r="AW145" s="83">
        <f t="shared" si="155"/>
        <v>0.73399999999999999</v>
      </c>
      <c r="AX145" s="26">
        <v>0.26666666666666672</v>
      </c>
      <c r="AY145" s="83">
        <f t="shared" si="156"/>
        <v>0.69899999999999995</v>
      </c>
      <c r="AZ145" s="26">
        <v>0.317</v>
      </c>
      <c r="BA145" s="83">
        <f t="shared" si="157"/>
        <v>0.73099999999999998</v>
      </c>
      <c r="BB145" s="26">
        <v>0.91500000000000004</v>
      </c>
      <c r="BC145" s="178">
        <f t="shared" si="158"/>
        <v>0.82599999999999996</v>
      </c>
      <c r="BD145" s="26">
        <v>0.878</v>
      </c>
      <c r="BE145" s="83">
        <f t="shared" si="159"/>
        <v>0.68899999999999995</v>
      </c>
      <c r="BF145" s="26">
        <v>0</v>
      </c>
      <c r="BG145" s="83">
        <f t="shared" si="160"/>
        <v>0</v>
      </c>
      <c r="BH145" s="212">
        <f t="shared" si="161"/>
        <v>3.6789999999999998</v>
      </c>
      <c r="BI145" s="193">
        <f t="shared" si="162"/>
        <v>0.75600000000000001</v>
      </c>
      <c r="BJ145" s="283">
        <f t="shared" si="163"/>
        <v>0</v>
      </c>
      <c r="BK145" s="284">
        <f t="shared" si="164"/>
        <v>1</v>
      </c>
      <c r="BM145" s="160">
        <v>2</v>
      </c>
      <c r="BN145" s="26">
        <f t="shared" si="165"/>
        <v>0.61799999999999999</v>
      </c>
      <c r="BO145" s="11">
        <v>1</v>
      </c>
      <c r="BP145" s="26">
        <f t="shared" si="166"/>
        <v>0.59299999999999997</v>
      </c>
      <c r="BQ145" s="26">
        <v>0.13100000000000001</v>
      </c>
      <c r="BR145" s="83">
        <f t="shared" si="167"/>
        <v>0.65700000000000003</v>
      </c>
      <c r="BS145" s="163">
        <f t="shared" si="168"/>
        <v>1.2749999999999999</v>
      </c>
      <c r="BT145" s="223">
        <f t="shared" si="169"/>
        <v>0.71</v>
      </c>
      <c r="BU145" s="283">
        <f t="shared" si="170"/>
        <v>0</v>
      </c>
      <c r="BV145" s="284">
        <f t="shared" si="171"/>
        <v>0</v>
      </c>
      <c r="BX145" s="160">
        <v>0</v>
      </c>
      <c r="BY145" s="26">
        <f t="shared" si="172"/>
        <v>0</v>
      </c>
      <c r="BZ145" s="11">
        <v>0</v>
      </c>
      <c r="CA145" s="26">
        <f t="shared" si="173"/>
        <v>0</v>
      </c>
      <c r="CB145" s="11">
        <v>1</v>
      </c>
      <c r="CC145" s="26">
        <f t="shared" si="174"/>
        <v>0.21199999999999999</v>
      </c>
      <c r="CD145" s="11">
        <v>1</v>
      </c>
      <c r="CE145" s="26">
        <f t="shared" si="175"/>
        <v>0.501</v>
      </c>
      <c r="CF145" s="163">
        <f t="shared" si="176"/>
        <v>0.21199999999999999</v>
      </c>
      <c r="CG145" s="203">
        <f t="shared" si="177"/>
        <v>0.20799999999999999</v>
      </c>
      <c r="CH145" s="283">
        <f t="shared" si="178"/>
        <v>0</v>
      </c>
      <c r="CI145" s="284">
        <f t="shared" si="179"/>
        <v>0</v>
      </c>
      <c r="CK145" s="160">
        <v>3</v>
      </c>
      <c r="CL145" s="26">
        <f t="shared" si="180"/>
        <v>0.56499999999999995</v>
      </c>
      <c r="CM145" s="26">
        <v>4.0540540540540543E-2</v>
      </c>
      <c r="CN145" s="83">
        <f t="shared" si="181"/>
        <v>0.63900000000000001</v>
      </c>
      <c r="CO145" s="11">
        <v>0</v>
      </c>
      <c r="CP145" s="26">
        <f t="shared" si="182"/>
        <v>0</v>
      </c>
      <c r="CQ145" s="11">
        <v>0</v>
      </c>
      <c r="CR145" s="26">
        <f t="shared" si="183"/>
        <v>0</v>
      </c>
      <c r="CS145" s="163">
        <f t="shared" si="184"/>
        <v>1.204</v>
      </c>
      <c r="CT145" s="203">
        <f t="shared" si="185"/>
        <v>0.39200000000000002</v>
      </c>
      <c r="CU145" s="283">
        <f t="shared" si="186"/>
        <v>0</v>
      </c>
      <c r="CV145" s="284">
        <f t="shared" si="187"/>
        <v>0</v>
      </c>
      <c r="CX145" s="227">
        <v>0.217</v>
      </c>
      <c r="CY145" s="26">
        <f t="shared" si="188"/>
        <v>0.70299999999999996</v>
      </c>
      <c r="CZ145" s="26">
        <v>0.123</v>
      </c>
      <c r="DA145" s="26">
        <f t="shared" si="189"/>
        <v>0.71</v>
      </c>
      <c r="DB145" s="83">
        <v>0.62990000000000002</v>
      </c>
      <c r="DC145" s="163">
        <f t="shared" si="190"/>
        <v>2.0428999999999999</v>
      </c>
      <c r="DD145" s="203">
        <f t="shared" si="191"/>
        <v>0.745</v>
      </c>
      <c r="DE145" s="283">
        <f t="shared" si="192"/>
        <v>0</v>
      </c>
      <c r="DF145" s="284">
        <f t="shared" si="193"/>
        <v>0</v>
      </c>
      <c r="DI145" s="231"/>
      <c r="DJ145" s="163">
        <f t="shared" si="194"/>
        <v>14.105899999999998</v>
      </c>
      <c r="DK145" s="203">
        <f t="shared" si="195"/>
        <v>0.52600000000000002</v>
      </c>
      <c r="DM145" s="301">
        <f t="shared" si="196"/>
        <v>1</v>
      </c>
      <c r="DN145" s="302">
        <f t="shared" si="197"/>
        <v>3</v>
      </c>
    </row>
    <row r="146" spans="2:118" x14ac:dyDescent="0.3">
      <c r="B146" s="48" t="s">
        <v>91</v>
      </c>
      <c r="C146" s="162">
        <v>540051</v>
      </c>
      <c r="D146" s="5" t="s">
        <v>326</v>
      </c>
      <c r="E146" s="5" t="s">
        <v>370</v>
      </c>
      <c r="F146" s="12">
        <v>8</v>
      </c>
      <c r="G146" s="20">
        <v>372102</v>
      </c>
      <c r="H146" s="20">
        <v>8569</v>
      </c>
      <c r="I146" s="20">
        <v>10869</v>
      </c>
      <c r="J146" s="21">
        <v>18.694229001725333</v>
      </c>
      <c r="K146" s="20">
        <v>4383</v>
      </c>
      <c r="L146" s="165">
        <v>2.4684006388318505</v>
      </c>
      <c r="N146" s="438">
        <v>16883</v>
      </c>
      <c r="O146" s="143">
        <f t="shared" si="132"/>
        <v>0.97499999999999998</v>
      </c>
      <c r="P146" s="27">
        <v>4.5371967901274381E-2</v>
      </c>
      <c r="Q146" s="27">
        <f t="shared" si="133"/>
        <v>0.3</v>
      </c>
      <c r="R146" s="12">
        <v>389.26</v>
      </c>
      <c r="S146" s="143">
        <f t="shared" si="134"/>
        <v>0.96099999999999997</v>
      </c>
      <c r="T146" s="71">
        <v>1.046111012571822E-3</v>
      </c>
      <c r="U146" s="27">
        <f t="shared" si="135"/>
        <v>0.14099999999999999</v>
      </c>
      <c r="V146" s="12">
        <v>13</v>
      </c>
      <c r="W146" s="27">
        <f t="shared" si="136"/>
        <v>0.183</v>
      </c>
      <c r="X146" s="64">
        <v>2</v>
      </c>
      <c r="Y146" s="27">
        <f t="shared" si="137"/>
        <v>0.58299999999999996</v>
      </c>
      <c r="Z146" s="165">
        <f t="shared" si="138"/>
        <v>3.1429999999999998</v>
      </c>
      <c r="AA146" s="183">
        <f t="shared" si="139"/>
        <v>0.505</v>
      </c>
      <c r="AB146" s="358">
        <f t="shared" si="140"/>
        <v>2</v>
      </c>
      <c r="AC146" s="359">
        <f t="shared" si="141"/>
        <v>2</v>
      </c>
      <c r="AE146" s="438">
        <v>351</v>
      </c>
      <c r="AF146" s="29">
        <f t="shared" si="142"/>
        <v>0.80900000000000005</v>
      </c>
      <c r="AG146" s="80">
        <v>0</v>
      </c>
      <c r="AH146" s="27">
        <f t="shared" si="143"/>
        <v>0</v>
      </c>
      <c r="AI146" s="27">
        <f t="shared" si="144"/>
        <v>4.0961605788306689E-2</v>
      </c>
      <c r="AJ146" s="85">
        <f t="shared" si="145"/>
        <v>0.33500000000000002</v>
      </c>
      <c r="AK146" s="74">
        <f t="shared" si="146"/>
        <v>2.0790143931765682E-2</v>
      </c>
      <c r="AL146" s="27">
        <f t="shared" si="147"/>
        <v>9.8000000000000004E-2</v>
      </c>
      <c r="AM146" s="12">
        <v>518</v>
      </c>
      <c r="AN146" s="85">
        <f t="shared" si="148"/>
        <v>6.045046096393978E-2</v>
      </c>
      <c r="AO146" s="27">
        <f t="shared" si="149"/>
        <v>0</v>
      </c>
      <c r="AP146" s="27">
        <f t="shared" si="150"/>
        <v>0</v>
      </c>
      <c r="AQ146" s="199">
        <f t="shared" si="151"/>
        <v>1.242</v>
      </c>
      <c r="AR146" s="194">
        <f t="shared" si="152"/>
        <v>0.247</v>
      </c>
      <c r="AS146" s="358">
        <f t="shared" si="153"/>
        <v>0</v>
      </c>
      <c r="AT146" s="359">
        <f t="shared" si="154"/>
        <v>1</v>
      </c>
      <c r="AV146" s="209">
        <v>41450</v>
      </c>
      <c r="AW146" s="85">
        <f t="shared" si="155"/>
        <v>0.58599999999999997</v>
      </c>
      <c r="AX146" s="27">
        <v>0.30921052631578949</v>
      </c>
      <c r="AY146" s="85">
        <f t="shared" si="156"/>
        <v>0.79800000000000004</v>
      </c>
      <c r="AZ146" s="27">
        <v>0.18</v>
      </c>
      <c r="BA146" s="85">
        <f t="shared" si="157"/>
        <v>0.438</v>
      </c>
      <c r="BB146" s="27">
        <v>0.81899999999999995</v>
      </c>
      <c r="BC146" s="85">
        <f t="shared" si="158"/>
        <v>0.52200000000000002</v>
      </c>
      <c r="BD146" s="27">
        <v>0.78200000000000003</v>
      </c>
      <c r="BE146" s="85">
        <f t="shared" si="159"/>
        <v>0.44800000000000001</v>
      </c>
      <c r="BF146" s="27">
        <v>0.10541310541310542</v>
      </c>
      <c r="BG146" s="180">
        <f t="shared" si="160"/>
        <v>0.86199999999999999</v>
      </c>
      <c r="BH146" s="213">
        <f t="shared" si="161"/>
        <v>3.6539999999999999</v>
      </c>
      <c r="BI146" s="194">
        <f t="shared" si="162"/>
        <v>0.72399999999999998</v>
      </c>
      <c r="BJ146" s="358">
        <f t="shared" si="163"/>
        <v>0</v>
      </c>
      <c r="BK146" s="359">
        <f t="shared" si="164"/>
        <v>1</v>
      </c>
      <c r="BM146" s="162">
        <v>0</v>
      </c>
      <c r="BN146" s="27">
        <f t="shared" si="165"/>
        <v>0</v>
      </c>
      <c r="BO146" s="12">
        <v>0</v>
      </c>
      <c r="BP146" s="27">
        <f t="shared" si="166"/>
        <v>0</v>
      </c>
      <c r="BQ146" s="27">
        <v>6.3E-2</v>
      </c>
      <c r="BR146" s="85">
        <f t="shared" si="167"/>
        <v>0.40200000000000002</v>
      </c>
      <c r="BS146" s="165">
        <f t="shared" si="168"/>
        <v>0.40200000000000002</v>
      </c>
      <c r="BT146" s="224">
        <f t="shared" si="169"/>
        <v>0.25700000000000001</v>
      </c>
      <c r="BU146" s="358">
        <f t="shared" si="170"/>
        <v>0</v>
      </c>
      <c r="BV146" s="359">
        <f t="shared" si="171"/>
        <v>0</v>
      </c>
      <c r="BX146" s="162">
        <v>2</v>
      </c>
      <c r="BY146" s="29">
        <f t="shared" si="172"/>
        <v>0.81599999999999995</v>
      </c>
      <c r="BZ146" s="12">
        <v>0</v>
      </c>
      <c r="CA146" s="27">
        <f t="shared" si="173"/>
        <v>0</v>
      </c>
      <c r="CB146" s="12">
        <v>12</v>
      </c>
      <c r="CC146" s="29">
        <f t="shared" si="174"/>
        <v>0.84399999999999997</v>
      </c>
      <c r="CD146" s="12">
        <v>0</v>
      </c>
      <c r="CE146" s="27">
        <f t="shared" si="175"/>
        <v>0</v>
      </c>
      <c r="CF146" s="165">
        <f t="shared" si="176"/>
        <v>1.66</v>
      </c>
      <c r="CG146" s="192">
        <f t="shared" si="177"/>
        <v>0.89</v>
      </c>
      <c r="CH146" s="358">
        <f t="shared" si="178"/>
        <v>0</v>
      </c>
      <c r="CI146" s="359">
        <f t="shared" si="179"/>
        <v>2</v>
      </c>
      <c r="CK146" s="162">
        <v>42</v>
      </c>
      <c r="CL146" s="29">
        <f t="shared" si="180"/>
        <v>0.86899999999999999</v>
      </c>
      <c r="CM146" s="27">
        <v>0.11965811965811966</v>
      </c>
      <c r="CN146" s="180">
        <f t="shared" si="181"/>
        <v>0.84</v>
      </c>
      <c r="CO146" s="12">
        <v>47</v>
      </c>
      <c r="CP146" s="27">
        <f t="shared" si="182"/>
        <v>0.64300000000000002</v>
      </c>
      <c r="CQ146" s="12">
        <v>5</v>
      </c>
      <c r="CR146" s="27">
        <f t="shared" si="183"/>
        <v>0.47699999999999998</v>
      </c>
      <c r="CS146" s="165">
        <f t="shared" si="184"/>
        <v>2.8289999999999997</v>
      </c>
      <c r="CT146" s="194">
        <f t="shared" si="185"/>
        <v>0.76300000000000001</v>
      </c>
      <c r="CU146" s="358">
        <f t="shared" si="186"/>
        <v>0</v>
      </c>
      <c r="CV146" s="359">
        <f t="shared" si="187"/>
        <v>2</v>
      </c>
      <c r="CX146" s="228">
        <v>7.5999999999999998E-2</v>
      </c>
      <c r="CY146" s="27">
        <f t="shared" si="188"/>
        <v>0.39900000000000002</v>
      </c>
      <c r="CZ146" s="27">
        <v>5.0999999999999997E-2</v>
      </c>
      <c r="DA146" s="27">
        <f t="shared" si="189"/>
        <v>0.48</v>
      </c>
      <c r="DB146" s="27">
        <v>0.29620000000000002</v>
      </c>
      <c r="DC146" s="165">
        <f t="shared" si="190"/>
        <v>1.1752</v>
      </c>
      <c r="DD146" s="194">
        <f t="shared" si="191"/>
        <v>0.38800000000000001</v>
      </c>
      <c r="DE146" s="358">
        <f t="shared" si="192"/>
        <v>0</v>
      </c>
      <c r="DF146" s="359">
        <f t="shared" si="193"/>
        <v>0</v>
      </c>
      <c r="DI146" s="231"/>
      <c r="DJ146" s="165">
        <f t="shared" si="194"/>
        <v>14.105200000000004</v>
      </c>
      <c r="DK146" s="194">
        <f t="shared" si="195"/>
        <v>0.52200000000000002</v>
      </c>
      <c r="DM146" s="370">
        <f t="shared" si="196"/>
        <v>2</v>
      </c>
      <c r="DN146" s="371">
        <f t="shared" si="197"/>
        <v>8</v>
      </c>
    </row>
    <row r="147" spans="2:118" x14ac:dyDescent="0.3">
      <c r="B147" s="47" t="s">
        <v>83</v>
      </c>
      <c r="C147" s="160">
        <v>540046</v>
      </c>
      <c r="D147" s="4" t="s">
        <v>324</v>
      </c>
      <c r="E147" s="4" t="s">
        <v>369</v>
      </c>
      <c r="F147" s="11">
        <v>8</v>
      </c>
      <c r="G147" s="18">
        <v>470</v>
      </c>
      <c r="H147" s="18">
        <v>263</v>
      </c>
      <c r="I147" s="18">
        <v>522</v>
      </c>
      <c r="J147" s="19">
        <v>710.80851063829789</v>
      </c>
      <c r="K147" s="18">
        <v>145</v>
      </c>
      <c r="L147" s="163">
        <v>3.6</v>
      </c>
      <c r="N147" s="256">
        <v>179</v>
      </c>
      <c r="O147" s="26">
        <f t="shared" si="132"/>
        <v>0.59699999999999998</v>
      </c>
      <c r="P147" s="26">
        <v>0.38085106382978717</v>
      </c>
      <c r="Q147" s="144">
        <f t="shared" si="133"/>
        <v>0.95</v>
      </c>
      <c r="R147" s="11">
        <v>3.25</v>
      </c>
      <c r="S147" s="26">
        <f t="shared" si="134"/>
        <v>0.44800000000000001</v>
      </c>
      <c r="T147" s="69">
        <v>6.9148936170212753E-3</v>
      </c>
      <c r="U147" s="26">
        <f t="shared" si="135"/>
        <v>0.77</v>
      </c>
      <c r="V147" s="11">
        <v>11</v>
      </c>
      <c r="W147" s="26">
        <f t="shared" si="136"/>
        <v>4.4999999999999998E-2</v>
      </c>
      <c r="X147" s="62">
        <v>3.4</v>
      </c>
      <c r="Y147" s="26">
        <f t="shared" si="137"/>
        <v>0.78700000000000003</v>
      </c>
      <c r="Z147" s="163">
        <f t="shared" si="138"/>
        <v>3.597</v>
      </c>
      <c r="AA147" s="181">
        <f t="shared" si="139"/>
        <v>0.74199999999999999</v>
      </c>
      <c r="AB147" s="283">
        <f t="shared" si="140"/>
        <v>1</v>
      </c>
      <c r="AC147" s="284">
        <f t="shared" si="141"/>
        <v>1</v>
      </c>
      <c r="AE147" s="256">
        <v>26</v>
      </c>
      <c r="AF147" s="26">
        <f t="shared" si="142"/>
        <v>0.29599999999999999</v>
      </c>
      <c r="AG147" s="79">
        <v>3</v>
      </c>
      <c r="AH147" s="26">
        <f t="shared" si="143"/>
        <v>0.56100000000000005</v>
      </c>
      <c r="AI147" s="26">
        <f t="shared" si="144"/>
        <v>9.8859315589353611E-2</v>
      </c>
      <c r="AJ147" s="83">
        <f t="shared" si="145"/>
        <v>0.57899999999999996</v>
      </c>
      <c r="AK147" s="61">
        <f t="shared" si="146"/>
        <v>0.14525139664804471</v>
      </c>
      <c r="AL147" s="26">
        <f t="shared" si="147"/>
        <v>0.32800000000000001</v>
      </c>
      <c r="AM147" s="11">
        <v>38</v>
      </c>
      <c r="AN147" s="83">
        <f t="shared" si="148"/>
        <v>0.14448669201520911</v>
      </c>
      <c r="AO147" s="26">
        <f t="shared" si="149"/>
        <v>0.11538461538461539</v>
      </c>
      <c r="AP147" s="26">
        <f t="shared" si="150"/>
        <v>0.77300000000000002</v>
      </c>
      <c r="AQ147" s="198">
        <f t="shared" si="151"/>
        <v>1.764</v>
      </c>
      <c r="AR147" s="193">
        <f t="shared" si="152"/>
        <v>0.42399999999999999</v>
      </c>
      <c r="AS147" s="283">
        <f t="shared" si="153"/>
        <v>0</v>
      </c>
      <c r="AT147" s="284">
        <f t="shared" si="154"/>
        <v>0</v>
      </c>
      <c r="AV147" s="208">
        <v>69450</v>
      </c>
      <c r="AW147" s="144">
        <f t="shared" si="155"/>
        <v>0.90100000000000002</v>
      </c>
      <c r="AX147" s="26">
        <v>0.10526315789473679</v>
      </c>
      <c r="AY147" s="83">
        <f t="shared" si="156"/>
        <v>0.43099999999999999</v>
      </c>
      <c r="AZ147" s="26">
        <v>0.316</v>
      </c>
      <c r="BA147" s="83">
        <f t="shared" si="157"/>
        <v>0.72399999999999998</v>
      </c>
      <c r="BB147" s="26">
        <v>0.52600000000000002</v>
      </c>
      <c r="BC147" s="83">
        <f t="shared" si="158"/>
        <v>0.22600000000000001</v>
      </c>
      <c r="BD147" s="26">
        <v>0.76300000000000001</v>
      </c>
      <c r="BE147" s="83">
        <f t="shared" si="159"/>
        <v>0.40200000000000002</v>
      </c>
      <c r="BF147" s="26">
        <v>7.6923076923076927E-2</v>
      </c>
      <c r="BG147" s="178">
        <f t="shared" si="160"/>
        <v>0.80200000000000005</v>
      </c>
      <c r="BH147" s="212">
        <f t="shared" si="161"/>
        <v>3.4859999999999998</v>
      </c>
      <c r="BI147" s="193">
        <f t="shared" si="162"/>
        <v>0.59699999999999998</v>
      </c>
      <c r="BJ147" s="283">
        <f t="shared" si="163"/>
        <v>1</v>
      </c>
      <c r="BK147" s="284">
        <f t="shared" si="164"/>
        <v>2</v>
      </c>
      <c r="BM147" s="160">
        <v>1</v>
      </c>
      <c r="BN147" s="26">
        <f t="shared" si="165"/>
        <v>0.40200000000000002</v>
      </c>
      <c r="BO147" s="11">
        <v>0</v>
      </c>
      <c r="BP147" s="26">
        <f t="shared" si="166"/>
        <v>0</v>
      </c>
      <c r="BQ147" s="26">
        <v>8.2000000000000003E-2</v>
      </c>
      <c r="BR147" s="83">
        <f t="shared" si="167"/>
        <v>0.51500000000000001</v>
      </c>
      <c r="BS147" s="163">
        <f t="shared" si="168"/>
        <v>0.91700000000000004</v>
      </c>
      <c r="BT147" s="223">
        <f t="shared" si="169"/>
        <v>0.48399999999999999</v>
      </c>
      <c r="BU147" s="283">
        <f t="shared" si="170"/>
        <v>0</v>
      </c>
      <c r="BV147" s="284">
        <f t="shared" si="171"/>
        <v>0</v>
      </c>
      <c r="BX147" s="160">
        <v>0</v>
      </c>
      <c r="BY147" s="26">
        <f t="shared" si="172"/>
        <v>0</v>
      </c>
      <c r="BZ147" s="11">
        <v>0</v>
      </c>
      <c r="CA147" s="26">
        <f t="shared" si="173"/>
        <v>0</v>
      </c>
      <c r="CB147" s="11">
        <v>3</v>
      </c>
      <c r="CC147" s="26">
        <f t="shared" si="174"/>
        <v>0.51500000000000001</v>
      </c>
      <c r="CD147" s="11">
        <v>1</v>
      </c>
      <c r="CE147" s="26">
        <f t="shared" si="175"/>
        <v>0.501</v>
      </c>
      <c r="CF147" s="163">
        <f t="shared" si="176"/>
        <v>0.51500000000000001</v>
      </c>
      <c r="CG147" s="203">
        <f t="shared" si="177"/>
        <v>0.46600000000000003</v>
      </c>
      <c r="CH147" s="283">
        <f t="shared" si="178"/>
        <v>0</v>
      </c>
      <c r="CI147" s="284">
        <f t="shared" si="179"/>
        <v>0</v>
      </c>
      <c r="CK147" s="160">
        <v>2</v>
      </c>
      <c r="CL147" s="26">
        <f t="shared" si="180"/>
        <v>0.498</v>
      </c>
      <c r="CM147" s="26">
        <v>7.6923076923076927E-2</v>
      </c>
      <c r="CN147" s="83">
        <f t="shared" si="181"/>
        <v>0.76300000000000001</v>
      </c>
      <c r="CO147" s="11">
        <v>12</v>
      </c>
      <c r="CP147" s="26">
        <f t="shared" si="182"/>
        <v>0.40200000000000002</v>
      </c>
      <c r="CQ147" s="11">
        <v>7</v>
      </c>
      <c r="CR147" s="26">
        <f t="shared" si="183"/>
        <v>0.54</v>
      </c>
      <c r="CS147" s="163">
        <f t="shared" si="184"/>
        <v>2.2030000000000003</v>
      </c>
      <c r="CT147" s="203">
        <f t="shared" si="185"/>
        <v>0.57899999999999996</v>
      </c>
      <c r="CU147" s="283">
        <f t="shared" si="186"/>
        <v>0</v>
      </c>
      <c r="CV147" s="284">
        <f t="shared" si="187"/>
        <v>0</v>
      </c>
      <c r="CX147" s="227">
        <v>0.159</v>
      </c>
      <c r="CY147" s="26">
        <f t="shared" si="188"/>
        <v>0.61399999999999999</v>
      </c>
      <c r="CZ147" s="26">
        <v>0.151</v>
      </c>
      <c r="DA147" s="26">
        <f t="shared" si="189"/>
        <v>0.752</v>
      </c>
      <c r="DB147" s="26">
        <v>0.22020000000000001</v>
      </c>
      <c r="DC147" s="163">
        <f t="shared" si="190"/>
        <v>1.5862000000000001</v>
      </c>
      <c r="DD147" s="203">
        <f t="shared" si="191"/>
        <v>0.53700000000000003</v>
      </c>
      <c r="DE147" s="283">
        <f t="shared" si="192"/>
        <v>0</v>
      </c>
      <c r="DF147" s="284">
        <f t="shared" si="193"/>
        <v>0</v>
      </c>
      <c r="DI147" s="231"/>
      <c r="DJ147" s="163">
        <f t="shared" si="194"/>
        <v>14.068199999999999</v>
      </c>
      <c r="DK147" s="203">
        <f t="shared" si="195"/>
        <v>0.51900000000000002</v>
      </c>
      <c r="DM147" s="301">
        <f t="shared" si="196"/>
        <v>2</v>
      </c>
      <c r="DN147" s="302">
        <f t="shared" si="197"/>
        <v>3</v>
      </c>
    </row>
    <row r="148" spans="2:118" x14ac:dyDescent="0.3">
      <c r="B148" s="47" t="s">
        <v>97</v>
      </c>
      <c r="C148" s="160">
        <v>540059</v>
      </c>
      <c r="D148" s="4" t="s">
        <v>327</v>
      </c>
      <c r="E148" s="4" t="s">
        <v>369</v>
      </c>
      <c r="F148" s="11">
        <v>6</v>
      </c>
      <c r="G148" s="18">
        <v>569</v>
      </c>
      <c r="H148" s="18">
        <v>796</v>
      </c>
      <c r="I148" s="18">
        <v>1665</v>
      </c>
      <c r="J148" s="19">
        <v>1872.7592267135324</v>
      </c>
      <c r="K148" s="18">
        <v>711</v>
      </c>
      <c r="L148" s="163">
        <v>2.33</v>
      </c>
      <c r="N148" s="256">
        <v>54</v>
      </c>
      <c r="O148" s="26">
        <f t="shared" si="132"/>
        <v>0.314</v>
      </c>
      <c r="P148" s="26">
        <v>9.4903339191564143E-2</v>
      </c>
      <c r="Q148" s="26">
        <f t="shared" si="133"/>
        <v>0.47699999999999998</v>
      </c>
      <c r="R148" s="11">
        <v>2.2200000000000002</v>
      </c>
      <c r="S148" s="26">
        <f t="shared" si="134"/>
        <v>0.3</v>
      </c>
      <c r="T148" s="69">
        <v>3.9015817223198601E-3</v>
      </c>
      <c r="U148" s="26">
        <f t="shared" si="135"/>
        <v>0.53700000000000003</v>
      </c>
      <c r="V148" s="11">
        <v>18</v>
      </c>
      <c r="W148" s="26">
        <f t="shared" si="136"/>
        <v>0.58599999999999997</v>
      </c>
      <c r="X148" s="62">
        <v>4.2</v>
      </c>
      <c r="Y148" s="31">
        <f t="shared" si="137"/>
        <v>0.86899999999999999</v>
      </c>
      <c r="Z148" s="163">
        <f t="shared" si="138"/>
        <v>3.0829999999999997</v>
      </c>
      <c r="AA148" s="181">
        <f t="shared" si="139"/>
        <v>0.47699999999999998</v>
      </c>
      <c r="AB148" s="283">
        <f t="shared" si="140"/>
        <v>0</v>
      </c>
      <c r="AC148" s="284">
        <f t="shared" si="141"/>
        <v>1</v>
      </c>
      <c r="AE148" s="256">
        <v>67</v>
      </c>
      <c r="AF148" s="26">
        <f t="shared" si="142"/>
        <v>0.505</v>
      </c>
      <c r="AG148" s="79">
        <v>11</v>
      </c>
      <c r="AH148" s="26">
        <f t="shared" si="143"/>
        <v>0.72</v>
      </c>
      <c r="AI148" s="26">
        <f t="shared" si="144"/>
        <v>8.4170854271356788E-2</v>
      </c>
      <c r="AJ148" s="83">
        <f t="shared" si="145"/>
        <v>0.55100000000000005</v>
      </c>
      <c r="AK148" s="61">
        <f t="shared" si="146"/>
        <v>1.2407407407407407</v>
      </c>
      <c r="AL148" s="31">
        <f t="shared" si="147"/>
        <v>0.83299999999999996</v>
      </c>
      <c r="AM148" s="11">
        <v>69</v>
      </c>
      <c r="AN148" s="83">
        <f t="shared" si="148"/>
        <v>8.6683417085427136E-2</v>
      </c>
      <c r="AO148" s="26">
        <f t="shared" si="149"/>
        <v>0.16417910447761194</v>
      </c>
      <c r="AP148" s="31">
        <f t="shared" si="150"/>
        <v>0.85499999999999998</v>
      </c>
      <c r="AQ148" s="198">
        <f t="shared" si="151"/>
        <v>2.609</v>
      </c>
      <c r="AR148" s="193">
        <f t="shared" si="152"/>
        <v>0.745</v>
      </c>
      <c r="AS148" s="283">
        <f t="shared" si="153"/>
        <v>0</v>
      </c>
      <c r="AT148" s="284">
        <f t="shared" si="154"/>
        <v>1</v>
      </c>
      <c r="AV148" s="208">
        <v>51800</v>
      </c>
      <c r="AW148" s="83">
        <f t="shared" si="155"/>
        <v>0.74199999999999999</v>
      </c>
      <c r="AX148" s="26">
        <v>4.1666666666666657E-2</v>
      </c>
      <c r="AY148" s="83">
        <f t="shared" si="156"/>
        <v>0.307</v>
      </c>
      <c r="AZ148" s="26">
        <v>0.46400000000000002</v>
      </c>
      <c r="BA148" s="178">
        <f t="shared" si="157"/>
        <v>0.88300000000000001</v>
      </c>
      <c r="BB148" s="26">
        <v>0.88400000000000001</v>
      </c>
      <c r="BC148" s="83">
        <f t="shared" si="158"/>
        <v>0.69899999999999995</v>
      </c>
      <c r="BD148" s="26">
        <v>0.82599999999999996</v>
      </c>
      <c r="BE148" s="83">
        <f t="shared" si="159"/>
        <v>0.54400000000000004</v>
      </c>
      <c r="BF148" s="26">
        <v>0.1044776119402985</v>
      </c>
      <c r="BG148" s="178">
        <f t="shared" si="160"/>
        <v>0.85799999999999998</v>
      </c>
      <c r="BH148" s="212">
        <f t="shared" si="161"/>
        <v>4.0329999999999995</v>
      </c>
      <c r="BI148" s="184">
        <f t="shared" si="162"/>
        <v>0.95399999999999996</v>
      </c>
      <c r="BJ148" s="283">
        <f t="shared" si="163"/>
        <v>0</v>
      </c>
      <c r="BK148" s="284">
        <f t="shared" si="164"/>
        <v>2</v>
      </c>
      <c r="BM148" s="160">
        <v>0</v>
      </c>
      <c r="BN148" s="26">
        <f t="shared" si="165"/>
        <v>0</v>
      </c>
      <c r="BO148" s="11">
        <v>0</v>
      </c>
      <c r="BP148" s="26">
        <f t="shared" si="166"/>
        <v>0</v>
      </c>
      <c r="BQ148" s="26">
        <v>0.11600000000000001</v>
      </c>
      <c r="BR148" s="83">
        <f t="shared" si="167"/>
        <v>0.621</v>
      </c>
      <c r="BS148" s="163">
        <f t="shared" si="168"/>
        <v>0.621</v>
      </c>
      <c r="BT148" s="223">
        <f t="shared" si="169"/>
        <v>0.34200000000000003</v>
      </c>
      <c r="BU148" s="283">
        <f t="shared" si="170"/>
        <v>0</v>
      </c>
      <c r="BV148" s="284">
        <f t="shared" si="171"/>
        <v>0</v>
      </c>
      <c r="BX148" s="160">
        <v>0</v>
      </c>
      <c r="BY148" s="26">
        <f t="shared" si="172"/>
        <v>0</v>
      </c>
      <c r="BZ148" s="11">
        <v>0</v>
      </c>
      <c r="CA148" s="26">
        <f t="shared" si="173"/>
        <v>0</v>
      </c>
      <c r="CB148" s="11">
        <v>1</v>
      </c>
      <c r="CC148" s="26">
        <f t="shared" si="174"/>
        <v>0.21199999999999999</v>
      </c>
      <c r="CD148" s="11">
        <v>0</v>
      </c>
      <c r="CE148" s="26">
        <f t="shared" si="175"/>
        <v>0</v>
      </c>
      <c r="CF148" s="163">
        <f t="shared" si="176"/>
        <v>0.21199999999999999</v>
      </c>
      <c r="CG148" s="203">
        <f t="shared" si="177"/>
        <v>0.20799999999999999</v>
      </c>
      <c r="CH148" s="283">
        <f t="shared" si="178"/>
        <v>0</v>
      </c>
      <c r="CI148" s="284">
        <f t="shared" si="179"/>
        <v>0</v>
      </c>
      <c r="CK148" s="160">
        <v>4</v>
      </c>
      <c r="CL148" s="26">
        <f t="shared" si="180"/>
        <v>0.61399999999999999</v>
      </c>
      <c r="CM148" s="26">
        <v>5.9701492537313432E-2</v>
      </c>
      <c r="CN148" s="83">
        <f t="shared" si="181"/>
        <v>0.69899999999999995</v>
      </c>
      <c r="CO148" s="11">
        <v>24</v>
      </c>
      <c r="CP148" s="26">
        <f t="shared" si="182"/>
        <v>0.50800000000000001</v>
      </c>
      <c r="CQ148" s="11">
        <v>6</v>
      </c>
      <c r="CR148" s="26">
        <f t="shared" si="183"/>
        <v>0.51900000000000002</v>
      </c>
      <c r="CS148" s="163">
        <f t="shared" si="184"/>
        <v>2.34</v>
      </c>
      <c r="CT148" s="203">
        <f t="shared" si="185"/>
        <v>0.60399999999999998</v>
      </c>
      <c r="CU148" s="283">
        <f t="shared" si="186"/>
        <v>0</v>
      </c>
      <c r="CV148" s="284">
        <f t="shared" si="187"/>
        <v>0</v>
      </c>
      <c r="CX148" s="227">
        <v>8.4000000000000005E-2</v>
      </c>
      <c r="CY148" s="26">
        <f t="shared" si="188"/>
        <v>0.438</v>
      </c>
      <c r="CZ148" s="26">
        <v>6.7000000000000004E-2</v>
      </c>
      <c r="DA148" s="26">
        <f t="shared" si="189"/>
        <v>0.54</v>
      </c>
      <c r="DB148" s="26">
        <v>0.18940000000000001</v>
      </c>
      <c r="DC148" s="163">
        <f t="shared" si="190"/>
        <v>1.1674</v>
      </c>
      <c r="DD148" s="203">
        <f t="shared" si="191"/>
        <v>0.38500000000000001</v>
      </c>
      <c r="DE148" s="283">
        <f t="shared" si="192"/>
        <v>0</v>
      </c>
      <c r="DF148" s="284">
        <f t="shared" si="193"/>
        <v>0</v>
      </c>
      <c r="DI148" s="231"/>
      <c r="DJ148" s="163">
        <f t="shared" si="194"/>
        <v>14.065400000000004</v>
      </c>
      <c r="DK148" s="203">
        <f t="shared" si="195"/>
        <v>0.51500000000000001</v>
      </c>
      <c r="DM148" s="301">
        <f t="shared" si="196"/>
        <v>0</v>
      </c>
      <c r="DN148" s="302">
        <f t="shared" si="197"/>
        <v>4</v>
      </c>
    </row>
    <row r="149" spans="2:118" x14ac:dyDescent="0.3">
      <c r="B149" s="47" t="s">
        <v>154</v>
      </c>
      <c r="C149" s="160">
        <v>540110</v>
      </c>
      <c r="D149" s="4" t="s">
        <v>336</v>
      </c>
      <c r="E149" s="4" t="s">
        <v>369</v>
      </c>
      <c r="F149" s="11">
        <v>10</v>
      </c>
      <c r="G149" s="18">
        <v>535</v>
      </c>
      <c r="H149" s="18">
        <v>972</v>
      </c>
      <c r="I149" s="18">
        <v>1667</v>
      </c>
      <c r="J149" s="19">
        <v>1994.1682242990655</v>
      </c>
      <c r="K149" s="18">
        <v>599</v>
      </c>
      <c r="L149" s="163">
        <v>2.77</v>
      </c>
      <c r="N149" s="256">
        <v>118</v>
      </c>
      <c r="O149" s="26">
        <f t="shared" si="132"/>
        <v>0.52200000000000002</v>
      </c>
      <c r="P149" s="26">
        <v>0.22056074766355141</v>
      </c>
      <c r="Q149" s="26">
        <f t="shared" si="133"/>
        <v>0.79800000000000004</v>
      </c>
      <c r="R149" s="11">
        <v>3.06</v>
      </c>
      <c r="S149" s="26">
        <f t="shared" si="134"/>
        <v>0.42699999999999999</v>
      </c>
      <c r="T149" s="69">
        <v>5.7196261682242993E-3</v>
      </c>
      <c r="U149" s="26">
        <f t="shared" si="135"/>
        <v>0.69899999999999995</v>
      </c>
      <c r="V149" s="11">
        <v>16</v>
      </c>
      <c r="W149" s="26">
        <f t="shared" si="136"/>
        <v>0.38800000000000001</v>
      </c>
      <c r="X149" s="62">
        <v>2.9</v>
      </c>
      <c r="Y149" s="26">
        <f t="shared" si="137"/>
        <v>0.72399999999999998</v>
      </c>
      <c r="Z149" s="163">
        <f t="shared" si="138"/>
        <v>3.5579999999999998</v>
      </c>
      <c r="AA149" s="181">
        <f t="shared" si="139"/>
        <v>0.72399999999999998</v>
      </c>
      <c r="AB149" s="283">
        <f t="shared" si="140"/>
        <v>0</v>
      </c>
      <c r="AC149" s="284">
        <f t="shared" si="141"/>
        <v>0</v>
      </c>
      <c r="AE149" s="256">
        <v>125</v>
      </c>
      <c r="AF149" s="26">
        <f t="shared" si="142"/>
        <v>0.63900000000000001</v>
      </c>
      <c r="AG149" s="79">
        <v>0</v>
      </c>
      <c r="AH149" s="26">
        <f t="shared" si="143"/>
        <v>0</v>
      </c>
      <c r="AI149" s="26">
        <f t="shared" si="144"/>
        <v>0.12860082304526749</v>
      </c>
      <c r="AJ149" s="83">
        <f t="shared" si="145"/>
        <v>0.66700000000000004</v>
      </c>
      <c r="AK149" s="61">
        <f t="shared" si="146"/>
        <v>1.0593220338983051</v>
      </c>
      <c r="AL149" s="26">
        <f t="shared" si="147"/>
        <v>0.77700000000000002</v>
      </c>
      <c r="AM149" s="11">
        <v>143</v>
      </c>
      <c r="AN149" s="83">
        <f t="shared" si="148"/>
        <v>0.147119341563786</v>
      </c>
      <c r="AO149" s="26">
        <f t="shared" si="149"/>
        <v>0</v>
      </c>
      <c r="AP149" s="26">
        <f t="shared" si="150"/>
        <v>0</v>
      </c>
      <c r="AQ149" s="198">
        <f t="shared" si="151"/>
        <v>2.0830000000000002</v>
      </c>
      <c r="AR149" s="193">
        <f t="shared" si="152"/>
        <v>0.54400000000000004</v>
      </c>
      <c r="AS149" s="283">
        <f t="shared" si="153"/>
        <v>0</v>
      </c>
      <c r="AT149" s="284">
        <f t="shared" si="154"/>
        <v>0</v>
      </c>
      <c r="AV149" s="208">
        <v>46400</v>
      </c>
      <c r="AW149" s="83">
        <f t="shared" si="155"/>
        <v>0.65700000000000003</v>
      </c>
      <c r="AX149" s="26">
        <v>8.4033613445378148E-3</v>
      </c>
      <c r="AY149" s="83">
        <f t="shared" si="156"/>
        <v>0.25</v>
      </c>
      <c r="AZ149" s="26">
        <v>0.80400000000000005</v>
      </c>
      <c r="BA149" s="144">
        <f t="shared" si="157"/>
        <v>0.996</v>
      </c>
      <c r="BB149" s="26">
        <v>0.54500000000000004</v>
      </c>
      <c r="BC149" s="83">
        <f t="shared" si="158"/>
        <v>0.24</v>
      </c>
      <c r="BD149" s="26">
        <v>0.97899999999999998</v>
      </c>
      <c r="BE149" s="144">
        <f t="shared" si="159"/>
        <v>0.95399999999999996</v>
      </c>
      <c r="BF149" s="26">
        <v>0</v>
      </c>
      <c r="BG149" s="83">
        <f t="shared" si="160"/>
        <v>0</v>
      </c>
      <c r="BH149" s="212">
        <f t="shared" si="161"/>
        <v>3.097</v>
      </c>
      <c r="BI149" s="193">
        <f t="shared" si="162"/>
        <v>0.36299999999999999</v>
      </c>
      <c r="BJ149" s="283">
        <f t="shared" si="163"/>
        <v>2</v>
      </c>
      <c r="BK149" s="284">
        <f t="shared" si="164"/>
        <v>2</v>
      </c>
      <c r="BM149" s="160">
        <v>1</v>
      </c>
      <c r="BN149" s="26">
        <f t="shared" si="165"/>
        <v>0.40200000000000002</v>
      </c>
      <c r="BO149" s="11">
        <v>0</v>
      </c>
      <c r="BP149" s="26">
        <f t="shared" si="166"/>
        <v>0</v>
      </c>
      <c r="BQ149" s="26">
        <v>7.2999999999999995E-2</v>
      </c>
      <c r="BR149" s="83">
        <f t="shared" si="167"/>
        <v>0.44800000000000001</v>
      </c>
      <c r="BS149" s="163">
        <f t="shared" si="168"/>
        <v>0.85000000000000009</v>
      </c>
      <c r="BT149" s="223">
        <f t="shared" si="169"/>
        <v>0.438</v>
      </c>
      <c r="BU149" s="283">
        <f t="shared" si="170"/>
        <v>0</v>
      </c>
      <c r="BV149" s="284">
        <f t="shared" si="171"/>
        <v>0</v>
      </c>
      <c r="BX149" s="160">
        <v>0</v>
      </c>
      <c r="BY149" s="26">
        <f t="shared" si="172"/>
        <v>0</v>
      </c>
      <c r="BZ149" s="11">
        <v>0</v>
      </c>
      <c r="CA149" s="26">
        <f t="shared" si="173"/>
        <v>0</v>
      </c>
      <c r="CB149" s="11">
        <v>4</v>
      </c>
      <c r="CC149" s="26">
        <f t="shared" si="174"/>
        <v>0.59</v>
      </c>
      <c r="CD149" s="11">
        <v>0</v>
      </c>
      <c r="CE149" s="26">
        <f t="shared" si="175"/>
        <v>0</v>
      </c>
      <c r="CF149" s="163">
        <f t="shared" si="176"/>
        <v>0.59</v>
      </c>
      <c r="CG149" s="203">
        <f t="shared" si="177"/>
        <v>0.51500000000000001</v>
      </c>
      <c r="CH149" s="283">
        <f t="shared" si="178"/>
        <v>0</v>
      </c>
      <c r="CI149" s="284">
        <f t="shared" si="179"/>
        <v>0</v>
      </c>
      <c r="CK149" s="160">
        <v>1</v>
      </c>
      <c r="CL149" s="26">
        <f t="shared" si="180"/>
        <v>0.434</v>
      </c>
      <c r="CM149" s="26">
        <v>8.0000000000000002E-3</v>
      </c>
      <c r="CN149" s="83">
        <f t="shared" si="181"/>
        <v>0.46899999999999997</v>
      </c>
      <c r="CO149" s="11">
        <v>43</v>
      </c>
      <c r="CP149" s="26">
        <f t="shared" si="182"/>
        <v>0.61399999999999999</v>
      </c>
      <c r="CQ149" s="11">
        <v>17</v>
      </c>
      <c r="CR149" s="26">
        <f t="shared" si="183"/>
        <v>0.68899999999999995</v>
      </c>
      <c r="CS149" s="163">
        <f t="shared" si="184"/>
        <v>2.206</v>
      </c>
      <c r="CT149" s="203">
        <f t="shared" si="185"/>
        <v>0.58299999999999996</v>
      </c>
      <c r="CU149" s="283">
        <f t="shared" si="186"/>
        <v>0</v>
      </c>
      <c r="CV149" s="284">
        <f t="shared" si="187"/>
        <v>0</v>
      </c>
      <c r="CX149" s="227">
        <v>0.19600000000000001</v>
      </c>
      <c r="CY149" s="26">
        <f t="shared" si="188"/>
        <v>0.68100000000000005</v>
      </c>
      <c r="CZ149" s="26">
        <v>5.1999999999999998E-2</v>
      </c>
      <c r="DA149" s="26">
        <f t="shared" si="189"/>
        <v>0.48399999999999999</v>
      </c>
      <c r="DB149" s="26">
        <v>0.49330000000000002</v>
      </c>
      <c r="DC149" s="163">
        <f t="shared" si="190"/>
        <v>1.6583000000000001</v>
      </c>
      <c r="DD149" s="203">
        <f t="shared" si="191"/>
        <v>0.57899999999999996</v>
      </c>
      <c r="DE149" s="283">
        <f t="shared" si="192"/>
        <v>0</v>
      </c>
      <c r="DF149" s="284">
        <f t="shared" si="193"/>
        <v>0</v>
      </c>
      <c r="DI149" s="231"/>
      <c r="DJ149" s="163">
        <f t="shared" si="194"/>
        <v>14.042299999999997</v>
      </c>
      <c r="DK149" s="203">
        <f t="shared" si="195"/>
        <v>0.51200000000000001</v>
      </c>
      <c r="DM149" s="301">
        <f t="shared" si="196"/>
        <v>2</v>
      </c>
      <c r="DN149" s="302">
        <f t="shared" si="197"/>
        <v>2</v>
      </c>
    </row>
    <row r="150" spans="2:118" x14ac:dyDescent="0.3">
      <c r="B150" s="47" t="s">
        <v>152</v>
      </c>
      <c r="C150" s="160">
        <v>540287</v>
      </c>
      <c r="D150" s="4" t="s">
        <v>336</v>
      </c>
      <c r="E150" s="4" t="s">
        <v>369</v>
      </c>
      <c r="F150" s="11">
        <v>10</v>
      </c>
      <c r="G150" s="18">
        <v>557</v>
      </c>
      <c r="H150" s="18">
        <v>581</v>
      </c>
      <c r="I150" s="18">
        <v>479</v>
      </c>
      <c r="J150" s="19">
        <v>550.37701974865342</v>
      </c>
      <c r="K150" s="18">
        <v>186</v>
      </c>
      <c r="L150" s="163">
        <v>2.58</v>
      </c>
      <c r="N150" s="256">
        <v>43</v>
      </c>
      <c r="O150" s="26">
        <f t="shared" si="132"/>
        <v>0.247</v>
      </c>
      <c r="P150" s="26">
        <v>7.719928186714542E-2</v>
      </c>
      <c r="Q150" s="26">
        <f t="shared" si="133"/>
        <v>0.438</v>
      </c>
      <c r="R150" s="11">
        <v>2.31</v>
      </c>
      <c r="S150" s="26">
        <f t="shared" si="134"/>
        <v>0.31</v>
      </c>
      <c r="T150" s="69">
        <v>4.1472172351885101E-3</v>
      </c>
      <c r="U150" s="26">
        <f t="shared" si="135"/>
        <v>0.56499999999999995</v>
      </c>
      <c r="V150" s="11">
        <v>16</v>
      </c>
      <c r="W150" s="26">
        <f t="shared" si="136"/>
        <v>0.38800000000000001</v>
      </c>
      <c r="X150" s="62">
        <v>1.5</v>
      </c>
      <c r="Y150" s="26">
        <f t="shared" si="137"/>
        <v>0.42699999999999999</v>
      </c>
      <c r="Z150" s="163">
        <f t="shared" si="138"/>
        <v>2.375</v>
      </c>
      <c r="AA150" s="181">
        <f t="shared" si="139"/>
        <v>0.22900000000000001</v>
      </c>
      <c r="AB150" s="283">
        <f t="shared" si="140"/>
        <v>0</v>
      </c>
      <c r="AC150" s="284">
        <f t="shared" si="141"/>
        <v>0</v>
      </c>
      <c r="AE150" s="256">
        <v>63</v>
      </c>
      <c r="AF150" s="26">
        <f t="shared" si="142"/>
        <v>0.49099999999999999</v>
      </c>
      <c r="AG150" s="79">
        <v>19</v>
      </c>
      <c r="AH150" s="26">
        <f t="shared" si="143"/>
        <v>0.76300000000000001</v>
      </c>
      <c r="AI150" s="26">
        <f t="shared" si="144"/>
        <v>0.10843373493975904</v>
      </c>
      <c r="AJ150" s="83">
        <f t="shared" si="145"/>
        <v>0.60399999999999998</v>
      </c>
      <c r="AK150" s="61">
        <f t="shared" si="146"/>
        <v>1.4651162790697674</v>
      </c>
      <c r="AL150" s="31">
        <f t="shared" si="147"/>
        <v>0.876</v>
      </c>
      <c r="AM150" s="11">
        <v>76</v>
      </c>
      <c r="AN150" s="83">
        <f t="shared" si="148"/>
        <v>0.13080895008605853</v>
      </c>
      <c r="AO150" s="26">
        <f t="shared" si="149"/>
        <v>0.30158730158730157</v>
      </c>
      <c r="AP150" s="144">
        <f t="shared" si="150"/>
        <v>0.93200000000000005</v>
      </c>
      <c r="AQ150" s="198">
        <f t="shared" si="151"/>
        <v>2.734</v>
      </c>
      <c r="AR150" s="193">
        <f t="shared" si="152"/>
        <v>0.78700000000000003</v>
      </c>
      <c r="AS150" s="283">
        <f t="shared" si="153"/>
        <v>0</v>
      </c>
      <c r="AT150" s="284">
        <f t="shared" si="154"/>
        <v>1</v>
      </c>
      <c r="AV150" s="208">
        <v>40300</v>
      </c>
      <c r="AW150" s="83">
        <f t="shared" si="155"/>
        <v>0.56100000000000005</v>
      </c>
      <c r="AX150" s="26">
        <v>4.0816326530612242E-2</v>
      </c>
      <c r="AY150" s="83">
        <f t="shared" si="156"/>
        <v>0.3</v>
      </c>
      <c r="AZ150" s="26">
        <v>0.36799999999999999</v>
      </c>
      <c r="BA150" s="83">
        <f t="shared" si="157"/>
        <v>0.79100000000000004</v>
      </c>
      <c r="BB150" s="26">
        <v>0.53900000000000003</v>
      </c>
      <c r="BC150" s="83">
        <f t="shared" si="158"/>
        <v>0.23599999999999999</v>
      </c>
      <c r="BD150" s="26">
        <v>0.97300000000000009</v>
      </c>
      <c r="BE150" s="144">
        <f t="shared" si="159"/>
        <v>0.94599999999999995</v>
      </c>
      <c r="BF150" s="26">
        <v>1.5873015873015872E-2</v>
      </c>
      <c r="BG150" s="83">
        <f t="shared" si="160"/>
        <v>0.42399999999999999</v>
      </c>
      <c r="BH150" s="212">
        <f t="shared" si="161"/>
        <v>3.2579999999999996</v>
      </c>
      <c r="BI150" s="193">
        <f t="shared" si="162"/>
        <v>0.438</v>
      </c>
      <c r="BJ150" s="283">
        <f t="shared" si="163"/>
        <v>1</v>
      </c>
      <c r="BK150" s="284">
        <f t="shared" si="164"/>
        <v>1</v>
      </c>
      <c r="BM150" s="160">
        <v>2</v>
      </c>
      <c r="BN150" s="26">
        <f t="shared" si="165"/>
        <v>0.61799999999999999</v>
      </c>
      <c r="BO150" s="11">
        <v>2</v>
      </c>
      <c r="BP150" s="31">
        <f t="shared" si="166"/>
        <v>0.82599999999999996</v>
      </c>
      <c r="BQ150" s="26">
        <v>5.0999999999999997E-2</v>
      </c>
      <c r="BR150" s="83">
        <f t="shared" si="167"/>
        <v>0.34200000000000003</v>
      </c>
      <c r="BS150" s="163">
        <f t="shared" si="168"/>
        <v>0.96</v>
      </c>
      <c r="BT150" s="223">
        <f t="shared" si="169"/>
        <v>0.501</v>
      </c>
      <c r="BU150" s="283">
        <f t="shared" si="170"/>
        <v>0</v>
      </c>
      <c r="BV150" s="284">
        <f t="shared" si="171"/>
        <v>0</v>
      </c>
      <c r="BX150" s="160">
        <v>2</v>
      </c>
      <c r="BY150" s="31">
        <f t="shared" si="172"/>
        <v>0.81599999999999995</v>
      </c>
      <c r="BZ150" s="11">
        <v>0</v>
      </c>
      <c r="CA150" s="26">
        <f t="shared" si="173"/>
        <v>0</v>
      </c>
      <c r="CB150" s="11">
        <v>9</v>
      </c>
      <c r="CC150" s="26">
        <f t="shared" si="174"/>
        <v>0.79500000000000004</v>
      </c>
      <c r="CD150" s="11">
        <v>3</v>
      </c>
      <c r="CE150" s="26">
        <f t="shared" si="175"/>
        <v>0.77300000000000002</v>
      </c>
      <c r="CF150" s="163">
        <f t="shared" si="176"/>
        <v>1.611</v>
      </c>
      <c r="CG150" s="205">
        <f t="shared" si="177"/>
        <v>0.85799999999999998</v>
      </c>
      <c r="CH150" s="283">
        <f t="shared" si="178"/>
        <v>0</v>
      </c>
      <c r="CI150" s="284">
        <f t="shared" si="179"/>
        <v>1</v>
      </c>
      <c r="CK150" s="160">
        <v>0</v>
      </c>
      <c r="CL150" s="26">
        <f t="shared" si="180"/>
        <v>0</v>
      </c>
      <c r="CM150" s="26">
        <v>0</v>
      </c>
      <c r="CN150" s="83">
        <f t="shared" si="181"/>
        <v>0</v>
      </c>
      <c r="CO150" s="11">
        <v>26</v>
      </c>
      <c r="CP150" s="26">
        <f t="shared" si="182"/>
        <v>0.53300000000000003</v>
      </c>
      <c r="CQ150" s="11">
        <v>4</v>
      </c>
      <c r="CR150" s="26">
        <f t="shared" si="183"/>
        <v>0.438</v>
      </c>
      <c r="CS150" s="163">
        <f t="shared" si="184"/>
        <v>0.97100000000000009</v>
      </c>
      <c r="CT150" s="203">
        <f t="shared" si="185"/>
        <v>0.33500000000000002</v>
      </c>
      <c r="CU150" s="283">
        <f t="shared" si="186"/>
        <v>0</v>
      </c>
      <c r="CV150" s="284">
        <f t="shared" si="187"/>
        <v>0</v>
      </c>
      <c r="CX150" s="227">
        <v>0.23200000000000001</v>
      </c>
      <c r="CY150" s="26">
        <f t="shared" si="188"/>
        <v>0.72399999999999998</v>
      </c>
      <c r="CZ150" s="26">
        <v>4.8000000000000001E-2</v>
      </c>
      <c r="DA150" s="26">
        <f t="shared" si="189"/>
        <v>0.46200000000000002</v>
      </c>
      <c r="DB150" s="144">
        <v>0.91620000000000001</v>
      </c>
      <c r="DC150" s="163">
        <f t="shared" si="190"/>
        <v>2.1021999999999998</v>
      </c>
      <c r="DD150" s="203">
        <f t="shared" si="191"/>
        <v>0.77</v>
      </c>
      <c r="DE150" s="283">
        <f t="shared" si="192"/>
        <v>1</v>
      </c>
      <c r="DF150" s="284">
        <f t="shared" si="193"/>
        <v>1</v>
      </c>
      <c r="DI150" s="231"/>
      <c r="DJ150" s="163">
        <f t="shared" si="194"/>
        <v>14.011199999999999</v>
      </c>
      <c r="DK150" s="203">
        <f t="shared" si="195"/>
        <v>0.50800000000000001</v>
      </c>
      <c r="DM150" s="301">
        <f t="shared" si="196"/>
        <v>2</v>
      </c>
      <c r="DN150" s="302">
        <f t="shared" si="197"/>
        <v>4</v>
      </c>
    </row>
    <row r="151" spans="2:118" x14ac:dyDescent="0.3">
      <c r="B151" s="48" t="s">
        <v>56</v>
      </c>
      <c r="C151" s="162">
        <v>540024</v>
      </c>
      <c r="D151" s="5" t="s">
        <v>317</v>
      </c>
      <c r="E151" s="5" t="s">
        <v>370</v>
      </c>
      <c r="F151" s="12">
        <v>6</v>
      </c>
      <c r="G151" s="20">
        <v>204678</v>
      </c>
      <c r="H151" s="20">
        <v>8721</v>
      </c>
      <c r="I151" s="20">
        <v>7031</v>
      </c>
      <c r="J151" s="21">
        <v>21.984971516235255</v>
      </c>
      <c r="K151" s="20">
        <v>1998</v>
      </c>
      <c r="L151" s="165">
        <v>3.1036036036036037</v>
      </c>
      <c r="N151" s="438">
        <v>5643</v>
      </c>
      <c r="O151" s="29">
        <f t="shared" si="132"/>
        <v>0.85799999999999998</v>
      </c>
      <c r="P151" s="27">
        <v>2.757013455280978E-2</v>
      </c>
      <c r="Q151" s="27">
        <f t="shared" si="133"/>
        <v>0.16600000000000001</v>
      </c>
      <c r="R151" s="12">
        <v>176.7</v>
      </c>
      <c r="S151" s="29">
        <f t="shared" si="134"/>
        <v>0.85099999999999998</v>
      </c>
      <c r="T151" s="71">
        <v>8.633072435728314E-4</v>
      </c>
      <c r="U151" s="27">
        <f t="shared" si="135"/>
        <v>8.7999999999999995E-2</v>
      </c>
      <c r="V151" s="12">
        <v>16</v>
      </c>
      <c r="W151" s="27">
        <f t="shared" si="136"/>
        <v>0.38800000000000001</v>
      </c>
      <c r="X151" s="64">
        <v>1.2</v>
      </c>
      <c r="Y151" s="27">
        <f t="shared" si="137"/>
        <v>0.307</v>
      </c>
      <c r="Z151" s="165">
        <f t="shared" si="138"/>
        <v>2.6579999999999999</v>
      </c>
      <c r="AA151" s="183">
        <f t="shared" si="139"/>
        <v>0.30299999999999999</v>
      </c>
      <c r="AB151" s="358">
        <f t="shared" si="140"/>
        <v>0</v>
      </c>
      <c r="AC151" s="359">
        <f t="shared" si="141"/>
        <v>2</v>
      </c>
      <c r="AE151" s="438">
        <v>369</v>
      </c>
      <c r="AF151" s="29">
        <f t="shared" si="142"/>
        <v>0.81599999999999995</v>
      </c>
      <c r="AG151" s="80">
        <v>0</v>
      </c>
      <c r="AH151" s="27">
        <f t="shared" si="143"/>
        <v>0</v>
      </c>
      <c r="AI151" s="27">
        <f t="shared" si="144"/>
        <v>4.2311661506707947E-2</v>
      </c>
      <c r="AJ151" s="85">
        <f t="shared" si="145"/>
        <v>0.34200000000000003</v>
      </c>
      <c r="AK151" s="74">
        <f t="shared" si="146"/>
        <v>6.5390749601275916E-2</v>
      </c>
      <c r="AL151" s="27">
        <f t="shared" si="147"/>
        <v>0.20399999999999999</v>
      </c>
      <c r="AM151" s="12">
        <v>748</v>
      </c>
      <c r="AN151" s="85">
        <f t="shared" si="148"/>
        <v>8.5769980506822607E-2</v>
      </c>
      <c r="AO151" s="27">
        <f t="shared" si="149"/>
        <v>0</v>
      </c>
      <c r="AP151" s="27">
        <f t="shared" si="150"/>
        <v>0</v>
      </c>
      <c r="AQ151" s="199">
        <f t="shared" si="151"/>
        <v>1.3620000000000001</v>
      </c>
      <c r="AR151" s="194">
        <f t="shared" si="152"/>
        <v>0.28899999999999998</v>
      </c>
      <c r="AS151" s="358">
        <f t="shared" si="153"/>
        <v>0</v>
      </c>
      <c r="AT151" s="359">
        <f t="shared" si="154"/>
        <v>1</v>
      </c>
      <c r="AV151" s="209">
        <v>29950</v>
      </c>
      <c r="AW151" s="85">
        <f t="shared" si="155"/>
        <v>0.38800000000000001</v>
      </c>
      <c r="AX151" s="27">
        <v>0.28345323741007189</v>
      </c>
      <c r="AY151" s="85">
        <f t="shared" si="156"/>
        <v>0.73799999999999999</v>
      </c>
      <c r="AZ151" s="27">
        <v>0.17799999999999999</v>
      </c>
      <c r="BA151" s="85">
        <f t="shared" si="157"/>
        <v>0.434</v>
      </c>
      <c r="BB151" s="27">
        <v>0.90400000000000003</v>
      </c>
      <c r="BC151" s="85">
        <f t="shared" si="158"/>
        <v>0.77700000000000002</v>
      </c>
      <c r="BD151" s="27">
        <v>0.81499999999999995</v>
      </c>
      <c r="BE151" s="85">
        <f t="shared" si="159"/>
        <v>0.53</v>
      </c>
      <c r="BF151" s="27">
        <v>3.2520325203252036E-2</v>
      </c>
      <c r="BG151" s="85">
        <f t="shared" si="160"/>
        <v>0.56799999999999995</v>
      </c>
      <c r="BH151" s="213">
        <f t="shared" si="161"/>
        <v>3.4350000000000001</v>
      </c>
      <c r="BI151" s="194">
        <f t="shared" si="162"/>
        <v>0.56799999999999995</v>
      </c>
      <c r="BJ151" s="358">
        <f t="shared" si="163"/>
        <v>0</v>
      </c>
      <c r="BK151" s="359">
        <f t="shared" si="164"/>
        <v>0</v>
      </c>
      <c r="BM151" s="162">
        <v>3</v>
      </c>
      <c r="BN151" s="27">
        <f t="shared" si="165"/>
        <v>0.76600000000000001</v>
      </c>
      <c r="BO151" s="12">
        <v>2</v>
      </c>
      <c r="BP151" s="29">
        <f t="shared" si="166"/>
        <v>0.82599999999999996</v>
      </c>
      <c r="BQ151" s="27">
        <v>4.2999999999999997E-2</v>
      </c>
      <c r="BR151" s="85">
        <f t="shared" si="167"/>
        <v>0.28599999999999998</v>
      </c>
      <c r="BS151" s="165">
        <f t="shared" si="168"/>
        <v>1.052</v>
      </c>
      <c r="BT151" s="224">
        <f t="shared" si="169"/>
        <v>0.57199999999999995</v>
      </c>
      <c r="BU151" s="358">
        <f t="shared" si="170"/>
        <v>0</v>
      </c>
      <c r="BV151" s="359">
        <f t="shared" si="171"/>
        <v>0</v>
      </c>
      <c r="BX151" s="162">
        <v>1</v>
      </c>
      <c r="BY151" s="27">
        <f t="shared" si="172"/>
        <v>0.71299999999999997</v>
      </c>
      <c r="BZ151" s="12">
        <v>0</v>
      </c>
      <c r="CA151" s="27">
        <f t="shared" si="173"/>
        <v>0</v>
      </c>
      <c r="CB151" s="12">
        <v>25</v>
      </c>
      <c r="CC151" s="143">
        <f t="shared" si="174"/>
        <v>0.93200000000000005</v>
      </c>
      <c r="CD151" s="12">
        <v>2</v>
      </c>
      <c r="CE151" s="27">
        <f t="shared" si="175"/>
        <v>0.67800000000000005</v>
      </c>
      <c r="CF151" s="165">
        <f t="shared" si="176"/>
        <v>1.645</v>
      </c>
      <c r="CG151" s="192">
        <f t="shared" si="177"/>
        <v>0.88300000000000001</v>
      </c>
      <c r="CH151" s="358">
        <f t="shared" si="178"/>
        <v>1</v>
      </c>
      <c r="CI151" s="359">
        <f t="shared" si="179"/>
        <v>1</v>
      </c>
      <c r="CK151" s="162">
        <v>10</v>
      </c>
      <c r="CL151" s="27">
        <f t="shared" si="180"/>
        <v>0.69199999999999995</v>
      </c>
      <c r="CM151" s="27">
        <v>2.7100271002710029E-2</v>
      </c>
      <c r="CN151" s="85">
        <f t="shared" si="181"/>
        <v>0.57499999999999996</v>
      </c>
      <c r="CO151" s="12">
        <v>44</v>
      </c>
      <c r="CP151" s="27">
        <f t="shared" si="182"/>
        <v>0.625</v>
      </c>
      <c r="CQ151" s="12">
        <v>7</v>
      </c>
      <c r="CR151" s="27">
        <f t="shared" si="183"/>
        <v>0.54</v>
      </c>
      <c r="CS151" s="165">
        <f t="shared" si="184"/>
        <v>2.4319999999999999</v>
      </c>
      <c r="CT151" s="194">
        <f t="shared" si="185"/>
        <v>0.628</v>
      </c>
      <c r="CU151" s="358">
        <f t="shared" si="186"/>
        <v>0</v>
      </c>
      <c r="CV151" s="359">
        <f t="shared" si="187"/>
        <v>0</v>
      </c>
      <c r="CX151" s="228">
        <v>0.14899999999999999</v>
      </c>
      <c r="CY151" s="27">
        <f t="shared" si="188"/>
        <v>0.6</v>
      </c>
      <c r="CZ151" s="27">
        <v>7.9000000000000001E-2</v>
      </c>
      <c r="DA151" s="27">
        <f t="shared" si="189"/>
        <v>0.60399999999999998</v>
      </c>
      <c r="DB151" s="27">
        <v>0.20369999999999999</v>
      </c>
      <c r="DC151" s="165">
        <f t="shared" si="190"/>
        <v>1.4077</v>
      </c>
      <c r="DD151" s="194">
        <f t="shared" si="191"/>
        <v>0.47299999999999998</v>
      </c>
      <c r="DE151" s="358">
        <f t="shared" si="192"/>
        <v>0</v>
      </c>
      <c r="DF151" s="359">
        <f t="shared" si="193"/>
        <v>0</v>
      </c>
      <c r="DI151" s="231"/>
      <c r="DJ151" s="165">
        <f t="shared" si="194"/>
        <v>13.9917</v>
      </c>
      <c r="DK151" s="194">
        <f t="shared" si="195"/>
        <v>0.505</v>
      </c>
      <c r="DM151" s="370">
        <f t="shared" si="196"/>
        <v>1</v>
      </c>
      <c r="DN151" s="371">
        <f t="shared" si="197"/>
        <v>4</v>
      </c>
    </row>
    <row r="152" spans="2:118" x14ac:dyDescent="0.3">
      <c r="B152" s="47" t="s">
        <v>243</v>
      </c>
      <c r="C152" s="160">
        <v>540286</v>
      </c>
      <c r="D152" s="4" t="s">
        <v>353</v>
      </c>
      <c r="E152" s="4" t="s">
        <v>369</v>
      </c>
      <c r="F152" s="11">
        <v>1</v>
      </c>
      <c r="G152" s="18">
        <v>592</v>
      </c>
      <c r="H152" s="18">
        <v>729</v>
      </c>
      <c r="I152" s="18">
        <v>1546</v>
      </c>
      <c r="J152" s="19">
        <v>1671.3513513513512</v>
      </c>
      <c r="K152" s="18">
        <v>587</v>
      </c>
      <c r="L152" s="163">
        <v>2.63</v>
      </c>
      <c r="N152" s="256">
        <v>49</v>
      </c>
      <c r="O152" s="26">
        <f t="shared" si="132"/>
        <v>0.27900000000000003</v>
      </c>
      <c r="P152" s="26">
        <v>8.2770270270270271E-2</v>
      </c>
      <c r="Q152" s="26">
        <f t="shared" si="133"/>
        <v>0.45200000000000001</v>
      </c>
      <c r="R152" s="11">
        <v>1.57</v>
      </c>
      <c r="S152" s="26">
        <f t="shared" si="134"/>
        <v>0.187</v>
      </c>
      <c r="T152" s="69">
        <v>2.6520270270270268E-3</v>
      </c>
      <c r="U152" s="26">
        <f t="shared" si="135"/>
        <v>0.39900000000000002</v>
      </c>
      <c r="V152" s="11">
        <v>20</v>
      </c>
      <c r="W152" s="31">
        <f t="shared" si="136"/>
        <v>0.80900000000000005</v>
      </c>
      <c r="X152" s="65">
        <v>6.1</v>
      </c>
      <c r="Y152" s="144">
        <f t="shared" si="137"/>
        <v>0.96099999999999997</v>
      </c>
      <c r="Z152" s="163">
        <f t="shared" si="138"/>
        <v>3.0869999999999997</v>
      </c>
      <c r="AA152" s="181">
        <f t="shared" si="139"/>
        <v>0.48399999999999999</v>
      </c>
      <c r="AB152" s="283">
        <f t="shared" si="140"/>
        <v>1</v>
      </c>
      <c r="AC152" s="284">
        <f t="shared" si="141"/>
        <v>2</v>
      </c>
      <c r="AE152" s="256">
        <v>68</v>
      </c>
      <c r="AF152" s="26">
        <f t="shared" si="142"/>
        <v>0.50800000000000001</v>
      </c>
      <c r="AG152" s="79">
        <v>0</v>
      </c>
      <c r="AH152" s="26">
        <f t="shared" si="143"/>
        <v>0</v>
      </c>
      <c r="AI152" s="26">
        <f t="shared" si="144"/>
        <v>9.327846364883402E-2</v>
      </c>
      <c r="AJ152" s="83">
        <f t="shared" si="145"/>
        <v>0.56799999999999995</v>
      </c>
      <c r="AK152" s="61">
        <f t="shared" si="146"/>
        <v>1.3877551020408163</v>
      </c>
      <c r="AL152" s="31">
        <f t="shared" si="147"/>
        <v>0.85799999999999998</v>
      </c>
      <c r="AM152" s="11">
        <v>70</v>
      </c>
      <c r="AN152" s="83">
        <f t="shared" si="148"/>
        <v>9.6021947873799723E-2</v>
      </c>
      <c r="AO152" s="26">
        <f t="shared" si="149"/>
        <v>0</v>
      </c>
      <c r="AP152" s="26">
        <f t="shared" si="150"/>
        <v>0</v>
      </c>
      <c r="AQ152" s="198">
        <f t="shared" si="151"/>
        <v>1.9339999999999999</v>
      </c>
      <c r="AR152" s="193">
        <f t="shared" si="152"/>
        <v>0.48699999999999999</v>
      </c>
      <c r="AS152" s="283">
        <f t="shared" si="153"/>
        <v>0</v>
      </c>
      <c r="AT152" s="284">
        <f t="shared" si="154"/>
        <v>1</v>
      </c>
      <c r="AV152" s="208">
        <v>26750</v>
      </c>
      <c r="AW152" s="83">
        <f t="shared" si="155"/>
        <v>0.31</v>
      </c>
      <c r="AX152" s="26">
        <v>5.5555555555555552E-2</v>
      </c>
      <c r="AY152" s="83">
        <f t="shared" si="156"/>
        <v>0.33200000000000002</v>
      </c>
      <c r="AZ152" s="26">
        <v>0.114</v>
      </c>
      <c r="BA152" s="83">
        <f t="shared" si="157"/>
        <v>0.27200000000000002</v>
      </c>
      <c r="BB152" s="26">
        <v>0.871</v>
      </c>
      <c r="BC152" s="83">
        <f t="shared" si="158"/>
        <v>0.628</v>
      </c>
      <c r="BD152" s="26">
        <v>0.81399999999999995</v>
      </c>
      <c r="BE152" s="83">
        <f t="shared" si="159"/>
        <v>0.52600000000000002</v>
      </c>
      <c r="BF152" s="26">
        <v>0.13235294117647059</v>
      </c>
      <c r="BG152" s="144">
        <f t="shared" si="160"/>
        <v>0.90800000000000003</v>
      </c>
      <c r="BH152" s="212">
        <f t="shared" si="161"/>
        <v>2.9760000000000004</v>
      </c>
      <c r="BI152" s="193">
        <f t="shared" si="162"/>
        <v>0.314</v>
      </c>
      <c r="BJ152" s="283">
        <f t="shared" si="163"/>
        <v>1</v>
      </c>
      <c r="BK152" s="284">
        <f t="shared" si="164"/>
        <v>1</v>
      </c>
      <c r="BM152" s="160">
        <v>2</v>
      </c>
      <c r="BN152" s="26">
        <f t="shared" si="165"/>
        <v>0.61799999999999999</v>
      </c>
      <c r="BO152" s="11">
        <v>2</v>
      </c>
      <c r="BP152" s="31">
        <f t="shared" si="166"/>
        <v>0.82599999999999996</v>
      </c>
      <c r="BQ152" s="26">
        <v>0.06</v>
      </c>
      <c r="BR152" s="83">
        <f t="shared" si="167"/>
        <v>0.38500000000000001</v>
      </c>
      <c r="BS152" s="163">
        <f t="shared" si="168"/>
        <v>1.0030000000000001</v>
      </c>
      <c r="BT152" s="223">
        <f t="shared" si="169"/>
        <v>0.53700000000000003</v>
      </c>
      <c r="BU152" s="283">
        <f t="shared" si="170"/>
        <v>0</v>
      </c>
      <c r="BV152" s="284">
        <f t="shared" si="171"/>
        <v>0</v>
      </c>
      <c r="BX152" s="160">
        <v>0</v>
      </c>
      <c r="BY152" s="26">
        <f t="shared" si="172"/>
        <v>0</v>
      </c>
      <c r="BZ152" s="11">
        <v>0</v>
      </c>
      <c r="CA152" s="26">
        <f t="shared" si="173"/>
        <v>0</v>
      </c>
      <c r="CB152" s="11">
        <v>2</v>
      </c>
      <c r="CC152" s="26">
        <f t="shared" si="174"/>
        <v>0.42</v>
      </c>
      <c r="CD152" s="11">
        <v>1</v>
      </c>
      <c r="CE152" s="26">
        <f t="shared" si="175"/>
        <v>0.501</v>
      </c>
      <c r="CF152" s="163">
        <f t="shared" si="176"/>
        <v>0.42</v>
      </c>
      <c r="CG152" s="203">
        <f t="shared" si="177"/>
        <v>0.39200000000000002</v>
      </c>
      <c r="CH152" s="283">
        <f t="shared" si="178"/>
        <v>0</v>
      </c>
      <c r="CI152" s="284">
        <f t="shared" si="179"/>
        <v>0</v>
      </c>
      <c r="CK152" s="160">
        <v>23</v>
      </c>
      <c r="CL152" s="26">
        <f t="shared" si="180"/>
        <v>0.77700000000000002</v>
      </c>
      <c r="CM152" s="26">
        <v>0.33823529411764708</v>
      </c>
      <c r="CN152" s="144">
        <f t="shared" si="181"/>
        <v>0.97799999999999998</v>
      </c>
      <c r="CO152" s="11">
        <v>43</v>
      </c>
      <c r="CP152" s="26">
        <f t="shared" si="182"/>
        <v>0.61399999999999999</v>
      </c>
      <c r="CQ152" s="11">
        <v>25</v>
      </c>
      <c r="CR152" s="26">
        <f t="shared" si="183"/>
        <v>0.74199999999999999</v>
      </c>
      <c r="CS152" s="163">
        <f t="shared" si="184"/>
        <v>3.1109999999999998</v>
      </c>
      <c r="CT152" s="205">
        <f t="shared" si="185"/>
        <v>0.83299999999999996</v>
      </c>
      <c r="CU152" s="283">
        <f t="shared" si="186"/>
        <v>1</v>
      </c>
      <c r="CV152" s="284">
        <f t="shared" si="187"/>
        <v>1</v>
      </c>
      <c r="CX152" s="227">
        <v>6.5000000000000002E-2</v>
      </c>
      <c r="CY152" s="26">
        <f t="shared" si="188"/>
        <v>0.36299999999999999</v>
      </c>
      <c r="CZ152" s="26">
        <v>5.2999999999999999E-2</v>
      </c>
      <c r="DA152" s="26">
        <f t="shared" si="189"/>
        <v>0.49099999999999999</v>
      </c>
      <c r="DB152" s="26">
        <v>0.52859999999999996</v>
      </c>
      <c r="DC152" s="163">
        <f t="shared" si="190"/>
        <v>1.3826000000000001</v>
      </c>
      <c r="DD152" s="203">
        <f t="shared" si="191"/>
        <v>0.46600000000000003</v>
      </c>
      <c r="DE152" s="283">
        <f t="shared" si="192"/>
        <v>0</v>
      </c>
      <c r="DF152" s="284">
        <f t="shared" si="193"/>
        <v>0</v>
      </c>
      <c r="DI152" s="231"/>
      <c r="DJ152" s="163">
        <f t="shared" si="194"/>
        <v>13.913600000000002</v>
      </c>
      <c r="DK152" s="203">
        <f t="shared" si="195"/>
        <v>0.501</v>
      </c>
      <c r="DM152" s="301">
        <f t="shared" si="196"/>
        <v>3</v>
      </c>
      <c r="DN152" s="302">
        <f t="shared" si="197"/>
        <v>5</v>
      </c>
    </row>
    <row r="153" spans="2:118" x14ac:dyDescent="0.3">
      <c r="B153" s="72" t="s">
        <v>288</v>
      </c>
      <c r="C153" s="160">
        <v>540205</v>
      </c>
      <c r="D153" s="4" t="s">
        <v>364</v>
      </c>
      <c r="E153" s="4" t="s">
        <v>369</v>
      </c>
      <c r="F153" s="11">
        <v>4</v>
      </c>
      <c r="G153" s="18">
        <v>214</v>
      </c>
      <c r="H153" s="18">
        <v>107</v>
      </c>
      <c r="I153" s="18">
        <v>176</v>
      </c>
      <c r="J153" s="19">
        <v>526.35514018691583</v>
      </c>
      <c r="K153" s="18">
        <v>56</v>
      </c>
      <c r="L153" s="163">
        <v>3.14</v>
      </c>
      <c r="N153" s="256">
        <v>35</v>
      </c>
      <c r="O153" s="26">
        <f t="shared" si="132"/>
        <v>0.183</v>
      </c>
      <c r="P153" s="26">
        <v>0.1635514018691589</v>
      </c>
      <c r="Q153" s="26">
        <f t="shared" si="133"/>
        <v>0.66700000000000004</v>
      </c>
      <c r="R153" s="11">
        <v>1.47</v>
      </c>
      <c r="S153" s="26">
        <f t="shared" si="134"/>
        <v>0.16900000000000001</v>
      </c>
      <c r="T153" s="69">
        <v>6.8691588785046729E-3</v>
      </c>
      <c r="U153" s="26">
        <f t="shared" si="135"/>
        <v>0.76600000000000001</v>
      </c>
      <c r="V153" s="11">
        <v>17</v>
      </c>
      <c r="W153" s="26">
        <f t="shared" si="136"/>
        <v>0.505</v>
      </c>
      <c r="X153" s="62">
        <v>6.1</v>
      </c>
      <c r="Y153" s="144">
        <f t="shared" si="137"/>
        <v>0.96099999999999997</v>
      </c>
      <c r="Z153" s="163">
        <f t="shared" si="138"/>
        <v>3.2510000000000003</v>
      </c>
      <c r="AA153" s="181">
        <f t="shared" si="139"/>
        <v>0.55400000000000005</v>
      </c>
      <c r="AB153" s="283">
        <f t="shared" si="140"/>
        <v>1</v>
      </c>
      <c r="AC153" s="284">
        <f t="shared" si="141"/>
        <v>1</v>
      </c>
      <c r="AE153" s="256">
        <v>21</v>
      </c>
      <c r="AF153" s="26">
        <f t="shared" si="142"/>
        <v>0.254</v>
      </c>
      <c r="AG153" s="79">
        <v>2</v>
      </c>
      <c r="AH153" s="26">
        <f t="shared" si="143"/>
        <v>0.51900000000000002</v>
      </c>
      <c r="AI153" s="26">
        <f t="shared" si="144"/>
        <v>0.19626168224299065</v>
      </c>
      <c r="AJ153" s="83">
        <f t="shared" si="145"/>
        <v>0.78</v>
      </c>
      <c r="AK153" s="61">
        <f t="shared" si="146"/>
        <v>0.6</v>
      </c>
      <c r="AL153" s="26">
        <f t="shared" si="147"/>
        <v>0.58599999999999997</v>
      </c>
      <c r="AM153" s="11">
        <v>21</v>
      </c>
      <c r="AN153" s="83">
        <f t="shared" si="148"/>
        <v>0.19626168224299065</v>
      </c>
      <c r="AO153" s="26">
        <f t="shared" si="149"/>
        <v>9.5238095238095233E-2</v>
      </c>
      <c r="AP153" s="26">
        <f t="shared" si="150"/>
        <v>0.72</v>
      </c>
      <c r="AQ153" s="198">
        <f t="shared" si="151"/>
        <v>2.1390000000000002</v>
      </c>
      <c r="AR153" s="193">
        <f t="shared" si="152"/>
        <v>0.57199999999999995</v>
      </c>
      <c r="AS153" s="283">
        <f t="shared" si="153"/>
        <v>0</v>
      </c>
      <c r="AT153" s="284">
        <f t="shared" si="154"/>
        <v>0</v>
      </c>
      <c r="AV153" s="208">
        <v>16700</v>
      </c>
      <c r="AW153" s="83">
        <f t="shared" si="155"/>
        <v>0.183</v>
      </c>
      <c r="AX153" s="26">
        <v>0.30769230769230771</v>
      </c>
      <c r="AY153" s="83">
        <f t="shared" si="156"/>
        <v>0.79500000000000004</v>
      </c>
      <c r="AZ153" s="26">
        <v>0.14299999999999999</v>
      </c>
      <c r="BA153" s="83">
        <f t="shared" si="157"/>
        <v>0.34899999999999998</v>
      </c>
      <c r="BB153" s="26">
        <v>0.66700000000000004</v>
      </c>
      <c r="BC153" s="83">
        <f t="shared" si="158"/>
        <v>0.318</v>
      </c>
      <c r="BD153" s="26">
        <v>0.95300000000000007</v>
      </c>
      <c r="BE153" s="144">
        <f t="shared" si="159"/>
        <v>0.90800000000000003</v>
      </c>
      <c r="BF153" s="26">
        <v>0</v>
      </c>
      <c r="BG153" s="83">
        <f t="shared" si="160"/>
        <v>0</v>
      </c>
      <c r="BH153" s="212">
        <f t="shared" si="161"/>
        <v>2.5529999999999999</v>
      </c>
      <c r="BI153" s="193">
        <f t="shared" si="162"/>
        <v>0.222</v>
      </c>
      <c r="BJ153" s="283">
        <f t="shared" si="163"/>
        <v>1</v>
      </c>
      <c r="BK153" s="284">
        <f t="shared" si="164"/>
        <v>1</v>
      </c>
      <c r="BM153" s="160">
        <v>1</v>
      </c>
      <c r="BN153" s="26">
        <f t="shared" si="165"/>
        <v>0.40200000000000002</v>
      </c>
      <c r="BO153" s="11">
        <v>1</v>
      </c>
      <c r="BP153" s="26">
        <f t="shared" si="166"/>
        <v>0.59299999999999997</v>
      </c>
      <c r="BQ153" s="26">
        <v>0.29199999999999998</v>
      </c>
      <c r="BR153" s="144">
        <f t="shared" si="167"/>
        <v>0.90800000000000003</v>
      </c>
      <c r="BS153" s="163">
        <f t="shared" si="168"/>
        <v>1.31</v>
      </c>
      <c r="BT153" s="223">
        <f t="shared" si="169"/>
        <v>0.73399999999999999</v>
      </c>
      <c r="BU153" s="283">
        <f t="shared" si="170"/>
        <v>1</v>
      </c>
      <c r="BV153" s="284">
        <f t="shared" si="171"/>
        <v>1</v>
      </c>
      <c r="BX153" s="160">
        <v>0</v>
      </c>
      <c r="BY153" s="26">
        <f t="shared" si="172"/>
        <v>0</v>
      </c>
      <c r="BZ153" s="11">
        <v>0</v>
      </c>
      <c r="CA153" s="26">
        <f t="shared" si="173"/>
        <v>0</v>
      </c>
      <c r="CB153" s="11">
        <v>1</v>
      </c>
      <c r="CC153" s="26">
        <f t="shared" si="174"/>
        <v>0.21199999999999999</v>
      </c>
      <c r="CD153" s="11">
        <v>0</v>
      </c>
      <c r="CE153" s="26">
        <f t="shared" si="175"/>
        <v>0</v>
      </c>
      <c r="CF153" s="163">
        <f t="shared" si="176"/>
        <v>0.21199999999999999</v>
      </c>
      <c r="CG153" s="203">
        <f t="shared" si="177"/>
        <v>0.20799999999999999</v>
      </c>
      <c r="CH153" s="283">
        <f t="shared" si="178"/>
        <v>0</v>
      </c>
      <c r="CI153" s="284">
        <f t="shared" si="179"/>
        <v>0</v>
      </c>
      <c r="CK153" s="160">
        <v>4</v>
      </c>
      <c r="CL153" s="26">
        <f t="shared" si="180"/>
        <v>0.61399999999999999</v>
      </c>
      <c r="CM153" s="26">
        <v>0.19047619047619047</v>
      </c>
      <c r="CN153" s="144">
        <f t="shared" si="181"/>
        <v>0.91100000000000003</v>
      </c>
      <c r="CO153" s="11">
        <v>21</v>
      </c>
      <c r="CP153" s="26">
        <f t="shared" si="182"/>
        <v>0.49099999999999999</v>
      </c>
      <c r="CQ153" s="11">
        <v>11</v>
      </c>
      <c r="CR153" s="26">
        <f t="shared" si="183"/>
        <v>0.61799999999999999</v>
      </c>
      <c r="CS153" s="163">
        <f t="shared" si="184"/>
        <v>2.6339999999999999</v>
      </c>
      <c r="CT153" s="203">
        <f t="shared" si="185"/>
        <v>0.69599999999999995</v>
      </c>
      <c r="CU153" s="283">
        <f t="shared" si="186"/>
        <v>1</v>
      </c>
      <c r="CV153" s="284">
        <f t="shared" si="187"/>
        <v>1</v>
      </c>
      <c r="CX153" s="227">
        <v>0.23300000000000001</v>
      </c>
      <c r="CY153" s="26">
        <f t="shared" si="188"/>
        <v>0.73099999999999998</v>
      </c>
      <c r="CZ153" s="26">
        <v>0.159</v>
      </c>
      <c r="DA153" s="26">
        <f t="shared" si="189"/>
        <v>0.76300000000000001</v>
      </c>
      <c r="DB153" s="26">
        <v>0.27310000000000001</v>
      </c>
      <c r="DC153" s="163">
        <f t="shared" si="190"/>
        <v>1.7671000000000001</v>
      </c>
      <c r="DD153" s="203">
        <f t="shared" si="191"/>
        <v>0.61099999999999999</v>
      </c>
      <c r="DE153" s="283">
        <f t="shared" si="192"/>
        <v>0</v>
      </c>
      <c r="DF153" s="284">
        <f t="shared" si="193"/>
        <v>0</v>
      </c>
      <c r="DI153" s="231"/>
      <c r="DJ153" s="163">
        <f t="shared" si="194"/>
        <v>13.866100000000001</v>
      </c>
      <c r="DK153" s="203">
        <f t="shared" si="195"/>
        <v>0.498</v>
      </c>
      <c r="DM153" s="301">
        <f t="shared" si="196"/>
        <v>4</v>
      </c>
      <c r="DN153" s="302">
        <f t="shared" si="197"/>
        <v>4</v>
      </c>
    </row>
    <row r="154" spans="2:118" x14ac:dyDescent="0.3">
      <c r="B154" s="47" t="s">
        <v>153</v>
      </c>
      <c r="C154" s="160">
        <v>540109</v>
      </c>
      <c r="D154" s="4" t="s">
        <v>336</v>
      </c>
      <c r="E154" s="4" t="s">
        <v>369</v>
      </c>
      <c r="F154" s="11">
        <v>10</v>
      </c>
      <c r="G154" s="18">
        <v>768</v>
      </c>
      <c r="H154" s="18">
        <v>734</v>
      </c>
      <c r="I154" s="18">
        <v>1674</v>
      </c>
      <c r="J154" s="19">
        <v>1394.9999999999998</v>
      </c>
      <c r="K154" s="18">
        <v>671</v>
      </c>
      <c r="L154" s="163">
        <v>2.4900000000000002</v>
      </c>
      <c r="N154" s="256">
        <v>164</v>
      </c>
      <c r="O154" s="26">
        <f t="shared" si="132"/>
        <v>0.58299999999999996</v>
      </c>
      <c r="P154" s="26">
        <v>0.21354166666666671</v>
      </c>
      <c r="Q154" s="26">
        <f t="shared" si="133"/>
        <v>0.78700000000000003</v>
      </c>
      <c r="R154" s="11">
        <v>3.43</v>
      </c>
      <c r="S154" s="26">
        <f t="shared" si="134"/>
        <v>0.46600000000000003</v>
      </c>
      <c r="T154" s="69">
        <v>4.4661458333333333E-3</v>
      </c>
      <c r="U154" s="26">
        <f t="shared" si="135"/>
        <v>0.59699999999999998</v>
      </c>
      <c r="V154" s="11">
        <v>16</v>
      </c>
      <c r="W154" s="26">
        <f t="shared" si="136"/>
        <v>0.38800000000000001</v>
      </c>
      <c r="X154" s="62">
        <v>2.8</v>
      </c>
      <c r="Y154" s="26">
        <f t="shared" si="137"/>
        <v>0.72</v>
      </c>
      <c r="Z154" s="163">
        <f t="shared" si="138"/>
        <v>3.5410000000000004</v>
      </c>
      <c r="AA154" s="181">
        <f t="shared" si="139"/>
        <v>0.72</v>
      </c>
      <c r="AB154" s="283">
        <f t="shared" si="140"/>
        <v>0</v>
      </c>
      <c r="AC154" s="284">
        <f t="shared" si="141"/>
        <v>0</v>
      </c>
      <c r="AE154" s="256">
        <v>37</v>
      </c>
      <c r="AF154" s="26">
        <f t="shared" si="142"/>
        <v>0.38500000000000001</v>
      </c>
      <c r="AG154" s="79">
        <v>9</v>
      </c>
      <c r="AH154" s="26">
        <f t="shared" si="143"/>
        <v>0.70299999999999996</v>
      </c>
      <c r="AI154" s="26">
        <f t="shared" si="144"/>
        <v>5.0408719346049048E-2</v>
      </c>
      <c r="AJ154" s="83">
        <f t="shared" si="145"/>
        <v>0.40200000000000002</v>
      </c>
      <c r="AK154" s="61">
        <f t="shared" si="146"/>
        <v>0.22560975609756098</v>
      </c>
      <c r="AL154" s="26">
        <f t="shared" si="147"/>
        <v>0.374</v>
      </c>
      <c r="AM154" s="11">
        <v>40</v>
      </c>
      <c r="AN154" s="83">
        <f t="shared" si="148"/>
        <v>5.4495912806539509E-2</v>
      </c>
      <c r="AO154" s="26">
        <f t="shared" si="149"/>
        <v>0.24324324324324326</v>
      </c>
      <c r="AP154" s="144">
        <f t="shared" si="150"/>
        <v>0.91800000000000004</v>
      </c>
      <c r="AQ154" s="198">
        <f t="shared" si="151"/>
        <v>1.8640000000000001</v>
      </c>
      <c r="AR154" s="193">
        <f t="shared" si="152"/>
        <v>0.45500000000000002</v>
      </c>
      <c r="AS154" s="283">
        <f t="shared" si="153"/>
        <v>0</v>
      </c>
      <c r="AT154" s="284">
        <f t="shared" si="154"/>
        <v>0</v>
      </c>
      <c r="AV154" s="208">
        <v>68250</v>
      </c>
      <c r="AW154" s="178">
        <f t="shared" si="155"/>
        <v>0.89700000000000002</v>
      </c>
      <c r="AX154" s="26">
        <v>0</v>
      </c>
      <c r="AY154" s="83">
        <f t="shared" si="156"/>
        <v>0</v>
      </c>
      <c r="AZ154" s="26">
        <v>0.625</v>
      </c>
      <c r="BA154" s="144">
        <f t="shared" si="157"/>
        <v>0.97099999999999997</v>
      </c>
      <c r="BB154" s="26">
        <v>0.875</v>
      </c>
      <c r="BC154" s="83">
        <f t="shared" si="158"/>
        <v>0.64300000000000002</v>
      </c>
      <c r="BD154" s="26">
        <v>0.77500000000000002</v>
      </c>
      <c r="BE154" s="83">
        <f t="shared" si="159"/>
        <v>0.43099999999999999</v>
      </c>
      <c r="BF154" s="26">
        <v>5.4054054054054057E-2</v>
      </c>
      <c r="BG154" s="83">
        <f t="shared" si="160"/>
        <v>0.70299999999999996</v>
      </c>
      <c r="BH154" s="212">
        <f t="shared" si="161"/>
        <v>3.6449999999999996</v>
      </c>
      <c r="BI154" s="193">
        <f t="shared" si="162"/>
        <v>0.71699999999999997</v>
      </c>
      <c r="BJ154" s="283">
        <f t="shared" si="163"/>
        <v>1</v>
      </c>
      <c r="BK154" s="284">
        <f t="shared" si="164"/>
        <v>2</v>
      </c>
      <c r="BM154" s="160">
        <v>1</v>
      </c>
      <c r="BN154" s="26">
        <f t="shared" si="165"/>
        <v>0.40200000000000002</v>
      </c>
      <c r="BO154" s="11">
        <v>1</v>
      </c>
      <c r="BP154" s="26">
        <f t="shared" si="166"/>
        <v>0.59299999999999997</v>
      </c>
      <c r="BQ154" s="26">
        <v>0.11799999999999999</v>
      </c>
      <c r="BR154" s="83">
        <f t="shared" si="167"/>
        <v>0.628</v>
      </c>
      <c r="BS154" s="163">
        <f t="shared" si="168"/>
        <v>1.03</v>
      </c>
      <c r="BT154" s="223">
        <f t="shared" si="169"/>
        <v>0.55400000000000005</v>
      </c>
      <c r="BU154" s="283">
        <f t="shared" si="170"/>
        <v>0</v>
      </c>
      <c r="BV154" s="284">
        <f t="shared" si="171"/>
        <v>0</v>
      </c>
      <c r="BX154" s="160">
        <v>0</v>
      </c>
      <c r="BY154" s="26">
        <f t="shared" si="172"/>
        <v>0</v>
      </c>
      <c r="BZ154" s="11">
        <v>0</v>
      </c>
      <c r="CA154" s="26">
        <f t="shared" si="173"/>
        <v>0</v>
      </c>
      <c r="CB154" s="11">
        <v>1</v>
      </c>
      <c r="CC154" s="26">
        <f t="shared" si="174"/>
        <v>0.21199999999999999</v>
      </c>
      <c r="CD154" s="11">
        <v>0</v>
      </c>
      <c r="CE154" s="26">
        <f t="shared" si="175"/>
        <v>0</v>
      </c>
      <c r="CF154" s="163">
        <f t="shared" si="176"/>
        <v>0.21199999999999999</v>
      </c>
      <c r="CG154" s="203">
        <f t="shared" si="177"/>
        <v>0.20799999999999999</v>
      </c>
      <c r="CH154" s="283">
        <f t="shared" si="178"/>
        <v>0</v>
      </c>
      <c r="CI154" s="284">
        <f t="shared" si="179"/>
        <v>0</v>
      </c>
      <c r="CK154" s="160">
        <v>3</v>
      </c>
      <c r="CL154" s="26">
        <f t="shared" si="180"/>
        <v>0.56499999999999995</v>
      </c>
      <c r="CM154" s="26">
        <v>8.1081081081081086E-2</v>
      </c>
      <c r="CN154" s="83">
        <f t="shared" si="181"/>
        <v>0.77300000000000002</v>
      </c>
      <c r="CO154" s="11">
        <v>43</v>
      </c>
      <c r="CP154" s="26">
        <f t="shared" si="182"/>
        <v>0.61399999999999999</v>
      </c>
      <c r="CQ154" s="11">
        <v>16</v>
      </c>
      <c r="CR154" s="26">
        <f t="shared" si="183"/>
        <v>0.68500000000000005</v>
      </c>
      <c r="CS154" s="163">
        <f t="shared" si="184"/>
        <v>2.637</v>
      </c>
      <c r="CT154" s="203">
        <f t="shared" si="185"/>
        <v>0.69899999999999995</v>
      </c>
      <c r="CU154" s="283">
        <f t="shared" si="186"/>
        <v>0</v>
      </c>
      <c r="CV154" s="284">
        <f t="shared" si="187"/>
        <v>0</v>
      </c>
      <c r="CX154" s="227">
        <v>4.9000000000000002E-2</v>
      </c>
      <c r="CY154" s="26">
        <f t="shared" si="188"/>
        <v>0.31</v>
      </c>
      <c r="CZ154" s="26">
        <v>3.6999999999999998E-2</v>
      </c>
      <c r="DA154" s="26">
        <f t="shared" si="189"/>
        <v>0.40899999999999997</v>
      </c>
      <c r="DB154" s="26">
        <v>8.3699999999999997E-2</v>
      </c>
      <c r="DC154" s="163">
        <f t="shared" si="190"/>
        <v>0.80269999999999997</v>
      </c>
      <c r="DD154" s="203">
        <f t="shared" si="191"/>
        <v>0.21199999999999999</v>
      </c>
      <c r="DE154" s="283">
        <f t="shared" si="192"/>
        <v>0</v>
      </c>
      <c r="DF154" s="284">
        <f t="shared" si="193"/>
        <v>0</v>
      </c>
      <c r="DI154" s="231"/>
      <c r="DJ154" s="163">
        <f t="shared" si="194"/>
        <v>13.7317</v>
      </c>
      <c r="DK154" s="203">
        <f t="shared" si="195"/>
        <v>0.49399999999999999</v>
      </c>
      <c r="DM154" s="301">
        <f t="shared" si="196"/>
        <v>1</v>
      </c>
      <c r="DN154" s="302">
        <f t="shared" si="197"/>
        <v>2</v>
      </c>
    </row>
    <row r="155" spans="2:118" x14ac:dyDescent="0.3">
      <c r="B155" s="48" t="s">
        <v>297</v>
      </c>
      <c r="C155" s="162">
        <v>540211</v>
      </c>
      <c r="D155" s="5" t="s">
        <v>366</v>
      </c>
      <c r="E155" s="5" t="s">
        <v>370</v>
      </c>
      <c r="F155" s="12">
        <v>5</v>
      </c>
      <c r="G155" s="20">
        <v>149967</v>
      </c>
      <c r="H155" s="20">
        <v>5949</v>
      </c>
      <c r="I155" s="20">
        <v>4477</v>
      </c>
      <c r="J155" s="21">
        <v>19.106070002067121</v>
      </c>
      <c r="K155" s="20">
        <v>1786</v>
      </c>
      <c r="L155" s="165">
        <v>2.5067189249720045</v>
      </c>
      <c r="N155" s="438">
        <v>8168</v>
      </c>
      <c r="O155" s="143">
        <f t="shared" si="132"/>
        <v>0.91800000000000004</v>
      </c>
      <c r="P155" s="27">
        <v>5.4465315702787953E-2</v>
      </c>
      <c r="Q155" s="27">
        <f t="shared" si="133"/>
        <v>0.35299999999999998</v>
      </c>
      <c r="R155" s="12">
        <v>182.9</v>
      </c>
      <c r="S155" s="29">
        <f t="shared" si="134"/>
        <v>0.85499999999999998</v>
      </c>
      <c r="T155" s="71">
        <v>1.2196016456953859E-3</v>
      </c>
      <c r="U155" s="27">
        <f t="shared" si="135"/>
        <v>0.19400000000000001</v>
      </c>
      <c r="V155" s="12">
        <v>15</v>
      </c>
      <c r="W155" s="27">
        <f t="shared" si="136"/>
        <v>0.28199999999999997</v>
      </c>
      <c r="X155" s="64">
        <v>3</v>
      </c>
      <c r="Y155" s="27">
        <f t="shared" si="137"/>
        <v>0.74199999999999999</v>
      </c>
      <c r="Z155" s="165">
        <f t="shared" si="138"/>
        <v>3.3440000000000003</v>
      </c>
      <c r="AA155" s="183">
        <f t="shared" si="139"/>
        <v>0.61099999999999999</v>
      </c>
      <c r="AB155" s="358">
        <f t="shared" si="140"/>
        <v>1</v>
      </c>
      <c r="AC155" s="359">
        <f t="shared" si="141"/>
        <v>2</v>
      </c>
      <c r="AE155" s="438">
        <v>431</v>
      </c>
      <c r="AF155" s="29">
        <f t="shared" si="142"/>
        <v>0.84399999999999997</v>
      </c>
      <c r="AG155" s="80">
        <v>0</v>
      </c>
      <c r="AH155" s="27">
        <f t="shared" si="143"/>
        <v>0</v>
      </c>
      <c r="AI155" s="27">
        <f t="shared" si="144"/>
        <v>7.2449151117834926E-2</v>
      </c>
      <c r="AJ155" s="85">
        <f t="shared" si="145"/>
        <v>0.498</v>
      </c>
      <c r="AK155" s="74">
        <f t="shared" si="146"/>
        <v>5.2766895200783544E-2</v>
      </c>
      <c r="AL155" s="27">
        <f t="shared" si="147"/>
        <v>0.183</v>
      </c>
      <c r="AM155" s="12">
        <v>456</v>
      </c>
      <c r="AN155" s="85">
        <f t="shared" si="148"/>
        <v>7.6651538073625819E-2</v>
      </c>
      <c r="AO155" s="27">
        <f t="shared" si="149"/>
        <v>0</v>
      </c>
      <c r="AP155" s="27">
        <f t="shared" si="150"/>
        <v>0</v>
      </c>
      <c r="AQ155" s="199">
        <f t="shared" si="151"/>
        <v>1.5249999999999999</v>
      </c>
      <c r="AR155" s="194">
        <f t="shared" si="152"/>
        <v>0.33900000000000002</v>
      </c>
      <c r="AS155" s="358">
        <f t="shared" si="153"/>
        <v>0</v>
      </c>
      <c r="AT155" s="359">
        <f t="shared" si="154"/>
        <v>1</v>
      </c>
      <c r="AV155" s="209">
        <v>23600</v>
      </c>
      <c r="AW155" s="85">
        <f t="shared" si="155"/>
        <v>0.247</v>
      </c>
      <c r="AX155" s="27">
        <v>0.26195899772209569</v>
      </c>
      <c r="AY155" s="85">
        <f t="shared" si="156"/>
        <v>0.68100000000000005</v>
      </c>
      <c r="AZ155" s="27">
        <v>0.20399999999999999</v>
      </c>
      <c r="BA155" s="85">
        <f t="shared" si="157"/>
        <v>0.50800000000000001</v>
      </c>
      <c r="BB155" s="27">
        <v>0.91700000000000004</v>
      </c>
      <c r="BC155" s="180">
        <f t="shared" si="158"/>
        <v>0.85099999999999998</v>
      </c>
      <c r="BD155" s="27">
        <v>0.70400000000000007</v>
      </c>
      <c r="BE155" s="85">
        <f t="shared" si="159"/>
        <v>0.318</v>
      </c>
      <c r="BF155" s="27">
        <v>1.6241299303944315E-2</v>
      </c>
      <c r="BG155" s="85">
        <f t="shared" si="160"/>
        <v>0.43099999999999999</v>
      </c>
      <c r="BH155" s="213">
        <f t="shared" si="161"/>
        <v>3.036</v>
      </c>
      <c r="BI155" s="194">
        <f t="shared" si="162"/>
        <v>0.33900000000000002</v>
      </c>
      <c r="BJ155" s="358">
        <f t="shared" si="163"/>
        <v>0</v>
      </c>
      <c r="BK155" s="359">
        <f t="shared" si="164"/>
        <v>1</v>
      </c>
      <c r="BM155" s="162">
        <v>0</v>
      </c>
      <c r="BN155" s="27">
        <f t="shared" si="165"/>
        <v>0</v>
      </c>
      <c r="BO155" s="12">
        <v>0</v>
      </c>
      <c r="BP155" s="27">
        <f t="shared" si="166"/>
        <v>0</v>
      </c>
      <c r="BQ155" s="27">
        <v>4.2999999999999997E-2</v>
      </c>
      <c r="BR155" s="85">
        <f t="shared" si="167"/>
        <v>0.28599999999999998</v>
      </c>
      <c r="BS155" s="165">
        <f t="shared" si="168"/>
        <v>0.28599999999999998</v>
      </c>
      <c r="BT155" s="224">
        <f t="shared" si="169"/>
        <v>0.215</v>
      </c>
      <c r="BU155" s="358">
        <f t="shared" si="170"/>
        <v>0</v>
      </c>
      <c r="BV155" s="359">
        <f t="shared" si="171"/>
        <v>0</v>
      </c>
      <c r="BX155" s="162">
        <v>0</v>
      </c>
      <c r="BY155" s="27">
        <f t="shared" si="172"/>
        <v>0</v>
      </c>
      <c r="BZ155" s="12">
        <v>0</v>
      </c>
      <c r="CA155" s="27">
        <f t="shared" si="173"/>
        <v>0</v>
      </c>
      <c r="CB155" s="12">
        <v>10</v>
      </c>
      <c r="CC155" s="29">
        <f t="shared" si="174"/>
        <v>0.81899999999999995</v>
      </c>
      <c r="CD155" s="12">
        <v>1</v>
      </c>
      <c r="CE155" s="27">
        <f t="shared" si="175"/>
        <v>0.501</v>
      </c>
      <c r="CF155" s="165">
        <f t="shared" si="176"/>
        <v>0.81899999999999995</v>
      </c>
      <c r="CG155" s="194">
        <f t="shared" si="177"/>
        <v>0.64600000000000002</v>
      </c>
      <c r="CH155" s="358">
        <f t="shared" si="178"/>
        <v>0</v>
      </c>
      <c r="CI155" s="359">
        <f t="shared" si="179"/>
        <v>1</v>
      </c>
      <c r="CK155" s="162">
        <v>15</v>
      </c>
      <c r="CL155" s="27">
        <f t="shared" si="180"/>
        <v>0.73399999999999999</v>
      </c>
      <c r="CM155" s="27">
        <v>3.4802784222737818E-2</v>
      </c>
      <c r="CN155" s="85">
        <f t="shared" si="181"/>
        <v>0.60399999999999998</v>
      </c>
      <c r="CO155" s="12">
        <v>73</v>
      </c>
      <c r="CP155" s="27">
        <f t="shared" si="182"/>
        <v>0.72399999999999998</v>
      </c>
      <c r="CQ155" s="12">
        <v>21</v>
      </c>
      <c r="CR155" s="27">
        <f t="shared" si="183"/>
        <v>0.72</v>
      </c>
      <c r="CS155" s="165">
        <f t="shared" si="184"/>
        <v>2.782</v>
      </c>
      <c r="CT155" s="194">
        <f t="shared" si="185"/>
        <v>0.749</v>
      </c>
      <c r="CU155" s="358">
        <f t="shared" si="186"/>
        <v>0</v>
      </c>
      <c r="CV155" s="359">
        <f t="shared" si="187"/>
        <v>0</v>
      </c>
      <c r="CX155" s="228">
        <v>0.23300000000000001</v>
      </c>
      <c r="CY155" s="27">
        <f t="shared" si="188"/>
        <v>0.73099999999999998</v>
      </c>
      <c r="CZ155" s="27">
        <v>3.7999999999999999E-2</v>
      </c>
      <c r="DA155" s="27">
        <f t="shared" si="189"/>
        <v>0.41599999999999998</v>
      </c>
      <c r="DB155" s="85">
        <v>0.77769999999999995</v>
      </c>
      <c r="DC155" s="165">
        <f t="shared" si="190"/>
        <v>1.9247000000000001</v>
      </c>
      <c r="DD155" s="194">
        <f t="shared" si="191"/>
        <v>0.68100000000000005</v>
      </c>
      <c r="DE155" s="358">
        <f t="shared" si="192"/>
        <v>0</v>
      </c>
      <c r="DF155" s="359">
        <f t="shared" si="193"/>
        <v>0</v>
      </c>
      <c r="DI155" s="231"/>
      <c r="DJ155" s="165">
        <f t="shared" si="194"/>
        <v>13.716699999999999</v>
      </c>
      <c r="DK155" s="194">
        <f t="shared" si="195"/>
        <v>0.49099999999999999</v>
      </c>
      <c r="DM155" s="370">
        <f t="shared" si="196"/>
        <v>1</v>
      </c>
      <c r="DN155" s="371">
        <f t="shared" si="197"/>
        <v>5</v>
      </c>
    </row>
    <row r="156" spans="2:118" x14ac:dyDescent="0.3">
      <c r="B156" s="47" t="s">
        <v>96</v>
      </c>
      <c r="C156" s="160">
        <v>540058</v>
      </c>
      <c r="D156" s="4" t="s">
        <v>327</v>
      </c>
      <c r="E156" s="4" t="s">
        <v>369</v>
      </c>
      <c r="F156" s="11">
        <v>6</v>
      </c>
      <c r="G156" s="18">
        <v>322</v>
      </c>
      <c r="H156" s="18">
        <v>459</v>
      </c>
      <c r="I156" s="18">
        <v>905</v>
      </c>
      <c r="J156" s="19">
        <v>1798.7577639751551</v>
      </c>
      <c r="K156" s="18">
        <v>224</v>
      </c>
      <c r="L156" s="163">
        <v>4.04</v>
      </c>
      <c r="N156" s="256">
        <v>63</v>
      </c>
      <c r="O156" s="26">
        <f t="shared" si="132"/>
        <v>0.35299999999999998</v>
      </c>
      <c r="P156" s="26">
        <v>0.19565217391304349</v>
      </c>
      <c r="Q156" s="26">
        <f t="shared" si="133"/>
        <v>0.75900000000000001</v>
      </c>
      <c r="R156" s="11">
        <v>3.04</v>
      </c>
      <c r="S156" s="26">
        <f t="shared" si="134"/>
        <v>0.42</v>
      </c>
      <c r="T156" s="69">
        <v>9.4409937888198757E-3</v>
      </c>
      <c r="U156" s="144">
        <f t="shared" si="135"/>
        <v>0.91500000000000004</v>
      </c>
      <c r="V156" s="11">
        <v>18</v>
      </c>
      <c r="W156" s="26">
        <f t="shared" si="136"/>
        <v>0.58599999999999997</v>
      </c>
      <c r="X156" s="62">
        <v>2.9</v>
      </c>
      <c r="Y156" s="26">
        <f t="shared" si="137"/>
        <v>0.72399999999999998</v>
      </c>
      <c r="Z156" s="163">
        <f t="shared" si="138"/>
        <v>3.7569999999999997</v>
      </c>
      <c r="AA156" s="185">
        <f t="shared" si="139"/>
        <v>0.80200000000000005</v>
      </c>
      <c r="AB156" s="283">
        <f t="shared" si="140"/>
        <v>1</v>
      </c>
      <c r="AC156" s="284">
        <f t="shared" si="141"/>
        <v>1</v>
      </c>
      <c r="AE156" s="256">
        <v>48</v>
      </c>
      <c r="AF156" s="26">
        <f t="shared" si="142"/>
        <v>0.42</v>
      </c>
      <c r="AG156" s="79">
        <v>0</v>
      </c>
      <c r="AH156" s="26">
        <f t="shared" si="143"/>
        <v>0</v>
      </c>
      <c r="AI156" s="26">
        <f t="shared" si="144"/>
        <v>0.10457516339869281</v>
      </c>
      <c r="AJ156" s="83">
        <f t="shared" si="145"/>
        <v>0.59299999999999997</v>
      </c>
      <c r="AK156" s="61">
        <f t="shared" si="146"/>
        <v>0.76190476190476186</v>
      </c>
      <c r="AL156" s="26">
        <f t="shared" si="147"/>
        <v>0.67800000000000005</v>
      </c>
      <c r="AM156" s="11">
        <v>49</v>
      </c>
      <c r="AN156" s="83">
        <f t="shared" si="148"/>
        <v>0.10675381263616558</v>
      </c>
      <c r="AO156" s="26">
        <f t="shared" si="149"/>
        <v>0</v>
      </c>
      <c r="AP156" s="26">
        <f t="shared" si="150"/>
        <v>0</v>
      </c>
      <c r="AQ156" s="198">
        <f t="shared" si="151"/>
        <v>1.6909999999999998</v>
      </c>
      <c r="AR156" s="193">
        <f t="shared" si="152"/>
        <v>0.40200000000000002</v>
      </c>
      <c r="AS156" s="283">
        <f t="shared" si="153"/>
        <v>0</v>
      </c>
      <c r="AT156" s="284">
        <f t="shared" si="154"/>
        <v>0</v>
      </c>
      <c r="AV156" s="208">
        <v>32200</v>
      </c>
      <c r="AW156" s="83">
        <f t="shared" si="155"/>
        <v>0.41599999999999998</v>
      </c>
      <c r="AX156" s="26">
        <v>0</v>
      </c>
      <c r="AY156" s="83">
        <f t="shared" si="156"/>
        <v>0</v>
      </c>
      <c r="AZ156" s="26">
        <v>0.28599999999999998</v>
      </c>
      <c r="BA156" s="83">
        <f t="shared" si="157"/>
        <v>0.68100000000000005</v>
      </c>
      <c r="BB156" s="26">
        <v>0.69399999999999995</v>
      </c>
      <c r="BC156" s="83">
        <f t="shared" si="158"/>
        <v>0.36299999999999999</v>
      </c>
      <c r="BD156" s="26">
        <v>0.91900000000000004</v>
      </c>
      <c r="BE156" s="178">
        <f t="shared" si="159"/>
        <v>0.81599999999999995</v>
      </c>
      <c r="BF156" s="26">
        <v>2.0833333333333332E-2</v>
      </c>
      <c r="BG156" s="83">
        <f t="shared" si="160"/>
        <v>0.47699999999999998</v>
      </c>
      <c r="BH156" s="212">
        <f t="shared" si="161"/>
        <v>2.7529999999999997</v>
      </c>
      <c r="BI156" s="193">
        <f t="shared" si="162"/>
        <v>0.254</v>
      </c>
      <c r="BJ156" s="283">
        <f t="shared" si="163"/>
        <v>0</v>
      </c>
      <c r="BK156" s="284">
        <f t="shared" si="164"/>
        <v>1</v>
      </c>
      <c r="BM156" s="160">
        <v>1</v>
      </c>
      <c r="BN156" s="26">
        <f t="shared" si="165"/>
        <v>0.40200000000000002</v>
      </c>
      <c r="BO156" s="11">
        <v>0</v>
      </c>
      <c r="BP156" s="26">
        <f t="shared" si="166"/>
        <v>0</v>
      </c>
      <c r="BQ156" s="26">
        <v>0.125</v>
      </c>
      <c r="BR156" s="83">
        <f t="shared" si="167"/>
        <v>0.64300000000000002</v>
      </c>
      <c r="BS156" s="163">
        <f t="shared" si="168"/>
        <v>1.0449999999999999</v>
      </c>
      <c r="BT156" s="223">
        <f t="shared" si="169"/>
        <v>0.56499999999999995</v>
      </c>
      <c r="BU156" s="283">
        <f t="shared" si="170"/>
        <v>0</v>
      </c>
      <c r="BV156" s="284">
        <f t="shared" si="171"/>
        <v>0</v>
      </c>
      <c r="BX156" s="160">
        <v>0</v>
      </c>
      <c r="BY156" s="26">
        <f t="shared" si="172"/>
        <v>0</v>
      </c>
      <c r="BZ156" s="11">
        <v>0</v>
      </c>
      <c r="CA156" s="26">
        <f t="shared" si="173"/>
        <v>0</v>
      </c>
      <c r="CB156" s="11">
        <v>1</v>
      </c>
      <c r="CC156" s="26">
        <f t="shared" si="174"/>
        <v>0.21199999999999999</v>
      </c>
      <c r="CD156" s="11">
        <v>1</v>
      </c>
      <c r="CE156" s="26">
        <f t="shared" si="175"/>
        <v>0.501</v>
      </c>
      <c r="CF156" s="163">
        <f t="shared" si="176"/>
        <v>0.21199999999999999</v>
      </c>
      <c r="CG156" s="203">
        <f t="shared" si="177"/>
        <v>0.20799999999999999</v>
      </c>
      <c r="CH156" s="283">
        <f t="shared" si="178"/>
        <v>0</v>
      </c>
      <c r="CI156" s="284">
        <f t="shared" si="179"/>
        <v>0</v>
      </c>
      <c r="CK156" s="160">
        <v>3</v>
      </c>
      <c r="CL156" s="26">
        <f t="shared" si="180"/>
        <v>0.56499999999999995</v>
      </c>
      <c r="CM156" s="26">
        <v>6.25E-2</v>
      </c>
      <c r="CN156" s="83">
        <f t="shared" si="181"/>
        <v>0.71699999999999997</v>
      </c>
      <c r="CO156" s="11">
        <v>25</v>
      </c>
      <c r="CP156" s="26">
        <f t="shared" si="182"/>
        <v>0.51900000000000002</v>
      </c>
      <c r="CQ156" s="11">
        <v>9</v>
      </c>
      <c r="CR156" s="26">
        <f t="shared" si="183"/>
        <v>0.58299999999999996</v>
      </c>
      <c r="CS156" s="163">
        <f t="shared" si="184"/>
        <v>2.3839999999999999</v>
      </c>
      <c r="CT156" s="203">
        <f t="shared" si="185"/>
        <v>0.61799999999999999</v>
      </c>
      <c r="CU156" s="283">
        <f t="shared" si="186"/>
        <v>0</v>
      </c>
      <c r="CV156" s="284">
        <f t="shared" si="187"/>
        <v>0</v>
      </c>
      <c r="CX156" s="227">
        <v>0.14299999999999999</v>
      </c>
      <c r="CY156" s="26">
        <f t="shared" si="188"/>
        <v>0.59</v>
      </c>
      <c r="CZ156" s="26">
        <v>0.125</v>
      </c>
      <c r="DA156" s="26">
        <f t="shared" si="189"/>
        <v>0.71299999999999997</v>
      </c>
      <c r="DB156" s="26">
        <v>0.54620000000000002</v>
      </c>
      <c r="DC156" s="163">
        <f t="shared" si="190"/>
        <v>1.8492</v>
      </c>
      <c r="DD156" s="203">
        <f t="shared" si="191"/>
        <v>0.64600000000000002</v>
      </c>
      <c r="DE156" s="283">
        <f t="shared" si="192"/>
        <v>0</v>
      </c>
      <c r="DF156" s="284">
        <f t="shared" si="193"/>
        <v>0</v>
      </c>
      <c r="DI156" s="231"/>
      <c r="DJ156" s="163">
        <f t="shared" si="194"/>
        <v>13.6912</v>
      </c>
      <c r="DK156" s="203">
        <f t="shared" si="195"/>
        <v>0.48699999999999999</v>
      </c>
      <c r="DM156" s="301">
        <f t="shared" si="196"/>
        <v>1</v>
      </c>
      <c r="DN156" s="302">
        <f t="shared" si="197"/>
        <v>2</v>
      </c>
    </row>
    <row r="157" spans="2:118" x14ac:dyDescent="0.3">
      <c r="B157" s="47" t="s">
        <v>79</v>
      </c>
      <c r="C157" s="160">
        <v>540044</v>
      </c>
      <c r="D157" s="4" t="s">
        <v>322</v>
      </c>
      <c r="E157" s="4" t="s">
        <v>369</v>
      </c>
      <c r="F157" s="11">
        <v>4</v>
      </c>
      <c r="G157" s="18">
        <v>501</v>
      </c>
      <c r="H157" s="18">
        <v>535</v>
      </c>
      <c r="I157" s="18">
        <v>1091</v>
      </c>
      <c r="J157" s="19">
        <v>1393.6926147704589</v>
      </c>
      <c r="K157" s="18">
        <v>410</v>
      </c>
      <c r="L157" s="163">
        <v>2.66</v>
      </c>
      <c r="N157" s="256">
        <v>141</v>
      </c>
      <c r="O157" s="26">
        <f t="shared" si="132"/>
        <v>0.56100000000000005</v>
      </c>
      <c r="P157" s="26">
        <v>0.28143712574850299</v>
      </c>
      <c r="Q157" s="31">
        <f t="shared" si="133"/>
        <v>0.88300000000000001</v>
      </c>
      <c r="R157" s="11">
        <v>2.93</v>
      </c>
      <c r="S157" s="26">
        <f t="shared" si="134"/>
        <v>0.41599999999999998</v>
      </c>
      <c r="T157" s="69">
        <v>5.848303393213572E-3</v>
      </c>
      <c r="U157" s="26">
        <f t="shared" si="135"/>
        <v>0.71</v>
      </c>
      <c r="V157" s="11">
        <v>18</v>
      </c>
      <c r="W157" s="26">
        <f t="shared" si="136"/>
        <v>0.58599999999999997</v>
      </c>
      <c r="X157" s="62">
        <v>1.2</v>
      </c>
      <c r="Y157" s="26">
        <f t="shared" si="137"/>
        <v>0.307</v>
      </c>
      <c r="Z157" s="163">
        <f t="shared" si="138"/>
        <v>3.4630000000000001</v>
      </c>
      <c r="AA157" s="181">
        <f t="shared" si="139"/>
        <v>0.67100000000000004</v>
      </c>
      <c r="AB157" s="283">
        <f t="shared" si="140"/>
        <v>0</v>
      </c>
      <c r="AC157" s="284">
        <f t="shared" si="141"/>
        <v>1</v>
      </c>
      <c r="AE157" s="256">
        <v>56</v>
      </c>
      <c r="AF157" s="26">
        <f t="shared" si="142"/>
        <v>0.46899999999999997</v>
      </c>
      <c r="AG157" s="79">
        <v>0</v>
      </c>
      <c r="AH157" s="26">
        <f t="shared" si="143"/>
        <v>0</v>
      </c>
      <c r="AI157" s="26">
        <f t="shared" si="144"/>
        <v>0.10467289719626169</v>
      </c>
      <c r="AJ157" s="83">
        <f t="shared" si="145"/>
        <v>0.6</v>
      </c>
      <c r="AK157" s="61">
        <f t="shared" si="146"/>
        <v>0.3971631205673759</v>
      </c>
      <c r="AL157" s="26">
        <f t="shared" si="147"/>
        <v>0.498</v>
      </c>
      <c r="AM157" s="11">
        <v>56</v>
      </c>
      <c r="AN157" s="83">
        <f t="shared" si="148"/>
        <v>0.10467289719626169</v>
      </c>
      <c r="AO157" s="26">
        <f t="shared" si="149"/>
        <v>0</v>
      </c>
      <c r="AP157" s="26">
        <f t="shared" si="150"/>
        <v>0</v>
      </c>
      <c r="AQ157" s="198">
        <f t="shared" si="151"/>
        <v>1.5669999999999997</v>
      </c>
      <c r="AR157" s="193">
        <f t="shared" si="152"/>
        <v>0.35299999999999998</v>
      </c>
      <c r="AS157" s="283">
        <f t="shared" si="153"/>
        <v>0</v>
      </c>
      <c r="AT157" s="284">
        <f t="shared" si="154"/>
        <v>0</v>
      </c>
      <c r="AV157" s="208">
        <v>41190</v>
      </c>
      <c r="AW157" s="83">
        <f t="shared" si="155"/>
        <v>0.57899999999999996</v>
      </c>
      <c r="AX157" s="26">
        <v>0.18367346938775511</v>
      </c>
      <c r="AY157" s="83">
        <f t="shared" si="156"/>
        <v>0.55800000000000005</v>
      </c>
      <c r="AZ157" s="26">
        <v>0.107</v>
      </c>
      <c r="BA157" s="83">
        <f t="shared" si="157"/>
        <v>0.26800000000000002</v>
      </c>
      <c r="BB157" s="26">
        <v>0.96399999999999997</v>
      </c>
      <c r="BC157" s="144">
        <f t="shared" si="158"/>
        <v>0.98199999999999998</v>
      </c>
      <c r="BD157" s="26">
        <v>0.875</v>
      </c>
      <c r="BE157" s="83">
        <f t="shared" si="159"/>
        <v>0.67800000000000005</v>
      </c>
      <c r="BF157" s="26">
        <v>3.5714285714285712E-2</v>
      </c>
      <c r="BG157" s="83">
        <f t="shared" si="160"/>
        <v>0.59</v>
      </c>
      <c r="BH157" s="212">
        <f t="shared" si="161"/>
        <v>3.6549999999999994</v>
      </c>
      <c r="BI157" s="193">
        <f t="shared" si="162"/>
        <v>0.73399999999999999</v>
      </c>
      <c r="BJ157" s="283">
        <f t="shared" si="163"/>
        <v>1</v>
      </c>
      <c r="BK157" s="284">
        <f t="shared" si="164"/>
        <v>1</v>
      </c>
      <c r="BM157" s="160">
        <v>0</v>
      </c>
      <c r="BN157" s="26">
        <f t="shared" si="165"/>
        <v>0</v>
      </c>
      <c r="BO157" s="11">
        <v>0</v>
      </c>
      <c r="BP157" s="26">
        <f t="shared" si="166"/>
        <v>0</v>
      </c>
      <c r="BQ157" s="26">
        <v>0.125</v>
      </c>
      <c r="BR157" s="83">
        <f t="shared" si="167"/>
        <v>0.64300000000000002</v>
      </c>
      <c r="BS157" s="163">
        <f t="shared" si="168"/>
        <v>0.64300000000000002</v>
      </c>
      <c r="BT157" s="223">
        <f t="shared" si="169"/>
        <v>0.35299999999999998</v>
      </c>
      <c r="BU157" s="283">
        <f t="shared" si="170"/>
        <v>0</v>
      </c>
      <c r="BV157" s="284">
        <f t="shared" si="171"/>
        <v>0</v>
      </c>
      <c r="BX157" s="160">
        <v>0</v>
      </c>
      <c r="BY157" s="26">
        <f t="shared" si="172"/>
        <v>0</v>
      </c>
      <c r="BZ157" s="11">
        <v>0</v>
      </c>
      <c r="CA157" s="26">
        <f t="shared" si="173"/>
        <v>0</v>
      </c>
      <c r="CB157" s="11">
        <v>2</v>
      </c>
      <c r="CC157" s="26">
        <f t="shared" si="174"/>
        <v>0.42</v>
      </c>
      <c r="CD157" s="11">
        <v>0</v>
      </c>
      <c r="CE157" s="26">
        <f t="shared" si="175"/>
        <v>0</v>
      </c>
      <c r="CF157" s="163">
        <f t="shared" si="176"/>
        <v>0.42</v>
      </c>
      <c r="CG157" s="203">
        <f t="shared" si="177"/>
        <v>0.39200000000000002</v>
      </c>
      <c r="CH157" s="283">
        <f t="shared" si="178"/>
        <v>0</v>
      </c>
      <c r="CI157" s="284">
        <f t="shared" si="179"/>
        <v>0</v>
      </c>
      <c r="CK157" s="160">
        <v>1</v>
      </c>
      <c r="CL157" s="26">
        <f t="shared" si="180"/>
        <v>0.434</v>
      </c>
      <c r="CM157" s="26">
        <v>1.7857142857142856E-2</v>
      </c>
      <c r="CN157" s="83">
        <f t="shared" si="181"/>
        <v>0.53</v>
      </c>
      <c r="CO157" s="11">
        <v>17</v>
      </c>
      <c r="CP157" s="26">
        <f t="shared" si="182"/>
        <v>0.44800000000000001</v>
      </c>
      <c r="CQ157" s="11">
        <v>9</v>
      </c>
      <c r="CR157" s="26">
        <f t="shared" si="183"/>
        <v>0.58299999999999996</v>
      </c>
      <c r="CS157" s="163">
        <f t="shared" si="184"/>
        <v>1.9949999999999999</v>
      </c>
      <c r="CT157" s="203">
        <f t="shared" si="185"/>
        <v>0.55800000000000005</v>
      </c>
      <c r="CU157" s="283">
        <f t="shared" si="186"/>
        <v>0</v>
      </c>
      <c r="CV157" s="284">
        <f t="shared" si="187"/>
        <v>0</v>
      </c>
      <c r="CX157" s="227">
        <v>0.13900000000000001</v>
      </c>
      <c r="CY157" s="26">
        <f t="shared" si="188"/>
        <v>0.57899999999999996</v>
      </c>
      <c r="CZ157" s="26">
        <v>8.2000000000000003E-2</v>
      </c>
      <c r="DA157" s="26">
        <f t="shared" si="189"/>
        <v>0.621</v>
      </c>
      <c r="DB157" s="83">
        <v>0.66959999999999997</v>
      </c>
      <c r="DC157" s="163">
        <f t="shared" si="190"/>
        <v>1.8695999999999999</v>
      </c>
      <c r="DD157" s="203">
        <f t="shared" si="191"/>
        <v>0.66</v>
      </c>
      <c r="DE157" s="283">
        <f t="shared" si="192"/>
        <v>0</v>
      </c>
      <c r="DF157" s="284">
        <f t="shared" si="193"/>
        <v>0</v>
      </c>
      <c r="DI157" s="231"/>
      <c r="DJ157" s="163">
        <f t="shared" si="194"/>
        <v>13.612599999999997</v>
      </c>
      <c r="DK157" s="203">
        <f t="shared" si="195"/>
        <v>0.48399999999999999</v>
      </c>
      <c r="DM157" s="301">
        <f t="shared" si="196"/>
        <v>1</v>
      </c>
      <c r="DN157" s="302">
        <f t="shared" si="197"/>
        <v>2</v>
      </c>
    </row>
    <row r="158" spans="2:118" x14ac:dyDescent="0.3">
      <c r="B158" s="48" t="s">
        <v>268</v>
      </c>
      <c r="C158" s="162">
        <v>540188</v>
      </c>
      <c r="D158" s="5" t="s">
        <v>358</v>
      </c>
      <c r="E158" s="5" t="s">
        <v>370</v>
      </c>
      <c r="F158" s="12">
        <v>6</v>
      </c>
      <c r="G158" s="20">
        <v>109727</v>
      </c>
      <c r="H158" s="20">
        <v>5916</v>
      </c>
      <c r="I158" s="20">
        <v>11639</v>
      </c>
      <c r="J158" s="21">
        <v>67.886299634547555</v>
      </c>
      <c r="K158" s="20">
        <v>4548</v>
      </c>
      <c r="L158" s="165">
        <v>2.5004397537379068</v>
      </c>
      <c r="N158" s="438">
        <v>3174</v>
      </c>
      <c r="O158" s="29">
        <f t="shared" si="132"/>
        <v>0.81899999999999995</v>
      </c>
      <c r="P158" s="27">
        <v>2.8926335359574219E-2</v>
      </c>
      <c r="Q158" s="27">
        <f t="shared" si="133"/>
        <v>0.19400000000000001</v>
      </c>
      <c r="R158" s="12">
        <v>124.21</v>
      </c>
      <c r="S158" s="29">
        <f t="shared" si="134"/>
        <v>0.82299999999999995</v>
      </c>
      <c r="T158" s="71">
        <v>1.1319912145597709E-3</v>
      </c>
      <c r="U158" s="27">
        <f t="shared" si="135"/>
        <v>0.151</v>
      </c>
      <c r="V158" s="12">
        <v>14</v>
      </c>
      <c r="W158" s="27">
        <f t="shared" si="136"/>
        <v>0.23599999999999999</v>
      </c>
      <c r="X158" s="64">
        <v>2.1</v>
      </c>
      <c r="Y158" s="27">
        <f t="shared" si="137"/>
        <v>0.6</v>
      </c>
      <c r="Z158" s="165">
        <f t="shared" si="138"/>
        <v>2.823</v>
      </c>
      <c r="AA158" s="183">
        <f t="shared" si="139"/>
        <v>0.36</v>
      </c>
      <c r="AB158" s="358">
        <f t="shared" si="140"/>
        <v>0</v>
      </c>
      <c r="AC158" s="359">
        <f t="shared" si="141"/>
        <v>2</v>
      </c>
      <c r="AE158" s="438">
        <v>222</v>
      </c>
      <c r="AF158" s="27">
        <f t="shared" si="142"/>
        <v>0.72399999999999998</v>
      </c>
      <c r="AG158" s="80">
        <v>16</v>
      </c>
      <c r="AH158" s="27">
        <f t="shared" si="143"/>
        <v>0.749</v>
      </c>
      <c r="AI158" s="27">
        <f t="shared" si="144"/>
        <v>3.7525354969574036E-2</v>
      </c>
      <c r="AJ158" s="85">
        <f t="shared" si="145"/>
        <v>0.318</v>
      </c>
      <c r="AK158" s="74">
        <f t="shared" si="146"/>
        <v>6.9943289224952743E-2</v>
      </c>
      <c r="AL158" s="27">
        <f t="shared" si="147"/>
        <v>0.21199999999999999</v>
      </c>
      <c r="AM158" s="12">
        <v>261</v>
      </c>
      <c r="AN158" s="85">
        <f t="shared" si="148"/>
        <v>4.4117647058823532E-2</v>
      </c>
      <c r="AO158" s="27">
        <f t="shared" si="149"/>
        <v>7.2072072072072071E-2</v>
      </c>
      <c r="AP158" s="27">
        <f t="shared" si="150"/>
        <v>0.67100000000000004</v>
      </c>
      <c r="AQ158" s="199">
        <f t="shared" si="151"/>
        <v>2.0030000000000001</v>
      </c>
      <c r="AR158" s="194">
        <f t="shared" si="152"/>
        <v>0.51200000000000001</v>
      </c>
      <c r="AS158" s="358">
        <f t="shared" si="153"/>
        <v>0</v>
      </c>
      <c r="AT158" s="359">
        <f t="shared" si="154"/>
        <v>0</v>
      </c>
      <c r="AV158" s="209">
        <v>41500</v>
      </c>
      <c r="AW158" s="85">
        <f t="shared" si="155"/>
        <v>0.59</v>
      </c>
      <c r="AX158" s="27">
        <v>0.27555555555555561</v>
      </c>
      <c r="AY158" s="85">
        <f t="shared" si="156"/>
        <v>0.71699999999999997</v>
      </c>
      <c r="AZ158" s="27">
        <v>0.26800000000000002</v>
      </c>
      <c r="BA158" s="85">
        <f t="shared" si="157"/>
        <v>0.64300000000000002</v>
      </c>
      <c r="BB158" s="27">
        <v>0.84699999999999998</v>
      </c>
      <c r="BC158" s="85">
        <f t="shared" si="158"/>
        <v>0.57899999999999996</v>
      </c>
      <c r="BD158" s="27">
        <v>0.84299999999999997</v>
      </c>
      <c r="BE158" s="85">
        <f t="shared" si="159"/>
        <v>0.59699999999999998</v>
      </c>
      <c r="BF158" s="27">
        <v>5.8558558558558557E-2</v>
      </c>
      <c r="BG158" s="85">
        <f t="shared" si="160"/>
        <v>0.73099999999999998</v>
      </c>
      <c r="BH158" s="213">
        <f t="shared" si="161"/>
        <v>3.8569999999999998</v>
      </c>
      <c r="BI158" s="192">
        <f t="shared" si="162"/>
        <v>0.88600000000000001</v>
      </c>
      <c r="BJ158" s="358">
        <f t="shared" si="163"/>
        <v>0</v>
      </c>
      <c r="BK158" s="359">
        <f t="shared" si="164"/>
        <v>0</v>
      </c>
      <c r="BM158" s="162">
        <v>1</v>
      </c>
      <c r="BN158" s="27">
        <f t="shared" si="165"/>
        <v>0.40200000000000002</v>
      </c>
      <c r="BO158" s="12">
        <v>0</v>
      </c>
      <c r="BP158" s="27">
        <f t="shared" si="166"/>
        <v>0</v>
      </c>
      <c r="BQ158" s="27">
        <v>0.04</v>
      </c>
      <c r="BR158" s="85">
        <f t="shared" si="167"/>
        <v>0.25700000000000001</v>
      </c>
      <c r="BS158" s="165">
        <f t="shared" si="168"/>
        <v>0.65900000000000003</v>
      </c>
      <c r="BT158" s="224">
        <f t="shared" si="169"/>
        <v>0.35599999999999998</v>
      </c>
      <c r="BU158" s="358">
        <f t="shared" si="170"/>
        <v>0</v>
      </c>
      <c r="BV158" s="359">
        <f t="shared" si="171"/>
        <v>0</v>
      </c>
      <c r="BX158" s="162">
        <v>0</v>
      </c>
      <c r="BY158" s="27">
        <f t="shared" si="172"/>
        <v>0</v>
      </c>
      <c r="BZ158" s="12">
        <v>0</v>
      </c>
      <c r="CA158" s="27">
        <f t="shared" si="173"/>
        <v>0</v>
      </c>
      <c r="CB158" s="12">
        <v>6</v>
      </c>
      <c r="CC158" s="27">
        <f t="shared" si="174"/>
        <v>0.67800000000000005</v>
      </c>
      <c r="CD158" s="12">
        <v>1</v>
      </c>
      <c r="CE158" s="27">
        <f t="shared" si="175"/>
        <v>0.501</v>
      </c>
      <c r="CF158" s="165">
        <f t="shared" si="176"/>
        <v>0.67800000000000005</v>
      </c>
      <c r="CG158" s="194">
        <f t="shared" si="177"/>
        <v>0.57199999999999995</v>
      </c>
      <c r="CH158" s="358">
        <f t="shared" si="178"/>
        <v>0</v>
      </c>
      <c r="CI158" s="359">
        <f t="shared" si="179"/>
        <v>0</v>
      </c>
      <c r="CK158" s="162">
        <v>16</v>
      </c>
      <c r="CL158" s="27">
        <f t="shared" si="180"/>
        <v>0.745</v>
      </c>
      <c r="CM158" s="27">
        <v>7.2072072072072071E-2</v>
      </c>
      <c r="CN158" s="85">
        <f t="shared" si="181"/>
        <v>0.752</v>
      </c>
      <c r="CO158" s="12">
        <v>36</v>
      </c>
      <c r="CP158" s="27">
        <f t="shared" si="182"/>
        <v>0.59299999999999997</v>
      </c>
      <c r="CQ158" s="12">
        <v>7</v>
      </c>
      <c r="CR158" s="27">
        <f t="shared" si="183"/>
        <v>0.54</v>
      </c>
      <c r="CS158" s="165">
        <f t="shared" si="184"/>
        <v>2.63</v>
      </c>
      <c r="CT158" s="194">
        <f t="shared" si="185"/>
        <v>0.69199999999999995</v>
      </c>
      <c r="CU158" s="358">
        <f t="shared" si="186"/>
        <v>0</v>
      </c>
      <c r="CV158" s="359">
        <f t="shared" si="187"/>
        <v>0</v>
      </c>
      <c r="CX158" s="228">
        <v>4.3999999999999997E-2</v>
      </c>
      <c r="CY158" s="27">
        <f t="shared" si="188"/>
        <v>0.3</v>
      </c>
      <c r="CZ158" s="27">
        <v>0.03</v>
      </c>
      <c r="DA158" s="27">
        <f t="shared" si="189"/>
        <v>0.34599999999999997</v>
      </c>
      <c r="DB158" s="27">
        <v>0.2407</v>
      </c>
      <c r="DC158" s="165">
        <f t="shared" si="190"/>
        <v>0.88669999999999993</v>
      </c>
      <c r="DD158" s="194">
        <f t="shared" si="191"/>
        <v>0.24299999999999999</v>
      </c>
      <c r="DE158" s="358">
        <f t="shared" si="192"/>
        <v>0</v>
      </c>
      <c r="DF158" s="359">
        <f t="shared" si="193"/>
        <v>0</v>
      </c>
      <c r="DI158" s="231"/>
      <c r="DJ158" s="165">
        <f t="shared" si="194"/>
        <v>13.5367</v>
      </c>
      <c r="DK158" s="194">
        <f t="shared" si="195"/>
        <v>0.48</v>
      </c>
      <c r="DM158" s="370">
        <f t="shared" si="196"/>
        <v>0</v>
      </c>
      <c r="DN158" s="371">
        <f t="shared" si="197"/>
        <v>2</v>
      </c>
    </row>
    <row r="159" spans="2:118" x14ac:dyDescent="0.3">
      <c r="B159" s="47" t="s">
        <v>108</v>
      </c>
      <c r="C159" s="160">
        <v>540067</v>
      </c>
      <c r="D159" s="4" t="s">
        <v>329</v>
      </c>
      <c r="E159" s="4" t="s">
        <v>369</v>
      </c>
      <c r="F159" s="11">
        <v>9</v>
      </c>
      <c r="G159" s="18">
        <v>400</v>
      </c>
      <c r="H159" s="18">
        <v>276</v>
      </c>
      <c r="I159" s="18">
        <v>292</v>
      </c>
      <c r="J159" s="19">
        <v>467.2</v>
      </c>
      <c r="K159" s="18">
        <v>122</v>
      </c>
      <c r="L159" s="163">
        <v>2.39</v>
      </c>
      <c r="N159" s="256">
        <v>74</v>
      </c>
      <c r="O159" s="26">
        <f t="shared" si="132"/>
        <v>0.40200000000000002</v>
      </c>
      <c r="P159" s="26">
        <v>0.185</v>
      </c>
      <c r="Q159" s="26">
        <f t="shared" si="133"/>
        <v>0.71699999999999997</v>
      </c>
      <c r="R159" s="11">
        <v>3.05</v>
      </c>
      <c r="S159" s="26">
        <f t="shared" si="134"/>
        <v>0.42399999999999999</v>
      </c>
      <c r="T159" s="69">
        <v>7.6249999999999998E-3</v>
      </c>
      <c r="U159" s="31">
        <f t="shared" si="135"/>
        <v>0.83</v>
      </c>
      <c r="V159" s="11">
        <v>12</v>
      </c>
      <c r="W159" s="26">
        <f t="shared" si="136"/>
        <v>0.11600000000000001</v>
      </c>
      <c r="X159" s="62">
        <v>26.4</v>
      </c>
      <c r="Y159" s="144">
        <f t="shared" si="137"/>
        <v>1</v>
      </c>
      <c r="Z159" s="163">
        <f t="shared" si="138"/>
        <v>3.4890000000000003</v>
      </c>
      <c r="AA159" s="181">
        <f t="shared" si="139"/>
        <v>0.68899999999999995</v>
      </c>
      <c r="AB159" s="283">
        <f t="shared" si="140"/>
        <v>1</v>
      </c>
      <c r="AC159" s="284">
        <f t="shared" si="141"/>
        <v>2</v>
      </c>
      <c r="AE159" s="256">
        <v>31</v>
      </c>
      <c r="AF159" s="26">
        <f t="shared" si="142"/>
        <v>0.33900000000000002</v>
      </c>
      <c r="AG159" s="79">
        <v>0</v>
      </c>
      <c r="AH159" s="26">
        <f t="shared" si="143"/>
        <v>0</v>
      </c>
      <c r="AI159" s="26">
        <f t="shared" si="144"/>
        <v>0.11231884057971014</v>
      </c>
      <c r="AJ159" s="83">
        <f t="shared" si="145"/>
        <v>0.628</v>
      </c>
      <c r="AK159" s="61">
        <f t="shared" si="146"/>
        <v>0.41891891891891891</v>
      </c>
      <c r="AL159" s="26">
        <f t="shared" si="147"/>
        <v>0.51500000000000001</v>
      </c>
      <c r="AM159" s="11">
        <v>31</v>
      </c>
      <c r="AN159" s="83">
        <f t="shared" si="148"/>
        <v>0.11231884057971014</v>
      </c>
      <c r="AO159" s="26">
        <f t="shared" si="149"/>
        <v>0</v>
      </c>
      <c r="AP159" s="26">
        <f t="shared" si="150"/>
        <v>0</v>
      </c>
      <c r="AQ159" s="198">
        <f t="shared" si="151"/>
        <v>1.482</v>
      </c>
      <c r="AR159" s="193">
        <f t="shared" si="152"/>
        <v>0.33200000000000002</v>
      </c>
      <c r="AS159" s="283">
        <f t="shared" si="153"/>
        <v>0</v>
      </c>
      <c r="AT159" s="284">
        <f t="shared" si="154"/>
        <v>0</v>
      </c>
      <c r="AV159" s="208">
        <v>188000</v>
      </c>
      <c r="AW159" s="144">
        <f t="shared" si="155"/>
        <v>0.996</v>
      </c>
      <c r="AX159" s="26">
        <v>0</v>
      </c>
      <c r="AY159" s="83">
        <f t="shared" si="156"/>
        <v>0</v>
      </c>
      <c r="AZ159" s="26">
        <v>0.90300000000000002</v>
      </c>
      <c r="BA159" s="144">
        <f t="shared" si="157"/>
        <v>1</v>
      </c>
      <c r="BB159" s="26">
        <v>3.2000000000000001E-2</v>
      </c>
      <c r="BC159" s="83">
        <f t="shared" si="158"/>
        <v>0.159</v>
      </c>
      <c r="BD159" s="26">
        <v>1</v>
      </c>
      <c r="BE159" s="144">
        <f t="shared" si="159"/>
        <v>0.98899999999999999</v>
      </c>
      <c r="BF159" s="26">
        <v>0</v>
      </c>
      <c r="BG159" s="83">
        <f t="shared" si="160"/>
        <v>0</v>
      </c>
      <c r="BH159" s="212">
        <f t="shared" si="161"/>
        <v>3.1439999999999997</v>
      </c>
      <c r="BI159" s="193">
        <f t="shared" si="162"/>
        <v>0.38100000000000001</v>
      </c>
      <c r="BJ159" s="283">
        <f t="shared" si="163"/>
        <v>3</v>
      </c>
      <c r="BK159" s="284">
        <f t="shared" si="164"/>
        <v>3</v>
      </c>
      <c r="BM159" s="160">
        <v>0</v>
      </c>
      <c r="BN159" s="26">
        <f t="shared" si="165"/>
        <v>0</v>
      </c>
      <c r="BO159" s="11">
        <v>0</v>
      </c>
      <c r="BP159" s="26">
        <f t="shared" si="166"/>
        <v>0</v>
      </c>
      <c r="BQ159" s="26">
        <v>0.316</v>
      </c>
      <c r="BR159" s="144">
        <f t="shared" si="167"/>
        <v>0.91800000000000004</v>
      </c>
      <c r="BS159" s="163">
        <f t="shared" si="168"/>
        <v>0.91800000000000004</v>
      </c>
      <c r="BT159" s="223">
        <f t="shared" si="169"/>
        <v>0.48699999999999999</v>
      </c>
      <c r="BU159" s="283">
        <f t="shared" si="170"/>
        <v>1</v>
      </c>
      <c r="BV159" s="284">
        <f t="shared" si="171"/>
        <v>1</v>
      </c>
      <c r="BX159" s="160">
        <v>29</v>
      </c>
      <c r="BY159" s="144">
        <f t="shared" si="172"/>
        <v>0.95399999999999996</v>
      </c>
      <c r="BZ159" s="11">
        <v>27</v>
      </c>
      <c r="CA159" s="144">
        <f t="shared" si="173"/>
        <v>0.98199999999999998</v>
      </c>
      <c r="CB159" s="11">
        <v>1</v>
      </c>
      <c r="CC159" s="26">
        <f t="shared" si="174"/>
        <v>0.21199999999999999</v>
      </c>
      <c r="CD159" s="11">
        <v>1</v>
      </c>
      <c r="CE159" s="26">
        <f t="shared" si="175"/>
        <v>0.501</v>
      </c>
      <c r="CF159" s="163">
        <f t="shared" si="176"/>
        <v>1.1659999999999999</v>
      </c>
      <c r="CG159" s="203">
        <f t="shared" si="177"/>
        <v>0.745</v>
      </c>
      <c r="CH159" s="283">
        <f t="shared" si="178"/>
        <v>1</v>
      </c>
      <c r="CI159" s="284">
        <f t="shared" si="179"/>
        <v>1</v>
      </c>
      <c r="CK159" s="160">
        <v>24</v>
      </c>
      <c r="CL159" s="26">
        <f t="shared" si="180"/>
        <v>0.78400000000000003</v>
      </c>
      <c r="CM159" s="26">
        <v>0.77419354838709675</v>
      </c>
      <c r="CN159" s="144">
        <f t="shared" si="181"/>
        <v>1</v>
      </c>
      <c r="CO159" s="11">
        <v>11</v>
      </c>
      <c r="CP159" s="26">
        <f t="shared" si="182"/>
        <v>0.38100000000000001</v>
      </c>
      <c r="CQ159" s="11">
        <v>2</v>
      </c>
      <c r="CR159" s="26">
        <f t="shared" si="183"/>
        <v>0.35299999999999998</v>
      </c>
      <c r="CS159" s="163">
        <f t="shared" si="184"/>
        <v>2.5179999999999998</v>
      </c>
      <c r="CT159" s="203">
        <f t="shared" si="185"/>
        <v>0.65</v>
      </c>
      <c r="CU159" s="283">
        <f t="shared" si="186"/>
        <v>1</v>
      </c>
      <c r="CV159" s="284">
        <f t="shared" si="187"/>
        <v>1</v>
      </c>
      <c r="CX159" s="227">
        <v>4.8000000000000001E-2</v>
      </c>
      <c r="CY159" s="26">
        <f t="shared" si="188"/>
        <v>0.307</v>
      </c>
      <c r="CZ159" s="26">
        <v>4.8000000000000001E-2</v>
      </c>
      <c r="DA159" s="26">
        <f t="shared" si="189"/>
        <v>0.46200000000000002</v>
      </c>
      <c r="DB159" s="26">
        <v>3.0800000000000001E-2</v>
      </c>
      <c r="DC159" s="163">
        <f t="shared" si="190"/>
        <v>0.79980000000000007</v>
      </c>
      <c r="DD159" s="203">
        <f t="shared" si="191"/>
        <v>0.20799999999999999</v>
      </c>
      <c r="DE159" s="283">
        <f t="shared" si="192"/>
        <v>0</v>
      </c>
      <c r="DF159" s="284">
        <f t="shared" si="193"/>
        <v>0</v>
      </c>
      <c r="DI159" s="231"/>
      <c r="DJ159" s="163">
        <f t="shared" si="194"/>
        <v>13.5168</v>
      </c>
      <c r="DK159" s="203">
        <f t="shared" si="195"/>
        <v>0.47699999999999998</v>
      </c>
      <c r="DM159" s="301">
        <f t="shared" si="196"/>
        <v>7</v>
      </c>
      <c r="DN159" s="302">
        <f t="shared" si="197"/>
        <v>8</v>
      </c>
    </row>
    <row r="160" spans="2:118" x14ac:dyDescent="0.3">
      <c r="B160" s="47" t="s">
        <v>93</v>
      </c>
      <c r="C160" s="160">
        <v>540055</v>
      </c>
      <c r="D160" s="4" t="s">
        <v>327</v>
      </c>
      <c r="E160" s="4" t="s">
        <v>369</v>
      </c>
      <c r="F160" s="11">
        <v>6</v>
      </c>
      <c r="G160" s="18">
        <v>6807</v>
      </c>
      <c r="H160" s="18">
        <v>4007</v>
      </c>
      <c r="I160" s="18">
        <v>9165</v>
      </c>
      <c r="J160" s="19">
        <v>861.7011899515204</v>
      </c>
      <c r="K160" s="18">
        <v>3704</v>
      </c>
      <c r="L160" s="163">
        <v>2.44</v>
      </c>
      <c r="N160" s="256">
        <v>292</v>
      </c>
      <c r="O160" s="26">
        <f t="shared" si="132"/>
        <v>0.72</v>
      </c>
      <c r="P160" s="26">
        <v>4.2897017775819009E-2</v>
      </c>
      <c r="Q160" s="26">
        <f t="shared" si="133"/>
        <v>0.27500000000000002</v>
      </c>
      <c r="R160" s="11">
        <v>17.649999999999999</v>
      </c>
      <c r="S160" s="26">
        <f t="shared" si="134"/>
        <v>0.78700000000000003</v>
      </c>
      <c r="T160" s="69">
        <v>2.5929190539150872E-3</v>
      </c>
      <c r="U160" s="26">
        <f t="shared" si="135"/>
        <v>0.39200000000000002</v>
      </c>
      <c r="V160" s="11">
        <v>18</v>
      </c>
      <c r="W160" s="26">
        <f t="shared" si="136"/>
        <v>0.58599999999999997</v>
      </c>
      <c r="X160" s="62">
        <v>2.5</v>
      </c>
      <c r="Y160" s="26">
        <f t="shared" si="137"/>
        <v>0.67800000000000005</v>
      </c>
      <c r="Z160" s="163">
        <f t="shared" si="138"/>
        <v>3.4379999999999997</v>
      </c>
      <c r="AA160" s="181">
        <f t="shared" si="139"/>
        <v>0.66400000000000003</v>
      </c>
      <c r="AB160" s="283">
        <f t="shared" si="140"/>
        <v>0</v>
      </c>
      <c r="AC160" s="284">
        <f t="shared" si="141"/>
        <v>0</v>
      </c>
      <c r="AE160" s="256">
        <v>125</v>
      </c>
      <c r="AF160" s="26">
        <f t="shared" si="142"/>
        <v>0.63900000000000001</v>
      </c>
      <c r="AG160" s="79">
        <v>25</v>
      </c>
      <c r="AH160" s="31">
        <f t="shared" si="143"/>
        <v>0.80500000000000005</v>
      </c>
      <c r="AI160" s="26">
        <f t="shared" si="144"/>
        <v>3.1195408035937112E-2</v>
      </c>
      <c r="AJ160" s="83">
        <f t="shared" si="145"/>
        <v>0.27900000000000003</v>
      </c>
      <c r="AK160" s="61">
        <f t="shared" si="146"/>
        <v>0.42808219178082191</v>
      </c>
      <c r="AL160" s="26">
        <f t="shared" si="147"/>
        <v>0.51900000000000002</v>
      </c>
      <c r="AM160" s="11">
        <v>156</v>
      </c>
      <c r="AN160" s="83">
        <f t="shared" si="148"/>
        <v>3.8931869228849517E-2</v>
      </c>
      <c r="AO160" s="26">
        <f t="shared" si="149"/>
        <v>0.2</v>
      </c>
      <c r="AP160" s="31">
        <f t="shared" si="150"/>
        <v>0.89</v>
      </c>
      <c r="AQ160" s="198">
        <f t="shared" si="151"/>
        <v>2.242</v>
      </c>
      <c r="AR160" s="193">
        <f t="shared" si="152"/>
        <v>0.61399999999999999</v>
      </c>
      <c r="AS160" s="283">
        <f t="shared" si="153"/>
        <v>0</v>
      </c>
      <c r="AT160" s="284">
        <f t="shared" si="154"/>
        <v>1</v>
      </c>
      <c r="AV160" s="208">
        <v>91800</v>
      </c>
      <c r="AW160" s="144">
        <f t="shared" si="155"/>
        <v>0.96099999999999997</v>
      </c>
      <c r="AX160" s="26">
        <v>8.1632653061224483E-2</v>
      </c>
      <c r="AY160" s="83">
        <f t="shared" si="156"/>
        <v>0.38100000000000001</v>
      </c>
      <c r="AZ160" s="26">
        <v>0.32100000000000001</v>
      </c>
      <c r="BA160" s="83">
        <f t="shared" si="157"/>
        <v>0.73799999999999999</v>
      </c>
      <c r="BB160" s="26">
        <v>0.73699999999999999</v>
      </c>
      <c r="BC160" s="83">
        <f t="shared" si="158"/>
        <v>0.40200000000000002</v>
      </c>
      <c r="BD160" s="26">
        <v>0.83400000000000007</v>
      </c>
      <c r="BE160" s="83">
        <f t="shared" si="159"/>
        <v>0.57499999999999996</v>
      </c>
      <c r="BF160" s="26">
        <v>6.4000000000000001E-2</v>
      </c>
      <c r="BG160" s="83">
        <f t="shared" si="160"/>
        <v>0.75900000000000001</v>
      </c>
      <c r="BH160" s="212">
        <f t="shared" si="161"/>
        <v>3.8160000000000003</v>
      </c>
      <c r="BI160" s="191">
        <f t="shared" si="162"/>
        <v>0.84399999999999997</v>
      </c>
      <c r="BJ160" s="283">
        <f t="shared" si="163"/>
        <v>1</v>
      </c>
      <c r="BK160" s="284">
        <f t="shared" si="164"/>
        <v>1</v>
      </c>
      <c r="BM160" s="160">
        <v>4</v>
      </c>
      <c r="BN160" s="31">
        <f t="shared" si="165"/>
        <v>0.85499999999999998</v>
      </c>
      <c r="BO160" s="11">
        <v>4</v>
      </c>
      <c r="BP160" s="144">
        <f t="shared" si="166"/>
        <v>0.93899999999999995</v>
      </c>
      <c r="BQ160" s="26">
        <v>3.1E-2</v>
      </c>
      <c r="BR160" s="83">
        <f t="shared" si="167"/>
        <v>0.20799999999999999</v>
      </c>
      <c r="BS160" s="163">
        <f t="shared" si="168"/>
        <v>1.0629999999999999</v>
      </c>
      <c r="BT160" s="223">
        <f t="shared" si="169"/>
        <v>0.57899999999999996</v>
      </c>
      <c r="BU160" s="283">
        <f t="shared" si="170"/>
        <v>0</v>
      </c>
      <c r="BV160" s="284">
        <f t="shared" si="171"/>
        <v>1</v>
      </c>
      <c r="BX160" s="160">
        <v>1</v>
      </c>
      <c r="BY160" s="26">
        <f t="shared" si="172"/>
        <v>0.71299999999999997</v>
      </c>
      <c r="BZ160" s="11">
        <v>1</v>
      </c>
      <c r="CA160" s="31">
        <f t="shared" si="173"/>
        <v>0.82299999999999995</v>
      </c>
      <c r="CB160" s="11">
        <v>3</v>
      </c>
      <c r="CC160" s="26">
        <f t="shared" si="174"/>
        <v>0.51500000000000001</v>
      </c>
      <c r="CD160" s="11">
        <v>0</v>
      </c>
      <c r="CE160" s="26">
        <f t="shared" si="175"/>
        <v>0</v>
      </c>
      <c r="CF160" s="163">
        <f t="shared" si="176"/>
        <v>1.228</v>
      </c>
      <c r="CG160" s="203">
        <f t="shared" si="177"/>
        <v>0.749</v>
      </c>
      <c r="CH160" s="283">
        <f t="shared" si="178"/>
        <v>0</v>
      </c>
      <c r="CI160" s="284">
        <f t="shared" si="179"/>
        <v>0</v>
      </c>
      <c r="CK160" s="160">
        <v>0</v>
      </c>
      <c r="CL160" s="26">
        <f t="shared" si="180"/>
        <v>0</v>
      </c>
      <c r="CM160" s="26">
        <v>0</v>
      </c>
      <c r="CN160" s="83">
        <f t="shared" si="181"/>
        <v>0</v>
      </c>
      <c r="CO160" s="11">
        <v>33</v>
      </c>
      <c r="CP160" s="26">
        <f t="shared" si="182"/>
        <v>0.56100000000000005</v>
      </c>
      <c r="CQ160" s="11">
        <v>2</v>
      </c>
      <c r="CR160" s="26">
        <f t="shared" si="183"/>
        <v>0.35299999999999998</v>
      </c>
      <c r="CS160" s="163">
        <f t="shared" si="184"/>
        <v>0.91400000000000003</v>
      </c>
      <c r="CT160" s="203">
        <f t="shared" si="185"/>
        <v>0.32100000000000001</v>
      </c>
      <c r="CU160" s="283">
        <f t="shared" si="186"/>
        <v>0</v>
      </c>
      <c r="CV160" s="284">
        <f t="shared" si="187"/>
        <v>0</v>
      </c>
      <c r="CX160" s="227">
        <v>4.2000000000000003E-2</v>
      </c>
      <c r="CY160" s="26">
        <f t="shared" si="188"/>
        <v>0.28599999999999998</v>
      </c>
      <c r="CZ160" s="26">
        <v>3.5999999999999997E-2</v>
      </c>
      <c r="DA160" s="26">
        <f t="shared" si="189"/>
        <v>0.39900000000000002</v>
      </c>
      <c r="DB160" s="26">
        <v>0</v>
      </c>
      <c r="DC160" s="163">
        <f t="shared" si="190"/>
        <v>0.68500000000000005</v>
      </c>
      <c r="DD160" s="203">
        <f t="shared" si="191"/>
        <v>0.17299999999999999</v>
      </c>
      <c r="DE160" s="283">
        <f t="shared" si="192"/>
        <v>0</v>
      </c>
      <c r="DF160" s="284">
        <f t="shared" si="193"/>
        <v>0</v>
      </c>
      <c r="DI160" s="231"/>
      <c r="DJ160" s="163">
        <f t="shared" si="194"/>
        <v>13.386000000000003</v>
      </c>
      <c r="DK160" s="203">
        <f t="shared" si="195"/>
        <v>0.47299999999999998</v>
      </c>
      <c r="DM160" s="301">
        <f t="shared" si="196"/>
        <v>1</v>
      </c>
      <c r="DN160" s="302">
        <f t="shared" si="197"/>
        <v>3</v>
      </c>
    </row>
    <row r="161" spans="2:118" x14ac:dyDescent="0.3">
      <c r="B161" s="47" t="s">
        <v>131</v>
      </c>
      <c r="C161" s="160">
        <v>540090</v>
      </c>
      <c r="D161" s="4" t="s">
        <v>333</v>
      </c>
      <c r="E161" s="4" t="s">
        <v>369</v>
      </c>
      <c r="F161" s="11">
        <v>2</v>
      </c>
      <c r="G161" s="18">
        <v>354</v>
      </c>
      <c r="H161" s="18">
        <v>393</v>
      </c>
      <c r="I161" s="18">
        <v>543</v>
      </c>
      <c r="J161" s="19">
        <v>981.69491525423734</v>
      </c>
      <c r="K161" s="18">
        <v>224</v>
      </c>
      <c r="L161" s="163">
        <v>2.42</v>
      </c>
      <c r="N161" s="256">
        <v>79</v>
      </c>
      <c r="O161" s="26">
        <f t="shared" si="132"/>
        <v>0.42</v>
      </c>
      <c r="P161" s="26">
        <v>0.2231638418079096</v>
      </c>
      <c r="Q161" s="31">
        <f t="shared" si="133"/>
        <v>0.80500000000000005</v>
      </c>
      <c r="R161" s="11">
        <v>3.82</v>
      </c>
      <c r="S161" s="26">
        <f t="shared" si="134"/>
        <v>0.52600000000000002</v>
      </c>
      <c r="T161" s="69">
        <v>1.07909604519774E-2</v>
      </c>
      <c r="U161" s="144">
        <f t="shared" si="135"/>
        <v>0.94599999999999995</v>
      </c>
      <c r="V161" s="11">
        <v>27</v>
      </c>
      <c r="W161" s="144">
        <f t="shared" si="136"/>
        <v>0.95</v>
      </c>
      <c r="X161" s="65">
        <v>4.3</v>
      </c>
      <c r="Y161" s="31">
        <f t="shared" si="137"/>
        <v>0.879</v>
      </c>
      <c r="Z161" s="163">
        <f t="shared" si="138"/>
        <v>4.5259999999999998</v>
      </c>
      <c r="AA161" s="184">
        <f t="shared" si="139"/>
        <v>0.98899999999999999</v>
      </c>
      <c r="AB161" s="283">
        <f t="shared" si="140"/>
        <v>2</v>
      </c>
      <c r="AC161" s="284">
        <f t="shared" si="141"/>
        <v>4</v>
      </c>
      <c r="AE161" s="256">
        <v>43</v>
      </c>
      <c r="AF161" s="26">
        <f t="shared" si="142"/>
        <v>0.40200000000000002</v>
      </c>
      <c r="AG161" s="79">
        <v>3</v>
      </c>
      <c r="AH161" s="26">
        <f t="shared" si="143"/>
        <v>0.56100000000000005</v>
      </c>
      <c r="AI161" s="26">
        <f t="shared" si="144"/>
        <v>0.10941475826972011</v>
      </c>
      <c r="AJ161" s="83">
        <f t="shared" si="145"/>
        <v>0.60699999999999998</v>
      </c>
      <c r="AK161" s="61">
        <f t="shared" si="146"/>
        <v>0.54430379746835444</v>
      </c>
      <c r="AL161" s="26">
        <f t="shared" si="147"/>
        <v>0.56100000000000005</v>
      </c>
      <c r="AM161" s="11">
        <v>44</v>
      </c>
      <c r="AN161" s="83">
        <f t="shared" si="148"/>
        <v>0.11195928753180662</v>
      </c>
      <c r="AO161" s="26">
        <f t="shared" si="149"/>
        <v>6.9767441860465115E-2</v>
      </c>
      <c r="AP161" s="26">
        <f t="shared" si="150"/>
        <v>0.66</v>
      </c>
      <c r="AQ161" s="198">
        <f t="shared" si="151"/>
        <v>2.1310000000000002</v>
      </c>
      <c r="AR161" s="193">
        <f t="shared" si="152"/>
        <v>0.56799999999999995</v>
      </c>
      <c r="AS161" s="283">
        <f t="shared" si="153"/>
        <v>0</v>
      </c>
      <c r="AT161" s="284">
        <f t="shared" si="154"/>
        <v>0</v>
      </c>
      <c r="AV161" s="208">
        <v>17900</v>
      </c>
      <c r="AW161" s="83">
        <f t="shared" si="155"/>
        <v>0.19400000000000001</v>
      </c>
      <c r="AX161" s="26">
        <v>0.33333333333333331</v>
      </c>
      <c r="AY161" s="178">
        <f t="shared" si="156"/>
        <v>0.84</v>
      </c>
      <c r="AZ161" s="26">
        <v>0.182</v>
      </c>
      <c r="BA161" s="83">
        <f t="shared" si="157"/>
        <v>0.44500000000000001</v>
      </c>
      <c r="BB161" s="26">
        <v>0.88600000000000001</v>
      </c>
      <c r="BC161" s="83">
        <f t="shared" si="158"/>
        <v>0.70299999999999996</v>
      </c>
      <c r="BD161" s="26">
        <v>0.88700000000000001</v>
      </c>
      <c r="BE161" s="83">
        <f t="shared" si="159"/>
        <v>0.72699999999999998</v>
      </c>
      <c r="BF161" s="26">
        <v>0</v>
      </c>
      <c r="BG161" s="83">
        <f t="shared" si="160"/>
        <v>0</v>
      </c>
      <c r="BH161" s="212">
        <f t="shared" si="161"/>
        <v>2.9089999999999998</v>
      </c>
      <c r="BI161" s="193">
        <f t="shared" si="162"/>
        <v>0.28899999999999998</v>
      </c>
      <c r="BJ161" s="283">
        <f t="shared" si="163"/>
        <v>0</v>
      </c>
      <c r="BK161" s="284">
        <f t="shared" si="164"/>
        <v>1</v>
      </c>
      <c r="BM161" s="160">
        <v>0</v>
      </c>
      <c r="BN161" s="26">
        <f t="shared" si="165"/>
        <v>0</v>
      </c>
      <c r="BO161" s="11">
        <v>0</v>
      </c>
      <c r="BP161" s="26">
        <f t="shared" si="166"/>
        <v>0</v>
      </c>
      <c r="BQ161" s="26">
        <v>4.4999999999999998E-2</v>
      </c>
      <c r="BR161" s="83">
        <f t="shared" si="167"/>
        <v>0.31</v>
      </c>
      <c r="BS161" s="163">
        <f t="shared" si="168"/>
        <v>0.31</v>
      </c>
      <c r="BT161" s="223">
        <f t="shared" si="169"/>
        <v>0.22600000000000001</v>
      </c>
      <c r="BU161" s="283">
        <f t="shared" si="170"/>
        <v>0</v>
      </c>
      <c r="BV161" s="284">
        <f t="shared" si="171"/>
        <v>0</v>
      </c>
      <c r="BX161" s="160">
        <v>0</v>
      </c>
      <c r="BY161" s="26">
        <f t="shared" si="172"/>
        <v>0</v>
      </c>
      <c r="BZ161" s="11">
        <v>0</v>
      </c>
      <c r="CA161" s="26">
        <f t="shared" si="173"/>
        <v>0</v>
      </c>
      <c r="CB161" s="11">
        <v>0</v>
      </c>
      <c r="CC161" s="26">
        <f t="shared" si="174"/>
        <v>0</v>
      </c>
      <c r="CD161" s="11">
        <v>0</v>
      </c>
      <c r="CE161" s="26">
        <f t="shared" si="175"/>
        <v>0</v>
      </c>
      <c r="CF161" s="163">
        <f t="shared" si="176"/>
        <v>0</v>
      </c>
      <c r="CG161" s="203">
        <f t="shared" si="177"/>
        <v>0</v>
      </c>
      <c r="CH161" s="283">
        <f t="shared" si="178"/>
        <v>0</v>
      </c>
      <c r="CI161" s="284">
        <f t="shared" si="179"/>
        <v>0</v>
      </c>
      <c r="CK161" s="160">
        <v>1</v>
      </c>
      <c r="CL161" s="26">
        <f t="shared" si="180"/>
        <v>0.434</v>
      </c>
      <c r="CM161" s="26">
        <v>2.3255813953488372E-2</v>
      </c>
      <c r="CN161" s="83">
        <f t="shared" si="181"/>
        <v>0.55800000000000005</v>
      </c>
      <c r="CO161" s="11">
        <v>8</v>
      </c>
      <c r="CP161" s="26">
        <f t="shared" si="182"/>
        <v>0.32100000000000001</v>
      </c>
      <c r="CQ161" s="11">
        <v>3</v>
      </c>
      <c r="CR161" s="26">
        <f t="shared" si="183"/>
        <v>0.40200000000000002</v>
      </c>
      <c r="CS161" s="163">
        <f t="shared" si="184"/>
        <v>1.7150000000000001</v>
      </c>
      <c r="CT161" s="203">
        <f t="shared" si="185"/>
        <v>0.49399999999999999</v>
      </c>
      <c r="CU161" s="283">
        <f t="shared" si="186"/>
        <v>0</v>
      </c>
      <c r="CV161" s="284">
        <f t="shared" si="187"/>
        <v>0</v>
      </c>
      <c r="CX161" s="227">
        <v>0.17299999999999999</v>
      </c>
      <c r="CY161" s="26">
        <f t="shared" si="188"/>
        <v>0.63200000000000001</v>
      </c>
      <c r="CZ161" s="26">
        <v>8.9999999999999993E-3</v>
      </c>
      <c r="DA161" s="26">
        <f t="shared" si="189"/>
        <v>0.23599999999999999</v>
      </c>
      <c r="DB161" s="178">
        <v>0.89419999999999999</v>
      </c>
      <c r="DC161" s="163">
        <f t="shared" si="190"/>
        <v>1.7622</v>
      </c>
      <c r="DD161" s="203">
        <f t="shared" si="191"/>
        <v>0.60699999999999998</v>
      </c>
      <c r="DE161" s="283">
        <f t="shared" si="192"/>
        <v>0</v>
      </c>
      <c r="DF161" s="284">
        <f t="shared" si="193"/>
        <v>1</v>
      </c>
      <c r="DI161" s="231"/>
      <c r="DJ161" s="163">
        <f t="shared" si="194"/>
        <v>13.353199999999999</v>
      </c>
      <c r="DK161" s="203">
        <f t="shared" si="195"/>
        <v>0.46899999999999997</v>
      </c>
      <c r="DM161" s="301">
        <f t="shared" si="196"/>
        <v>2</v>
      </c>
      <c r="DN161" s="302">
        <f t="shared" si="197"/>
        <v>6</v>
      </c>
    </row>
    <row r="162" spans="2:118" x14ac:dyDescent="0.3">
      <c r="B162" s="48" t="s">
        <v>260</v>
      </c>
      <c r="C162" s="162">
        <v>540224</v>
      </c>
      <c r="D162" s="5" t="s">
        <v>355</v>
      </c>
      <c r="E162" s="5" t="s">
        <v>370</v>
      </c>
      <c r="F162" s="12">
        <v>5</v>
      </c>
      <c r="G162" s="20">
        <v>286082</v>
      </c>
      <c r="H162" s="20">
        <v>9724</v>
      </c>
      <c r="I162" s="20">
        <v>4774</v>
      </c>
      <c r="J162" s="21">
        <v>10.680014820925468</v>
      </c>
      <c r="K162" s="20">
        <v>1770</v>
      </c>
      <c r="L162" s="165">
        <v>2.6971751412429379</v>
      </c>
      <c r="N162" s="438">
        <v>7944</v>
      </c>
      <c r="O162" s="143">
        <f t="shared" si="132"/>
        <v>0.91100000000000003</v>
      </c>
      <c r="P162" s="27">
        <v>2.7768262246488769E-2</v>
      </c>
      <c r="Q162" s="27">
        <f t="shared" si="133"/>
        <v>0.17299999999999999</v>
      </c>
      <c r="R162" s="12">
        <v>331.96</v>
      </c>
      <c r="S162" s="143">
        <f t="shared" si="134"/>
        <v>0.94299999999999995</v>
      </c>
      <c r="T162" s="71">
        <v>1.1603666081752781E-3</v>
      </c>
      <c r="U162" s="27">
        <f t="shared" si="135"/>
        <v>0.16900000000000001</v>
      </c>
      <c r="V162" s="12">
        <v>12</v>
      </c>
      <c r="W162" s="27">
        <f t="shared" si="136"/>
        <v>0.11600000000000001</v>
      </c>
      <c r="X162" s="64">
        <v>1.3</v>
      </c>
      <c r="Y162" s="27">
        <f t="shared" si="137"/>
        <v>0.35599999999999998</v>
      </c>
      <c r="Z162" s="165">
        <f t="shared" si="138"/>
        <v>2.6680000000000001</v>
      </c>
      <c r="AA162" s="183">
        <f t="shared" si="139"/>
        <v>0.307</v>
      </c>
      <c r="AB162" s="358">
        <f t="shared" si="140"/>
        <v>2</v>
      </c>
      <c r="AC162" s="359">
        <f t="shared" si="141"/>
        <v>2</v>
      </c>
      <c r="AE162" s="438">
        <v>286</v>
      </c>
      <c r="AF162" s="27">
        <f t="shared" si="142"/>
        <v>0.75900000000000001</v>
      </c>
      <c r="AG162" s="80">
        <v>0</v>
      </c>
      <c r="AH162" s="27">
        <f t="shared" si="143"/>
        <v>0</v>
      </c>
      <c r="AI162" s="27">
        <f t="shared" si="144"/>
        <v>2.9411764705882353E-2</v>
      </c>
      <c r="AJ162" s="85">
        <f t="shared" si="145"/>
        <v>0.26800000000000002</v>
      </c>
      <c r="AK162" s="74">
        <f t="shared" si="146"/>
        <v>3.6002014098690839E-2</v>
      </c>
      <c r="AL162" s="27">
        <f t="shared" si="147"/>
        <v>0.12</v>
      </c>
      <c r="AM162" s="12">
        <v>395</v>
      </c>
      <c r="AN162" s="85">
        <f t="shared" si="148"/>
        <v>4.0621143562320036E-2</v>
      </c>
      <c r="AO162" s="27">
        <f t="shared" si="149"/>
        <v>0</v>
      </c>
      <c r="AP162" s="27">
        <f t="shared" si="150"/>
        <v>0</v>
      </c>
      <c r="AQ162" s="199">
        <f t="shared" si="151"/>
        <v>1.147</v>
      </c>
      <c r="AR162" s="194">
        <f t="shared" si="152"/>
        <v>0.22900000000000001</v>
      </c>
      <c r="AS162" s="358">
        <f t="shared" si="153"/>
        <v>0</v>
      </c>
      <c r="AT162" s="359">
        <f t="shared" si="154"/>
        <v>0</v>
      </c>
      <c r="AV162" s="209">
        <v>30100</v>
      </c>
      <c r="AW162" s="85">
        <f t="shared" si="155"/>
        <v>0.39200000000000002</v>
      </c>
      <c r="AX162" s="27">
        <v>0.27900552486187852</v>
      </c>
      <c r="AY162" s="85">
        <f t="shared" si="156"/>
        <v>0.73099999999999998</v>
      </c>
      <c r="AZ162" s="27">
        <v>0.19500000000000001</v>
      </c>
      <c r="BA162" s="85">
        <f t="shared" si="157"/>
        <v>0.48699999999999999</v>
      </c>
      <c r="BB162" s="27">
        <v>0.82799999999999996</v>
      </c>
      <c r="BC162" s="85">
        <f t="shared" si="158"/>
        <v>0.53</v>
      </c>
      <c r="BD162" s="27">
        <v>0.84799999999999998</v>
      </c>
      <c r="BE162" s="85">
        <f t="shared" si="159"/>
        <v>0.60699999999999998</v>
      </c>
      <c r="BF162" s="27">
        <v>3.8461538461538464E-2</v>
      </c>
      <c r="BG162" s="85">
        <f t="shared" si="160"/>
        <v>0.61399999999999999</v>
      </c>
      <c r="BH162" s="213">
        <f t="shared" si="161"/>
        <v>3.3609999999999998</v>
      </c>
      <c r="BI162" s="194">
        <f t="shared" si="162"/>
        <v>0.51200000000000001</v>
      </c>
      <c r="BJ162" s="358">
        <f t="shared" si="163"/>
        <v>0</v>
      </c>
      <c r="BK162" s="359">
        <f t="shared" si="164"/>
        <v>0</v>
      </c>
      <c r="BM162" s="162">
        <v>1</v>
      </c>
      <c r="BN162" s="27">
        <f t="shared" si="165"/>
        <v>0.40200000000000002</v>
      </c>
      <c r="BO162" s="12">
        <v>0</v>
      </c>
      <c r="BP162" s="27">
        <f t="shared" si="166"/>
        <v>0</v>
      </c>
      <c r="BQ162" s="27">
        <v>5.0999999999999997E-2</v>
      </c>
      <c r="BR162" s="85">
        <f t="shared" si="167"/>
        <v>0.34200000000000003</v>
      </c>
      <c r="BS162" s="165">
        <f t="shared" si="168"/>
        <v>0.74399999999999999</v>
      </c>
      <c r="BT162" s="224">
        <f t="shared" si="169"/>
        <v>0.39200000000000002</v>
      </c>
      <c r="BU162" s="358">
        <f t="shared" si="170"/>
        <v>0</v>
      </c>
      <c r="BV162" s="359">
        <f t="shared" si="171"/>
        <v>0</v>
      </c>
      <c r="BX162" s="162">
        <v>0</v>
      </c>
      <c r="BY162" s="27">
        <f t="shared" si="172"/>
        <v>0</v>
      </c>
      <c r="BZ162" s="12">
        <v>0</v>
      </c>
      <c r="CA162" s="27">
        <f t="shared" si="173"/>
        <v>0</v>
      </c>
      <c r="CB162" s="12">
        <v>7</v>
      </c>
      <c r="CC162" s="27">
        <f t="shared" si="174"/>
        <v>0.72399999999999998</v>
      </c>
      <c r="CD162" s="12">
        <v>1</v>
      </c>
      <c r="CE162" s="27">
        <f t="shared" si="175"/>
        <v>0.501</v>
      </c>
      <c r="CF162" s="165">
        <f t="shared" si="176"/>
        <v>0.72399999999999998</v>
      </c>
      <c r="CG162" s="194">
        <f t="shared" si="177"/>
        <v>0.61099999999999999</v>
      </c>
      <c r="CH162" s="358">
        <f t="shared" si="178"/>
        <v>0</v>
      </c>
      <c r="CI162" s="359">
        <f t="shared" si="179"/>
        <v>0</v>
      </c>
      <c r="CK162" s="162">
        <v>31</v>
      </c>
      <c r="CL162" s="29">
        <f t="shared" si="180"/>
        <v>0.81599999999999995</v>
      </c>
      <c r="CM162" s="27">
        <v>0.10839160839160839</v>
      </c>
      <c r="CN162" s="180">
        <f t="shared" si="181"/>
        <v>0.82599999999999996</v>
      </c>
      <c r="CO162" s="12">
        <v>32</v>
      </c>
      <c r="CP162" s="27">
        <f t="shared" si="182"/>
        <v>0.54700000000000004</v>
      </c>
      <c r="CQ162" s="12">
        <v>9</v>
      </c>
      <c r="CR162" s="27">
        <f t="shared" si="183"/>
        <v>0.58299999999999996</v>
      </c>
      <c r="CS162" s="165">
        <f t="shared" si="184"/>
        <v>2.7719999999999998</v>
      </c>
      <c r="CT162" s="194">
        <f t="shared" si="185"/>
        <v>0.745</v>
      </c>
      <c r="CU162" s="358">
        <f t="shared" si="186"/>
        <v>0</v>
      </c>
      <c r="CV162" s="359">
        <f t="shared" si="187"/>
        <v>2</v>
      </c>
      <c r="CX162" s="228">
        <v>0.15</v>
      </c>
      <c r="CY162" s="27">
        <f t="shared" si="188"/>
        <v>0.60699999999999998</v>
      </c>
      <c r="CZ162" s="27">
        <v>8.1000000000000003E-2</v>
      </c>
      <c r="DA162" s="27">
        <f t="shared" si="189"/>
        <v>0.61799999999999999</v>
      </c>
      <c r="DB162" s="85">
        <v>0.70369999999999999</v>
      </c>
      <c r="DC162" s="165">
        <f t="shared" si="190"/>
        <v>1.9287000000000001</v>
      </c>
      <c r="DD162" s="194">
        <f t="shared" si="191"/>
        <v>0.68500000000000005</v>
      </c>
      <c r="DE162" s="358">
        <f t="shared" si="192"/>
        <v>0</v>
      </c>
      <c r="DF162" s="359">
        <f t="shared" si="193"/>
        <v>0</v>
      </c>
      <c r="DI162" s="231"/>
      <c r="DJ162" s="165">
        <f t="shared" si="194"/>
        <v>13.3447</v>
      </c>
      <c r="DK162" s="194">
        <f t="shared" si="195"/>
        <v>0.46600000000000003</v>
      </c>
      <c r="DM162" s="370">
        <f t="shared" si="196"/>
        <v>2</v>
      </c>
      <c r="DN162" s="371">
        <f t="shared" si="197"/>
        <v>4</v>
      </c>
    </row>
    <row r="163" spans="2:118" x14ac:dyDescent="0.3">
      <c r="B163" s="47" t="s">
        <v>23</v>
      </c>
      <c r="C163" s="160">
        <v>540002</v>
      </c>
      <c r="D163" s="4" t="s">
        <v>307</v>
      </c>
      <c r="E163" s="4" t="s">
        <v>369</v>
      </c>
      <c r="F163" s="11">
        <v>7</v>
      </c>
      <c r="G163" s="18">
        <v>1363</v>
      </c>
      <c r="H163" s="18">
        <v>1069</v>
      </c>
      <c r="I163" s="18">
        <v>1876</v>
      </c>
      <c r="J163" s="19">
        <v>880.88041085840052</v>
      </c>
      <c r="K163" s="18">
        <v>636</v>
      </c>
      <c r="L163" s="163">
        <v>2.95</v>
      </c>
      <c r="N163" s="256">
        <v>199</v>
      </c>
      <c r="O163" s="26">
        <f t="shared" si="132"/>
        <v>0.625</v>
      </c>
      <c r="P163" s="26">
        <v>0.14600146735143071</v>
      </c>
      <c r="Q163" s="26">
        <f t="shared" si="133"/>
        <v>0.628</v>
      </c>
      <c r="R163" s="11">
        <v>5.0500000000000007</v>
      </c>
      <c r="S163" s="26">
        <f t="shared" si="134"/>
        <v>0.60399999999999998</v>
      </c>
      <c r="T163" s="69">
        <v>3.7050623624358039E-3</v>
      </c>
      <c r="U163" s="26">
        <f t="shared" si="135"/>
        <v>0.505</v>
      </c>
      <c r="V163" s="11">
        <v>14</v>
      </c>
      <c r="W163" s="26">
        <f t="shared" si="136"/>
        <v>0.23599999999999999</v>
      </c>
      <c r="X163" s="62">
        <v>0.9</v>
      </c>
      <c r="Y163" s="26">
        <f t="shared" si="137"/>
        <v>0.222</v>
      </c>
      <c r="Z163" s="163">
        <f t="shared" si="138"/>
        <v>2.82</v>
      </c>
      <c r="AA163" s="181">
        <f t="shared" si="139"/>
        <v>0.35599999999999998</v>
      </c>
      <c r="AB163" s="283">
        <f t="shared" si="140"/>
        <v>0</v>
      </c>
      <c r="AC163" s="284">
        <f t="shared" si="141"/>
        <v>0</v>
      </c>
      <c r="AE163" s="256">
        <v>56</v>
      </c>
      <c r="AF163" s="26">
        <f t="shared" si="142"/>
        <v>0.46899999999999997</v>
      </c>
      <c r="AG163" s="79">
        <v>5</v>
      </c>
      <c r="AH163" s="26">
        <f t="shared" si="143"/>
        <v>0.625</v>
      </c>
      <c r="AI163" s="26">
        <f t="shared" si="144"/>
        <v>5.2385406922357346E-2</v>
      </c>
      <c r="AJ163" s="83">
        <f t="shared" si="145"/>
        <v>0.40899999999999997</v>
      </c>
      <c r="AK163" s="61">
        <f t="shared" si="146"/>
        <v>0.28140703517587939</v>
      </c>
      <c r="AL163" s="26">
        <f t="shared" si="147"/>
        <v>0.42399999999999999</v>
      </c>
      <c r="AM163" s="11">
        <v>109</v>
      </c>
      <c r="AN163" s="83">
        <f t="shared" si="148"/>
        <v>0.1019644527595884</v>
      </c>
      <c r="AO163" s="26">
        <f t="shared" si="149"/>
        <v>8.9285714285714288E-2</v>
      </c>
      <c r="AP163" s="26">
        <f t="shared" si="150"/>
        <v>0.70299999999999996</v>
      </c>
      <c r="AQ163" s="198">
        <f t="shared" si="151"/>
        <v>1.927</v>
      </c>
      <c r="AR163" s="193">
        <f t="shared" si="152"/>
        <v>0.48399999999999999</v>
      </c>
      <c r="AS163" s="283">
        <f t="shared" si="153"/>
        <v>0</v>
      </c>
      <c r="AT163" s="284">
        <f t="shared" si="154"/>
        <v>0</v>
      </c>
      <c r="AV163" s="208">
        <v>52000</v>
      </c>
      <c r="AW163" s="83">
        <f t="shared" si="155"/>
        <v>0.75900000000000001</v>
      </c>
      <c r="AX163" s="26">
        <v>0.14516129032258071</v>
      </c>
      <c r="AY163" s="83">
        <f t="shared" si="156"/>
        <v>0.505</v>
      </c>
      <c r="AZ163" s="26">
        <v>0.17399999999999999</v>
      </c>
      <c r="BA163" s="83">
        <f t="shared" si="157"/>
        <v>0.42399999999999999</v>
      </c>
      <c r="BB163" s="26">
        <v>0.83499999999999996</v>
      </c>
      <c r="BC163" s="83">
        <f t="shared" si="158"/>
        <v>0.55800000000000005</v>
      </c>
      <c r="BD163" s="26">
        <v>0.68800000000000006</v>
      </c>
      <c r="BE163" s="83">
        <f t="shared" si="159"/>
        <v>0.29599999999999999</v>
      </c>
      <c r="BF163" s="26">
        <v>5.3571428571428568E-2</v>
      </c>
      <c r="BG163" s="83">
        <f t="shared" si="160"/>
        <v>0.69899999999999995</v>
      </c>
      <c r="BH163" s="212">
        <f t="shared" si="161"/>
        <v>3.2409999999999997</v>
      </c>
      <c r="BI163" s="193">
        <f t="shared" si="162"/>
        <v>0.434</v>
      </c>
      <c r="BJ163" s="283">
        <f t="shared" si="163"/>
        <v>0</v>
      </c>
      <c r="BK163" s="284">
        <f t="shared" si="164"/>
        <v>0</v>
      </c>
      <c r="BM163" s="160">
        <v>2</v>
      </c>
      <c r="BN163" s="26">
        <f t="shared" si="165"/>
        <v>0.61799999999999999</v>
      </c>
      <c r="BO163" s="11">
        <v>0</v>
      </c>
      <c r="BP163" s="26">
        <f t="shared" si="166"/>
        <v>0</v>
      </c>
      <c r="BQ163" s="26">
        <v>9.6000000000000002E-2</v>
      </c>
      <c r="BR163" s="83">
        <f t="shared" si="167"/>
        <v>0.56799999999999995</v>
      </c>
      <c r="BS163" s="163">
        <f t="shared" si="168"/>
        <v>1.1859999999999999</v>
      </c>
      <c r="BT163" s="223">
        <f t="shared" si="169"/>
        <v>0.66700000000000004</v>
      </c>
      <c r="BU163" s="283">
        <f t="shared" si="170"/>
        <v>0</v>
      </c>
      <c r="BV163" s="284">
        <f t="shared" si="171"/>
        <v>0</v>
      </c>
      <c r="BX163" s="160">
        <v>0</v>
      </c>
      <c r="BY163" s="26">
        <f t="shared" si="172"/>
        <v>0</v>
      </c>
      <c r="BZ163" s="11">
        <v>0</v>
      </c>
      <c r="CA163" s="26">
        <f t="shared" si="173"/>
        <v>0</v>
      </c>
      <c r="CB163" s="11">
        <v>6</v>
      </c>
      <c r="CC163" s="26">
        <f t="shared" si="174"/>
        <v>0.67800000000000005</v>
      </c>
      <c r="CD163" s="11">
        <v>0</v>
      </c>
      <c r="CE163" s="26">
        <f t="shared" si="175"/>
        <v>0</v>
      </c>
      <c r="CF163" s="163">
        <f t="shared" si="176"/>
        <v>0.67800000000000005</v>
      </c>
      <c r="CG163" s="203">
        <f t="shared" si="177"/>
        <v>0.57199999999999995</v>
      </c>
      <c r="CH163" s="283">
        <f t="shared" si="178"/>
        <v>0</v>
      </c>
      <c r="CI163" s="284">
        <f t="shared" si="179"/>
        <v>0</v>
      </c>
      <c r="CK163" s="160">
        <v>1</v>
      </c>
      <c r="CL163" s="26">
        <f t="shared" si="180"/>
        <v>0.434</v>
      </c>
      <c r="CM163" s="26">
        <v>1.7857142857142856E-2</v>
      </c>
      <c r="CN163" s="83">
        <f t="shared" si="181"/>
        <v>0.53</v>
      </c>
      <c r="CO163" s="11">
        <v>56</v>
      </c>
      <c r="CP163" s="26">
        <f t="shared" si="182"/>
        <v>0.69199999999999995</v>
      </c>
      <c r="CQ163" s="11">
        <v>21</v>
      </c>
      <c r="CR163" s="26">
        <f t="shared" si="183"/>
        <v>0.72</v>
      </c>
      <c r="CS163" s="163">
        <f t="shared" si="184"/>
        <v>2.3759999999999999</v>
      </c>
      <c r="CT163" s="203">
        <f t="shared" si="185"/>
        <v>0.61399999999999999</v>
      </c>
      <c r="CU163" s="283">
        <f t="shared" si="186"/>
        <v>0</v>
      </c>
      <c r="CV163" s="284">
        <f t="shared" si="187"/>
        <v>0</v>
      </c>
      <c r="CX163" s="227">
        <v>0.06</v>
      </c>
      <c r="CY163" s="26">
        <f t="shared" si="188"/>
        <v>0.33900000000000002</v>
      </c>
      <c r="CZ163" s="26">
        <v>8.0000000000000002E-3</v>
      </c>
      <c r="DA163" s="26">
        <f t="shared" si="189"/>
        <v>0.22600000000000001</v>
      </c>
      <c r="DB163" s="26">
        <v>0.53300000000000003</v>
      </c>
      <c r="DC163" s="163">
        <f t="shared" si="190"/>
        <v>1.0980000000000001</v>
      </c>
      <c r="DD163" s="203">
        <f t="shared" si="191"/>
        <v>0.36</v>
      </c>
      <c r="DE163" s="283">
        <f t="shared" si="192"/>
        <v>0</v>
      </c>
      <c r="DF163" s="284">
        <f t="shared" si="193"/>
        <v>0</v>
      </c>
      <c r="DI163" s="231"/>
      <c r="DJ163" s="163">
        <f t="shared" si="194"/>
        <v>13.326000000000001</v>
      </c>
      <c r="DK163" s="203">
        <f t="shared" si="195"/>
        <v>0.46200000000000002</v>
      </c>
      <c r="DM163" s="301">
        <f t="shared" si="196"/>
        <v>0</v>
      </c>
      <c r="DN163" s="302">
        <f t="shared" si="197"/>
        <v>0</v>
      </c>
    </row>
    <row r="164" spans="2:118" x14ac:dyDescent="0.3">
      <c r="B164" s="47" t="s">
        <v>179</v>
      </c>
      <c r="C164" s="160">
        <v>540128</v>
      </c>
      <c r="D164" s="4" t="s">
        <v>340</v>
      </c>
      <c r="E164" s="4" t="s">
        <v>369</v>
      </c>
      <c r="F164" s="11">
        <v>1</v>
      </c>
      <c r="G164" s="18">
        <v>1953</v>
      </c>
      <c r="H164" s="18">
        <v>3317</v>
      </c>
      <c r="I164" s="18">
        <v>5885</v>
      </c>
      <c r="J164" s="19">
        <v>1928.5202252944187</v>
      </c>
      <c r="K164" s="18">
        <v>2600</v>
      </c>
      <c r="L164" s="163">
        <v>2.2599999999999998</v>
      </c>
      <c r="N164" s="256">
        <v>332</v>
      </c>
      <c r="O164" s="26">
        <f t="shared" si="132"/>
        <v>0.752</v>
      </c>
      <c r="P164" s="26">
        <v>0.16999487967229901</v>
      </c>
      <c r="Q164" s="26">
        <f t="shared" si="133"/>
        <v>0.68500000000000005</v>
      </c>
      <c r="R164" s="11">
        <v>7.27</v>
      </c>
      <c r="S164" s="26">
        <f t="shared" si="134"/>
        <v>0.69199999999999995</v>
      </c>
      <c r="T164" s="69">
        <v>3.7224782386072711E-3</v>
      </c>
      <c r="U164" s="26">
        <f t="shared" si="135"/>
        <v>0.50800000000000001</v>
      </c>
      <c r="V164" s="11">
        <v>17</v>
      </c>
      <c r="W164" s="26">
        <f t="shared" si="136"/>
        <v>0.505</v>
      </c>
      <c r="X164" s="62">
        <v>0.9</v>
      </c>
      <c r="Y164" s="26">
        <f t="shared" si="137"/>
        <v>0.222</v>
      </c>
      <c r="Z164" s="163">
        <f t="shared" si="138"/>
        <v>3.3639999999999999</v>
      </c>
      <c r="AA164" s="181">
        <f t="shared" si="139"/>
        <v>0.621</v>
      </c>
      <c r="AB164" s="283">
        <f t="shared" si="140"/>
        <v>0</v>
      </c>
      <c r="AC164" s="284">
        <f t="shared" si="141"/>
        <v>0</v>
      </c>
      <c r="AE164" s="256">
        <v>161</v>
      </c>
      <c r="AF164" s="26">
        <f t="shared" si="142"/>
        <v>0.68100000000000005</v>
      </c>
      <c r="AG164" s="79">
        <v>5</v>
      </c>
      <c r="AH164" s="26">
        <f t="shared" si="143"/>
        <v>0.625</v>
      </c>
      <c r="AI164" s="26">
        <f t="shared" si="144"/>
        <v>4.8537835393427799E-2</v>
      </c>
      <c r="AJ164" s="83">
        <f t="shared" si="145"/>
        <v>0.38100000000000001</v>
      </c>
      <c r="AK164" s="61">
        <f t="shared" si="146"/>
        <v>0.48493975903614456</v>
      </c>
      <c r="AL164" s="26">
        <f t="shared" si="147"/>
        <v>0.53300000000000003</v>
      </c>
      <c r="AM164" s="11">
        <v>241</v>
      </c>
      <c r="AN164" s="83">
        <f t="shared" si="148"/>
        <v>7.2656014470907443E-2</v>
      </c>
      <c r="AO164" s="26">
        <f t="shared" si="149"/>
        <v>3.1055900621118012E-2</v>
      </c>
      <c r="AP164" s="26">
        <f t="shared" si="150"/>
        <v>0.59</v>
      </c>
      <c r="AQ164" s="198">
        <f t="shared" si="151"/>
        <v>2.2200000000000002</v>
      </c>
      <c r="AR164" s="193">
        <f t="shared" si="152"/>
        <v>0.6</v>
      </c>
      <c r="AS164" s="283">
        <f t="shared" si="153"/>
        <v>0</v>
      </c>
      <c r="AT164" s="284">
        <f t="shared" si="154"/>
        <v>0</v>
      </c>
      <c r="AV164" s="208">
        <v>106188</v>
      </c>
      <c r="AW164" s="144">
        <f t="shared" si="155"/>
        <v>0.97099999999999997</v>
      </c>
      <c r="AX164" s="26">
        <v>8.6538461538461536E-2</v>
      </c>
      <c r="AY164" s="83">
        <f t="shared" si="156"/>
        <v>0.39500000000000002</v>
      </c>
      <c r="AZ164" s="26">
        <v>6.2E-2</v>
      </c>
      <c r="BA164" s="83">
        <f t="shared" si="157"/>
        <v>0.20399999999999999</v>
      </c>
      <c r="BB164" s="26">
        <v>0.876</v>
      </c>
      <c r="BC164" s="83">
        <f t="shared" si="158"/>
        <v>0.65</v>
      </c>
      <c r="BD164" s="26">
        <v>0.56500000000000006</v>
      </c>
      <c r="BE164" s="83">
        <f t="shared" si="159"/>
        <v>0.20100000000000001</v>
      </c>
      <c r="BF164" s="26">
        <v>3.7267080745341616E-2</v>
      </c>
      <c r="BG164" s="83">
        <f t="shared" si="160"/>
        <v>0.60399999999999998</v>
      </c>
      <c r="BH164" s="212">
        <f t="shared" si="161"/>
        <v>3.0250000000000004</v>
      </c>
      <c r="BI164" s="193">
        <f t="shared" si="162"/>
        <v>0.32100000000000001</v>
      </c>
      <c r="BJ164" s="283">
        <f t="shared" si="163"/>
        <v>1</v>
      </c>
      <c r="BK164" s="284">
        <f t="shared" si="164"/>
        <v>1</v>
      </c>
      <c r="BM164" s="160">
        <v>4</v>
      </c>
      <c r="BN164" s="31">
        <f t="shared" si="165"/>
        <v>0.85499999999999998</v>
      </c>
      <c r="BO164" s="11">
        <v>3</v>
      </c>
      <c r="BP164" s="144">
        <f t="shared" si="166"/>
        <v>0.91500000000000004</v>
      </c>
      <c r="BQ164" s="26">
        <v>0.106</v>
      </c>
      <c r="BR164" s="83">
        <f t="shared" si="167"/>
        <v>0.59699999999999998</v>
      </c>
      <c r="BS164" s="163">
        <f t="shared" si="168"/>
        <v>1.452</v>
      </c>
      <c r="BT164" s="220">
        <f t="shared" si="169"/>
        <v>0.83699999999999997</v>
      </c>
      <c r="BU164" s="283">
        <f t="shared" si="170"/>
        <v>0</v>
      </c>
      <c r="BV164" s="284">
        <f t="shared" si="171"/>
        <v>1</v>
      </c>
      <c r="BX164" s="160">
        <v>0</v>
      </c>
      <c r="BY164" s="26">
        <f t="shared" si="172"/>
        <v>0</v>
      </c>
      <c r="BZ164" s="11">
        <v>0</v>
      </c>
      <c r="CA164" s="26">
        <f t="shared" si="173"/>
        <v>0</v>
      </c>
      <c r="CB164" s="11">
        <v>15</v>
      </c>
      <c r="CC164" s="31">
        <f t="shared" si="174"/>
        <v>0.872</v>
      </c>
      <c r="CD164" s="11">
        <v>1</v>
      </c>
      <c r="CE164" s="26">
        <f t="shared" si="175"/>
        <v>0.501</v>
      </c>
      <c r="CF164" s="163">
        <f t="shared" si="176"/>
        <v>0.872</v>
      </c>
      <c r="CG164" s="203">
        <f t="shared" si="177"/>
        <v>0.66700000000000004</v>
      </c>
      <c r="CH164" s="283">
        <f t="shared" si="178"/>
        <v>0</v>
      </c>
      <c r="CI164" s="284">
        <f t="shared" si="179"/>
        <v>1</v>
      </c>
      <c r="CK164" s="160">
        <v>0</v>
      </c>
      <c r="CL164" s="26">
        <f t="shared" si="180"/>
        <v>0</v>
      </c>
      <c r="CM164" s="26">
        <v>0</v>
      </c>
      <c r="CN164" s="83">
        <f t="shared" si="181"/>
        <v>0</v>
      </c>
      <c r="CO164" s="11">
        <v>45</v>
      </c>
      <c r="CP164" s="26">
        <f t="shared" si="182"/>
        <v>0.63600000000000001</v>
      </c>
      <c r="CQ164" s="11">
        <v>12</v>
      </c>
      <c r="CR164" s="26">
        <f t="shared" si="183"/>
        <v>0.63600000000000001</v>
      </c>
      <c r="CS164" s="163">
        <f t="shared" si="184"/>
        <v>1.272</v>
      </c>
      <c r="CT164" s="203">
        <f t="shared" si="185"/>
        <v>0.41599999999999998</v>
      </c>
      <c r="CU164" s="283">
        <f t="shared" si="186"/>
        <v>0</v>
      </c>
      <c r="CV164" s="284">
        <f t="shared" si="187"/>
        <v>0</v>
      </c>
      <c r="CX164" s="227">
        <v>2.5000000000000001E-2</v>
      </c>
      <c r="CY164" s="26">
        <f t="shared" si="188"/>
        <v>0.219</v>
      </c>
      <c r="CZ164" s="26">
        <v>0.01</v>
      </c>
      <c r="DA164" s="26">
        <f t="shared" si="189"/>
        <v>0.24</v>
      </c>
      <c r="DB164" s="26">
        <v>0.59030000000000005</v>
      </c>
      <c r="DC164" s="163">
        <f t="shared" si="190"/>
        <v>1.0493000000000001</v>
      </c>
      <c r="DD164" s="203">
        <f t="shared" si="191"/>
        <v>0.33200000000000002</v>
      </c>
      <c r="DE164" s="283">
        <f t="shared" si="192"/>
        <v>0</v>
      </c>
      <c r="DF164" s="284">
        <f t="shared" si="193"/>
        <v>0</v>
      </c>
      <c r="DI164" s="231"/>
      <c r="DJ164" s="163">
        <f t="shared" si="194"/>
        <v>13.254300000000001</v>
      </c>
      <c r="DK164" s="203">
        <f t="shared" si="195"/>
        <v>0.45900000000000002</v>
      </c>
      <c r="DM164" s="301">
        <f t="shared" si="196"/>
        <v>1</v>
      </c>
      <c r="DN164" s="302">
        <f t="shared" si="197"/>
        <v>3</v>
      </c>
    </row>
    <row r="165" spans="2:118" x14ac:dyDescent="0.3">
      <c r="B165" s="48" t="s">
        <v>88</v>
      </c>
      <c r="C165" s="162">
        <v>540047</v>
      </c>
      <c r="D165" s="5" t="s">
        <v>325</v>
      </c>
      <c r="E165" s="5" t="s">
        <v>370</v>
      </c>
      <c r="F165" s="12">
        <v>11</v>
      </c>
      <c r="G165" s="20">
        <v>46800</v>
      </c>
      <c r="H165" s="20">
        <v>6076</v>
      </c>
      <c r="I165" s="20">
        <v>13528</v>
      </c>
      <c r="J165" s="21">
        <v>184.99829059829059</v>
      </c>
      <c r="K165" s="20">
        <v>5654</v>
      </c>
      <c r="L165" s="165">
        <v>2.3721259285461622</v>
      </c>
      <c r="N165" s="438">
        <v>850</v>
      </c>
      <c r="O165" s="27">
        <f t="shared" si="132"/>
        <v>0.79500000000000004</v>
      </c>
      <c r="P165" s="27">
        <v>1.816239316239316E-2</v>
      </c>
      <c r="Q165" s="27">
        <f t="shared" si="133"/>
        <v>9.5000000000000001E-2</v>
      </c>
      <c r="R165" s="12">
        <v>64.040000000000006</v>
      </c>
      <c r="S165" s="29">
        <f t="shared" si="134"/>
        <v>0.81200000000000006</v>
      </c>
      <c r="T165" s="71">
        <v>1.368376068376068E-3</v>
      </c>
      <c r="U165" s="27">
        <f t="shared" si="135"/>
        <v>0.23599999999999999</v>
      </c>
      <c r="V165" s="12">
        <v>9</v>
      </c>
      <c r="W165" s="27">
        <f t="shared" si="136"/>
        <v>0</v>
      </c>
      <c r="X165" s="64">
        <v>1.3</v>
      </c>
      <c r="Y165" s="27">
        <f t="shared" si="137"/>
        <v>0.35599999999999998</v>
      </c>
      <c r="Z165" s="165">
        <f t="shared" si="138"/>
        <v>2.294</v>
      </c>
      <c r="AA165" s="183">
        <f t="shared" si="139"/>
        <v>0.20100000000000001</v>
      </c>
      <c r="AB165" s="358">
        <f t="shared" si="140"/>
        <v>0</v>
      </c>
      <c r="AC165" s="359">
        <f t="shared" si="141"/>
        <v>1</v>
      </c>
      <c r="AE165" s="438">
        <v>199</v>
      </c>
      <c r="AF165" s="27">
        <f t="shared" si="142"/>
        <v>0.70599999999999996</v>
      </c>
      <c r="AG165" s="80">
        <v>24</v>
      </c>
      <c r="AH165" s="27">
        <f t="shared" si="143"/>
        <v>0.79500000000000004</v>
      </c>
      <c r="AI165" s="27">
        <f t="shared" si="144"/>
        <v>3.2751810401579984E-2</v>
      </c>
      <c r="AJ165" s="85">
        <f t="shared" si="145"/>
        <v>0.29299999999999998</v>
      </c>
      <c r="AK165" s="74">
        <f t="shared" si="146"/>
        <v>0.23411764705882354</v>
      </c>
      <c r="AL165" s="27">
        <f t="shared" si="147"/>
        <v>0.38100000000000001</v>
      </c>
      <c r="AM165" s="12">
        <v>228</v>
      </c>
      <c r="AN165" s="85">
        <f t="shared" si="148"/>
        <v>3.7524687294272545E-2</v>
      </c>
      <c r="AO165" s="27">
        <f t="shared" si="149"/>
        <v>0.12060301507537688</v>
      </c>
      <c r="AP165" s="29">
        <f t="shared" si="150"/>
        <v>0.80200000000000005</v>
      </c>
      <c r="AQ165" s="199">
        <f t="shared" si="151"/>
        <v>2.1749999999999998</v>
      </c>
      <c r="AR165" s="194">
        <f t="shared" si="152"/>
        <v>0.58599999999999997</v>
      </c>
      <c r="AS165" s="358">
        <f t="shared" si="153"/>
        <v>0</v>
      </c>
      <c r="AT165" s="359">
        <f t="shared" si="154"/>
        <v>0</v>
      </c>
      <c r="AV165" s="209">
        <v>50700</v>
      </c>
      <c r="AW165" s="85">
        <f t="shared" si="155"/>
        <v>0.73099999999999998</v>
      </c>
      <c r="AX165" s="27">
        <v>0.26291079812206569</v>
      </c>
      <c r="AY165" s="85">
        <f t="shared" si="156"/>
        <v>0.68500000000000005</v>
      </c>
      <c r="AZ165" s="27">
        <v>0.50900000000000001</v>
      </c>
      <c r="BA165" s="143">
        <f t="shared" si="157"/>
        <v>0.91100000000000003</v>
      </c>
      <c r="BB165" s="27">
        <v>0.92100000000000004</v>
      </c>
      <c r="BC165" s="180">
        <f t="shared" si="158"/>
        <v>0.872</v>
      </c>
      <c r="BD165" s="27">
        <v>0.95599999999999996</v>
      </c>
      <c r="BE165" s="143">
        <f t="shared" si="159"/>
        <v>0.91500000000000004</v>
      </c>
      <c r="BF165" s="27">
        <v>5.0251256281407036E-3</v>
      </c>
      <c r="BG165" s="85">
        <f t="shared" si="160"/>
        <v>0.371</v>
      </c>
      <c r="BH165" s="213">
        <f t="shared" si="161"/>
        <v>4.4850000000000003</v>
      </c>
      <c r="BI165" s="188">
        <f t="shared" si="162"/>
        <v>0.996</v>
      </c>
      <c r="BJ165" s="358">
        <f t="shared" si="163"/>
        <v>2</v>
      </c>
      <c r="BK165" s="359">
        <f t="shared" si="164"/>
        <v>3</v>
      </c>
      <c r="BM165" s="162">
        <v>0</v>
      </c>
      <c r="BN165" s="27">
        <f t="shared" si="165"/>
        <v>0</v>
      </c>
      <c r="BO165" s="12">
        <v>0</v>
      </c>
      <c r="BP165" s="27">
        <f t="shared" si="166"/>
        <v>0</v>
      </c>
      <c r="BQ165" s="27">
        <v>3.3000000000000002E-2</v>
      </c>
      <c r="BR165" s="85">
        <f t="shared" si="167"/>
        <v>0.222</v>
      </c>
      <c r="BS165" s="165">
        <f t="shared" si="168"/>
        <v>0.222</v>
      </c>
      <c r="BT165" s="224">
        <f t="shared" si="169"/>
        <v>0.19</v>
      </c>
      <c r="BU165" s="358">
        <f t="shared" si="170"/>
        <v>0</v>
      </c>
      <c r="BV165" s="359">
        <f t="shared" si="171"/>
        <v>0</v>
      </c>
      <c r="BX165" s="162">
        <v>0</v>
      </c>
      <c r="BY165" s="27">
        <f t="shared" si="172"/>
        <v>0</v>
      </c>
      <c r="BZ165" s="12">
        <v>0</v>
      </c>
      <c r="CA165" s="27">
        <f t="shared" si="173"/>
        <v>0</v>
      </c>
      <c r="CB165" s="12">
        <v>1</v>
      </c>
      <c r="CC165" s="27">
        <f t="shared" si="174"/>
        <v>0.21199999999999999</v>
      </c>
      <c r="CD165" s="12">
        <v>1</v>
      </c>
      <c r="CE165" s="27">
        <f t="shared" si="175"/>
        <v>0.501</v>
      </c>
      <c r="CF165" s="165">
        <f t="shared" si="176"/>
        <v>0.21199999999999999</v>
      </c>
      <c r="CG165" s="194">
        <f t="shared" si="177"/>
        <v>0.20799999999999999</v>
      </c>
      <c r="CH165" s="358">
        <f t="shared" si="178"/>
        <v>0</v>
      </c>
      <c r="CI165" s="359">
        <f t="shared" si="179"/>
        <v>0</v>
      </c>
      <c r="CK165" s="162">
        <v>5</v>
      </c>
      <c r="CL165" s="27">
        <f t="shared" si="180"/>
        <v>0.63200000000000001</v>
      </c>
      <c r="CM165" s="27">
        <v>2.5125628140703519E-2</v>
      </c>
      <c r="CN165" s="85">
        <f t="shared" si="181"/>
        <v>0.56100000000000005</v>
      </c>
      <c r="CO165" s="12">
        <v>138</v>
      </c>
      <c r="CP165" s="29">
        <f t="shared" si="182"/>
        <v>0.80200000000000005</v>
      </c>
      <c r="CQ165" s="12">
        <v>41</v>
      </c>
      <c r="CR165" s="29">
        <f t="shared" si="183"/>
        <v>0.81599999999999995</v>
      </c>
      <c r="CS165" s="165">
        <f t="shared" si="184"/>
        <v>2.8109999999999999</v>
      </c>
      <c r="CT165" s="194">
        <f t="shared" si="185"/>
        <v>0.752</v>
      </c>
      <c r="CU165" s="358">
        <f t="shared" si="186"/>
        <v>0</v>
      </c>
      <c r="CV165" s="359">
        <f t="shared" si="187"/>
        <v>2</v>
      </c>
      <c r="CX165" s="228">
        <v>3.3000000000000002E-2</v>
      </c>
      <c r="CY165" s="27">
        <f t="shared" si="188"/>
        <v>0.247</v>
      </c>
      <c r="CZ165" s="27">
        <v>2.1999999999999999E-2</v>
      </c>
      <c r="DA165" s="27">
        <f t="shared" si="189"/>
        <v>0.307</v>
      </c>
      <c r="DB165" s="27">
        <v>0.37030000000000002</v>
      </c>
      <c r="DC165" s="165">
        <f t="shared" si="190"/>
        <v>0.92430000000000012</v>
      </c>
      <c r="DD165" s="194">
        <f t="shared" si="191"/>
        <v>0.28199999999999997</v>
      </c>
      <c r="DE165" s="358">
        <f t="shared" si="192"/>
        <v>0</v>
      </c>
      <c r="DF165" s="359">
        <f t="shared" si="193"/>
        <v>0</v>
      </c>
      <c r="DI165" s="231"/>
      <c r="DJ165" s="165">
        <f t="shared" si="194"/>
        <v>13.1233</v>
      </c>
      <c r="DK165" s="194">
        <f t="shared" si="195"/>
        <v>0.45500000000000002</v>
      </c>
      <c r="DM165" s="370">
        <f t="shared" si="196"/>
        <v>2</v>
      </c>
      <c r="DN165" s="371">
        <f t="shared" si="197"/>
        <v>6</v>
      </c>
    </row>
    <row r="166" spans="2:118" x14ac:dyDescent="0.3">
      <c r="B166" s="47" t="s">
        <v>161</v>
      </c>
      <c r="C166" s="160">
        <v>540249</v>
      </c>
      <c r="D166" s="4" t="s">
        <v>338</v>
      </c>
      <c r="E166" s="4" t="s">
        <v>369</v>
      </c>
      <c r="F166" s="11">
        <v>2</v>
      </c>
      <c r="G166" s="18">
        <v>833</v>
      </c>
      <c r="H166" s="18">
        <v>764</v>
      </c>
      <c r="I166" s="18">
        <v>1541</v>
      </c>
      <c r="J166" s="19">
        <v>1183.9615846338534</v>
      </c>
      <c r="K166" s="18">
        <v>647</v>
      </c>
      <c r="L166" s="163">
        <v>2.38</v>
      </c>
      <c r="N166" s="256">
        <v>210</v>
      </c>
      <c r="O166" s="26">
        <f t="shared" si="132"/>
        <v>0.63600000000000001</v>
      </c>
      <c r="P166" s="26">
        <v>0.25210084033613439</v>
      </c>
      <c r="Q166" s="31">
        <f t="shared" si="133"/>
        <v>0.83699999999999997</v>
      </c>
      <c r="R166" s="11">
        <v>3.4</v>
      </c>
      <c r="S166" s="26">
        <f t="shared" si="134"/>
        <v>0.46200000000000002</v>
      </c>
      <c r="T166" s="69">
        <v>4.081632653061224E-3</v>
      </c>
      <c r="U166" s="26">
        <f t="shared" si="135"/>
        <v>0.55400000000000005</v>
      </c>
      <c r="V166" s="11">
        <v>14</v>
      </c>
      <c r="W166" s="26">
        <f t="shared" si="136"/>
        <v>0.23599999999999999</v>
      </c>
      <c r="X166" s="62">
        <v>1.5</v>
      </c>
      <c r="Y166" s="26">
        <f t="shared" si="137"/>
        <v>0.42699999999999999</v>
      </c>
      <c r="Z166" s="163">
        <f t="shared" si="138"/>
        <v>3.1520000000000001</v>
      </c>
      <c r="AA166" s="181">
        <f t="shared" si="139"/>
        <v>0.50800000000000001</v>
      </c>
      <c r="AB166" s="283">
        <f t="shared" si="140"/>
        <v>0</v>
      </c>
      <c r="AC166" s="284">
        <f t="shared" si="141"/>
        <v>1</v>
      </c>
      <c r="AE166" s="256">
        <v>75</v>
      </c>
      <c r="AF166" s="26">
        <f t="shared" si="142"/>
        <v>0.52200000000000002</v>
      </c>
      <c r="AG166" s="79">
        <v>0</v>
      </c>
      <c r="AH166" s="26">
        <f t="shared" si="143"/>
        <v>0</v>
      </c>
      <c r="AI166" s="26">
        <f t="shared" si="144"/>
        <v>9.8167539267015713E-2</v>
      </c>
      <c r="AJ166" s="83">
        <f t="shared" si="145"/>
        <v>0.57499999999999996</v>
      </c>
      <c r="AK166" s="61">
        <f t="shared" si="146"/>
        <v>0.35714285714285715</v>
      </c>
      <c r="AL166" s="26">
        <f t="shared" si="147"/>
        <v>0.48</v>
      </c>
      <c r="AM166" s="11">
        <v>81</v>
      </c>
      <c r="AN166" s="83">
        <f t="shared" si="148"/>
        <v>0.10602094240837696</v>
      </c>
      <c r="AO166" s="26">
        <f t="shared" si="149"/>
        <v>0</v>
      </c>
      <c r="AP166" s="26">
        <f t="shared" si="150"/>
        <v>0</v>
      </c>
      <c r="AQ166" s="198">
        <f t="shared" si="151"/>
        <v>1.577</v>
      </c>
      <c r="AR166" s="193">
        <f t="shared" si="152"/>
        <v>0.36</v>
      </c>
      <c r="AS166" s="283">
        <f t="shared" si="153"/>
        <v>0</v>
      </c>
      <c r="AT166" s="284">
        <f t="shared" si="154"/>
        <v>0</v>
      </c>
      <c r="AV166" s="208">
        <v>61900</v>
      </c>
      <c r="AW166" s="178">
        <f t="shared" si="155"/>
        <v>0.86199999999999999</v>
      </c>
      <c r="AX166" s="26">
        <v>0.189873417721519</v>
      </c>
      <c r="AY166" s="83">
        <f t="shared" si="156"/>
        <v>0.56799999999999995</v>
      </c>
      <c r="AZ166" s="26">
        <v>0.42</v>
      </c>
      <c r="BA166" s="178">
        <f t="shared" si="157"/>
        <v>0.84799999999999998</v>
      </c>
      <c r="BB166" s="26">
        <v>0.91400000000000003</v>
      </c>
      <c r="BC166" s="178">
        <f t="shared" si="158"/>
        <v>0.81899999999999995</v>
      </c>
      <c r="BD166" s="26">
        <v>0.51900000000000002</v>
      </c>
      <c r="BE166" s="83">
        <f t="shared" si="159"/>
        <v>0.19</v>
      </c>
      <c r="BF166" s="26">
        <v>5.3333333333333337E-2</v>
      </c>
      <c r="BG166" s="83">
        <f t="shared" si="160"/>
        <v>0.69199999999999995</v>
      </c>
      <c r="BH166" s="212">
        <f t="shared" si="161"/>
        <v>3.9790000000000001</v>
      </c>
      <c r="BI166" s="184">
        <f t="shared" si="162"/>
        <v>0.94299999999999995</v>
      </c>
      <c r="BJ166" s="283">
        <f t="shared" si="163"/>
        <v>0</v>
      </c>
      <c r="BK166" s="284">
        <f t="shared" si="164"/>
        <v>3</v>
      </c>
      <c r="BM166" s="160">
        <v>0</v>
      </c>
      <c r="BN166" s="26">
        <f t="shared" si="165"/>
        <v>0</v>
      </c>
      <c r="BO166" s="11">
        <v>0</v>
      </c>
      <c r="BP166" s="26">
        <f t="shared" si="166"/>
        <v>0</v>
      </c>
      <c r="BQ166" s="26">
        <v>0.13200000000000001</v>
      </c>
      <c r="BR166" s="83">
        <f t="shared" si="167"/>
        <v>0.66400000000000003</v>
      </c>
      <c r="BS166" s="163">
        <f t="shared" si="168"/>
        <v>0.66400000000000003</v>
      </c>
      <c r="BT166" s="223">
        <f t="shared" si="169"/>
        <v>0.36699999999999999</v>
      </c>
      <c r="BU166" s="283">
        <f t="shared" si="170"/>
        <v>0</v>
      </c>
      <c r="BV166" s="284">
        <f t="shared" si="171"/>
        <v>0</v>
      </c>
      <c r="BX166" s="160">
        <v>0</v>
      </c>
      <c r="BY166" s="26">
        <f t="shared" si="172"/>
        <v>0</v>
      </c>
      <c r="BZ166" s="11">
        <v>0</v>
      </c>
      <c r="CA166" s="26">
        <f t="shared" si="173"/>
        <v>0</v>
      </c>
      <c r="CB166" s="11">
        <v>1</v>
      </c>
      <c r="CC166" s="26">
        <f t="shared" si="174"/>
        <v>0.21199999999999999</v>
      </c>
      <c r="CD166" s="11">
        <v>0</v>
      </c>
      <c r="CE166" s="26">
        <f t="shared" si="175"/>
        <v>0</v>
      </c>
      <c r="CF166" s="163">
        <f t="shared" si="176"/>
        <v>0.21199999999999999</v>
      </c>
      <c r="CG166" s="203">
        <f t="shared" si="177"/>
        <v>0.20799999999999999</v>
      </c>
      <c r="CH166" s="283">
        <f t="shared" si="178"/>
        <v>0</v>
      </c>
      <c r="CI166" s="284">
        <f t="shared" si="179"/>
        <v>0</v>
      </c>
      <c r="CK166" s="160">
        <v>2</v>
      </c>
      <c r="CL166" s="26">
        <f t="shared" si="180"/>
        <v>0.498</v>
      </c>
      <c r="CM166" s="26">
        <v>2.6666666666666668E-2</v>
      </c>
      <c r="CN166" s="83">
        <f t="shared" si="181"/>
        <v>0.57199999999999995</v>
      </c>
      <c r="CO166" s="11">
        <v>11</v>
      </c>
      <c r="CP166" s="26">
        <f t="shared" si="182"/>
        <v>0.38100000000000001</v>
      </c>
      <c r="CQ166" s="11">
        <v>5</v>
      </c>
      <c r="CR166" s="26">
        <f t="shared" si="183"/>
        <v>0.47699999999999998</v>
      </c>
      <c r="CS166" s="163">
        <f t="shared" si="184"/>
        <v>1.9279999999999999</v>
      </c>
      <c r="CT166" s="203">
        <f t="shared" si="185"/>
        <v>0.54400000000000004</v>
      </c>
      <c r="CU166" s="283">
        <f t="shared" si="186"/>
        <v>0</v>
      </c>
      <c r="CV166" s="284">
        <f t="shared" si="187"/>
        <v>0</v>
      </c>
      <c r="CX166" s="227">
        <v>0.113</v>
      </c>
      <c r="CY166" s="26">
        <f t="shared" si="188"/>
        <v>0.51900000000000002</v>
      </c>
      <c r="CZ166" s="26">
        <v>7.3999999999999996E-2</v>
      </c>
      <c r="DA166" s="26">
        <f t="shared" si="189"/>
        <v>0.57899999999999996</v>
      </c>
      <c r="DB166" s="26">
        <v>0.50219999999999998</v>
      </c>
      <c r="DC166" s="163">
        <f t="shared" si="190"/>
        <v>1.6001999999999998</v>
      </c>
      <c r="DD166" s="203">
        <f t="shared" si="191"/>
        <v>0.54400000000000004</v>
      </c>
      <c r="DE166" s="283">
        <f t="shared" si="192"/>
        <v>0</v>
      </c>
      <c r="DF166" s="284">
        <f t="shared" si="193"/>
        <v>0</v>
      </c>
      <c r="DI166" s="231"/>
      <c r="DJ166" s="163">
        <f t="shared" si="194"/>
        <v>13.1122</v>
      </c>
      <c r="DK166" s="203">
        <f t="shared" si="195"/>
        <v>0.45200000000000001</v>
      </c>
      <c r="DM166" s="301">
        <f t="shared" si="196"/>
        <v>0</v>
      </c>
      <c r="DN166" s="302">
        <f t="shared" si="197"/>
        <v>4</v>
      </c>
    </row>
    <row r="167" spans="2:118" x14ac:dyDescent="0.3">
      <c r="B167" s="47" t="s">
        <v>247</v>
      </c>
      <c r="C167" s="160">
        <v>540177</v>
      </c>
      <c r="D167" s="4" t="s">
        <v>354</v>
      </c>
      <c r="E167" s="4" t="s">
        <v>369</v>
      </c>
      <c r="F167" s="11">
        <v>7</v>
      </c>
      <c r="G167" s="18">
        <v>2325</v>
      </c>
      <c r="H167" s="18">
        <v>3993</v>
      </c>
      <c r="I167" s="18">
        <v>6980</v>
      </c>
      <c r="J167" s="19">
        <v>1921.3763440860216</v>
      </c>
      <c r="K167" s="18">
        <v>2500</v>
      </c>
      <c r="L167" s="163">
        <v>2.61</v>
      </c>
      <c r="N167" s="256">
        <v>307</v>
      </c>
      <c r="O167" s="26">
        <f t="shared" si="132"/>
        <v>0.73799999999999999</v>
      </c>
      <c r="P167" s="26">
        <v>0.13204301075268821</v>
      </c>
      <c r="Q167" s="26">
        <f t="shared" si="133"/>
        <v>0.57899999999999996</v>
      </c>
      <c r="R167" s="11">
        <v>9.11</v>
      </c>
      <c r="S167" s="26">
        <f t="shared" si="134"/>
        <v>0.72399999999999998</v>
      </c>
      <c r="T167" s="69">
        <v>3.9182795698924728E-3</v>
      </c>
      <c r="U167" s="26">
        <f t="shared" si="135"/>
        <v>0.54</v>
      </c>
      <c r="V167" s="11">
        <v>15</v>
      </c>
      <c r="W167" s="26">
        <f t="shared" si="136"/>
        <v>0.28199999999999997</v>
      </c>
      <c r="X167" s="62">
        <v>0.7</v>
      </c>
      <c r="Y167" s="26">
        <f t="shared" si="137"/>
        <v>0.17599999999999999</v>
      </c>
      <c r="Z167" s="163">
        <f t="shared" si="138"/>
        <v>3.0390000000000001</v>
      </c>
      <c r="AA167" s="181">
        <f t="shared" si="139"/>
        <v>0.45200000000000001</v>
      </c>
      <c r="AB167" s="283">
        <f t="shared" si="140"/>
        <v>0</v>
      </c>
      <c r="AC167" s="284">
        <f t="shared" si="141"/>
        <v>0</v>
      </c>
      <c r="AE167" s="256">
        <v>190</v>
      </c>
      <c r="AF167" s="26">
        <f t="shared" si="142"/>
        <v>0.69899999999999995</v>
      </c>
      <c r="AG167" s="79">
        <v>21</v>
      </c>
      <c r="AH167" s="26">
        <f t="shared" si="143"/>
        <v>0.77</v>
      </c>
      <c r="AI167" s="26">
        <f t="shared" si="144"/>
        <v>4.7583270723766592E-2</v>
      </c>
      <c r="AJ167" s="83">
        <f t="shared" si="145"/>
        <v>0.378</v>
      </c>
      <c r="AK167" s="61">
        <f t="shared" si="146"/>
        <v>0.61889250814332253</v>
      </c>
      <c r="AL167" s="26">
        <f t="shared" si="147"/>
        <v>0.6</v>
      </c>
      <c r="AM167" s="11">
        <v>227</v>
      </c>
      <c r="AN167" s="83">
        <f t="shared" si="148"/>
        <v>5.6849486601552715E-2</v>
      </c>
      <c r="AO167" s="26">
        <f t="shared" si="149"/>
        <v>0.11052631578947368</v>
      </c>
      <c r="AP167" s="26">
        <f t="shared" si="150"/>
        <v>0.75600000000000001</v>
      </c>
      <c r="AQ167" s="198">
        <f t="shared" si="151"/>
        <v>2.4470000000000001</v>
      </c>
      <c r="AR167" s="193">
        <f t="shared" si="152"/>
        <v>0.68899999999999995</v>
      </c>
      <c r="AS167" s="283">
        <f t="shared" si="153"/>
        <v>0</v>
      </c>
      <c r="AT167" s="284">
        <f t="shared" si="154"/>
        <v>0</v>
      </c>
      <c r="AV167" s="208">
        <v>59200</v>
      </c>
      <c r="AW167" s="178">
        <f t="shared" si="155"/>
        <v>0.84</v>
      </c>
      <c r="AX167" s="26">
        <v>0.1546961325966851</v>
      </c>
      <c r="AY167" s="83">
        <f t="shared" si="156"/>
        <v>0.51900000000000002</v>
      </c>
      <c r="AZ167" s="26">
        <v>0.28199999999999997</v>
      </c>
      <c r="BA167" s="83">
        <f t="shared" si="157"/>
        <v>0.67800000000000005</v>
      </c>
      <c r="BB167" s="26">
        <v>0.69599999999999995</v>
      </c>
      <c r="BC167" s="83">
        <f t="shared" si="158"/>
        <v>0.36699999999999999</v>
      </c>
      <c r="BD167" s="26">
        <v>0.85499999999999998</v>
      </c>
      <c r="BE167" s="83">
        <f t="shared" si="159"/>
        <v>0.628</v>
      </c>
      <c r="BF167" s="26">
        <v>5.263157894736842E-3</v>
      </c>
      <c r="BG167" s="83">
        <f t="shared" si="160"/>
        <v>0.374</v>
      </c>
      <c r="BH167" s="212">
        <f t="shared" si="161"/>
        <v>3.4060000000000001</v>
      </c>
      <c r="BI167" s="193">
        <f t="shared" si="162"/>
        <v>0.54</v>
      </c>
      <c r="BJ167" s="283">
        <f t="shared" si="163"/>
        <v>0</v>
      </c>
      <c r="BK167" s="284">
        <f t="shared" si="164"/>
        <v>1</v>
      </c>
      <c r="BM167" s="160">
        <v>0</v>
      </c>
      <c r="BN167" s="26">
        <f t="shared" si="165"/>
        <v>0</v>
      </c>
      <c r="BO167" s="11">
        <v>0</v>
      </c>
      <c r="BP167" s="26">
        <f t="shared" si="166"/>
        <v>0</v>
      </c>
      <c r="BQ167" s="26">
        <v>1.4999999999999999E-2</v>
      </c>
      <c r="BR167" s="83">
        <f t="shared" si="167"/>
        <v>0.14799999999999999</v>
      </c>
      <c r="BS167" s="163">
        <f t="shared" si="168"/>
        <v>0.14799999999999999</v>
      </c>
      <c r="BT167" s="223">
        <f t="shared" si="169"/>
        <v>0.13700000000000001</v>
      </c>
      <c r="BU167" s="283">
        <f t="shared" si="170"/>
        <v>0</v>
      </c>
      <c r="BV167" s="284">
        <f t="shared" si="171"/>
        <v>0</v>
      </c>
      <c r="BX167" s="160">
        <v>36</v>
      </c>
      <c r="BY167" s="144">
        <f t="shared" si="172"/>
        <v>0.96399999999999997</v>
      </c>
      <c r="BZ167" s="11">
        <v>0</v>
      </c>
      <c r="CA167" s="26">
        <f t="shared" si="173"/>
        <v>0</v>
      </c>
      <c r="CB167" s="11">
        <v>2</v>
      </c>
      <c r="CC167" s="26">
        <f t="shared" si="174"/>
        <v>0.42</v>
      </c>
      <c r="CD167" s="11">
        <v>1</v>
      </c>
      <c r="CE167" s="26">
        <f t="shared" si="175"/>
        <v>0.501</v>
      </c>
      <c r="CF167" s="163">
        <f t="shared" si="176"/>
        <v>1.3839999999999999</v>
      </c>
      <c r="CG167" s="203">
        <f t="shared" si="177"/>
        <v>0.78</v>
      </c>
      <c r="CH167" s="283">
        <f t="shared" si="178"/>
        <v>1</v>
      </c>
      <c r="CI167" s="284">
        <f t="shared" si="179"/>
        <v>1</v>
      </c>
      <c r="CK167" s="160">
        <v>0</v>
      </c>
      <c r="CL167" s="26">
        <f t="shared" si="180"/>
        <v>0</v>
      </c>
      <c r="CM167" s="26">
        <v>0</v>
      </c>
      <c r="CN167" s="83">
        <f t="shared" si="181"/>
        <v>0</v>
      </c>
      <c r="CO167" s="11">
        <v>219</v>
      </c>
      <c r="CP167" s="31">
        <f t="shared" si="182"/>
        <v>0.88300000000000001</v>
      </c>
      <c r="CQ167" s="11">
        <v>123</v>
      </c>
      <c r="CR167" s="144">
        <f t="shared" si="183"/>
        <v>0.95399999999999996</v>
      </c>
      <c r="CS167" s="163">
        <f t="shared" si="184"/>
        <v>1.837</v>
      </c>
      <c r="CT167" s="203">
        <f t="shared" si="185"/>
        <v>0.53</v>
      </c>
      <c r="CU167" s="283">
        <f t="shared" si="186"/>
        <v>1</v>
      </c>
      <c r="CV167" s="284">
        <f t="shared" si="187"/>
        <v>2</v>
      </c>
      <c r="CX167" s="227">
        <v>7.4999999999999997E-2</v>
      </c>
      <c r="CY167" s="26">
        <f t="shared" si="188"/>
        <v>0.38800000000000001</v>
      </c>
      <c r="CZ167" s="26">
        <v>0.01</v>
      </c>
      <c r="DA167" s="26">
        <f t="shared" si="189"/>
        <v>0.24</v>
      </c>
      <c r="DB167" s="26">
        <v>0.1762</v>
      </c>
      <c r="DC167" s="163">
        <f t="shared" si="190"/>
        <v>0.80420000000000003</v>
      </c>
      <c r="DD167" s="203">
        <f t="shared" si="191"/>
        <v>0.215</v>
      </c>
      <c r="DE167" s="283">
        <f t="shared" si="192"/>
        <v>0</v>
      </c>
      <c r="DF167" s="284">
        <f t="shared" si="193"/>
        <v>0</v>
      </c>
      <c r="DI167" s="231"/>
      <c r="DJ167" s="163">
        <f t="shared" si="194"/>
        <v>13.065199999999999</v>
      </c>
      <c r="DK167" s="203">
        <f t="shared" si="195"/>
        <v>0.44800000000000001</v>
      </c>
      <c r="DM167" s="301">
        <f t="shared" si="196"/>
        <v>2</v>
      </c>
      <c r="DN167" s="302">
        <f t="shared" si="197"/>
        <v>4</v>
      </c>
    </row>
    <row r="168" spans="2:118" x14ac:dyDescent="0.3">
      <c r="B168" s="48" t="s">
        <v>45</v>
      </c>
      <c r="C168" s="162">
        <v>540011</v>
      </c>
      <c r="D168" s="5" t="s">
        <v>311</v>
      </c>
      <c r="E168" s="5" t="s">
        <v>370</v>
      </c>
      <c r="F168" s="12">
        <v>11</v>
      </c>
      <c r="G168" s="20">
        <v>51000</v>
      </c>
      <c r="H168" s="20">
        <v>10424</v>
      </c>
      <c r="I168" s="20">
        <v>8213</v>
      </c>
      <c r="J168" s="21">
        <v>103.06509803921568</v>
      </c>
      <c r="K168" s="20">
        <v>3560</v>
      </c>
      <c r="L168" s="165">
        <v>2.2707865168539327</v>
      </c>
      <c r="N168" s="438">
        <v>1663</v>
      </c>
      <c r="O168" s="29">
        <f t="shared" si="132"/>
        <v>0.81599999999999995</v>
      </c>
      <c r="P168" s="27">
        <v>3.2607843137254899E-2</v>
      </c>
      <c r="Q168" s="27">
        <f t="shared" si="133"/>
        <v>0.219</v>
      </c>
      <c r="R168" s="12">
        <v>67.98</v>
      </c>
      <c r="S168" s="29">
        <f t="shared" si="134"/>
        <v>0.81599999999999995</v>
      </c>
      <c r="T168" s="71">
        <v>1.332941176470588E-3</v>
      </c>
      <c r="U168" s="27">
        <f t="shared" si="135"/>
        <v>0.219</v>
      </c>
      <c r="V168" s="12">
        <v>9</v>
      </c>
      <c r="W168" s="27">
        <f t="shared" si="136"/>
        <v>0</v>
      </c>
      <c r="X168" s="64">
        <v>2.1</v>
      </c>
      <c r="Y168" s="27">
        <f t="shared" si="137"/>
        <v>0.6</v>
      </c>
      <c r="Z168" s="165">
        <f t="shared" si="138"/>
        <v>2.67</v>
      </c>
      <c r="AA168" s="183">
        <f t="shared" si="139"/>
        <v>0.31</v>
      </c>
      <c r="AB168" s="358">
        <f t="shared" si="140"/>
        <v>0</v>
      </c>
      <c r="AC168" s="359">
        <f t="shared" si="141"/>
        <v>2</v>
      </c>
      <c r="AE168" s="438">
        <v>94</v>
      </c>
      <c r="AF168" s="27">
        <f t="shared" si="142"/>
        <v>0.57899999999999996</v>
      </c>
      <c r="AG168" s="80">
        <v>6</v>
      </c>
      <c r="AH168" s="27">
        <f t="shared" si="143"/>
        <v>0.64600000000000002</v>
      </c>
      <c r="AI168" s="27">
        <f t="shared" si="144"/>
        <v>9.0176515732924029E-3</v>
      </c>
      <c r="AJ168" s="85">
        <f t="shared" si="145"/>
        <v>0.183</v>
      </c>
      <c r="AK168" s="74">
        <f t="shared" si="146"/>
        <v>5.652435357787132E-2</v>
      </c>
      <c r="AL168" s="27">
        <f t="shared" si="147"/>
        <v>0.19400000000000001</v>
      </c>
      <c r="AM168" s="12">
        <v>164</v>
      </c>
      <c r="AN168" s="85">
        <f t="shared" si="148"/>
        <v>1.5732924021488872E-2</v>
      </c>
      <c r="AO168" s="27">
        <f t="shared" si="149"/>
        <v>6.3829787234042548E-2</v>
      </c>
      <c r="AP168" s="27">
        <f t="shared" si="150"/>
        <v>0.65</v>
      </c>
      <c r="AQ168" s="199">
        <f t="shared" si="151"/>
        <v>1.6020000000000001</v>
      </c>
      <c r="AR168" s="194">
        <f t="shared" si="152"/>
        <v>0.378</v>
      </c>
      <c r="AS168" s="358">
        <f t="shared" si="153"/>
        <v>0</v>
      </c>
      <c r="AT168" s="359">
        <f t="shared" si="154"/>
        <v>0</v>
      </c>
      <c r="AV168" s="209">
        <v>34950</v>
      </c>
      <c r="AW168" s="85">
        <f t="shared" si="155"/>
        <v>0.47699999999999998</v>
      </c>
      <c r="AX168" s="27">
        <v>0.17985611510791369</v>
      </c>
      <c r="AY168" s="85">
        <f t="shared" si="156"/>
        <v>0.55400000000000005</v>
      </c>
      <c r="AZ168" s="27">
        <v>0.47599999999999998</v>
      </c>
      <c r="BA168" s="180">
        <f t="shared" si="157"/>
        <v>0.89</v>
      </c>
      <c r="BB168" s="27">
        <v>0.79900000000000004</v>
      </c>
      <c r="BC168" s="85">
        <f t="shared" si="158"/>
        <v>0.48399999999999999</v>
      </c>
      <c r="BD168" s="27">
        <v>0.84100000000000008</v>
      </c>
      <c r="BE168" s="85">
        <f t="shared" si="159"/>
        <v>0.59</v>
      </c>
      <c r="BF168" s="27">
        <v>7.4468085106382975E-2</v>
      </c>
      <c r="BG168" s="85">
        <f t="shared" si="160"/>
        <v>0.79800000000000004</v>
      </c>
      <c r="BH168" s="213">
        <f t="shared" si="161"/>
        <v>3.7929999999999997</v>
      </c>
      <c r="BI168" s="192">
        <f t="shared" si="162"/>
        <v>0.83299999999999996</v>
      </c>
      <c r="BJ168" s="358">
        <f t="shared" si="163"/>
        <v>0</v>
      </c>
      <c r="BK168" s="359">
        <f t="shared" si="164"/>
        <v>1</v>
      </c>
      <c r="BM168" s="162">
        <v>2</v>
      </c>
      <c r="BN168" s="27">
        <f t="shared" si="165"/>
        <v>0.61799999999999999</v>
      </c>
      <c r="BO168" s="12">
        <v>1</v>
      </c>
      <c r="BP168" s="27">
        <f t="shared" si="166"/>
        <v>0.59299999999999997</v>
      </c>
      <c r="BQ168" s="27">
        <v>0.06</v>
      </c>
      <c r="BR168" s="85">
        <f t="shared" si="167"/>
        <v>0.38500000000000001</v>
      </c>
      <c r="BS168" s="165">
        <f t="shared" si="168"/>
        <v>1.0030000000000001</v>
      </c>
      <c r="BT168" s="224">
        <f t="shared" si="169"/>
        <v>0.53700000000000003</v>
      </c>
      <c r="BU168" s="358">
        <f t="shared" si="170"/>
        <v>0</v>
      </c>
      <c r="BV168" s="359">
        <f t="shared" si="171"/>
        <v>0</v>
      </c>
      <c r="BX168" s="162">
        <v>0</v>
      </c>
      <c r="BY168" s="27">
        <f t="shared" si="172"/>
        <v>0</v>
      </c>
      <c r="BZ168" s="12">
        <v>0</v>
      </c>
      <c r="CA168" s="27">
        <f t="shared" si="173"/>
        <v>0</v>
      </c>
      <c r="CB168" s="12">
        <v>4</v>
      </c>
      <c r="CC168" s="27">
        <f t="shared" si="174"/>
        <v>0.59</v>
      </c>
      <c r="CD168" s="12">
        <v>0</v>
      </c>
      <c r="CE168" s="27">
        <f t="shared" si="175"/>
        <v>0</v>
      </c>
      <c r="CF168" s="165">
        <f t="shared" si="176"/>
        <v>0.59</v>
      </c>
      <c r="CG168" s="194">
        <f t="shared" si="177"/>
        <v>0.51500000000000001</v>
      </c>
      <c r="CH168" s="358">
        <f t="shared" si="178"/>
        <v>0</v>
      </c>
      <c r="CI168" s="359">
        <f t="shared" si="179"/>
        <v>0</v>
      </c>
      <c r="CK168" s="162">
        <v>3</v>
      </c>
      <c r="CL168" s="27">
        <f t="shared" si="180"/>
        <v>0.56499999999999995</v>
      </c>
      <c r="CM168" s="27">
        <v>3.1914893617021274E-2</v>
      </c>
      <c r="CN168" s="85">
        <f t="shared" si="181"/>
        <v>0.59299999999999997</v>
      </c>
      <c r="CO168" s="12">
        <v>51</v>
      </c>
      <c r="CP168" s="27">
        <f t="shared" si="182"/>
        <v>0.67800000000000005</v>
      </c>
      <c r="CQ168" s="12">
        <v>10</v>
      </c>
      <c r="CR168" s="27">
        <f t="shared" si="183"/>
        <v>0.60399999999999998</v>
      </c>
      <c r="CS168" s="165">
        <f t="shared" si="184"/>
        <v>2.44</v>
      </c>
      <c r="CT168" s="194">
        <f t="shared" si="185"/>
        <v>0.63200000000000001</v>
      </c>
      <c r="CU168" s="358">
        <f t="shared" si="186"/>
        <v>0</v>
      </c>
      <c r="CV168" s="359">
        <f t="shared" si="187"/>
        <v>0</v>
      </c>
      <c r="CX168" s="228">
        <v>2.1999999999999999E-2</v>
      </c>
      <c r="CY168" s="27">
        <f t="shared" si="188"/>
        <v>0.215</v>
      </c>
      <c r="CZ168" s="27">
        <v>1.0999999999999999E-2</v>
      </c>
      <c r="DA168" s="27">
        <f t="shared" si="189"/>
        <v>0.25700000000000001</v>
      </c>
      <c r="DB168" s="27">
        <v>0.46289999999999998</v>
      </c>
      <c r="DC168" s="165">
        <f t="shared" si="190"/>
        <v>0.93489999999999995</v>
      </c>
      <c r="DD168" s="194">
        <f t="shared" si="191"/>
        <v>0.28599999999999998</v>
      </c>
      <c r="DE168" s="358">
        <f t="shared" si="192"/>
        <v>0</v>
      </c>
      <c r="DF168" s="359">
        <f t="shared" si="193"/>
        <v>0</v>
      </c>
      <c r="DI168" s="231"/>
      <c r="DJ168" s="165">
        <f t="shared" si="194"/>
        <v>13.032900000000001</v>
      </c>
      <c r="DK168" s="194">
        <f t="shared" si="195"/>
        <v>0.44500000000000001</v>
      </c>
      <c r="DM168" s="370">
        <f t="shared" si="196"/>
        <v>0</v>
      </c>
      <c r="DN168" s="371">
        <f t="shared" si="197"/>
        <v>3</v>
      </c>
    </row>
    <row r="169" spans="2:118" x14ac:dyDescent="0.3">
      <c r="B169" s="47" t="s">
        <v>195</v>
      </c>
      <c r="C169" s="160">
        <v>540141</v>
      </c>
      <c r="D169" s="4" t="s">
        <v>343</v>
      </c>
      <c r="E169" s="4" t="s">
        <v>369</v>
      </c>
      <c r="F169" s="11">
        <v>6</v>
      </c>
      <c r="G169" s="18">
        <v>6798</v>
      </c>
      <c r="H169" s="18">
        <v>12787</v>
      </c>
      <c r="I169" s="18">
        <v>29316</v>
      </c>
      <c r="J169" s="19">
        <v>2759.9646954986756</v>
      </c>
      <c r="K169" s="18">
        <v>11637</v>
      </c>
      <c r="L169" s="163">
        <v>2.12</v>
      </c>
      <c r="N169" s="256">
        <v>303</v>
      </c>
      <c r="O169" s="26">
        <f t="shared" si="132"/>
        <v>0.73399999999999999</v>
      </c>
      <c r="P169" s="26">
        <v>4.4571932921447482E-2</v>
      </c>
      <c r="Q169" s="26">
        <f t="shared" si="133"/>
        <v>0.29299999999999998</v>
      </c>
      <c r="R169" s="11">
        <v>16.850000000000001</v>
      </c>
      <c r="S169" s="26">
        <f t="shared" si="134"/>
        <v>0.77700000000000002</v>
      </c>
      <c r="T169" s="69">
        <v>2.4786701971167991E-3</v>
      </c>
      <c r="U169" s="26">
        <f t="shared" si="135"/>
        <v>0.371</v>
      </c>
      <c r="V169" s="11">
        <v>13</v>
      </c>
      <c r="W169" s="26">
        <f t="shared" si="136"/>
        <v>0.183</v>
      </c>
      <c r="X169" s="62">
        <v>1.4</v>
      </c>
      <c r="Y169" s="26">
        <f t="shared" si="137"/>
        <v>0.39900000000000002</v>
      </c>
      <c r="Z169" s="163">
        <f t="shared" si="138"/>
        <v>2.7570000000000001</v>
      </c>
      <c r="AA169" s="181">
        <f t="shared" si="139"/>
        <v>0.33900000000000002</v>
      </c>
      <c r="AB169" s="283">
        <f t="shared" si="140"/>
        <v>0</v>
      </c>
      <c r="AC169" s="284">
        <f t="shared" si="141"/>
        <v>0</v>
      </c>
      <c r="AE169" s="256">
        <v>166</v>
      </c>
      <c r="AF169" s="26">
        <f t="shared" si="142"/>
        <v>0.68500000000000005</v>
      </c>
      <c r="AG169" s="79">
        <v>26</v>
      </c>
      <c r="AH169" s="31">
        <f t="shared" si="143"/>
        <v>0.81599999999999995</v>
      </c>
      <c r="AI169" s="26">
        <f t="shared" si="144"/>
        <v>1.2981934777508407E-2</v>
      </c>
      <c r="AJ169" s="83">
        <f t="shared" si="145"/>
        <v>0.20100000000000001</v>
      </c>
      <c r="AK169" s="61">
        <f t="shared" si="146"/>
        <v>0.54785478547854782</v>
      </c>
      <c r="AL169" s="26">
        <f t="shared" si="147"/>
        <v>0.56499999999999995</v>
      </c>
      <c r="AM169" s="11">
        <v>170</v>
      </c>
      <c r="AN169" s="83">
        <f t="shared" si="148"/>
        <v>1.3294752482990536E-2</v>
      </c>
      <c r="AO169" s="26">
        <f t="shared" si="149"/>
        <v>0.15662650602409639</v>
      </c>
      <c r="AP169" s="31">
        <f t="shared" si="150"/>
        <v>0.84399999999999997</v>
      </c>
      <c r="AQ169" s="198">
        <f t="shared" si="151"/>
        <v>2.2669999999999999</v>
      </c>
      <c r="AR169" s="193">
        <f t="shared" si="152"/>
        <v>0.625</v>
      </c>
      <c r="AS169" s="283">
        <f t="shared" si="153"/>
        <v>0</v>
      </c>
      <c r="AT169" s="284">
        <f t="shared" si="154"/>
        <v>1</v>
      </c>
      <c r="AV169" s="208">
        <v>87650</v>
      </c>
      <c r="AW169" s="144">
        <f t="shared" si="155"/>
        <v>0.95399999999999996</v>
      </c>
      <c r="AX169" s="26">
        <v>0.26315789473684209</v>
      </c>
      <c r="AY169" s="83">
        <f t="shared" si="156"/>
        <v>0.68899999999999995</v>
      </c>
      <c r="AZ169" s="26">
        <v>0.42399999999999999</v>
      </c>
      <c r="BA169" s="178">
        <f t="shared" si="157"/>
        <v>0.85799999999999998</v>
      </c>
      <c r="BB169" s="26">
        <v>0.64100000000000001</v>
      </c>
      <c r="BC169" s="83">
        <f t="shared" si="158"/>
        <v>0.29299999999999998</v>
      </c>
      <c r="BD169" s="26">
        <v>0.76500000000000001</v>
      </c>
      <c r="BE169" s="83">
        <f t="shared" si="159"/>
        <v>0.40899999999999997</v>
      </c>
      <c r="BF169" s="26">
        <v>5.4216867469879519E-2</v>
      </c>
      <c r="BG169" s="83">
        <f t="shared" si="160"/>
        <v>0.71</v>
      </c>
      <c r="BH169" s="212">
        <f t="shared" si="161"/>
        <v>3.9130000000000003</v>
      </c>
      <c r="BI169" s="184">
        <f t="shared" si="162"/>
        <v>0.91800000000000004</v>
      </c>
      <c r="BJ169" s="283">
        <f t="shared" si="163"/>
        <v>1</v>
      </c>
      <c r="BK169" s="284">
        <f t="shared" si="164"/>
        <v>2</v>
      </c>
      <c r="BM169" s="160">
        <v>0</v>
      </c>
      <c r="BN169" s="26">
        <f t="shared" si="165"/>
        <v>0</v>
      </c>
      <c r="BO169" s="11">
        <v>0</v>
      </c>
      <c r="BP169" s="26">
        <f t="shared" si="166"/>
        <v>0</v>
      </c>
      <c r="BQ169" s="26">
        <v>4.3999999999999997E-2</v>
      </c>
      <c r="BR169" s="83">
        <f t="shared" si="167"/>
        <v>0.29599999999999999</v>
      </c>
      <c r="BS169" s="163">
        <f t="shared" si="168"/>
        <v>0.29599999999999999</v>
      </c>
      <c r="BT169" s="223">
        <f t="shared" si="169"/>
        <v>0.219</v>
      </c>
      <c r="BU169" s="283">
        <f t="shared" si="170"/>
        <v>0</v>
      </c>
      <c r="BV169" s="284">
        <f t="shared" si="171"/>
        <v>0</v>
      </c>
      <c r="BX169" s="160">
        <v>5</v>
      </c>
      <c r="BY169" s="31">
        <f t="shared" si="172"/>
        <v>0.86499999999999999</v>
      </c>
      <c r="BZ169" s="11">
        <v>1</v>
      </c>
      <c r="CA169" s="31">
        <f t="shared" si="173"/>
        <v>0.82299999999999995</v>
      </c>
      <c r="CB169" s="11">
        <v>4</v>
      </c>
      <c r="CC169" s="26">
        <f t="shared" si="174"/>
        <v>0.59</v>
      </c>
      <c r="CD169" s="11">
        <v>0</v>
      </c>
      <c r="CE169" s="26">
        <f t="shared" si="175"/>
        <v>0</v>
      </c>
      <c r="CF169" s="163">
        <f t="shared" si="176"/>
        <v>1.4550000000000001</v>
      </c>
      <c r="CG169" s="205">
        <f t="shared" si="177"/>
        <v>0.80900000000000005</v>
      </c>
      <c r="CH169" s="283">
        <f t="shared" si="178"/>
        <v>0</v>
      </c>
      <c r="CI169" s="284">
        <f t="shared" si="179"/>
        <v>1</v>
      </c>
      <c r="CK169" s="160">
        <v>0</v>
      </c>
      <c r="CL169" s="26">
        <f t="shared" si="180"/>
        <v>0</v>
      </c>
      <c r="CM169" s="26">
        <v>0</v>
      </c>
      <c r="CN169" s="83">
        <f t="shared" si="181"/>
        <v>0</v>
      </c>
      <c r="CO169" s="11">
        <v>178</v>
      </c>
      <c r="CP169" s="31">
        <f t="shared" si="182"/>
        <v>0.85799999999999998</v>
      </c>
      <c r="CQ169" s="11">
        <v>89</v>
      </c>
      <c r="CR169" s="144">
        <f t="shared" si="183"/>
        <v>0.90100000000000002</v>
      </c>
      <c r="CS169" s="163">
        <f t="shared" si="184"/>
        <v>1.7589999999999999</v>
      </c>
      <c r="CT169" s="203">
        <f t="shared" si="185"/>
        <v>0.50800000000000001</v>
      </c>
      <c r="CU169" s="283">
        <f t="shared" si="186"/>
        <v>1</v>
      </c>
      <c r="CV169" s="284">
        <f t="shared" si="187"/>
        <v>2</v>
      </c>
      <c r="CX169" s="227">
        <v>1.0999999999999999E-2</v>
      </c>
      <c r="CY169" s="26">
        <f t="shared" si="188"/>
        <v>0.17299999999999999</v>
      </c>
      <c r="CZ169" s="26">
        <v>7.0000000000000001E-3</v>
      </c>
      <c r="DA169" s="26">
        <f t="shared" si="189"/>
        <v>0.219</v>
      </c>
      <c r="DB169" s="26">
        <v>4.8399999999999999E-2</v>
      </c>
      <c r="DC169" s="163">
        <f t="shared" si="190"/>
        <v>0.44040000000000001</v>
      </c>
      <c r="DD169" s="203">
        <f t="shared" si="191"/>
        <v>0.106</v>
      </c>
      <c r="DE169" s="283">
        <f t="shared" si="192"/>
        <v>0</v>
      </c>
      <c r="DF169" s="284">
        <f t="shared" si="193"/>
        <v>0</v>
      </c>
      <c r="DI169" s="231"/>
      <c r="DJ169" s="163">
        <f t="shared" si="194"/>
        <v>12.8874</v>
      </c>
      <c r="DK169" s="203">
        <f t="shared" si="195"/>
        <v>0.441</v>
      </c>
      <c r="DM169" s="301">
        <f t="shared" si="196"/>
        <v>2</v>
      </c>
      <c r="DN169" s="302">
        <f t="shared" si="197"/>
        <v>6</v>
      </c>
    </row>
    <row r="170" spans="2:118" x14ac:dyDescent="0.3">
      <c r="B170" s="47" t="s">
        <v>127</v>
      </c>
      <c r="C170" s="160">
        <v>540086</v>
      </c>
      <c r="D170" s="4" t="s">
        <v>332</v>
      </c>
      <c r="E170" s="4" t="s">
        <v>369</v>
      </c>
      <c r="F170" s="11">
        <v>7</v>
      </c>
      <c r="G170" s="18">
        <v>158</v>
      </c>
      <c r="H170" s="18">
        <v>419</v>
      </c>
      <c r="I170" s="18">
        <v>512</v>
      </c>
      <c r="J170" s="19">
        <v>2073.9240506329111</v>
      </c>
      <c r="K170" s="18">
        <v>221</v>
      </c>
      <c r="L170" s="163">
        <v>2.3199999999999998</v>
      </c>
      <c r="N170" s="256">
        <v>50</v>
      </c>
      <c r="O170" s="26">
        <f t="shared" si="132"/>
        <v>0.28599999999999998</v>
      </c>
      <c r="P170" s="26">
        <v>0.31645569620253172</v>
      </c>
      <c r="Q170" s="144">
        <f t="shared" si="133"/>
        <v>0.91800000000000004</v>
      </c>
      <c r="R170" s="11">
        <v>1.2</v>
      </c>
      <c r="S170" s="26">
        <f t="shared" si="134"/>
        <v>0.14799999999999999</v>
      </c>
      <c r="T170" s="69">
        <v>7.5949367088607592E-3</v>
      </c>
      <c r="U170" s="31">
        <f t="shared" si="135"/>
        <v>0.82299999999999995</v>
      </c>
      <c r="V170" s="11">
        <v>19</v>
      </c>
      <c r="W170" s="26">
        <f t="shared" si="136"/>
        <v>0.749</v>
      </c>
      <c r="X170" s="62">
        <v>4.5</v>
      </c>
      <c r="Y170" s="144">
        <f t="shared" si="137"/>
        <v>0.90800000000000003</v>
      </c>
      <c r="Z170" s="163">
        <f t="shared" si="138"/>
        <v>3.8320000000000003</v>
      </c>
      <c r="AA170" s="185">
        <f t="shared" si="139"/>
        <v>0.84</v>
      </c>
      <c r="AB170" s="283">
        <f t="shared" si="140"/>
        <v>2</v>
      </c>
      <c r="AC170" s="284">
        <f t="shared" si="141"/>
        <v>3</v>
      </c>
      <c r="AE170" s="256">
        <v>31</v>
      </c>
      <c r="AF170" s="26">
        <f t="shared" si="142"/>
        <v>0.33900000000000002</v>
      </c>
      <c r="AG170" s="79">
        <v>0</v>
      </c>
      <c r="AH170" s="26">
        <f t="shared" si="143"/>
        <v>0</v>
      </c>
      <c r="AI170" s="26">
        <f t="shared" si="144"/>
        <v>7.3985680190930783E-2</v>
      </c>
      <c r="AJ170" s="83">
        <f t="shared" si="145"/>
        <v>0.51500000000000001</v>
      </c>
      <c r="AK170" s="61">
        <f t="shared" si="146"/>
        <v>0.62</v>
      </c>
      <c r="AL170" s="26">
        <f t="shared" si="147"/>
        <v>0.60399999999999998</v>
      </c>
      <c r="AM170" s="11">
        <v>32</v>
      </c>
      <c r="AN170" s="83">
        <f t="shared" si="148"/>
        <v>7.6372315035799526E-2</v>
      </c>
      <c r="AO170" s="26">
        <f t="shared" si="149"/>
        <v>0</v>
      </c>
      <c r="AP170" s="26">
        <f t="shared" si="150"/>
        <v>0</v>
      </c>
      <c r="AQ170" s="198">
        <f t="shared" si="151"/>
        <v>1.458</v>
      </c>
      <c r="AR170" s="193">
        <f t="shared" si="152"/>
        <v>0.32500000000000001</v>
      </c>
      <c r="AS170" s="283">
        <f t="shared" si="153"/>
        <v>0</v>
      </c>
      <c r="AT170" s="284">
        <f t="shared" si="154"/>
        <v>0</v>
      </c>
      <c r="AV170" s="208">
        <v>58450</v>
      </c>
      <c r="AW170" s="178">
        <f t="shared" si="155"/>
        <v>0.83699999999999997</v>
      </c>
      <c r="AX170" s="26">
        <v>0.22222222222222221</v>
      </c>
      <c r="AY170" s="83">
        <f t="shared" si="156"/>
        <v>0.625</v>
      </c>
      <c r="AZ170" s="26">
        <v>9.4E-2</v>
      </c>
      <c r="BA170" s="83">
        <f t="shared" si="157"/>
        <v>0.24</v>
      </c>
      <c r="BB170" s="26">
        <v>0.68799999999999994</v>
      </c>
      <c r="BC170" s="83">
        <f t="shared" si="158"/>
        <v>0.35299999999999998</v>
      </c>
      <c r="BD170" s="26">
        <v>0.65600000000000003</v>
      </c>
      <c r="BE170" s="83">
        <f t="shared" si="159"/>
        <v>0.254</v>
      </c>
      <c r="BF170" s="26">
        <v>0.22580645161290322</v>
      </c>
      <c r="BG170" s="144">
        <f t="shared" si="160"/>
        <v>0.97799999999999998</v>
      </c>
      <c r="BH170" s="212">
        <f t="shared" si="161"/>
        <v>3.2869999999999999</v>
      </c>
      <c r="BI170" s="193">
        <f t="shared" si="162"/>
        <v>0.46899999999999997</v>
      </c>
      <c r="BJ170" s="283">
        <f t="shared" si="163"/>
        <v>1</v>
      </c>
      <c r="BK170" s="284">
        <f t="shared" si="164"/>
        <v>2</v>
      </c>
      <c r="BM170" s="160">
        <v>1</v>
      </c>
      <c r="BN170" s="26">
        <f t="shared" si="165"/>
        <v>0.40200000000000002</v>
      </c>
      <c r="BO170" s="11">
        <v>0</v>
      </c>
      <c r="BP170" s="26">
        <f t="shared" si="166"/>
        <v>0</v>
      </c>
      <c r="BQ170" s="26">
        <v>0.20799999999999999</v>
      </c>
      <c r="BR170" s="178">
        <f t="shared" si="167"/>
        <v>0.84399999999999997</v>
      </c>
      <c r="BS170" s="163">
        <f t="shared" si="168"/>
        <v>1.246</v>
      </c>
      <c r="BT170" s="223">
        <f t="shared" si="169"/>
        <v>0.69899999999999995</v>
      </c>
      <c r="BU170" s="283">
        <f t="shared" si="170"/>
        <v>0</v>
      </c>
      <c r="BV170" s="284">
        <f t="shared" si="171"/>
        <v>1</v>
      </c>
      <c r="BX170" s="160">
        <v>0</v>
      </c>
      <c r="BY170" s="26">
        <f t="shared" si="172"/>
        <v>0</v>
      </c>
      <c r="BZ170" s="11">
        <v>0</v>
      </c>
      <c r="CA170" s="26">
        <f t="shared" si="173"/>
        <v>0</v>
      </c>
      <c r="CB170" s="11">
        <v>0</v>
      </c>
      <c r="CC170" s="26">
        <f t="shared" si="174"/>
        <v>0</v>
      </c>
      <c r="CD170" s="11">
        <v>0</v>
      </c>
      <c r="CE170" s="26">
        <f t="shared" si="175"/>
        <v>0</v>
      </c>
      <c r="CF170" s="163">
        <f t="shared" si="176"/>
        <v>0</v>
      </c>
      <c r="CG170" s="203">
        <f t="shared" si="177"/>
        <v>0</v>
      </c>
      <c r="CH170" s="283">
        <f t="shared" si="178"/>
        <v>0</v>
      </c>
      <c r="CI170" s="284">
        <f t="shared" si="179"/>
        <v>0</v>
      </c>
      <c r="CK170" s="160">
        <v>2</v>
      </c>
      <c r="CL170" s="26">
        <f t="shared" si="180"/>
        <v>0.498</v>
      </c>
      <c r="CM170" s="26">
        <v>6.4516129032258063E-2</v>
      </c>
      <c r="CN170" s="83">
        <f t="shared" si="181"/>
        <v>0.72399999999999998</v>
      </c>
      <c r="CO170" s="11">
        <v>6</v>
      </c>
      <c r="CP170" s="26">
        <f t="shared" si="182"/>
        <v>0.28899999999999998</v>
      </c>
      <c r="CQ170" s="11">
        <v>0</v>
      </c>
      <c r="CR170" s="26">
        <f t="shared" si="183"/>
        <v>0</v>
      </c>
      <c r="CS170" s="163">
        <f t="shared" si="184"/>
        <v>1.5109999999999999</v>
      </c>
      <c r="CT170" s="203">
        <f t="shared" si="185"/>
        <v>0.46899999999999997</v>
      </c>
      <c r="CU170" s="283">
        <f t="shared" si="186"/>
        <v>0</v>
      </c>
      <c r="CV170" s="284">
        <f t="shared" si="187"/>
        <v>0</v>
      </c>
      <c r="CX170" s="227">
        <v>9.6000000000000002E-2</v>
      </c>
      <c r="CY170" s="26">
        <f t="shared" si="188"/>
        <v>0.47299999999999998</v>
      </c>
      <c r="CZ170" s="26">
        <v>7.1999999999999995E-2</v>
      </c>
      <c r="DA170" s="26">
        <f t="shared" si="189"/>
        <v>0.57199999999999995</v>
      </c>
      <c r="DB170" s="26">
        <v>0.47570000000000001</v>
      </c>
      <c r="DC170" s="163">
        <f t="shared" si="190"/>
        <v>1.5206999999999999</v>
      </c>
      <c r="DD170" s="203">
        <f t="shared" si="191"/>
        <v>0.51200000000000001</v>
      </c>
      <c r="DE170" s="283">
        <f t="shared" si="192"/>
        <v>0</v>
      </c>
      <c r="DF170" s="284">
        <f t="shared" si="193"/>
        <v>0</v>
      </c>
      <c r="DI170" s="231"/>
      <c r="DJ170" s="163">
        <f t="shared" si="194"/>
        <v>12.854699999999999</v>
      </c>
      <c r="DK170" s="203">
        <f t="shared" si="195"/>
        <v>0.438</v>
      </c>
      <c r="DM170" s="301">
        <f t="shared" si="196"/>
        <v>3</v>
      </c>
      <c r="DN170" s="302">
        <f t="shared" si="197"/>
        <v>6</v>
      </c>
    </row>
    <row r="171" spans="2:118" x14ac:dyDescent="0.3">
      <c r="B171" s="49" t="s">
        <v>46</v>
      </c>
      <c r="C171" s="161">
        <v>540014</v>
      </c>
      <c r="D171" s="6" t="s">
        <v>312</v>
      </c>
      <c r="E171" s="6" t="s">
        <v>369</v>
      </c>
      <c r="F171" s="13">
        <v>11</v>
      </c>
      <c r="G171" s="22">
        <v>12182</v>
      </c>
      <c r="H171" s="22">
        <v>11980</v>
      </c>
      <c r="I171" s="22">
        <v>19150</v>
      </c>
      <c r="J171" s="23">
        <v>1006.0745362009521</v>
      </c>
      <c r="K171" s="22">
        <v>8523</v>
      </c>
      <c r="L171" s="164">
        <v>2.2256247800070397</v>
      </c>
      <c r="N171" s="445">
        <v>580</v>
      </c>
      <c r="O171" s="28">
        <f t="shared" si="132"/>
        <v>0.78</v>
      </c>
      <c r="P171" s="28">
        <v>4.7611229683139057E-2</v>
      </c>
      <c r="Q171" s="28">
        <f t="shared" si="133"/>
        <v>0.318</v>
      </c>
      <c r="R171" s="13">
        <v>25.49</v>
      </c>
      <c r="S171" s="28">
        <f t="shared" si="134"/>
        <v>0.79500000000000004</v>
      </c>
      <c r="T171" s="70">
        <v>2.0924314562469218E-3</v>
      </c>
      <c r="U171" s="28">
        <f t="shared" si="135"/>
        <v>0.32800000000000001</v>
      </c>
      <c r="V171" s="13">
        <v>9</v>
      </c>
      <c r="W171" s="28">
        <f t="shared" si="136"/>
        <v>0</v>
      </c>
      <c r="X171" s="63">
        <v>2.4</v>
      </c>
      <c r="Y171" s="28">
        <f t="shared" si="137"/>
        <v>0.66700000000000004</v>
      </c>
      <c r="Z171" s="164">
        <f t="shared" si="138"/>
        <v>2.8879999999999999</v>
      </c>
      <c r="AA171" s="187">
        <f t="shared" si="139"/>
        <v>0.378</v>
      </c>
      <c r="AB171" s="360">
        <f t="shared" si="140"/>
        <v>0</v>
      </c>
      <c r="AC171" s="361">
        <f t="shared" si="141"/>
        <v>0</v>
      </c>
      <c r="AE171" s="445">
        <v>131</v>
      </c>
      <c r="AF171" s="28">
        <f t="shared" si="142"/>
        <v>0.64600000000000002</v>
      </c>
      <c r="AG171" s="81">
        <v>30</v>
      </c>
      <c r="AH171" s="30">
        <f t="shared" si="143"/>
        <v>0.84</v>
      </c>
      <c r="AI171" s="28">
        <f t="shared" si="144"/>
        <v>1.0934891485809683E-2</v>
      </c>
      <c r="AJ171" s="86">
        <f t="shared" si="145"/>
        <v>0.19</v>
      </c>
      <c r="AK171" s="73">
        <f t="shared" si="146"/>
        <v>0.22586206896551725</v>
      </c>
      <c r="AL171" s="28">
        <f t="shared" si="147"/>
        <v>0.378</v>
      </c>
      <c r="AM171" s="13">
        <v>175</v>
      </c>
      <c r="AN171" s="86">
        <f t="shared" si="148"/>
        <v>1.4607679465776294E-2</v>
      </c>
      <c r="AO171" s="28">
        <f t="shared" si="149"/>
        <v>0.22900763358778625</v>
      </c>
      <c r="AP171" s="145">
        <f t="shared" si="150"/>
        <v>0.91500000000000004</v>
      </c>
      <c r="AQ171" s="197">
        <f t="shared" si="151"/>
        <v>2.0539999999999998</v>
      </c>
      <c r="AR171" s="195">
        <f t="shared" si="152"/>
        <v>0.54</v>
      </c>
      <c r="AS171" s="360">
        <f t="shared" si="153"/>
        <v>0</v>
      </c>
      <c r="AT171" s="361">
        <f t="shared" si="154"/>
        <v>1</v>
      </c>
      <c r="AV171" s="210">
        <v>88000</v>
      </c>
      <c r="AW171" s="145">
        <f t="shared" si="155"/>
        <v>0.95699999999999996</v>
      </c>
      <c r="AX171" s="28">
        <v>8.9285714285714281E-3</v>
      </c>
      <c r="AY171" s="86">
        <f t="shared" si="156"/>
        <v>0.254</v>
      </c>
      <c r="AZ171" s="28">
        <v>0.57099999999999995</v>
      </c>
      <c r="BA171" s="145">
        <f t="shared" si="157"/>
        <v>0.95</v>
      </c>
      <c r="BB171" s="28">
        <v>0.68</v>
      </c>
      <c r="BC171" s="86">
        <f t="shared" si="158"/>
        <v>0.33900000000000002</v>
      </c>
      <c r="BD171" s="28">
        <v>0.96499999999999997</v>
      </c>
      <c r="BE171" s="145">
        <f t="shared" si="159"/>
        <v>0.93899999999999995</v>
      </c>
      <c r="BF171" s="28">
        <v>2.2900763358778626E-2</v>
      </c>
      <c r="BG171" s="86">
        <f t="shared" si="160"/>
        <v>0.498</v>
      </c>
      <c r="BH171" s="214">
        <f t="shared" si="161"/>
        <v>3.9369999999999998</v>
      </c>
      <c r="BI171" s="182">
        <f t="shared" si="162"/>
        <v>0.92200000000000004</v>
      </c>
      <c r="BJ171" s="360">
        <f t="shared" si="163"/>
        <v>3</v>
      </c>
      <c r="BK171" s="361">
        <f t="shared" si="164"/>
        <v>3</v>
      </c>
      <c r="BM171" s="161">
        <v>2</v>
      </c>
      <c r="BN171" s="28">
        <f t="shared" si="165"/>
        <v>0.61799999999999999</v>
      </c>
      <c r="BO171" s="13">
        <v>1</v>
      </c>
      <c r="BP171" s="28">
        <f t="shared" si="166"/>
        <v>0.59299999999999997</v>
      </c>
      <c r="BQ171" s="28">
        <v>3.4000000000000002E-2</v>
      </c>
      <c r="BR171" s="86">
        <f t="shared" si="167"/>
        <v>0.22900000000000001</v>
      </c>
      <c r="BS171" s="164">
        <f t="shared" si="168"/>
        <v>0.84699999999999998</v>
      </c>
      <c r="BT171" s="225">
        <f t="shared" si="169"/>
        <v>0.434</v>
      </c>
      <c r="BU171" s="360">
        <f t="shared" si="170"/>
        <v>0</v>
      </c>
      <c r="BV171" s="361">
        <f t="shared" si="171"/>
        <v>0</v>
      </c>
      <c r="BX171" s="161">
        <v>0</v>
      </c>
      <c r="BY171" s="28">
        <f t="shared" si="172"/>
        <v>0</v>
      </c>
      <c r="BZ171" s="13">
        <v>0</v>
      </c>
      <c r="CA171" s="28">
        <f t="shared" si="173"/>
        <v>0</v>
      </c>
      <c r="CB171" s="13">
        <v>5</v>
      </c>
      <c r="CC171" s="28">
        <f t="shared" si="174"/>
        <v>0.65</v>
      </c>
      <c r="CD171" s="13">
        <v>1</v>
      </c>
      <c r="CE171" s="28">
        <f t="shared" si="175"/>
        <v>0.501</v>
      </c>
      <c r="CF171" s="164">
        <f t="shared" si="176"/>
        <v>0.65</v>
      </c>
      <c r="CG171" s="195">
        <f t="shared" si="177"/>
        <v>0.55800000000000005</v>
      </c>
      <c r="CH171" s="360">
        <f t="shared" si="178"/>
        <v>0</v>
      </c>
      <c r="CI171" s="361">
        <f t="shared" si="179"/>
        <v>0</v>
      </c>
      <c r="CK171" s="161">
        <v>0</v>
      </c>
      <c r="CL171" s="28">
        <f t="shared" si="180"/>
        <v>0</v>
      </c>
      <c r="CM171" s="28">
        <v>0</v>
      </c>
      <c r="CN171" s="86">
        <f t="shared" si="181"/>
        <v>0</v>
      </c>
      <c r="CO171" s="13">
        <v>170</v>
      </c>
      <c r="CP171" s="30">
        <f t="shared" si="182"/>
        <v>0.85099999999999998</v>
      </c>
      <c r="CQ171" s="13">
        <v>78</v>
      </c>
      <c r="CR171" s="30">
        <f t="shared" si="183"/>
        <v>0.88600000000000001</v>
      </c>
      <c r="CS171" s="164">
        <f t="shared" si="184"/>
        <v>1.7370000000000001</v>
      </c>
      <c r="CT171" s="195">
        <f t="shared" si="185"/>
        <v>0.498</v>
      </c>
      <c r="CU171" s="360">
        <f t="shared" si="186"/>
        <v>0</v>
      </c>
      <c r="CV171" s="361">
        <f t="shared" si="187"/>
        <v>2</v>
      </c>
      <c r="CX171" s="229">
        <v>3.2000000000000001E-2</v>
      </c>
      <c r="CY171" s="28">
        <f t="shared" si="188"/>
        <v>0.24299999999999999</v>
      </c>
      <c r="CZ171" s="28">
        <v>1.0999999999999999E-2</v>
      </c>
      <c r="DA171" s="28">
        <f t="shared" si="189"/>
        <v>0.25700000000000001</v>
      </c>
      <c r="DB171" s="28">
        <v>0.2334</v>
      </c>
      <c r="DC171" s="164">
        <f t="shared" si="190"/>
        <v>0.73340000000000005</v>
      </c>
      <c r="DD171" s="195">
        <f t="shared" si="191"/>
        <v>0.19400000000000001</v>
      </c>
      <c r="DE171" s="360">
        <f t="shared" si="192"/>
        <v>0</v>
      </c>
      <c r="DF171" s="361">
        <f t="shared" si="193"/>
        <v>0</v>
      </c>
      <c r="DI171" s="231"/>
      <c r="DJ171" s="164">
        <f t="shared" si="194"/>
        <v>12.846399999999997</v>
      </c>
      <c r="DK171" s="195">
        <f t="shared" si="195"/>
        <v>0.434</v>
      </c>
      <c r="DM171" s="363">
        <f t="shared" si="196"/>
        <v>3</v>
      </c>
      <c r="DN171" s="364">
        <f t="shared" si="197"/>
        <v>6</v>
      </c>
    </row>
    <row r="172" spans="2:118" x14ac:dyDescent="0.3">
      <c r="B172" s="48" t="s">
        <v>201</v>
      </c>
      <c r="C172" s="162">
        <v>540278</v>
      </c>
      <c r="D172" s="5" t="s">
        <v>344</v>
      </c>
      <c r="E172" s="5" t="s">
        <v>370</v>
      </c>
      <c r="F172" s="12">
        <v>1</v>
      </c>
      <c r="G172" s="20">
        <v>302113</v>
      </c>
      <c r="H172" s="20">
        <v>7480</v>
      </c>
      <c r="I172" s="20">
        <v>11081</v>
      </c>
      <c r="J172" s="21">
        <v>23.474130540559326</v>
      </c>
      <c r="K172" s="20">
        <v>3894</v>
      </c>
      <c r="L172" s="165">
        <v>2.8315356959424758</v>
      </c>
      <c r="N172" s="438">
        <v>7528</v>
      </c>
      <c r="O172" s="143">
        <f t="shared" si="132"/>
        <v>0.90100000000000002</v>
      </c>
      <c r="P172" s="27">
        <v>2.4917828759437689E-2</v>
      </c>
      <c r="Q172" s="27">
        <f t="shared" si="133"/>
        <v>0.14399999999999999</v>
      </c>
      <c r="R172" s="12">
        <v>254.17</v>
      </c>
      <c r="S172" s="29">
        <f t="shared" si="134"/>
        <v>0.88300000000000001</v>
      </c>
      <c r="T172" s="71">
        <v>8.4130772260710405E-4</v>
      </c>
      <c r="U172" s="27">
        <f t="shared" si="135"/>
        <v>8.1000000000000003E-2</v>
      </c>
      <c r="V172" s="12">
        <v>11</v>
      </c>
      <c r="W172" s="27">
        <f t="shared" si="136"/>
        <v>4.4999999999999998E-2</v>
      </c>
      <c r="X172" s="64">
        <v>1.2</v>
      </c>
      <c r="Y172" s="27">
        <f t="shared" si="137"/>
        <v>0.307</v>
      </c>
      <c r="Z172" s="165">
        <f t="shared" si="138"/>
        <v>2.3609999999999998</v>
      </c>
      <c r="AA172" s="183">
        <f t="shared" si="139"/>
        <v>0.219</v>
      </c>
      <c r="AB172" s="358">
        <f t="shared" si="140"/>
        <v>1</v>
      </c>
      <c r="AC172" s="359">
        <f t="shared" si="141"/>
        <v>2</v>
      </c>
      <c r="AE172" s="438">
        <v>249</v>
      </c>
      <c r="AF172" s="27">
        <f t="shared" si="142"/>
        <v>0.73399999999999999</v>
      </c>
      <c r="AG172" s="80">
        <v>0</v>
      </c>
      <c r="AH172" s="27">
        <f t="shared" si="143"/>
        <v>0</v>
      </c>
      <c r="AI172" s="27">
        <f t="shared" si="144"/>
        <v>3.3288770053475934E-2</v>
      </c>
      <c r="AJ172" s="85">
        <f t="shared" si="145"/>
        <v>0.29599999999999999</v>
      </c>
      <c r="AK172" s="74">
        <f t="shared" si="146"/>
        <v>3.3076514346439954E-2</v>
      </c>
      <c r="AL172" s="27">
        <f t="shared" si="147"/>
        <v>0.11600000000000001</v>
      </c>
      <c r="AM172" s="12">
        <v>435</v>
      </c>
      <c r="AN172" s="85">
        <f t="shared" si="148"/>
        <v>5.8155080213903747E-2</v>
      </c>
      <c r="AO172" s="27">
        <f t="shared" si="149"/>
        <v>0</v>
      </c>
      <c r="AP172" s="27">
        <f t="shared" si="150"/>
        <v>0</v>
      </c>
      <c r="AQ172" s="199">
        <f t="shared" si="151"/>
        <v>1.1459999999999999</v>
      </c>
      <c r="AR172" s="194">
        <f t="shared" si="152"/>
        <v>0.22600000000000001</v>
      </c>
      <c r="AS172" s="358">
        <f t="shared" si="153"/>
        <v>0</v>
      </c>
      <c r="AT172" s="359">
        <f t="shared" si="154"/>
        <v>0</v>
      </c>
      <c r="AV172" s="209">
        <v>39000</v>
      </c>
      <c r="AW172" s="85">
        <f t="shared" si="155"/>
        <v>0.54400000000000004</v>
      </c>
      <c r="AX172" s="27">
        <v>0.21772151898734179</v>
      </c>
      <c r="AY172" s="85">
        <f t="shared" si="156"/>
        <v>0.61099999999999999</v>
      </c>
      <c r="AZ172" s="27">
        <v>0.17499999999999999</v>
      </c>
      <c r="BA172" s="85">
        <f t="shared" si="157"/>
        <v>0.42699999999999999</v>
      </c>
      <c r="BB172" s="27">
        <v>0.86699999999999999</v>
      </c>
      <c r="BC172" s="85">
        <f t="shared" si="158"/>
        <v>0.60699999999999998</v>
      </c>
      <c r="BD172" s="27">
        <v>0.755</v>
      </c>
      <c r="BE172" s="85">
        <f t="shared" si="159"/>
        <v>0.39500000000000002</v>
      </c>
      <c r="BF172" s="27">
        <v>8.8353413654618476E-2</v>
      </c>
      <c r="BG172" s="180">
        <f t="shared" si="160"/>
        <v>0.83699999999999997</v>
      </c>
      <c r="BH172" s="213">
        <f t="shared" si="161"/>
        <v>3.4209999999999998</v>
      </c>
      <c r="BI172" s="194">
        <f t="shared" si="162"/>
        <v>0.56100000000000005</v>
      </c>
      <c r="BJ172" s="358">
        <f t="shared" si="163"/>
        <v>0</v>
      </c>
      <c r="BK172" s="359">
        <f t="shared" si="164"/>
        <v>1</v>
      </c>
      <c r="BM172" s="162">
        <v>1</v>
      </c>
      <c r="BN172" s="27">
        <f t="shared" si="165"/>
        <v>0.40200000000000002</v>
      </c>
      <c r="BO172" s="12">
        <v>0</v>
      </c>
      <c r="BP172" s="27">
        <f t="shared" si="166"/>
        <v>0</v>
      </c>
      <c r="BQ172" s="27">
        <v>3.2000000000000001E-2</v>
      </c>
      <c r="BR172" s="85">
        <f t="shared" si="167"/>
        <v>0.21199999999999999</v>
      </c>
      <c r="BS172" s="165">
        <f t="shared" si="168"/>
        <v>0.61399999999999999</v>
      </c>
      <c r="BT172" s="224">
        <f t="shared" si="169"/>
        <v>0.33500000000000002</v>
      </c>
      <c r="BU172" s="358">
        <f t="shared" si="170"/>
        <v>0</v>
      </c>
      <c r="BV172" s="359">
        <f t="shared" si="171"/>
        <v>0</v>
      </c>
      <c r="BX172" s="162">
        <v>5</v>
      </c>
      <c r="BY172" s="29">
        <f t="shared" si="172"/>
        <v>0.86499999999999999</v>
      </c>
      <c r="BZ172" s="12">
        <v>2</v>
      </c>
      <c r="CA172" s="29">
        <f t="shared" si="173"/>
        <v>0.872</v>
      </c>
      <c r="CB172" s="12">
        <v>14</v>
      </c>
      <c r="CC172" s="29">
        <f t="shared" si="174"/>
        <v>0.86899999999999999</v>
      </c>
      <c r="CD172" s="12">
        <v>0</v>
      </c>
      <c r="CE172" s="27">
        <f t="shared" si="175"/>
        <v>0</v>
      </c>
      <c r="CF172" s="165">
        <f t="shared" si="176"/>
        <v>1.734</v>
      </c>
      <c r="CG172" s="188">
        <f t="shared" si="177"/>
        <v>0.93200000000000005</v>
      </c>
      <c r="CH172" s="358">
        <f t="shared" si="178"/>
        <v>0</v>
      </c>
      <c r="CI172" s="359">
        <f t="shared" si="179"/>
        <v>2</v>
      </c>
      <c r="CK172" s="162">
        <v>14</v>
      </c>
      <c r="CL172" s="27">
        <f t="shared" si="180"/>
        <v>0.72699999999999998</v>
      </c>
      <c r="CM172" s="27">
        <v>5.6224899598393573E-2</v>
      </c>
      <c r="CN172" s="85">
        <f t="shared" si="181"/>
        <v>0.69199999999999995</v>
      </c>
      <c r="CO172" s="12">
        <v>32</v>
      </c>
      <c r="CP172" s="27">
        <f t="shared" si="182"/>
        <v>0.54700000000000004</v>
      </c>
      <c r="CQ172" s="12">
        <v>2</v>
      </c>
      <c r="CR172" s="27">
        <f t="shared" si="183"/>
        <v>0.35299999999999998</v>
      </c>
      <c r="CS172" s="165">
        <f t="shared" si="184"/>
        <v>2.319</v>
      </c>
      <c r="CT172" s="194">
        <f t="shared" si="185"/>
        <v>0.59299999999999997</v>
      </c>
      <c r="CU172" s="358">
        <f t="shared" si="186"/>
        <v>0</v>
      </c>
      <c r="CV172" s="359">
        <f t="shared" si="187"/>
        <v>0</v>
      </c>
      <c r="CX172" s="228">
        <v>5.8999999999999997E-2</v>
      </c>
      <c r="CY172" s="27">
        <f t="shared" si="188"/>
        <v>0.33500000000000002</v>
      </c>
      <c r="CZ172" s="27">
        <v>0.03</v>
      </c>
      <c r="DA172" s="27">
        <f t="shared" si="189"/>
        <v>0.34599999999999997</v>
      </c>
      <c r="DB172" s="27">
        <v>0.55549999999999999</v>
      </c>
      <c r="DC172" s="165">
        <f t="shared" si="190"/>
        <v>1.2364999999999999</v>
      </c>
      <c r="DD172" s="194">
        <f t="shared" si="191"/>
        <v>0.40899999999999997</v>
      </c>
      <c r="DE172" s="358">
        <f t="shared" si="192"/>
        <v>0</v>
      </c>
      <c r="DF172" s="359">
        <f t="shared" si="193"/>
        <v>0</v>
      </c>
      <c r="DI172" s="231"/>
      <c r="DJ172" s="165">
        <f t="shared" si="194"/>
        <v>12.831499999999998</v>
      </c>
      <c r="DK172" s="194">
        <f t="shared" si="195"/>
        <v>0.43099999999999999</v>
      </c>
      <c r="DM172" s="370">
        <f t="shared" si="196"/>
        <v>1</v>
      </c>
      <c r="DN172" s="371">
        <f t="shared" si="197"/>
        <v>5</v>
      </c>
    </row>
    <row r="173" spans="2:118" x14ac:dyDescent="0.3">
      <c r="B173" s="47" t="s">
        <v>193</v>
      </c>
      <c r="C173" s="160">
        <v>540140</v>
      </c>
      <c r="D173" s="4" t="s">
        <v>343</v>
      </c>
      <c r="E173" s="4" t="s">
        <v>369</v>
      </c>
      <c r="F173" s="11">
        <v>6</v>
      </c>
      <c r="G173" s="18">
        <v>198</v>
      </c>
      <c r="H173" s="18">
        <v>92</v>
      </c>
      <c r="I173" s="18">
        <v>58</v>
      </c>
      <c r="J173" s="19">
        <v>187.47474747474746</v>
      </c>
      <c r="K173" s="18">
        <v>36</v>
      </c>
      <c r="L173" s="163">
        <v>1.61</v>
      </c>
      <c r="N173" s="256">
        <v>17</v>
      </c>
      <c r="O173" s="26">
        <f t="shared" si="132"/>
        <v>8.4000000000000005E-2</v>
      </c>
      <c r="P173" s="26">
        <v>8.5858585858585856E-2</v>
      </c>
      <c r="Q173" s="26">
        <f t="shared" si="133"/>
        <v>0.46200000000000002</v>
      </c>
      <c r="R173" s="11">
        <v>1.37</v>
      </c>
      <c r="S173" s="26">
        <f t="shared" si="134"/>
        <v>0.155</v>
      </c>
      <c r="T173" s="69">
        <v>6.9191919191919204E-3</v>
      </c>
      <c r="U173" s="26">
        <f t="shared" si="135"/>
        <v>0.77300000000000002</v>
      </c>
      <c r="V173" s="11">
        <v>13</v>
      </c>
      <c r="W173" s="26">
        <f t="shared" si="136"/>
        <v>0.183</v>
      </c>
      <c r="X173" s="62">
        <v>2.2999999999999998</v>
      </c>
      <c r="Y173" s="26">
        <f t="shared" si="137"/>
        <v>0.64300000000000002</v>
      </c>
      <c r="Z173" s="163">
        <f t="shared" si="138"/>
        <v>2.3000000000000003</v>
      </c>
      <c r="AA173" s="181">
        <f t="shared" si="139"/>
        <v>0.20399999999999999</v>
      </c>
      <c r="AB173" s="283">
        <f t="shared" si="140"/>
        <v>0</v>
      </c>
      <c r="AC173" s="284">
        <f t="shared" si="141"/>
        <v>0</v>
      </c>
      <c r="AE173" s="256">
        <v>15</v>
      </c>
      <c r="AF173" s="26">
        <f t="shared" si="142"/>
        <v>0.19400000000000001</v>
      </c>
      <c r="AG173" s="79">
        <v>0</v>
      </c>
      <c r="AH173" s="26">
        <f t="shared" si="143"/>
        <v>0</v>
      </c>
      <c r="AI173" s="26">
        <f t="shared" si="144"/>
        <v>0.16304347826086957</v>
      </c>
      <c r="AJ173" s="83">
        <f t="shared" si="145"/>
        <v>0.72699999999999998</v>
      </c>
      <c r="AK173" s="61">
        <f t="shared" si="146"/>
        <v>0.88235294117647056</v>
      </c>
      <c r="AL173" s="26">
        <f t="shared" si="147"/>
        <v>0.71699999999999997</v>
      </c>
      <c r="AM173" s="11">
        <v>15</v>
      </c>
      <c r="AN173" s="83">
        <f t="shared" si="148"/>
        <v>0.16304347826086957</v>
      </c>
      <c r="AO173" s="26">
        <f t="shared" si="149"/>
        <v>0</v>
      </c>
      <c r="AP173" s="26">
        <f t="shared" si="150"/>
        <v>0</v>
      </c>
      <c r="AQ173" s="198">
        <f t="shared" si="151"/>
        <v>1.6379999999999999</v>
      </c>
      <c r="AR173" s="193">
        <f t="shared" si="152"/>
        <v>0.38800000000000001</v>
      </c>
      <c r="AS173" s="283">
        <f t="shared" si="153"/>
        <v>0</v>
      </c>
      <c r="AT173" s="284">
        <f t="shared" si="154"/>
        <v>0</v>
      </c>
      <c r="AV173" s="208">
        <v>41700</v>
      </c>
      <c r="AW173" s="83">
        <f t="shared" si="155"/>
        <v>0.59699999999999998</v>
      </c>
      <c r="AX173" s="26">
        <v>0.58333333333333337</v>
      </c>
      <c r="AY173" s="144">
        <f t="shared" si="156"/>
        <v>0.98499999999999999</v>
      </c>
      <c r="AZ173" s="26">
        <v>0.2</v>
      </c>
      <c r="BA173" s="83">
        <f t="shared" si="157"/>
        <v>0.49399999999999999</v>
      </c>
      <c r="BB173" s="26">
        <v>0.8</v>
      </c>
      <c r="BC173" s="83">
        <f t="shared" si="158"/>
        <v>0.48699999999999999</v>
      </c>
      <c r="BD173" s="26">
        <v>1</v>
      </c>
      <c r="BE173" s="144">
        <f t="shared" si="159"/>
        <v>0.98899999999999999</v>
      </c>
      <c r="BF173" s="26">
        <v>0</v>
      </c>
      <c r="BG173" s="83">
        <f t="shared" si="160"/>
        <v>0</v>
      </c>
      <c r="BH173" s="212">
        <f t="shared" si="161"/>
        <v>3.552</v>
      </c>
      <c r="BI173" s="193">
        <f t="shared" si="162"/>
        <v>0.63600000000000001</v>
      </c>
      <c r="BJ173" s="283">
        <f t="shared" si="163"/>
        <v>2</v>
      </c>
      <c r="BK173" s="284">
        <f t="shared" si="164"/>
        <v>2</v>
      </c>
      <c r="BM173" s="160">
        <v>0</v>
      </c>
      <c r="BN173" s="26">
        <f t="shared" si="165"/>
        <v>0</v>
      </c>
      <c r="BO173" s="11">
        <v>0</v>
      </c>
      <c r="BP173" s="26">
        <f t="shared" si="166"/>
        <v>0</v>
      </c>
      <c r="BQ173" s="26">
        <v>0.152</v>
      </c>
      <c r="BR173" s="83">
        <f t="shared" si="167"/>
        <v>0.72399999999999998</v>
      </c>
      <c r="BS173" s="163">
        <f t="shared" si="168"/>
        <v>0.72399999999999998</v>
      </c>
      <c r="BT173" s="223">
        <f t="shared" si="169"/>
        <v>0.38500000000000001</v>
      </c>
      <c r="BU173" s="283">
        <f t="shared" si="170"/>
        <v>0</v>
      </c>
      <c r="BV173" s="284">
        <f t="shared" si="171"/>
        <v>0</v>
      </c>
      <c r="BX173" s="160">
        <v>0</v>
      </c>
      <c r="BY173" s="26">
        <f t="shared" si="172"/>
        <v>0</v>
      </c>
      <c r="BZ173" s="11">
        <v>0</v>
      </c>
      <c r="CA173" s="26">
        <f t="shared" si="173"/>
        <v>0</v>
      </c>
      <c r="CB173" s="11">
        <v>0</v>
      </c>
      <c r="CC173" s="26">
        <f t="shared" si="174"/>
        <v>0</v>
      </c>
      <c r="CD173" s="11">
        <v>0</v>
      </c>
      <c r="CE173" s="26">
        <f t="shared" si="175"/>
        <v>0</v>
      </c>
      <c r="CF173" s="163">
        <f t="shared" si="176"/>
        <v>0</v>
      </c>
      <c r="CG173" s="203">
        <f t="shared" si="177"/>
        <v>0</v>
      </c>
      <c r="CH173" s="283">
        <f t="shared" si="178"/>
        <v>0</v>
      </c>
      <c r="CI173" s="284">
        <f t="shared" si="179"/>
        <v>0</v>
      </c>
      <c r="CK173" s="160">
        <v>2</v>
      </c>
      <c r="CL173" s="26">
        <f t="shared" si="180"/>
        <v>0.498</v>
      </c>
      <c r="CM173" s="26">
        <v>0.13333333333333333</v>
      </c>
      <c r="CN173" s="178">
        <f t="shared" si="181"/>
        <v>0.84799999999999998</v>
      </c>
      <c r="CO173" s="11">
        <v>10</v>
      </c>
      <c r="CP173" s="26">
        <f t="shared" si="182"/>
        <v>0.36299999999999999</v>
      </c>
      <c r="CQ173" s="11">
        <v>4</v>
      </c>
      <c r="CR173" s="26">
        <f t="shared" si="183"/>
        <v>0.438</v>
      </c>
      <c r="CS173" s="163">
        <f t="shared" si="184"/>
        <v>2.1470000000000002</v>
      </c>
      <c r="CT173" s="203">
        <f t="shared" si="185"/>
        <v>0.56799999999999995</v>
      </c>
      <c r="CU173" s="283">
        <f t="shared" si="186"/>
        <v>0</v>
      </c>
      <c r="CV173" s="284">
        <f t="shared" si="187"/>
        <v>1</v>
      </c>
      <c r="CX173" s="227">
        <v>0.39700000000000002</v>
      </c>
      <c r="CY173" s="31">
        <f t="shared" si="188"/>
        <v>0.872</v>
      </c>
      <c r="CZ173" s="26">
        <v>0.24099999999999999</v>
      </c>
      <c r="DA173" s="31">
        <f t="shared" si="189"/>
        <v>0.84</v>
      </c>
      <c r="DB173" s="83">
        <v>0.73119999999999996</v>
      </c>
      <c r="DC173" s="163">
        <f t="shared" si="190"/>
        <v>2.4432</v>
      </c>
      <c r="DD173" s="205">
        <f t="shared" si="191"/>
        <v>0.86499999999999999</v>
      </c>
      <c r="DE173" s="283">
        <f t="shared" si="192"/>
        <v>0</v>
      </c>
      <c r="DF173" s="284">
        <f t="shared" si="193"/>
        <v>2</v>
      </c>
      <c r="DI173" s="231"/>
      <c r="DJ173" s="163">
        <f t="shared" si="194"/>
        <v>12.8042</v>
      </c>
      <c r="DK173" s="203">
        <f t="shared" si="195"/>
        <v>0.42699999999999999</v>
      </c>
      <c r="DM173" s="301">
        <f t="shared" si="196"/>
        <v>2</v>
      </c>
      <c r="DN173" s="302">
        <f t="shared" si="197"/>
        <v>5</v>
      </c>
    </row>
    <row r="174" spans="2:118" x14ac:dyDescent="0.3">
      <c r="B174" s="47" t="s">
        <v>69</v>
      </c>
      <c r="C174" s="160">
        <v>540037</v>
      </c>
      <c r="D174" s="4" t="s">
        <v>320</v>
      </c>
      <c r="E174" s="4" t="s">
        <v>369</v>
      </c>
      <c r="F174" s="11">
        <v>7</v>
      </c>
      <c r="G174" s="18">
        <v>224</v>
      </c>
      <c r="H174" s="18">
        <v>170</v>
      </c>
      <c r="I174" s="18">
        <v>159</v>
      </c>
      <c r="J174" s="19">
        <v>454.28571428571422</v>
      </c>
      <c r="K174" s="18">
        <v>45</v>
      </c>
      <c r="L174" s="163">
        <v>3.53</v>
      </c>
      <c r="N174" s="256">
        <v>70</v>
      </c>
      <c r="O174" s="26">
        <f t="shared" si="132"/>
        <v>0.374</v>
      </c>
      <c r="P174" s="26">
        <v>0.3125</v>
      </c>
      <c r="Q174" s="144">
        <f t="shared" si="133"/>
        <v>0.90800000000000003</v>
      </c>
      <c r="R174" s="11">
        <v>1.82</v>
      </c>
      <c r="S174" s="26">
        <f t="shared" si="134"/>
        <v>0.24</v>
      </c>
      <c r="T174" s="69">
        <v>8.1250000000000003E-3</v>
      </c>
      <c r="U174" s="31">
        <f t="shared" si="135"/>
        <v>0.84799999999999998</v>
      </c>
      <c r="V174" s="11">
        <v>18</v>
      </c>
      <c r="W174" s="26">
        <f t="shared" si="136"/>
        <v>0.58599999999999997</v>
      </c>
      <c r="X174" s="62">
        <v>1.3</v>
      </c>
      <c r="Y174" s="26">
        <f t="shared" si="137"/>
        <v>0.35599999999999998</v>
      </c>
      <c r="Z174" s="163">
        <f t="shared" si="138"/>
        <v>3.3120000000000003</v>
      </c>
      <c r="AA174" s="181">
        <f t="shared" si="139"/>
        <v>0.59699999999999998</v>
      </c>
      <c r="AB174" s="283">
        <f t="shared" si="140"/>
        <v>1</v>
      </c>
      <c r="AC174" s="284">
        <f t="shared" si="141"/>
        <v>2</v>
      </c>
      <c r="AE174" s="256">
        <v>19</v>
      </c>
      <c r="AF174" s="26">
        <f t="shared" si="142"/>
        <v>0.23300000000000001</v>
      </c>
      <c r="AG174" s="79">
        <v>0</v>
      </c>
      <c r="AH174" s="26">
        <f t="shared" si="143"/>
        <v>0</v>
      </c>
      <c r="AI174" s="26">
        <f t="shared" si="144"/>
        <v>0.11176470588235295</v>
      </c>
      <c r="AJ174" s="83">
        <f t="shared" si="145"/>
        <v>0.621</v>
      </c>
      <c r="AK174" s="61">
        <f t="shared" si="146"/>
        <v>0.27142857142857141</v>
      </c>
      <c r="AL174" s="26">
        <f t="shared" si="147"/>
        <v>0.41299999999999998</v>
      </c>
      <c r="AM174" s="11">
        <v>21</v>
      </c>
      <c r="AN174" s="83">
        <f t="shared" si="148"/>
        <v>0.12352941176470589</v>
      </c>
      <c r="AO174" s="26">
        <f t="shared" si="149"/>
        <v>0</v>
      </c>
      <c r="AP174" s="26">
        <f t="shared" si="150"/>
        <v>0</v>
      </c>
      <c r="AQ174" s="198">
        <f t="shared" si="151"/>
        <v>1.2670000000000001</v>
      </c>
      <c r="AR174" s="193">
        <f t="shared" si="152"/>
        <v>0.26800000000000002</v>
      </c>
      <c r="AS174" s="283">
        <f t="shared" si="153"/>
        <v>0</v>
      </c>
      <c r="AT174" s="284">
        <f t="shared" si="154"/>
        <v>0</v>
      </c>
      <c r="AV174" s="208">
        <v>22600</v>
      </c>
      <c r="AW174" s="83">
        <f t="shared" si="155"/>
        <v>0.23300000000000001</v>
      </c>
      <c r="AX174" s="26">
        <v>0.3125</v>
      </c>
      <c r="AY174" s="178">
        <f t="shared" si="156"/>
        <v>0.80900000000000005</v>
      </c>
      <c r="AZ174" s="26">
        <v>0.14299999999999999</v>
      </c>
      <c r="BA174" s="83">
        <f t="shared" si="157"/>
        <v>0.34899999999999998</v>
      </c>
      <c r="BB174" s="26">
        <v>1</v>
      </c>
      <c r="BC174" s="144">
        <f t="shared" si="158"/>
        <v>1</v>
      </c>
      <c r="BD174" s="26">
        <v>0.81</v>
      </c>
      <c r="BE174" s="83">
        <f t="shared" si="159"/>
        <v>0.51200000000000001</v>
      </c>
      <c r="BF174" s="26">
        <v>5.2631578947368418E-2</v>
      </c>
      <c r="BG174" s="83">
        <f t="shared" si="160"/>
        <v>0.68100000000000005</v>
      </c>
      <c r="BH174" s="212">
        <f t="shared" si="161"/>
        <v>3.5840000000000001</v>
      </c>
      <c r="BI174" s="193">
        <f t="shared" si="162"/>
        <v>0.67100000000000004</v>
      </c>
      <c r="BJ174" s="283">
        <f t="shared" si="163"/>
        <v>1</v>
      </c>
      <c r="BK174" s="284">
        <f t="shared" si="164"/>
        <v>2</v>
      </c>
      <c r="BM174" s="160">
        <v>1</v>
      </c>
      <c r="BN174" s="26">
        <f t="shared" si="165"/>
        <v>0.40200000000000002</v>
      </c>
      <c r="BO174" s="11">
        <v>0</v>
      </c>
      <c r="BP174" s="26">
        <f t="shared" si="166"/>
        <v>0</v>
      </c>
      <c r="BQ174" s="26">
        <v>0.159</v>
      </c>
      <c r="BR174" s="83">
        <f t="shared" si="167"/>
        <v>0.749</v>
      </c>
      <c r="BS174" s="163">
        <f t="shared" si="168"/>
        <v>1.151</v>
      </c>
      <c r="BT174" s="223">
        <f t="shared" si="169"/>
        <v>0.63900000000000001</v>
      </c>
      <c r="BU174" s="283">
        <f t="shared" si="170"/>
        <v>0</v>
      </c>
      <c r="BV174" s="284">
        <f t="shared" si="171"/>
        <v>0</v>
      </c>
      <c r="BX174" s="160">
        <v>0</v>
      </c>
      <c r="BY174" s="26">
        <f t="shared" si="172"/>
        <v>0</v>
      </c>
      <c r="BZ174" s="11">
        <v>0</v>
      </c>
      <c r="CA174" s="26">
        <f t="shared" si="173"/>
        <v>0</v>
      </c>
      <c r="CB174" s="11">
        <v>1</v>
      </c>
      <c r="CC174" s="26">
        <f t="shared" si="174"/>
        <v>0.21199999999999999</v>
      </c>
      <c r="CD174" s="11">
        <v>0</v>
      </c>
      <c r="CE174" s="26">
        <f t="shared" si="175"/>
        <v>0</v>
      </c>
      <c r="CF174" s="163">
        <f t="shared" si="176"/>
        <v>0.21199999999999999</v>
      </c>
      <c r="CG174" s="203">
        <f t="shared" si="177"/>
        <v>0.20799999999999999</v>
      </c>
      <c r="CH174" s="283">
        <f t="shared" si="178"/>
        <v>0</v>
      </c>
      <c r="CI174" s="284">
        <f t="shared" si="179"/>
        <v>0</v>
      </c>
      <c r="CK174" s="160">
        <v>0</v>
      </c>
      <c r="CL174" s="26">
        <f t="shared" si="180"/>
        <v>0</v>
      </c>
      <c r="CM174" s="26">
        <v>0</v>
      </c>
      <c r="CN174" s="83">
        <f t="shared" si="181"/>
        <v>0</v>
      </c>
      <c r="CO174" s="11">
        <v>33</v>
      </c>
      <c r="CP174" s="26">
        <f t="shared" si="182"/>
        <v>0.56100000000000005</v>
      </c>
      <c r="CQ174" s="11">
        <v>9</v>
      </c>
      <c r="CR174" s="26">
        <f t="shared" si="183"/>
        <v>0.58299999999999996</v>
      </c>
      <c r="CS174" s="163">
        <f t="shared" si="184"/>
        <v>1.1440000000000001</v>
      </c>
      <c r="CT174" s="203">
        <f t="shared" si="185"/>
        <v>0.378</v>
      </c>
      <c r="CU174" s="283">
        <f t="shared" si="186"/>
        <v>0</v>
      </c>
      <c r="CV174" s="284">
        <f t="shared" si="187"/>
        <v>0</v>
      </c>
      <c r="CX174" s="227">
        <v>0.33300000000000002</v>
      </c>
      <c r="CY174" s="31">
        <f t="shared" si="188"/>
        <v>0.83299999999999996</v>
      </c>
      <c r="CZ174" s="26">
        <v>0.22</v>
      </c>
      <c r="DA174" s="31">
        <f t="shared" si="189"/>
        <v>0.81899999999999995</v>
      </c>
      <c r="DB174" s="26">
        <v>0.48010000000000003</v>
      </c>
      <c r="DC174" s="163">
        <f t="shared" si="190"/>
        <v>2.1320999999999999</v>
      </c>
      <c r="DD174" s="203">
        <f t="shared" si="191"/>
        <v>0.77700000000000002</v>
      </c>
      <c r="DE174" s="283">
        <f t="shared" si="192"/>
        <v>0</v>
      </c>
      <c r="DF174" s="284">
        <f t="shared" si="193"/>
        <v>2</v>
      </c>
      <c r="DI174" s="231"/>
      <c r="DJ174" s="163">
        <f t="shared" si="194"/>
        <v>12.802100000000003</v>
      </c>
      <c r="DK174" s="203">
        <f t="shared" si="195"/>
        <v>0.42399999999999999</v>
      </c>
      <c r="DM174" s="301">
        <f t="shared" si="196"/>
        <v>2</v>
      </c>
      <c r="DN174" s="302">
        <f t="shared" si="197"/>
        <v>6</v>
      </c>
    </row>
    <row r="175" spans="2:118" x14ac:dyDescent="0.3">
      <c r="B175" s="47" t="s">
        <v>104</v>
      </c>
      <c r="C175" s="160">
        <v>540064</v>
      </c>
      <c r="D175" s="4" t="s">
        <v>328</v>
      </c>
      <c r="E175" s="4" t="s">
        <v>369</v>
      </c>
      <c r="F175" s="11">
        <v>5</v>
      </c>
      <c r="G175" s="18">
        <v>2131</v>
      </c>
      <c r="H175" s="18">
        <v>1895</v>
      </c>
      <c r="I175" s="18">
        <v>3100</v>
      </c>
      <c r="J175" s="19">
        <v>931.01830126701066</v>
      </c>
      <c r="K175" s="18">
        <v>1483</v>
      </c>
      <c r="L175" s="163">
        <v>2.0299999999999998</v>
      </c>
      <c r="N175" s="256">
        <v>211</v>
      </c>
      <c r="O175" s="26">
        <f t="shared" si="132"/>
        <v>0.63900000000000001</v>
      </c>
      <c r="P175" s="26">
        <v>9.9014547160957297E-2</v>
      </c>
      <c r="Q175" s="26">
        <f t="shared" si="133"/>
        <v>0.49099999999999999</v>
      </c>
      <c r="R175" s="11">
        <v>9.26</v>
      </c>
      <c r="S175" s="26">
        <f t="shared" si="134"/>
        <v>0.73099999999999998</v>
      </c>
      <c r="T175" s="69">
        <v>4.3453777569216331E-3</v>
      </c>
      <c r="U175" s="26">
        <f t="shared" si="135"/>
        <v>0.59</v>
      </c>
      <c r="V175" s="11">
        <v>19</v>
      </c>
      <c r="W175" s="26">
        <f t="shared" si="136"/>
        <v>0.749</v>
      </c>
      <c r="X175" s="62">
        <v>4.5</v>
      </c>
      <c r="Y175" s="144">
        <f t="shared" si="137"/>
        <v>0.90800000000000003</v>
      </c>
      <c r="Z175" s="163">
        <f t="shared" si="138"/>
        <v>4.1079999999999997</v>
      </c>
      <c r="AA175" s="184">
        <f t="shared" si="139"/>
        <v>0.92500000000000004</v>
      </c>
      <c r="AB175" s="283">
        <f t="shared" si="140"/>
        <v>1</v>
      </c>
      <c r="AC175" s="284">
        <f t="shared" si="141"/>
        <v>1</v>
      </c>
      <c r="AE175" s="256">
        <v>16</v>
      </c>
      <c r="AF175" s="26">
        <f t="shared" si="142"/>
        <v>0.20799999999999999</v>
      </c>
      <c r="AG175" s="79">
        <v>0</v>
      </c>
      <c r="AH175" s="26">
        <f t="shared" si="143"/>
        <v>0</v>
      </c>
      <c r="AI175" s="26">
        <f t="shared" si="144"/>
        <v>8.4432717678100261E-3</v>
      </c>
      <c r="AJ175" s="83">
        <f t="shared" si="145"/>
        <v>0.18</v>
      </c>
      <c r="AK175" s="61">
        <f t="shared" si="146"/>
        <v>7.582938388625593E-2</v>
      </c>
      <c r="AL175" s="26">
        <f t="shared" si="147"/>
        <v>0.24299999999999999</v>
      </c>
      <c r="AM175" s="11">
        <v>17</v>
      </c>
      <c r="AN175" s="83">
        <f t="shared" si="148"/>
        <v>8.9709762532981536E-3</v>
      </c>
      <c r="AO175" s="26">
        <f t="shared" si="149"/>
        <v>0</v>
      </c>
      <c r="AP175" s="26">
        <f t="shared" si="150"/>
        <v>0</v>
      </c>
      <c r="AQ175" s="198">
        <f t="shared" si="151"/>
        <v>0.63100000000000001</v>
      </c>
      <c r="AR175" s="193">
        <f t="shared" si="152"/>
        <v>0.14099999999999999</v>
      </c>
      <c r="AS175" s="283">
        <f t="shared" si="153"/>
        <v>0</v>
      </c>
      <c r="AT175" s="284">
        <f t="shared" si="154"/>
        <v>0</v>
      </c>
      <c r="AV175" s="208">
        <v>29000</v>
      </c>
      <c r="AW175" s="83">
        <f t="shared" si="155"/>
        <v>0.36299999999999999</v>
      </c>
      <c r="AX175" s="26">
        <v>1</v>
      </c>
      <c r="AY175" s="144">
        <f t="shared" si="156"/>
        <v>1</v>
      </c>
      <c r="AZ175" s="26">
        <v>0</v>
      </c>
      <c r="BA175" s="83">
        <f t="shared" si="157"/>
        <v>0</v>
      </c>
      <c r="BB175" s="26">
        <v>0.94099999999999995</v>
      </c>
      <c r="BC175" s="144">
        <f t="shared" si="158"/>
        <v>0.92900000000000005</v>
      </c>
      <c r="BD175" s="26">
        <v>0.8819999999999999</v>
      </c>
      <c r="BE175" s="83">
        <f t="shared" si="159"/>
        <v>0.70299999999999996</v>
      </c>
      <c r="BF175" s="26">
        <v>6.25E-2</v>
      </c>
      <c r="BG175" s="83">
        <f t="shared" si="160"/>
        <v>0.749</v>
      </c>
      <c r="BH175" s="212">
        <f t="shared" si="161"/>
        <v>3.7440000000000002</v>
      </c>
      <c r="BI175" s="191">
        <f t="shared" si="162"/>
        <v>0.80500000000000005</v>
      </c>
      <c r="BJ175" s="283">
        <f t="shared" si="163"/>
        <v>2</v>
      </c>
      <c r="BK175" s="284">
        <f t="shared" si="164"/>
        <v>2</v>
      </c>
      <c r="BM175" s="160">
        <v>0</v>
      </c>
      <c r="BN175" s="26">
        <f t="shared" si="165"/>
        <v>0</v>
      </c>
      <c r="BO175" s="11">
        <v>0</v>
      </c>
      <c r="BP175" s="26">
        <f t="shared" si="166"/>
        <v>0</v>
      </c>
      <c r="BQ175" s="26">
        <v>2.9000000000000001E-2</v>
      </c>
      <c r="BR175" s="83">
        <f t="shared" si="167"/>
        <v>0.19700000000000001</v>
      </c>
      <c r="BS175" s="163">
        <f t="shared" si="168"/>
        <v>0.19700000000000001</v>
      </c>
      <c r="BT175" s="223">
        <f t="shared" si="169"/>
        <v>0.17599999999999999</v>
      </c>
      <c r="BU175" s="283">
        <f t="shared" si="170"/>
        <v>0</v>
      </c>
      <c r="BV175" s="284">
        <f t="shared" si="171"/>
        <v>0</v>
      </c>
      <c r="BX175" s="160">
        <v>0</v>
      </c>
      <c r="BY175" s="26">
        <f t="shared" si="172"/>
        <v>0</v>
      </c>
      <c r="BZ175" s="11">
        <v>0</v>
      </c>
      <c r="CA175" s="26">
        <f t="shared" si="173"/>
        <v>0</v>
      </c>
      <c r="CB175" s="11">
        <v>2</v>
      </c>
      <c r="CC175" s="26">
        <f t="shared" si="174"/>
        <v>0.42</v>
      </c>
      <c r="CD175" s="11">
        <v>1</v>
      </c>
      <c r="CE175" s="26">
        <f t="shared" si="175"/>
        <v>0.501</v>
      </c>
      <c r="CF175" s="163">
        <f t="shared" si="176"/>
        <v>0.42</v>
      </c>
      <c r="CG175" s="203">
        <f t="shared" si="177"/>
        <v>0.39200000000000002</v>
      </c>
      <c r="CH175" s="283">
        <f t="shared" si="178"/>
        <v>0</v>
      </c>
      <c r="CI175" s="284">
        <f t="shared" si="179"/>
        <v>0</v>
      </c>
      <c r="CK175" s="160">
        <v>3</v>
      </c>
      <c r="CL175" s="26">
        <f t="shared" si="180"/>
        <v>0.56499999999999995</v>
      </c>
      <c r="CM175" s="26">
        <v>0.1875</v>
      </c>
      <c r="CN175" s="178">
        <f t="shared" si="181"/>
        <v>0.89700000000000002</v>
      </c>
      <c r="CO175" s="11">
        <v>79</v>
      </c>
      <c r="CP175" s="26">
        <f t="shared" si="182"/>
        <v>0.73799999999999999</v>
      </c>
      <c r="CQ175" s="11">
        <v>25</v>
      </c>
      <c r="CR175" s="26">
        <f t="shared" si="183"/>
        <v>0.74199999999999999</v>
      </c>
      <c r="CS175" s="163">
        <f t="shared" si="184"/>
        <v>2.9419999999999997</v>
      </c>
      <c r="CT175" s="203">
        <f t="shared" si="185"/>
        <v>0.79100000000000004</v>
      </c>
      <c r="CU175" s="283">
        <f t="shared" si="186"/>
        <v>0</v>
      </c>
      <c r="CV175" s="284">
        <f t="shared" si="187"/>
        <v>1</v>
      </c>
      <c r="CX175" s="227">
        <v>8.0000000000000002E-3</v>
      </c>
      <c r="CY175" s="26">
        <f t="shared" si="188"/>
        <v>0.155</v>
      </c>
      <c r="CZ175" s="26">
        <v>4.0000000000000001E-3</v>
      </c>
      <c r="DA175" s="26">
        <f t="shared" si="189"/>
        <v>0.183</v>
      </c>
      <c r="DB175" s="26">
        <v>0.35239999999999999</v>
      </c>
      <c r="DC175" s="163">
        <f t="shared" si="190"/>
        <v>0.6903999999999999</v>
      </c>
      <c r="DD175" s="203">
        <f t="shared" si="191"/>
        <v>0.18</v>
      </c>
      <c r="DE175" s="283">
        <f t="shared" si="192"/>
        <v>0</v>
      </c>
      <c r="DF175" s="284">
        <f t="shared" si="193"/>
        <v>0</v>
      </c>
      <c r="DI175" s="231"/>
      <c r="DJ175" s="163">
        <f t="shared" si="194"/>
        <v>12.732399999999998</v>
      </c>
      <c r="DK175" s="203">
        <f t="shared" si="195"/>
        <v>0.42</v>
      </c>
      <c r="DM175" s="301">
        <f t="shared" si="196"/>
        <v>3</v>
      </c>
      <c r="DN175" s="302">
        <f t="shared" si="197"/>
        <v>4</v>
      </c>
    </row>
    <row r="176" spans="2:118" x14ac:dyDescent="0.3">
      <c r="B176" s="47" t="s">
        <v>291</v>
      </c>
      <c r="C176" s="160">
        <v>540256</v>
      </c>
      <c r="D176" s="4" t="s">
        <v>365</v>
      </c>
      <c r="E176" s="4" t="s">
        <v>369</v>
      </c>
      <c r="F176" s="11">
        <v>10</v>
      </c>
      <c r="G176" s="18">
        <v>322</v>
      </c>
      <c r="H176" s="18">
        <v>242</v>
      </c>
      <c r="I176" s="18">
        <v>366</v>
      </c>
      <c r="J176" s="19">
        <v>727.45341614906829</v>
      </c>
      <c r="K176" s="18">
        <v>175</v>
      </c>
      <c r="L176" s="163">
        <v>2.09</v>
      </c>
      <c r="N176" s="256">
        <v>53</v>
      </c>
      <c r="O176" s="26">
        <f t="shared" si="132"/>
        <v>0.307</v>
      </c>
      <c r="P176" s="26">
        <v>0.1645962732919255</v>
      </c>
      <c r="Q176" s="26">
        <f t="shared" si="133"/>
        <v>0.67400000000000004</v>
      </c>
      <c r="R176" s="11">
        <v>2.17</v>
      </c>
      <c r="S176" s="26">
        <f t="shared" si="134"/>
        <v>0.28599999999999998</v>
      </c>
      <c r="T176" s="69">
        <v>6.7391304347826086E-3</v>
      </c>
      <c r="U176" s="26">
        <f t="shared" si="135"/>
        <v>0.76300000000000001</v>
      </c>
      <c r="V176" s="11">
        <v>18</v>
      </c>
      <c r="W176" s="26">
        <f t="shared" si="136"/>
        <v>0.58599999999999997</v>
      </c>
      <c r="X176" s="62">
        <v>1.5</v>
      </c>
      <c r="Y176" s="26">
        <f t="shared" si="137"/>
        <v>0.42699999999999999</v>
      </c>
      <c r="Z176" s="163">
        <f t="shared" si="138"/>
        <v>3.0429999999999997</v>
      </c>
      <c r="AA176" s="181">
        <f t="shared" si="139"/>
        <v>0.45500000000000002</v>
      </c>
      <c r="AB176" s="283">
        <f t="shared" si="140"/>
        <v>0</v>
      </c>
      <c r="AC176" s="284">
        <f t="shared" si="141"/>
        <v>0</v>
      </c>
      <c r="AE176" s="256">
        <v>52</v>
      </c>
      <c r="AF176" s="26">
        <f t="shared" si="142"/>
        <v>0.45200000000000001</v>
      </c>
      <c r="AG176" s="79">
        <v>0</v>
      </c>
      <c r="AH176" s="26">
        <f t="shared" si="143"/>
        <v>0</v>
      </c>
      <c r="AI176" s="26">
        <f t="shared" si="144"/>
        <v>0.21487603305785125</v>
      </c>
      <c r="AJ176" s="178">
        <f t="shared" si="145"/>
        <v>0.81899999999999995</v>
      </c>
      <c r="AK176" s="61">
        <f t="shared" si="146"/>
        <v>0.98113207547169812</v>
      </c>
      <c r="AL176" s="26">
        <f t="shared" si="147"/>
        <v>0.752</v>
      </c>
      <c r="AM176" s="11">
        <v>76</v>
      </c>
      <c r="AN176" s="83">
        <f t="shared" si="148"/>
        <v>0.31404958677685951</v>
      </c>
      <c r="AO176" s="26">
        <f t="shared" si="149"/>
        <v>0</v>
      </c>
      <c r="AP176" s="26">
        <f t="shared" si="150"/>
        <v>0</v>
      </c>
      <c r="AQ176" s="198">
        <f t="shared" si="151"/>
        <v>2.0230000000000001</v>
      </c>
      <c r="AR176" s="193">
        <f t="shared" si="152"/>
        <v>0.52200000000000002</v>
      </c>
      <c r="AS176" s="283">
        <f t="shared" si="153"/>
        <v>0</v>
      </c>
      <c r="AT176" s="284">
        <f t="shared" si="154"/>
        <v>1</v>
      </c>
      <c r="AV176" s="208">
        <v>35200</v>
      </c>
      <c r="AW176" s="83">
        <f t="shared" si="155"/>
        <v>0.48</v>
      </c>
      <c r="AX176" s="26">
        <v>2.1739130434782612E-2</v>
      </c>
      <c r="AY176" s="83">
        <f t="shared" si="156"/>
        <v>0.28199999999999997</v>
      </c>
      <c r="AZ176" s="26">
        <v>0.42099999999999999</v>
      </c>
      <c r="BA176" s="178">
        <f t="shared" si="157"/>
        <v>0.85099999999999998</v>
      </c>
      <c r="BB176" s="26">
        <v>0.47399999999999998</v>
      </c>
      <c r="BC176" s="83">
        <f t="shared" si="158"/>
        <v>0.215</v>
      </c>
      <c r="BD176" s="26">
        <v>0.94700000000000006</v>
      </c>
      <c r="BE176" s="178">
        <f t="shared" si="159"/>
        <v>0.89700000000000002</v>
      </c>
      <c r="BF176" s="26">
        <v>0</v>
      </c>
      <c r="BG176" s="83">
        <f t="shared" si="160"/>
        <v>0</v>
      </c>
      <c r="BH176" s="212">
        <f t="shared" si="161"/>
        <v>2.7250000000000001</v>
      </c>
      <c r="BI176" s="193">
        <f t="shared" si="162"/>
        <v>0.247</v>
      </c>
      <c r="BJ176" s="283">
        <f t="shared" si="163"/>
        <v>0</v>
      </c>
      <c r="BK176" s="284">
        <f t="shared" si="164"/>
        <v>2</v>
      </c>
      <c r="BM176" s="160">
        <v>2</v>
      </c>
      <c r="BN176" s="26">
        <f t="shared" si="165"/>
        <v>0.61799999999999999</v>
      </c>
      <c r="BO176" s="11">
        <v>0</v>
      </c>
      <c r="BP176" s="26">
        <f t="shared" si="166"/>
        <v>0</v>
      </c>
      <c r="BQ176" s="26">
        <v>0.24399999999999999</v>
      </c>
      <c r="BR176" s="178">
        <f t="shared" si="167"/>
        <v>0.879</v>
      </c>
      <c r="BS176" s="163">
        <f t="shared" si="168"/>
        <v>1.4969999999999999</v>
      </c>
      <c r="BT176" s="220">
        <f t="shared" si="169"/>
        <v>0.86199999999999999</v>
      </c>
      <c r="BU176" s="283">
        <f t="shared" si="170"/>
        <v>0</v>
      </c>
      <c r="BV176" s="284">
        <f t="shared" si="171"/>
        <v>1</v>
      </c>
      <c r="BX176" s="160">
        <v>0</v>
      </c>
      <c r="BY176" s="26">
        <f t="shared" si="172"/>
        <v>0</v>
      </c>
      <c r="BZ176" s="11">
        <v>0</v>
      </c>
      <c r="CA176" s="26">
        <f t="shared" si="173"/>
        <v>0</v>
      </c>
      <c r="CB176" s="11">
        <v>4</v>
      </c>
      <c r="CC176" s="26">
        <f t="shared" si="174"/>
        <v>0.59</v>
      </c>
      <c r="CD176" s="11">
        <v>3</v>
      </c>
      <c r="CE176" s="26">
        <f t="shared" si="175"/>
        <v>0.77300000000000002</v>
      </c>
      <c r="CF176" s="163">
        <f t="shared" si="176"/>
        <v>0.59</v>
      </c>
      <c r="CG176" s="203">
        <f t="shared" si="177"/>
        <v>0.51500000000000001</v>
      </c>
      <c r="CH176" s="283">
        <f t="shared" si="178"/>
        <v>0</v>
      </c>
      <c r="CI176" s="284">
        <f t="shared" si="179"/>
        <v>0</v>
      </c>
      <c r="CK176" s="160">
        <v>0</v>
      </c>
      <c r="CL176" s="26">
        <f t="shared" si="180"/>
        <v>0</v>
      </c>
      <c r="CM176" s="26">
        <v>0</v>
      </c>
      <c r="CN176" s="83">
        <f t="shared" si="181"/>
        <v>0</v>
      </c>
      <c r="CO176" s="11">
        <v>12</v>
      </c>
      <c r="CP176" s="26">
        <f t="shared" si="182"/>
        <v>0.40200000000000002</v>
      </c>
      <c r="CQ176" s="11">
        <v>4</v>
      </c>
      <c r="CR176" s="26">
        <f t="shared" si="183"/>
        <v>0.438</v>
      </c>
      <c r="CS176" s="163">
        <f t="shared" si="184"/>
        <v>0.84000000000000008</v>
      </c>
      <c r="CT176" s="203">
        <f t="shared" si="185"/>
        <v>0.28899999999999998</v>
      </c>
      <c r="CU176" s="283">
        <f t="shared" si="186"/>
        <v>0</v>
      </c>
      <c r="CV176" s="284">
        <f t="shared" si="187"/>
        <v>0</v>
      </c>
      <c r="CX176" s="227">
        <v>0.183</v>
      </c>
      <c r="CY176" s="26">
        <f t="shared" si="188"/>
        <v>0.66700000000000004</v>
      </c>
      <c r="CZ176" s="26">
        <v>7.3999999999999996E-2</v>
      </c>
      <c r="DA176" s="26">
        <f t="shared" si="189"/>
        <v>0.57899999999999996</v>
      </c>
      <c r="DB176" s="83">
        <v>0.74880000000000002</v>
      </c>
      <c r="DC176" s="163">
        <f t="shared" si="190"/>
        <v>1.9948000000000001</v>
      </c>
      <c r="DD176" s="203">
        <f t="shared" si="191"/>
        <v>0.71299999999999997</v>
      </c>
      <c r="DE176" s="283">
        <f t="shared" si="192"/>
        <v>0</v>
      </c>
      <c r="DF176" s="284">
        <f t="shared" si="193"/>
        <v>0</v>
      </c>
      <c r="DI176" s="231"/>
      <c r="DJ176" s="163">
        <f t="shared" si="194"/>
        <v>12.712799999999998</v>
      </c>
      <c r="DK176" s="203">
        <f t="shared" si="195"/>
        <v>0.41599999999999998</v>
      </c>
      <c r="DM176" s="301">
        <f t="shared" si="196"/>
        <v>0</v>
      </c>
      <c r="DN176" s="302">
        <f t="shared" si="197"/>
        <v>4</v>
      </c>
    </row>
    <row r="177" spans="2:118" x14ac:dyDescent="0.3">
      <c r="B177" s="48" t="s">
        <v>213</v>
      </c>
      <c r="C177" s="162">
        <v>540149</v>
      </c>
      <c r="D177" s="5" t="s">
        <v>347</v>
      </c>
      <c r="E177" s="5" t="s">
        <v>370</v>
      </c>
      <c r="F177" s="12">
        <v>10</v>
      </c>
      <c r="G177" s="20">
        <v>55695</v>
      </c>
      <c r="H177" s="20">
        <v>5313</v>
      </c>
      <c r="I177" s="20">
        <v>9501</v>
      </c>
      <c r="J177" s="21">
        <v>109.17748451387018</v>
      </c>
      <c r="K177" s="20">
        <v>3793</v>
      </c>
      <c r="L177" s="165">
        <v>2.4822040601107305</v>
      </c>
      <c r="N177" s="438">
        <v>1168</v>
      </c>
      <c r="O177" s="29">
        <f t="shared" si="132"/>
        <v>0.80500000000000005</v>
      </c>
      <c r="P177" s="27">
        <v>2.0971361881676989E-2</v>
      </c>
      <c r="Q177" s="27">
        <f t="shared" si="133"/>
        <v>0.109</v>
      </c>
      <c r="R177" s="12">
        <v>52.68</v>
      </c>
      <c r="S177" s="29">
        <f t="shared" si="134"/>
        <v>0.80900000000000005</v>
      </c>
      <c r="T177" s="71">
        <v>9.4586587664960951E-4</v>
      </c>
      <c r="U177" s="27">
        <f t="shared" si="135"/>
        <v>0.11600000000000001</v>
      </c>
      <c r="V177" s="12">
        <v>13</v>
      </c>
      <c r="W177" s="27">
        <f t="shared" si="136"/>
        <v>0.183</v>
      </c>
      <c r="X177" s="64">
        <v>0.7</v>
      </c>
      <c r="Y177" s="27">
        <f t="shared" si="137"/>
        <v>0.17599999999999999</v>
      </c>
      <c r="Z177" s="165">
        <f t="shared" si="138"/>
        <v>2.198</v>
      </c>
      <c r="AA177" s="183">
        <f t="shared" si="139"/>
        <v>0.187</v>
      </c>
      <c r="AB177" s="358">
        <f t="shared" si="140"/>
        <v>0</v>
      </c>
      <c r="AC177" s="359">
        <f t="shared" si="141"/>
        <v>2</v>
      </c>
      <c r="AE177" s="438">
        <v>171</v>
      </c>
      <c r="AF177" s="27">
        <f t="shared" si="142"/>
        <v>0.68899999999999995</v>
      </c>
      <c r="AG177" s="80">
        <v>4</v>
      </c>
      <c r="AH177" s="27">
        <f t="shared" si="143"/>
        <v>0.59699999999999998</v>
      </c>
      <c r="AI177" s="27">
        <f t="shared" si="144"/>
        <v>3.2185206098249576E-2</v>
      </c>
      <c r="AJ177" s="85">
        <f t="shared" si="145"/>
        <v>0.28599999999999998</v>
      </c>
      <c r="AK177" s="74">
        <f t="shared" si="146"/>
        <v>0.1464041095890411</v>
      </c>
      <c r="AL177" s="27">
        <f t="shared" si="147"/>
        <v>0.33500000000000002</v>
      </c>
      <c r="AM177" s="12">
        <v>373</v>
      </c>
      <c r="AN177" s="85">
        <f t="shared" si="148"/>
        <v>7.0205157161678897E-2</v>
      </c>
      <c r="AO177" s="27">
        <f t="shared" si="149"/>
        <v>2.3391812865497075E-2</v>
      </c>
      <c r="AP177" s="27">
        <f t="shared" si="150"/>
        <v>0.57199999999999995</v>
      </c>
      <c r="AQ177" s="199">
        <f t="shared" si="151"/>
        <v>1.907</v>
      </c>
      <c r="AR177" s="194">
        <f t="shared" si="152"/>
        <v>0.48</v>
      </c>
      <c r="AS177" s="358">
        <f t="shared" si="153"/>
        <v>0</v>
      </c>
      <c r="AT177" s="359">
        <f t="shared" si="154"/>
        <v>0</v>
      </c>
      <c r="AV177" s="209">
        <v>28170</v>
      </c>
      <c r="AW177" s="85">
        <f t="shared" si="155"/>
        <v>0.34200000000000003</v>
      </c>
      <c r="AX177" s="27">
        <v>0.44705882352941179</v>
      </c>
      <c r="AY177" s="143">
        <f t="shared" si="156"/>
        <v>0.92900000000000005</v>
      </c>
      <c r="AZ177" s="27">
        <v>0.39100000000000001</v>
      </c>
      <c r="BA177" s="180">
        <f t="shared" si="157"/>
        <v>0.83</v>
      </c>
      <c r="BB177" s="27">
        <v>0.89</v>
      </c>
      <c r="BC177" s="85">
        <f t="shared" si="158"/>
        <v>0.71299999999999997</v>
      </c>
      <c r="BD177" s="27">
        <v>0.74199999999999999</v>
      </c>
      <c r="BE177" s="85">
        <f t="shared" si="159"/>
        <v>0.38100000000000001</v>
      </c>
      <c r="BF177" s="27">
        <v>1.7543859649122806E-2</v>
      </c>
      <c r="BG177" s="85">
        <f t="shared" si="160"/>
        <v>0.441</v>
      </c>
      <c r="BH177" s="213">
        <f t="shared" si="161"/>
        <v>3.6360000000000006</v>
      </c>
      <c r="BI177" s="194">
        <f t="shared" si="162"/>
        <v>0.71299999999999997</v>
      </c>
      <c r="BJ177" s="358">
        <f t="shared" si="163"/>
        <v>1</v>
      </c>
      <c r="BK177" s="359">
        <f t="shared" si="164"/>
        <v>2</v>
      </c>
      <c r="BM177" s="162">
        <v>0</v>
      </c>
      <c r="BN177" s="27">
        <f t="shared" si="165"/>
        <v>0</v>
      </c>
      <c r="BO177" s="12">
        <v>0</v>
      </c>
      <c r="BP177" s="27">
        <f t="shared" si="166"/>
        <v>0</v>
      </c>
      <c r="BQ177" s="27">
        <v>4.2000000000000003E-2</v>
      </c>
      <c r="BR177" s="85">
        <f t="shared" si="167"/>
        <v>0.27200000000000002</v>
      </c>
      <c r="BS177" s="165">
        <f t="shared" si="168"/>
        <v>0.27200000000000002</v>
      </c>
      <c r="BT177" s="224">
        <f t="shared" si="169"/>
        <v>0.20799999999999999</v>
      </c>
      <c r="BU177" s="358">
        <f t="shared" si="170"/>
        <v>0</v>
      </c>
      <c r="BV177" s="359">
        <f t="shared" si="171"/>
        <v>0</v>
      </c>
      <c r="BX177" s="162">
        <v>1</v>
      </c>
      <c r="BY177" s="27">
        <f t="shared" si="172"/>
        <v>0.71299999999999997</v>
      </c>
      <c r="BZ177" s="12">
        <v>0</v>
      </c>
      <c r="CA177" s="27">
        <f t="shared" si="173"/>
        <v>0</v>
      </c>
      <c r="CB177" s="12">
        <v>5</v>
      </c>
      <c r="CC177" s="27">
        <f t="shared" si="174"/>
        <v>0.65</v>
      </c>
      <c r="CD177" s="12">
        <v>0</v>
      </c>
      <c r="CE177" s="27">
        <f t="shared" si="175"/>
        <v>0</v>
      </c>
      <c r="CF177" s="165">
        <f t="shared" si="176"/>
        <v>1.363</v>
      </c>
      <c r="CG177" s="194">
        <f t="shared" si="177"/>
        <v>0.77300000000000002</v>
      </c>
      <c r="CH177" s="358">
        <f t="shared" si="178"/>
        <v>0</v>
      </c>
      <c r="CI177" s="359">
        <f t="shared" si="179"/>
        <v>0</v>
      </c>
      <c r="CK177" s="162">
        <v>3</v>
      </c>
      <c r="CL177" s="27">
        <f t="shared" si="180"/>
        <v>0.56499999999999995</v>
      </c>
      <c r="CM177" s="27">
        <v>1.7543859649122806E-2</v>
      </c>
      <c r="CN177" s="85">
        <f t="shared" si="181"/>
        <v>0.52200000000000002</v>
      </c>
      <c r="CO177" s="12">
        <v>85</v>
      </c>
      <c r="CP177" s="27">
        <f t="shared" si="182"/>
        <v>0.749</v>
      </c>
      <c r="CQ177" s="12">
        <v>25</v>
      </c>
      <c r="CR177" s="27">
        <f t="shared" si="183"/>
        <v>0.74199999999999999</v>
      </c>
      <c r="CS177" s="165">
        <f t="shared" si="184"/>
        <v>2.5779999999999998</v>
      </c>
      <c r="CT177" s="194">
        <f t="shared" si="185"/>
        <v>0.66700000000000004</v>
      </c>
      <c r="CU177" s="358">
        <f t="shared" si="186"/>
        <v>0</v>
      </c>
      <c r="CV177" s="359">
        <f t="shared" si="187"/>
        <v>0</v>
      </c>
      <c r="CX177" s="228">
        <v>4.2999999999999997E-2</v>
      </c>
      <c r="CY177" s="27">
        <f t="shared" si="188"/>
        <v>0.29599999999999999</v>
      </c>
      <c r="CZ177" s="27">
        <v>1.4999999999999999E-2</v>
      </c>
      <c r="DA177" s="27">
        <f t="shared" si="189"/>
        <v>0.27900000000000003</v>
      </c>
      <c r="DB177" s="27">
        <v>5.5500000000000001E-2</v>
      </c>
      <c r="DC177" s="165">
        <f t="shared" si="190"/>
        <v>0.63049999999999995</v>
      </c>
      <c r="DD177" s="194">
        <f t="shared" si="191"/>
        <v>0.16600000000000001</v>
      </c>
      <c r="DE177" s="358">
        <f t="shared" si="192"/>
        <v>0</v>
      </c>
      <c r="DF177" s="359">
        <f t="shared" si="193"/>
        <v>0</v>
      </c>
      <c r="DI177" s="231"/>
      <c r="DJ177" s="165">
        <f t="shared" si="194"/>
        <v>12.5845</v>
      </c>
      <c r="DK177" s="194">
        <f t="shared" si="195"/>
        <v>0.41299999999999998</v>
      </c>
      <c r="DM177" s="370">
        <f t="shared" si="196"/>
        <v>1</v>
      </c>
      <c r="DN177" s="371">
        <f t="shared" si="197"/>
        <v>4</v>
      </c>
    </row>
    <row r="178" spans="2:118" x14ac:dyDescent="0.3">
      <c r="B178" s="47" t="s">
        <v>248</v>
      </c>
      <c r="C178" s="160">
        <v>540178</v>
      </c>
      <c r="D178" s="4" t="s">
        <v>354</v>
      </c>
      <c r="E178" s="4" t="s">
        <v>369</v>
      </c>
      <c r="F178" s="11">
        <v>7</v>
      </c>
      <c r="G178" s="18">
        <v>207</v>
      </c>
      <c r="H178" s="18">
        <v>122</v>
      </c>
      <c r="I178" s="18">
        <v>110</v>
      </c>
      <c r="J178" s="19">
        <v>340.0966183574879</v>
      </c>
      <c r="K178" s="18">
        <v>62</v>
      </c>
      <c r="L178" s="163">
        <v>1.77</v>
      </c>
      <c r="N178" s="256">
        <v>56</v>
      </c>
      <c r="O178" s="26">
        <f t="shared" si="132"/>
        <v>0.32800000000000001</v>
      </c>
      <c r="P178" s="26">
        <v>0.27053140096618361</v>
      </c>
      <c r="Q178" s="31">
        <f t="shared" si="133"/>
        <v>0.86899999999999999</v>
      </c>
      <c r="R178" s="11">
        <v>2.02</v>
      </c>
      <c r="S178" s="26">
        <f t="shared" si="134"/>
        <v>0.27500000000000002</v>
      </c>
      <c r="T178" s="69">
        <v>9.7584541062801927E-3</v>
      </c>
      <c r="U178" s="144">
        <f t="shared" si="135"/>
        <v>0.92900000000000005</v>
      </c>
      <c r="V178" s="11">
        <v>15</v>
      </c>
      <c r="W178" s="26">
        <f t="shared" si="136"/>
        <v>0.28199999999999997</v>
      </c>
      <c r="X178" s="62">
        <v>1.2</v>
      </c>
      <c r="Y178" s="26">
        <f t="shared" si="137"/>
        <v>0.307</v>
      </c>
      <c r="Z178" s="163">
        <f t="shared" si="138"/>
        <v>2.9899999999999998</v>
      </c>
      <c r="AA178" s="181">
        <f t="shared" si="139"/>
        <v>0.42699999999999999</v>
      </c>
      <c r="AB178" s="283">
        <f t="shared" si="140"/>
        <v>1</v>
      </c>
      <c r="AC178" s="284">
        <f t="shared" si="141"/>
        <v>2</v>
      </c>
      <c r="AE178" s="256">
        <v>28</v>
      </c>
      <c r="AF178" s="26">
        <f t="shared" si="142"/>
        <v>0.31</v>
      </c>
      <c r="AG178" s="79">
        <v>0</v>
      </c>
      <c r="AH178" s="26">
        <f t="shared" si="143"/>
        <v>0</v>
      </c>
      <c r="AI178" s="26">
        <f t="shared" si="144"/>
        <v>0.22950819672131148</v>
      </c>
      <c r="AJ178" s="178">
        <f t="shared" si="145"/>
        <v>0.84399999999999997</v>
      </c>
      <c r="AK178" s="61">
        <f t="shared" si="146"/>
        <v>0.5</v>
      </c>
      <c r="AL178" s="26">
        <f t="shared" si="147"/>
        <v>0.53700000000000003</v>
      </c>
      <c r="AM178" s="11">
        <v>41</v>
      </c>
      <c r="AN178" s="83">
        <f t="shared" si="148"/>
        <v>0.33606557377049179</v>
      </c>
      <c r="AO178" s="26">
        <f t="shared" si="149"/>
        <v>0</v>
      </c>
      <c r="AP178" s="26">
        <f t="shared" si="150"/>
        <v>0</v>
      </c>
      <c r="AQ178" s="198">
        <f t="shared" si="151"/>
        <v>1.6910000000000001</v>
      </c>
      <c r="AR178" s="193">
        <f t="shared" si="152"/>
        <v>0.40600000000000003</v>
      </c>
      <c r="AS178" s="283">
        <f t="shared" si="153"/>
        <v>0</v>
      </c>
      <c r="AT178" s="284">
        <f t="shared" si="154"/>
        <v>1</v>
      </c>
      <c r="AV178" s="208">
        <v>52000</v>
      </c>
      <c r="AW178" s="83">
        <f t="shared" si="155"/>
        <v>0.75900000000000001</v>
      </c>
      <c r="AX178" s="26">
        <v>0.44117647058823528</v>
      </c>
      <c r="AY178" s="144">
        <f t="shared" si="156"/>
        <v>0.92200000000000004</v>
      </c>
      <c r="AZ178" s="26">
        <v>0.22</v>
      </c>
      <c r="BA178" s="83">
        <f t="shared" si="157"/>
        <v>0.53700000000000003</v>
      </c>
      <c r="BB178" s="26">
        <v>0.92700000000000005</v>
      </c>
      <c r="BC178" s="178">
        <f t="shared" si="158"/>
        <v>0.89</v>
      </c>
      <c r="BD178" s="26">
        <v>0.78100000000000003</v>
      </c>
      <c r="BE178" s="83">
        <f t="shared" si="159"/>
        <v>0.44500000000000001</v>
      </c>
      <c r="BF178" s="26">
        <v>0</v>
      </c>
      <c r="BG178" s="83">
        <f t="shared" si="160"/>
        <v>0</v>
      </c>
      <c r="BH178" s="212">
        <f t="shared" si="161"/>
        <v>3.5529999999999999</v>
      </c>
      <c r="BI178" s="193">
        <f t="shared" si="162"/>
        <v>0.63900000000000001</v>
      </c>
      <c r="BJ178" s="283">
        <f t="shared" si="163"/>
        <v>1</v>
      </c>
      <c r="BK178" s="284">
        <f t="shared" si="164"/>
        <v>2</v>
      </c>
      <c r="BM178" s="160">
        <v>2</v>
      </c>
      <c r="BN178" s="26">
        <f t="shared" si="165"/>
        <v>0.61799999999999999</v>
      </c>
      <c r="BO178" s="11">
        <v>1</v>
      </c>
      <c r="BP178" s="26">
        <f t="shared" si="166"/>
        <v>0.59299999999999997</v>
      </c>
      <c r="BQ178" s="26">
        <v>9.0999999999999998E-2</v>
      </c>
      <c r="BR178" s="83">
        <f t="shared" si="167"/>
        <v>0.55800000000000005</v>
      </c>
      <c r="BS178" s="163">
        <f t="shared" si="168"/>
        <v>1.1760000000000002</v>
      </c>
      <c r="BT178" s="223">
        <f t="shared" si="169"/>
        <v>0.66</v>
      </c>
      <c r="BU178" s="283">
        <f t="shared" si="170"/>
        <v>0</v>
      </c>
      <c r="BV178" s="284">
        <f t="shared" si="171"/>
        <v>0</v>
      </c>
      <c r="BX178" s="160">
        <v>0</v>
      </c>
      <c r="BY178" s="26">
        <f t="shared" si="172"/>
        <v>0</v>
      </c>
      <c r="BZ178" s="11">
        <v>0</v>
      </c>
      <c r="CA178" s="26">
        <f t="shared" si="173"/>
        <v>0</v>
      </c>
      <c r="CB178" s="11">
        <v>1</v>
      </c>
      <c r="CC178" s="26">
        <f t="shared" si="174"/>
        <v>0.21199999999999999</v>
      </c>
      <c r="CD178" s="11">
        <v>0</v>
      </c>
      <c r="CE178" s="26">
        <f t="shared" si="175"/>
        <v>0</v>
      </c>
      <c r="CF178" s="163">
        <f t="shared" si="176"/>
        <v>0.21199999999999999</v>
      </c>
      <c r="CG178" s="203">
        <f t="shared" si="177"/>
        <v>0.20799999999999999</v>
      </c>
      <c r="CH178" s="283">
        <f t="shared" si="178"/>
        <v>0</v>
      </c>
      <c r="CI178" s="284">
        <f t="shared" si="179"/>
        <v>0</v>
      </c>
      <c r="CK178" s="160">
        <v>0</v>
      </c>
      <c r="CL178" s="26">
        <f t="shared" si="180"/>
        <v>0</v>
      </c>
      <c r="CM178" s="26">
        <v>0</v>
      </c>
      <c r="CN178" s="83">
        <f t="shared" si="181"/>
        <v>0</v>
      </c>
      <c r="CO178" s="11">
        <v>4</v>
      </c>
      <c r="CP178" s="26">
        <f t="shared" si="182"/>
        <v>0.23599999999999999</v>
      </c>
      <c r="CQ178" s="11">
        <v>0</v>
      </c>
      <c r="CR178" s="26">
        <f t="shared" si="183"/>
        <v>0</v>
      </c>
      <c r="CS178" s="163">
        <f t="shared" si="184"/>
        <v>0.23599999999999999</v>
      </c>
      <c r="CT178" s="203">
        <f t="shared" si="185"/>
        <v>0.17299999999999999</v>
      </c>
      <c r="CU178" s="283">
        <f t="shared" si="186"/>
        <v>0</v>
      </c>
      <c r="CV178" s="284">
        <f t="shared" si="187"/>
        <v>0</v>
      </c>
      <c r="CX178" s="227">
        <v>0.41799999999999998</v>
      </c>
      <c r="CY178" s="31">
        <f t="shared" si="188"/>
        <v>0.88600000000000001</v>
      </c>
      <c r="CZ178" s="26">
        <v>0.245</v>
      </c>
      <c r="DA178" s="31">
        <f t="shared" si="189"/>
        <v>0.84399999999999997</v>
      </c>
      <c r="DB178" s="144">
        <v>0.93389999999999995</v>
      </c>
      <c r="DC178" s="163">
        <f t="shared" si="190"/>
        <v>2.6638999999999999</v>
      </c>
      <c r="DD178" s="206">
        <f t="shared" si="191"/>
        <v>0.93899999999999995</v>
      </c>
      <c r="DE178" s="283">
        <f t="shared" si="192"/>
        <v>1</v>
      </c>
      <c r="DF178" s="284">
        <f t="shared" si="193"/>
        <v>3</v>
      </c>
      <c r="DI178" s="231"/>
      <c r="DJ178" s="163">
        <f t="shared" si="194"/>
        <v>12.521899999999999</v>
      </c>
      <c r="DK178" s="203">
        <f t="shared" si="195"/>
        <v>0.40899999999999997</v>
      </c>
      <c r="DM178" s="301">
        <f t="shared" si="196"/>
        <v>3</v>
      </c>
      <c r="DN178" s="302">
        <f t="shared" si="197"/>
        <v>8</v>
      </c>
    </row>
    <row r="179" spans="2:118" x14ac:dyDescent="0.3">
      <c r="B179" s="47" t="s">
        <v>271</v>
      </c>
      <c r="C179" s="160">
        <v>540193</v>
      </c>
      <c r="D179" s="4" t="s">
        <v>359</v>
      </c>
      <c r="E179" s="4" t="s">
        <v>369</v>
      </c>
      <c r="F179" s="11">
        <v>7</v>
      </c>
      <c r="G179" s="18">
        <v>274</v>
      </c>
      <c r="H179" s="18">
        <v>231</v>
      </c>
      <c r="I179" s="18">
        <v>394</v>
      </c>
      <c r="J179" s="19">
        <v>920.29197080291965</v>
      </c>
      <c r="K179" s="18">
        <v>154</v>
      </c>
      <c r="L179" s="163">
        <v>2.56</v>
      </c>
      <c r="N179" s="256">
        <v>65</v>
      </c>
      <c r="O179" s="26">
        <f t="shared" si="132"/>
        <v>0.36299999999999999</v>
      </c>
      <c r="P179" s="26">
        <v>0.23722627737226279</v>
      </c>
      <c r="Q179" s="31">
        <f t="shared" si="133"/>
        <v>0.82599999999999996</v>
      </c>
      <c r="R179" s="11">
        <v>2.41</v>
      </c>
      <c r="S179" s="26">
        <f t="shared" si="134"/>
        <v>0.33500000000000002</v>
      </c>
      <c r="T179" s="69">
        <v>8.7956204379562048E-3</v>
      </c>
      <c r="U179" s="31">
        <f t="shared" si="135"/>
        <v>0.88300000000000001</v>
      </c>
      <c r="V179" s="11">
        <v>18</v>
      </c>
      <c r="W179" s="26">
        <f t="shared" si="136"/>
        <v>0.58599999999999997</v>
      </c>
      <c r="X179" s="62">
        <v>5</v>
      </c>
      <c r="Y179" s="144">
        <f t="shared" si="137"/>
        <v>0.92900000000000005</v>
      </c>
      <c r="Z179" s="163">
        <f t="shared" si="138"/>
        <v>3.9220000000000002</v>
      </c>
      <c r="AA179" s="185">
        <f t="shared" si="139"/>
        <v>0.86899999999999999</v>
      </c>
      <c r="AB179" s="283">
        <f t="shared" si="140"/>
        <v>1</v>
      </c>
      <c r="AC179" s="284">
        <f t="shared" si="141"/>
        <v>3</v>
      </c>
      <c r="AE179" s="256">
        <v>16</v>
      </c>
      <c r="AF179" s="26">
        <f t="shared" si="142"/>
        <v>0.20799999999999999</v>
      </c>
      <c r="AG179" s="79">
        <v>1</v>
      </c>
      <c r="AH179" s="26">
        <f t="shared" si="143"/>
        <v>0.46899999999999997</v>
      </c>
      <c r="AI179" s="26">
        <f t="shared" si="144"/>
        <v>6.9264069264069264E-2</v>
      </c>
      <c r="AJ179" s="83">
        <f t="shared" si="145"/>
        <v>0.48</v>
      </c>
      <c r="AK179" s="61">
        <f t="shared" si="146"/>
        <v>0.24615384615384617</v>
      </c>
      <c r="AL179" s="26">
        <f t="shared" si="147"/>
        <v>0.38800000000000001</v>
      </c>
      <c r="AM179" s="11">
        <v>17</v>
      </c>
      <c r="AN179" s="83">
        <f t="shared" si="148"/>
        <v>7.3593073593073599E-2</v>
      </c>
      <c r="AO179" s="26">
        <f t="shared" si="149"/>
        <v>6.25E-2</v>
      </c>
      <c r="AP179" s="26">
        <f t="shared" si="150"/>
        <v>0.63900000000000001</v>
      </c>
      <c r="AQ179" s="198">
        <f t="shared" si="151"/>
        <v>1.5449999999999999</v>
      </c>
      <c r="AR179" s="193">
        <f t="shared" si="152"/>
        <v>0.34200000000000003</v>
      </c>
      <c r="AS179" s="283">
        <f t="shared" si="153"/>
        <v>0</v>
      </c>
      <c r="AT179" s="284">
        <f t="shared" si="154"/>
        <v>0</v>
      </c>
      <c r="AV179" s="208">
        <v>69700</v>
      </c>
      <c r="AW179" s="144">
        <f t="shared" si="155"/>
        <v>0.90800000000000003</v>
      </c>
      <c r="AX179" s="26">
        <v>0</v>
      </c>
      <c r="AY179" s="83">
        <f t="shared" si="156"/>
        <v>0</v>
      </c>
      <c r="AZ179" s="26">
        <v>0.52900000000000003</v>
      </c>
      <c r="BA179" s="144">
        <f t="shared" si="157"/>
        <v>0.92200000000000004</v>
      </c>
      <c r="BB179" s="26">
        <v>0.41199999999999998</v>
      </c>
      <c r="BC179" s="83">
        <f t="shared" si="158"/>
        <v>0.19700000000000001</v>
      </c>
      <c r="BD179" s="26">
        <v>0.58799999999999997</v>
      </c>
      <c r="BE179" s="83">
        <f t="shared" si="159"/>
        <v>0.219</v>
      </c>
      <c r="BF179" s="26">
        <v>0.3125</v>
      </c>
      <c r="BG179" s="144">
        <f t="shared" si="160"/>
        <v>0.99199999999999999</v>
      </c>
      <c r="BH179" s="212">
        <f t="shared" si="161"/>
        <v>3.238</v>
      </c>
      <c r="BI179" s="193">
        <f t="shared" si="162"/>
        <v>0.43099999999999999</v>
      </c>
      <c r="BJ179" s="283">
        <f t="shared" si="163"/>
        <v>3</v>
      </c>
      <c r="BK179" s="284">
        <f t="shared" si="164"/>
        <v>3</v>
      </c>
      <c r="BM179" s="160">
        <v>0</v>
      </c>
      <c r="BN179" s="26">
        <f t="shared" si="165"/>
        <v>0</v>
      </c>
      <c r="BO179" s="11">
        <v>0</v>
      </c>
      <c r="BP179" s="26">
        <f t="shared" si="166"/>
        <v>0</v>
      </c>
      <c r="BQ179" s="26">
        <v>0.08</v>
      </c>
      <c r="BR179" s="83">
        <f t="shared" si="167"/>
        <v>0.505</v>
      </c>
      <c r="BS179" s="163">
        <f t="shared" si="168"/>
        <v>0.505</v>
      </c>
      <c r="BT179" s="223">
        <f t="shared" si="169"/>
        <v>0.30299999999999999</v>
      </c>
      <c r="BU179" s="283">
        <f t="shared" si="170"/>
        <v>0</v>
      </c>
      <c r="BV179" s="284">
        <f t="shared" si="171"/>
        <v>0</v>
      </c>
      <c r="BX179" s="160">
        <v>0</v>
      </c>
      <c r="BY179" s="26">
        <f t="shared" si="172"/>
        <v>0</v>
      </c>
      <c r="BZ179" s="11">
        <v>0</v>
      </c>
      <c r="CA179" s="26">
        <f t="shared" si="173"/>
        <v>0</v>
      </c>
      <c r="CB179" s="11">
        <v>1</v>
      </c>
      <c r="CC179" s="26">
        <f t="shared" si="174"/>
        <v>0.21199999999999999</v>
      </c>
      <c r="CD179" s="11">
        <v>0</v>
      </c>
      <c r="CE179" s="26">
        <f t="shared" si="175"/>
        <v>0</v>
      </c>
      <c r="CF179" s="163">
        <f t="shared" si="176"/>
        <v>0.21199999999999999</v>
      </c>
      <c r="CG179" s="203">
        <f t="shared" si="177"/>
        <v>0.20799999999999999</v>
      </c>
      <c r="CH179" s="283">
        <f t="shared" si="178"/>
        <v>0</v>
      </c>
      <c r="CI179" s="284">
        <f t="shared" si="179"/>
        <v>0</v>
      </c>
      <c r="CK179" s="160">
        <v>0</v>
      </c>
      <c r="CL179" s="26">
        <f t="shared" si="180"/>
        <v>0</v>
      </c>
      <c r="CM179" s="26">
        <v>0</v>
      </c>
      <c r="CN179" s="83">
        <f t="shared" si="181"/>
        <v>0</v>
      </c>
      <c r="CO179" s="11">
        <v>32</v>
      </c>
      <c r="CP179" s="26">
        <f t="shared" si="182"/>
        <v>0.54700000000000004</v>
      </c>
      <c r="CQ179" s="11">
        <v>27</v>
      </c>
      <c r="CR179" s="26">
        <f t="shared" si="183"/>
        <v>0.75600000000000001</v>
      </c>
      <c r="CS179" s="163">
        <f t="shared" si="184"/>
        <v>1.3029999999999999</v>
      </c>
      <c r="CT179" s="203">
        <f t="shared" si="185"/>
        <v>0.42399999999999999</v>
      </c>
      <c r="CU179" s="283">
        <f t="shared" si="186"/>
        <v>0</v>
      </c>
      <c r="CV179" s="284">
        <f t="shared" si="187"/>
        <v>0</v>
      </c>
      <c r="CX179" s="227">
        <v>8.4000000000000005E-2</v>
      </c>
      <c r="CY179" s="26">
        <f t="shared" si="188"/>
        <v>0.438</v>
      </c>
      <c r="CZ179" s="26">
        <v>7.0999999999999994E-2</v>
      </c>
      <c r="DA179" s="26">
        <f t="shared" si="189"/>
        <v>0.56100000000000005</v>
      </c>
      <c r="DB179" s="83">
        <v>0.7621</v>
      </c>
      <c r="DC179" s="163">
        <f t="shared" si="190"/>
        <v>1.7611000000000001</v>
      </c>
      <c r="DD179" s="203">
        <f t="shared" si="191"/>
        <v>0.6</v>
      </c>
      <c r="DE179" s="283">
        <f t="shared" si="192"/>
        <v>0</v>
      </c>
      <c r="DF179" s="284">
        <f t="shared" si="193"/>
        <v>0</v>
      </c>
      <c r="DI179" s="231"/>
      <c r="DJ179" s="163">
        <f t="shared" si="194"/>
        <v>12.4861</v>
      </c>
      <c r="DK179" s="203">
        <f t="shared" si="195"/>
        <v>0.40600000000000003</v>
      </c>
      <c r="DM179" s="301">
        <f t="shared" si="196"/>
        <v>4</v>
      </c>
      <c r="DN179" s="302">
        <f t="shared" si="197"/>
        <v>6</v>
      </c>
    </row>
    <row r="180" spans="2:118" x14ac:dyDescent="0.3">
      <c r="B180" s="47" t="s">
        <v>238</v>
      </c>
      <c r="C180" s="160">
        <v>540168</v>
      </c>
      <c r="D180" s="4" t="s">
        <v>352</v>
      </c>
      <c r="E180" s="4" t="s">
        <v>369</v>
      </c>
      <c r="F180" s="11">
        <v>3</v>
      </c>
      <c r="G180" s="18">
        <v>364</v>
      </c>
      <c r="H180" s="18">
        <v>417</v>
      </c>
      <c r="I180" s="18">
        <v>906</v>
      </c>
      <c r="J180" s="19">
        <v>1592.967032967033</v>
      </c>
      <c r="K180" s="18">
        <v>380</v>
      </c>
      <c r="L180" s="163">
        <v>2.38</v>
      </c>
      <c r="N180" s="256">
        <v>70</v>
      </c>
      <c r="O180" s="26">
        <f t="shared" si="132"/>
        <v>0.374</v>
      </c>
      <c r="P180" s="26">
        <v>0.19230769230769229</v>
      </c>
      <c r="Q180" s="26">
        <f t="shared" si="133"/>
        <v>0.745</v>
      </c>
      <c r="R180" s="11">
        <v>3.66</v>
      </c>
      <c r="S180" s="26">
        <f t="shared" si="134"/>
        <v>0.505</v>
      </c>
      <c r="T180" s="69">
        <v>1.0054945054945049E-2</v>
      </c>
      <c r="U180" s="144">
        <f t="shared" si="135"/>
        <v>0.93899999999999995</v>
      </c>
      <c r="V180" s="11">
        <v>16</v>
      </c>
      <c r="W180" s="26">
        <f t="shared" si="136"/>
        <v>0.38800000000000001</v>
      </c>
      <c r="X180" s="62">
        <v>1.4</v>
      </c>
      <c r="Y180" s="26">
        <f t="shared" si="137"/>
        <v>0.39900000000000002</v>
      </c>
      <c r="Z180" s="163">
        <f t="shared" si="138"/>
        <v>3.35</v>
      </c>
      <c r="AA180" s="181">
        <f t="shared" si="139"/>
        <v>0.61399999999999999</v>
      </c>
      <c r="AB180" s="283">
        <f t="shared" si="140"/>
        <v>1</v>
      </c>
      <c r="AC180" s="284">
        <f t="shared" si="141"/>
        <v>1</v>
      </c>
      <c r="AE180" s="256">
        <v>65</v>
      </c>
      <c r="AF180" s="26">
        <f t="shared" si="142"/>
        <v>0.498</v>
      </c>
      <c r="AG180" s="79">
        <v>0</v>
      </c>
      <c r="AH180" s="26">
        <f t="shared" si="143"/>
        <v>0</v>
      </c>
      <c r="AI180" s="26">
        <f t="shared" si="144"/>
        <v>0.15587529976019185</v>
      </c>
      <c r="AJ180" s="83">
        <f t="shared" si="145"/>
        <v>0.71</v>
      </c>
      <c r="AK180" s="61">
        <f t="shared" si="146"/>
        <v>0.9285714285714286</v>
      </c>
      <c r="AL180" s="26">
        <f t="shared" si="147"/>
        <v>0.73799999999999999</v>
      </c>
      <c r="AM180" s="11">
        <v>70</v>
      </c>
      <c r="AN180" s="83">
        <f t="shared" si="148"/>
        <v>0.16786570743405277</v>
      </c>
      <c r="AO180" s="26">
        <f t="shared" si="149"/>
        <v>0</v>
      </c>
      <c r="AP180" s="26">
        <f t="shared" si="150"/>
        <v>0</v>
      </c>
      <c r="AQ180" s="198">
        <f t="shared" si="151"/>
        <v>1.946</v>
      </c>
      <c r="AR180" s="193">
        <f t="shared" si="152"/>
        <v>0.49399999999999999</v>
      </c>
      <c r="AS180" s="283">
        <f t="shared" si="153"/>
        <v>0</v>
      </c>
      <c r="AT180" s="284">
        <f t="shared" si="154"/>
        <v>0</v>
      </c>
      <c r="AV180" s="208">
        <v>69500</v>
      </c>
      <c r="AW180" s="144">
        <f t="shared" si="155"/>
        <v>0.90400000000000003</v>
      </c>
      <c r="AX180" s="26">
        <v>0</v>
      </c>
      <c r="AY180" s="83">
        <f t="shared" si="156"/>
        <v>0</v>
      </c>
      <c r="AZ180" s="26">
        <v>0.28599999999999998</v>
      </c>
      <c r="BA180" s="83">
        <f t="shared" si="157"/>
        <v>0.68100000000000005</v>
      </c>
      <c r="BB180" s="26">
        <v>0.91400000000000003</v>
      </c>
      <c r="BC180" s="178">
        <f t="shared" si="158"/>
        <v>0.81899999999999995</v>
      </c>
      <c r="BD180" s="26">
        <v>0.871</v>
      </c>
      <c r="BE180" s="83">
        <f t="shared" si="159"/>
        <v>0.66400000000000003</v>
      </c>
      <c r="BF180" s="26">
        <v>0</v>
      </c>
      <c r="BG180" s="83">
        <f t="shared" si="160"/>
        <v>0</v>
      </c>
      <c r="BH180" s="212">
        <f t="shared" si="161"/>
        <v>3.0680000000000001</v>
      </c>
      <c r="BI180" s="193">
        <f t="shared" si="162"/>
        <v>0.35599999999999998</v>
      </c>
      <c r="BJ180" s="283">
        <f t="shared" si="163"/>
        <v>1</v>
      </c>
      <c r="BK180" s="284">
        <f t="shared" si="164"/>
        <v>2</v>
      </c>
      <c r="BM180" s="160">
        <v>3</v>
      </c>
      <c r="BN180" s="26">
        <f t="shared" si="165"/>
        <v>0.76600000000000001</v>
      </c>
      <c r="BO180" s="11">
        <v>1</v>
      </c>
      <c r="BP180" s="26">
        <f t="shared" si="166"/>
        <v>0.59299999999999997</v>
      </c>
      <c r="BQ180" s="26">
        <v>0.13200000000000001</v>
      </c>
      <c r="BR180" s="83">
        <f t="shared" si="167"/>
        <v>0.66400000000000003</v>
      </c>
      <c r="BS180" s="163">
        <f t="shared" si="168"/>
        <v>1.4300000000000002</v>
      </c>
      <c r="BT180" s="220">
        <f t="shared" si="169"/>
        <v>0.81899999999999995</v>
      </c>
      <c r="BU180" s="283">
        <f t="shared" si="170"/>
        <v>0</v>
      </c>
      <c r="BV180" s="284">
        <f t="shared" si="171"/>
        <v>0</v>
      </c>
      <c r="BX180" s="160">
        <v>0</v>
      </c>
      <c r="BY180" s="26">
        <f t="shared" si="172"/>
        <v>0</v>
      </c>
      <c r="BZ180" s="11">
        <v>0</v>
      </c>
      <c r="CA180" s="26">
        <f t="shared" si="173"/>
        <v>0</v>
      </c>
      <c r="CB180" s="11">
        <v>1</v>
      </c>
      <c r="CC180" s="26">
        <f t="shared" si="174"/>
        <v>0.21199999999999999</v>
      </c>
      <c r="CD180" s="11">
        <v>0</v>
      </c>
      <c r="CE180" s="26">
        <f t="shared" si="175"/>
        <v>0</v>
      </c>
      <c r="CF180" s="163">
        <f t="shared" si="176"/>
        <v>0.21199999999999999</v>
      </c>
      <c r="CG180" s="203">
        <f t="shared" si="177"/>
        <v>0.20799999999999999</v>
      </c>
      <c r="CH180" s="283">
        <f t="shared" si="178"/>
        <v>0</v>
      </c>
      <c r="CI180" s="284">
        <f t="shared" si="179"/>
        <v>0</v>
      </c>
      <c r="CK180" s="160">
        <v>0</v>
      </c>
      <c r="CL180" s="26">
        <f t="shared" si="180"/>
        <v>0</v>
      </c>
      <c r="CM180" s="26">
        <v>0</v>
      </c>
      <c r="CN180" s="83">
        <f t="shared" si="181"/>
        <v>0</v>
      </c>
      <c r="CO180" s="11">
        <v>17</v>
      </c>
      <c r="CP180" s="26">
        <f t="shared" si="182"/>
        <v>0.44800000000000001</v>
      </c>
      <c r="CQ180" s="11">
        <v>4</v>
      </c>
      <c r="CR180" s="26">
        <f t="shared" si="183"/>
        <v>0.438</v>
      </c>
      <c r="CS180" s="163">
        <f t="shared" si="184"/>
        <v>0.88600000000000001</v>
      </c>
      <c r="CT180" s="203">
        <f t="shared" si="185"/>
        <v>0.31</v>
      </c>
      <c r="CU180" s="283">
        <f t="shared" si="186"/>
        <v>0</v>
      </c>
      <c r="CV180" s="284">
        <f t="shared" si="187"/>
        <v>0</v>
      </c>
      <c r="CX180" s="227">
        <v>0.17100000000000001</v>
      </c>
      <c r="CY180" s="26">
        <f t="shared" si="188"/>
        <v>0.628</v>
      </c>
      <c r="CZ180" s="26">
        <v>0.113</v>
      </c>
      <c r="DA180" s="26">
        <f t="shared" si="189"/>
        <v>0.69199999999999995</v>
      </c>
      <c r="DB180" s="26">
        <v>0.25990000000000002</v>
      </c>
      <c r="DC180" s="163">
        <f t="shared" si="190"/>
        <v>1.5798999999999999</v>
      </c>
      <c r="DD180" s="203">
        <f t="shared" si="191"/>
        <v>0.53300000000000003</v>
      </c>
      <c r="DE180" s="283">
        <f t="shared" si="192"/>
        <v>0</v>
      </c>
      <c r="DF180" s="284">
        <f t="shared" si="193"/>
        <v>0</v>
      </c>
      <c r="DI180" s="231"/>
      <c r="DJ180" s="163">
        <f t="shared" si="194"/>
        <v>12.4719</v>
      </c>
      <c r="DK180" s="203">
        <f t="shared" si="195"/>
        <v>0.40200000000000002</v>
      </c>
      <c r="DM180" s="301">
        <f t="shared" si="196"/>
        <v>2</v>
      </c>
      <c r="DN180" s="302">
        <f t="shared" si="197"/>
        <v>3</v>
      </c>
    </row>
    <row r="181" spans="2:118" x14ac:dyDescent="0.3">
      <c r="B181" s="47" t="s">
        <v>211</v>
      </c>
      <c r="C181" s="160">
        <v>540151</v>
      </c>
      <c r="D181" s="4" t="s">
        <v>347</v>
      </c>
      <c r="E181" s="4" t="s">
        <v>369</v>
      </c>
      <c r="F181" s="11">
        <v>10</v>
      </c>
      <c r="G181" s="18">
        <v>350</v>
      </c>
      <c r="H181" s="18">
        <v>185</v>
      </c>
      <c r="I181" s="18">
        <v>457</v>
      </c>
      <c r="J181" s="19">
        <v>835.65714285714284</v>
      </c>
      <c r="K181" s="18">
        <v>169</v>
      </c>
      <c r="L181" s="163">
        <v>2.7</v>
      </c>
      <c r="N181" s="256">
        <v>75</v>
      </c>
      <c r="O181" s="26">
        <f t="shared" si="132"/>
        <v>0.40899999999999997</v>
      </c>
      <c r="P181" s="26">
        <v>0.2142857142857143</v>
      </c>
      <c r="Q181" s="26">
        <f t="shared" si="133"/>
        <v>0.79100000000000004</v>
      </c>
      <c r="R181" s="11">
        <v>4.3900000000000006</v>
      </c>
      <c r="S181" s="26">
        <f t="shared" si="134"/>
        <v>0.55800000000000005</v>
      </c>
      <c r="T181" s="69">
        <v>1.254285714285714E-2</v>
      </c>
      <c r="U181" s="144">
        <f t="shared" si="135"/>
        <v>0.96399999999999997</v>
      </c>
      <c r="V181" s="11">
        <v>13</v>
      </c>
      <c r="W181" s="26">
        <f t="shared" si="136"/>
        <v>0.183</v>
      </c>
      <c r="X181" s="62">
        <v>0.4</v>
      </c>
      <c r="Y181" s="26">
        <f t="shared" si="137"/>
        <v>0.13400000000000001</v>
      </c>
      <c r="Z181" s="163">
        <f t="shared" si="138"/>
        <v>3.0389999999999997</v>
      </c>
      <c r="AA181" s="181">
        <f t="shared" si="139"/>
        <v>0.44800000000000001</v>
      </c>
      <c r="AB181" s="283">
        <f t="shared" si="140"/>
        <v>1</v>
      </c>
      <c r="AC181" s="284">
        <f t="shared" si="141"/>
        <v>1</v>
      </c>
      <c r="AE181" s="256">
        <v>46</v>
      </c>
      <c r="AF181" s="26">
        <f t="shared" si="142"/>
        <v>0.40899999999999997</v>
      </c>
      <c r="AG181" s="79">
        <v>0</v>
      </c>
      <c r="AH181" s="26">
        <f t="shared" si="143"/>
        <v>0</v>
      </c>
      <c r="AI181" s="26">
        <f t="shared" si="144"/>
        <v>0.24864864864864866</v>
      </c>
      <c r="AJ181" s="178">
        <f t="shared" si="145"/>
        <v>0.86199999999999999</v>
      </c>
      <c r="AK181" s="61">
        <f t="shared" si="146"/>
        <v>0.61333333333333329</v>
      </c>
      <c r="AL181" s="26">
        <f t="shared" si="147"/>
        <v>0.59699999999999998</v>
      </c>
      <c r="AM181" s="11">
        <v>89</v>
      </c>
      <c r="AN181" s="83">
        <f t="shared" si="148"/>
        <v>0.48108108108108111</v>
      </c>
      <c r="AO181" s="26">
        <f t="shared" si="149"/>
        <v>0</v>
      </c>
      <c r="AP181" s="26">
        <f t="shared" si="150"/>
        <v>0</v>
      </c>
      <c r="AQ181" s="198">
        <f t="shared" si="151"/>
        <v>1.8680000000000001</v>
      </c>
      <c r="AR181" s="193">
        <f t="shared" si="152"/>
        <v>0.45900000000000002</v>
      </c>
      <c r="AS181" s="283">
        <f t="shared" si="153"/>
        <v>0</v>
      </c>
      <c r="AT181" s="284">
        <f t="shared" si="154"/>
        <v>1</v>
      </c>
      <c r="AV181" s="208">
        <v>44800</v>
      </c>
      <c r="AW181" s="83">
        <f t="shared" si="155"/>
        <v>0.64300000000000002</v>
      </c>
      <c r="AX181" s="26">
        <v>0.12328767123287671</v>
      </c>
      <c r="AY181" s="83">
        <f t="shared" si="156"/>
        <v>0.46200000000000002</v>
      </c>
      <c r="AZ181" s="26">
        <v>0.67400000000000004</v>
      </c>
      <c r="BA181" s="144">
        <f t="shared" si="157"/>
        <v>0.98199999999999998</v>
      </c>
      <c r="BB181" s="26">
        <v>0.79800000000000004</v>
      </c>
      <c r="BC181" s="83">
        <f t="shared" si="158"/>
        <v>0.48</v>
      </c>
      <c r="BD181" s="26">
        <v>0.92200000000000004</v>
      </c>
      <c r="BE181" s="178">
        <f t="shared" si="159"/>
        <v>0.82599999999999996</v>
      </c>
      <c r="BF181" s="26">
        <v>0</v>
      </c>
      <c r="BG181" s="83">
        <f t="shared" si="160"/>
        <v>0</v>
      </c>
      <c r="BH181" s="212">
        <f t="shared" si="161"/>
        <v>3.3930000000000007</v>
      </c>
      <c r="BI181" s="193">
        <f t="shared" si="162"/>
        <v>0.53</v>
      </c>
      <c r="BJ181" s="283">
        <f t="shared" si="163"/>
        <v>1</v>
      </c>
      <c r="BK181" s="284">
        <f t="shared" si="164"/>
        <v>2</v>
      </c>
      <c r="BM181" s="160">
        <v>1</v>
      </c>
      <c r="BN181" s="26">
        <f t="shared" si="165"/>
        <v>0.40200000000000002</v>
      </c>
      <c r="BO181" s="11">
        <v>0</v>
      </c>
      <c r="BP181" s="26">
        <f t="shared" si="166"/>
        <v>0</v>
      </c>
      <c r="BQ181" s="26">
        <v>0.1</v>
      </c>
      <c r="BR181" s="83">
        <f t="shared" si="167"/>
        <v>0.57899999999999996</v>
      </c>
      <c r="BS181" s="163">
        <f t="shared" si="168"/>
        <v>0.98099999999999998</v>
      </c>
      <c r="BT181" s="223">
        <f t="shared" si="169"/>
        <v>0.51900000000000002</v>
      </c>
      <c r="BU181" s="283">
        <f t="shared" si="170"/>
        <v>0</v>
      </c>
      <c r="BV181" s="284">
        <f t="shared" si="171"/>
        <v>0</v>
      </c>
      <c r="BX181" s="160">
        <v>3</v>
      </c>
      <c r="BY181" s="31">
        <f t="shared" si="172"/>
        <v>0.84</v>
      </c>
      <c r="BZ181" s="11">
        <v>0</v>
      </c>
      <c r="CA181" s="26">
        <f t="shared" si="173"/>
        <v>0</v>
      </c>
      <c r="CB181" s="11">
        <v>2</v>
      </c>
      <c r="CC181" s="26">
        <f t="shared" si="174"/>
        <v>0.42</v>
      </c>
      <c r="CD181" s="11">
        <v>0</v>
      </c>
      <c r="CE181" s="26">
        <f t="shared" si="175"/>
        <v>0</v>
      </c>
      <c r="CF181" s="163">
        <f t="shared" si="176"/>
        <v>1.26</v>
      </c>
      <c r="CG181" s="203">
        <f t="shared" si="177"/>
        <v>0.75900000000000001</v>
      </c>
      <c r="CH181" s="283">
        <f t="shared" si="178"/>
        <v>0</v>
      </c>
      <c r="CI181" s="284">
        <f t="shared" si="179"/>
        <v>1</v>
      </c>
      <c r="CK181" s="160">
        <v>0</v>
      </c>
      <c r="CL181" s="26">
        <f t="shared" si="180"/>
        <v>0</v>
      </c>
      <c r="CM181" s="26">
        <v>0</v>
      </c>
      <c r="CN181" s="83">
        <f t="shared" si="181"/>
        <v>0</v>
      </c>
      <c r="CO181" s="11">
        <v>10</v>
      </c>
      <c r="CP181" s="26">
        <f t="shared" si="182"/>
        <v>0.36299999999999999</v>
      </c>
      <c r="CQ181" s="11">
        <v>0</v>
      </c>
      <c r="CR181" s="26">
        <f t="shared" si="183"/>
        <v>0</v>
      </c>
      <c r="CS181" s="163">
        <f t="shared" si="184"/>
        <v>0.36299999999999999</v>
      </c>
      <c r="CT181" s="203">
        <f t="shared" si="185"/>
        <v>0.22600000000000001</v>
      </c>
      <c r="CU181" s="283">
        <f t="shared" si="186"/>
        <v>0</v>
      </c>
      <c r="CV181" s="284">
        <f t="shared" si="187"/>
        <v>0</v>
      </c>
      <c r="CX181" s="227">
        <v>0.27100000000000002</v>
      </c>
      <c r="CY181" s="26">
        <f t="shared" si="188"/>
        <v>0.78</v>
      </c>
      <c r="CZ181" s="26">
        <v>5.8999999999999997E-2</v>
      </c>
      <c r="DA181" s="26">
        <f t="shared" si="189"/>
        <v>0.51500000000000001</v>
      </c>
      <c r="DB181" s="26">
        <v>0.26869999999999999</v>
      </c>
      <c r="DC181" s="163">
        <f t="shared" si="190"/>
        <v>1.5636999999999999</v>
      </c>
      <c r="DD181" s="203">
        <f t="shared" si="191"/>
        <v>0.53</v>
      </c>
      <c r="DE181" s="283">
        <f t="shared" si="192"/>
        <v>0</v>
      </c>
      <c r="DF181" s="284">
        <f t="shared" si="193"/>
        <v>0</v>
      </c>
      <c r="DI181" s="231"/>
      <c r="DJ181" s="163">
        <f t="shared" si="194"/>
        <v>12.467700000000002</v>
      </c>
      <c r="DK181" s="203">
        <f t="shared" si="195"/>
        <v>0.39900000000000002</v>
      </c>
      <c r="DM181" s="301">
        <f t="shared" si="196"/>
        <v>2</v>
      </c>
      <c r="DN181" s="302">
        <f t="shared" si="197"/>
        <v>5</v>
      </c>
    </row>
    <row r="182" spans="2:118" x14ac:dyDescent="0.3">
      <c r="B182" s="47" t="s">
        <v>242</v>
      </c>
      <c r="C182" s="160">
        <v>540171</v>
      </c>
      <c r="D182" s="4" t="s">
        <v>353</v>
      </c>
      <c r="E182" s="4" t="s">
        <v>369</v>
      </c>
      <c r="F182" s="11">
        <v>1</v>
      </c>
      <c r="G182" s="18">
        <v>321</v>
      </c>
      <c r="H182" s="18">
        <v>220</v>
      </c>
      <c r="I182" s="18">
        <v>639</v>
      </c>
      <c r="J182" s="19">
        <v>1274.018691588785</v>
      </c>
      <c r="K182" s="18">
        <v>191</v>
      </c>
      <c r="L182" s="163">
        <v>3.35</v>
      </c>
      <c r="N182" s="256">
        <v>45</v>
      </c>
      <c r="O182" s="26">
        <f t="shared" si="132"/>
        <v>0.25700000000000001</v>
      </c>
      <c r="P182" s="26">
        <v>0.14018691588785051</v>
      </c>
      <c r="Q182" s="26">
        <f t="shared" si="133"/>
        <v>0.60399999999999998</v>
      </c>
      <c r="R182" s="11">
        <v>2.4900000000000002</v>
      </c>
      <c r="S182" s="26">
        <f t="shared" si="134"/>
        <v>0.34899999999999998</v>
      </c>
      <c r="T182" s="69">
        <v>7.7570093457943919E-3</v>
      </c>
      <c r="U182" s="31">
        <f t="shared" si="135"/>
        <v>0.83699999999999997</v>
      </c>
      <c r="V182" s="11">
        <v>20</v>
      </c>
      <c r="W182" s="31">
        <f t="shared" si="136"/>
        <v>0.80900000000000005</v>
      </c>
      <c r="X182" s="65">
        <v>1.6</v>
      </c>
      <c r="Y182" s="26">
        <f t="shared" si="137"/>
        <v>0.45900000000000002</v>
      </c>
      <c r="Z182" s="163">
        <f t="shared" si="138"/>
        <v>3.3149999999999999</v>
      </c>
      <c r="AA182" s="181">
        <f t="shared" si="139"/>
        <v>0.6</v>
      </c>
      <c r="AB182" s="283">
        <f t="shared" si="140"/>
        <v>0</v>
      </c>
      <c r="AC182" s="284">
        <f t="shared" si="141"/>
        <v>2</v>
      </c>
      <c r="AE182" s="256">
        <v>25</v>
      </c>
      <c r="AF182" s="26">
        <f t="shared" si="142"/>
        <v>0.28899999999999998</v>
      </c>
      <c r="AG182" s="79">
        <v>0</v>
      </c>
      <c r="AH182" s="26">
        <f t="shared" si="143"/>
        <v>0</v>
      </c>
      <c r="AI182" s="26">
        <f t="shared" si="144"/>
        <v>0.11363636363636363</v>
      </c>
      <c r="AJ182" s="83">
        <f t="shared" si="145"/>
        <v>0.63900000000000001</v>
      </c>
      <c r="AK182" s="61">
        <f t="shared" si="146"/>
        <v>0.55555555555555558</v>
      </c>
      <c r="AL182" s="26">
        <f t="shared" si="147"/>
        <v>0.56799999999999995</v>
      </c>
      <c r="AM182" s="11">
        <v>38</v>
      </c>
      <c r="AN182" s="83">
        <f t="shared" si="148"/>
        <v>0.17272727272727273</v>
      </c>
      <c r="AO182" s="26">
        <f t="shared" si="149"/>
        <v>0</v>
      </c>
      <c r="AP182" s="26">
        <f t="shared" si="150"/>
        <v>0</v>
      </c>
      <c r="AQ182" s="198">
        <f t="shared" si="151"/>
        <v>1.4959999999999998</v>
      </c>
      <c r="AR182" s="193">
        <f t="shared" si="152"/>
        <v>0.33500000000000002</v>
      </c>
      <c r="AS182" s="283">
        <f t="shared" si="153"/>
        <v>0</v>
      </c>
      <c r="AT182" s="284">
        <f t="shared" si="154"/>
        <v>0</v>
      </c>
      <c r="AV182" s="208">
        <v>24435</v>
      </c>
      <c r="AW182" s="83">
        <f t="shared" si="155"/>
        <v>0.26800000000000002</v>
      </c>
      <c r="AX182" s="26">
        <v>0.56666666666666665</v>
      </c>
      <c r="AY182" s="144">
        <f t="shared" si="156"/>
        <v>0.97799999999999998</v>
      </c>
      <c r="AZ182" s="26">
        <v>5.2999999999999999E-2</v>
      </c>
      <c r="BA182" s="83">
        <f t="shared" si="157"/>
        <v>0.20100000000000001</v>
      </c>
      <c r="BB182" s="26">
        <v>0.97399999999999998</v>
      </c>
      <c r="BC182" s="144">
        <f t="shared" si="158"/>
        <v>0.996</v>
      </c>
      <c r="BD182" s="26">
        <v>0.84199999999999997</v>
      </c>
      <c r="BE182" s="83">
        <f t="shared" si="159"/>
        <v>0.59299999999999997</v>
      </c>
      <c r="BF182" s="26">
        <v>0</v>
      </c>
      <c r="BG182" s="83">
        <f t="shared" si="160"/>
        <v>0</v>
      </c>
      <c r="BH182" s="212">
        <f t="shared" si="161"/>
        <v>3.0359999999999996</v>
      </c>
      <c r="BI182" s="193">
        <f t="shared" si="162"/>
        <v>0.33500000000000002</v>
      </c>
      <c r="BJ182" s="283">
        <f t="shared" si="163"/>
        <v>2</v>
      </c>
      <c r="BK182" s="284">
        <f t="shared" si="164"/>
        <v>2</v>
      </c>
      <c r="BM182" s="160">
        <v>1</v>
      </c>
      <c r="BN182" s="26">
        <f t="shared" si="165"/>
        <v>0.40200000000000002</v>
      </c>
      <c r="BO182" s="11">
        <v>0</v>
      </c>
      <c r="BP182" s="26">
        <f t="shared" si="166"/>
        <v>0</v>
      </c>
      <c r="BQ182" s="26">
        <v>0.10199999999999999</v>
      </c>
      <c r="BR182" s="83">
        <f t="shared" si="167"/>
        <v>0.59</v>
      </c>
      <c r="BS182" s="163">
        <f t="shared" si="168"/>
        <v>0.99199999999999999</v>
      </c>
      <c r="BT182" s="223">
        <f t="shared" si="169"/>
        <v>0.52200000000000002</v>
      </c>
      <c r="BU182" s="283">
        <f t="shared" si="170"/>
        <v>0</v>
      </c>
      <c r="BV182" s="284">
        <f t="shared" si="171"/>
        <v>0</v>
      </c>
      <c r="BX182" s="160">
        <v>0</v>
      </c>
      <c r="BY182" s="26">
        <f t="shared" si="172"/>
        <v>0</v>
      </c>
      <c r="BZ182" s="11">
        <v>0</v>
      </c>
      <c r="CA182" s="26">
        <f t="shared" si="173"/>
        <v>0</v>
      </c>
      <c r="CB182" s="11">
        <v>2</v>
      </c>
      <c r="CC182" s="26">
        <f t="shared" si="174"/>
        <v>0.42</v>
      </c>
      <c r="CD182" s="11">
        <v>0</v>
      </c>
      <c r="CE182" s="26">
        <f t="shared" si="175"/>
        <v>0</v>
      </c>
      <c r="CF182" s="163">
        <f t="shared" si="176"/>
        <v>0.42</v>
      </c>
      <c r="CG182" s="203">
        <f t="shared" si="177"/>
        <v>0.39200000000000002</v>
      </c>
      <c r="CH182" s="283">
        <f t="shared" si="178"/>
        <v>0</v>
      </c>
      <c r="CI182" s="284">
        <f t="shared" si="179"/>
        <v>0</v>
      </c>
      <c r="CK182" s="160">
        <v>1</v>
      </c>
      <c r="CL182" s="26">
        <f t="shared" si="180"/>
        <v>0.434</v>
      </c>
      <c r="CM182" s="26">
        <v>0.04</v>
      </c>
      <c r="CN182" s="83">
        <f t="shared" si="181"/>
        <v>0.625</v>
      </c>
      <c r="CO182" s="11">
        <v>1</v>
      </c>
      <c r="CP182" s="26">
        <f t="shared" si="182"/>
        <v>0.109</v>
      </c>
      <c r="CQ182" s="11">
        <v>0</v>
      </c>
      <c r="CR182" s="26">
        <f t="shared" si="183"/>
        <v>0</v>
      </c>
      <c r="CS182" s="163">
        <f t="shared" si="184"/>
        <v>1.1679999999999999</v>
      </c>
      <c r="CT182" s="203">
        <f t="shared" si="185"/>
        <v>0.38100000000000001</v>
      </c>
      <c r="CU182" s="283">
        <f t="shared" si="186"/>
        <v>0</v>
      </c>
      <c r="CV182" s="284">
        <f t="shared" si="187"/>
        <v>0</v>
      </c>
      <c r="CX182" s="227">
        <v>0.105</v>
      </c>
      <c r="CY182" s="26">
        <f t="shared" si="188"/>
        <v>0.498</v>
      </c>
      <c r="CZ182" s="26">
        <v>6.9000000000000006E-2</v>
      </c>
      <c r="DA182" s="26">
        <f t="shared" si="189"/>
        <v>0.54700000000000004</v>
      </c>
      <c r="DB182" s="144">
        <v>0.98229999999999995</v>
      </c>
      <c r="DC182" s="163">
        <f t="shared" si="190"/>
        <v>2.0272999999999999</v>
      </c>
      <c r="DD182" s="203">
        <f t="shared" si="191"/>
        <v>0.73399999999999999</v>
      </c>
      <c r="DE182" s="283">
        <f t="shared" si="192"/>
        <v>1</v>
      </c>
      <c r="DF182" s="284">
        <f t="shared" si="193"/>
        <v>1</v>
      </c>
      <c r="DI182" s="231"/>
      <c r="DJ182" s="163">
        <f t="shared" si="194"/>
        <v>12.454299999999998</v>
      </c>
      <c r="DK182" s="203">
        <f t="shared" si="195"/>
        <v>0.39500000000000002</v>
      </c>
      <c r="DM182" s="301">
        <f t="shared" si="196"/>
        <v>3</v>
      </c>
      <c r="DN182" s="302">
        <f t="shared" si="197"/>
        <v>5</v>
      </c>
    </row>
    <row r="183" spans="2:118" x14ac:dyDescent="0.3">
      <c r="B183" s="47" t="s">
        <v>267</v>
      </c>
      <c r="C183" s="160">
        <v>540190</v>
      </c>
      <c r="D183" s="4" t="s">
        <v>358</v>
      </c>
      <c r="E183" s="4" t="s">
        <v>369</v>
      </c>
      <c r="F183" s="11">
        <v>6</v>
      </c>
      <c r="G183" s="18">
        <v>2433</v>
      </c>
      <c r="H183" s="18">
        <v>2406</v>
      </c>
      <c r="I183" s="18">
        <v>4773</v>
      </c>
      <c r="J183" s="19">
        <v>1255.5363748458692</v>
      </c>
      <c r="K183" s="18">
        <v>1910</v>
      </c>
      <c r="L183" s="163">
        <v>2.4700000000000002</v>
      </c>
      <c r="N183" s="256">
        <v>224</v>
      </c>
      <c r="O183" s="26">
        <f t="shared" si="132"/>
        <v>0.66</v>
      </c>
      <c r="P183" s="26">
        <v>9.2067406494040285E-2</v>
      </c>
      <c r="Q183" s="26">
        <f t="shared" si="133"/>
        <v>0.46899999999999997</v>
      </c>
      <c r="R183" s="11">
        <v>7.92</v>
      </c>
      <c r="S183" s="26">
        <f t="shared" si="134"/>
        <v>0.71299999999999997</v>
      </c>
      <c r="T183" s="69">
        <v>3.2552404438964239E-3</v>
      </c>
      <c r="U183" s="26">
        <f t="shared" si="135"/>
        <v>0.46899999999999997</v>
      </c>
      <c r="V183" s="11">
        <v>14</v>
      </c>
      <c r="W183" s="26">
        <f t="shared" si="136"/>
        <v>0.23599999999999999</v>
      </c>
      <c r="X183" s="62">
        <v>1.5</v>
      </c>
      <c r="Y183" s="26">
        <f t="shared" si="137"/>
        <v>0.42699999999999999</v>
      </c>
      <c r="Z183" s="163">
        <f t="shared" si="138"/>
        <v>2.9740000000000002</v>
      </c>
      <c r="AA183" s="181">
        <f t="shared" si="139"/>
        <v>0.41299999999999998</v>
      </c>
      <c r="AB183" s="283">
        <f t="shared" si="140"/>
        <v>0</v>
      </c>
      <c r="AC183" s="284">
        <f t="shared" si="141"/>
        <v>0</v>
      </c>
      <c r="AE183" s="256">
        <v>135</v>
      </c>
      <c r="AF183" s="26">
        <f t="shared" si="142"/>
        <v>0.65300000000000002</v>
      </c>
      <c r="AG183" s="79">
        <v>0</v>
      </c>
      <c r="AH183" s="26">
        <f t="shared" si="143"/>
        <v>0</v>
      </c>
      <c r="AI183" s="26">
        <f t="shared" si="144"/>
        <v>5.6109725685785539E-2</v>
      </c>
      <c r="AJ183" s="83">
        <f t="shared" si="145"/>
        <v>0.434</v>
      </c>
      <c r="AK183" s="61">
        <f t="shared" si="146"/>
        <v>0.6026785714285714</v>
      </c>
      <c r="AL183" s="26">
        <f t="shared" si="147"/>
        <v>0.59299999999999997</v>
      </c>
      <c r="AM183" s="11">
        <v>153</v>
      </c>
      <c r="AN183" s="83">
        <f t="shared" si="148"/>
        <v>6.3591022443890269E-2</v>
      </c>
      <c r="AO183" s="26">
        <f t="shared" si="149"/>
        <v>0</v>
      </c>
      <c r="AP183" s="26">
        <f t="shared" si="150"/>
        <v>0</v>
      </c>
      <c r="AQ183" s="198">
        <f t="shared" si="151"/>
        <v>1.68</v>
      </c>
      <c r="AR183" s="193">
        <f t="shared" si="152"/>
        <v>0.39500000000000002</v>
      </c>
      <c r="AS183" s="283">
        <f t="shared" si="153"/>
        <v>0</v>
      </c>
      <c r="AT183" s="284">
        <f t="shared" si="154"/>
        <v>0</v>
      </c>
      <c r="AV183" s="208">
        <v>57900</v>
      </c>
      <c r="AW183" s="178">
        <f t="shared" si="155"/>
        <v>0.83</v>
      </c>
      <c r="AX183" s="26">
        <v>2.5210084033613449E-2</v>
      </c>
      <c r="AY183" s="83">
        <f t="shared" si="156"/>
        <v>0.28599999999999998</v>
      </c>
      <c r="AZ183" s="26">
        <v>0.53600000000000003</v>
      </c>
      <c r="BA183" s="144">
        <f t="shared" si="157"/>
        <v>0.92900000000000005</v>
      </c>
      <c r="BB183" s="26">
        <v>0.63400000000000001</v>
      </c>
      <c r="BC183" s="83">
        <f t="shared" si="158"/>
        <v>0.28199999999999997</v>
      </c>
      <c r="BD183" s="26">
        <v>0.93400000000000005</v>
      </c>
      <c r="BE183" s="178">
        <f t="shared" si="159"/>
        <v>0.86899999999999999</v>
      </c>
      <c r="BF183" s="26">
        <v>2.2222222222222223E-2</v>
      </c>
      <c r="BG183" s="83">
        <f t="shared" si="160"/>
        <v>0.49099999999999999</v>
      </c>
      <c r="BH183" s="212">
        <f t="shared" si="161"/>
        <v>3.6869999999999998</v>
      </c>
      <c r="BI183" s="193">
        <f t="shared" si="162"/>
        <v>0.76600000000000001</v>
      </c>
      <c r="BJ183" s="283">
        <f t="shared" si="163"/>
        <v>1</v>
      </c>
      <c r="BK183" s="284">
        <f t="shared" si="164"/>
        <v>3</v>
      </c>
      <c r="BM183" s="160">
        <v>1</v>
      </c>
      <c r="BN183" s="26">
        <f t="shared" si="165"/>
        <v>0.40200000000000002</v>
      </c>
      <c r="BO183" s="11">
        <v>1</v>
      </c>
      <c r="BP183" s="26">
        <f t="shared" si="166"/>
        <v>0.59299999999999997</v>
      </c>
      <c r="BQ183" s="26">
        <v>5.7000000000000002E-2</v>
      </c>
      <c r="BR183" s="83">
        <f t="shared" si="167"/>
        <v>0.36299999999999999</v>
      </c>
      <c r="BS183" s="163">
        <f t="shared" si="168"/>
        <v>0.76500000000000001</v>
      </c>
      <c r="BT183" s="223">
        <f t="shared" si="169"/>
        <v>0.39900000000000002</v>
      </c>
      <c r="BU183" s="283">
        <f t="shared" si="170"/>
        <v>0</v>
      </c>
      <c r="BV183" s="284">
        <f t="shared" si="171"/>
        <v>0</v>
      </c>
      <c r="BX183" s="160">
        <v>0</v>
      </c>
      <c r="BY183" s="26">
        <f t="shared" si="172"/>
        <v>0</v>
      </c>
      <c r="BZ183" s="11">
        <v>0</v>
      </c>
      <c r="CA183" s="26">
        <f t="shared" si="173"/>
        <v>0</v>
      </c>
      <c r="CB183" s="11">
        <v>4</v>
      </c>
      <c r="CC183" s="26">
        <f t="shared" si="174"/>
        <v>0.59</v>
      </c>
      <c r="CD183" s="11">
        <v>3</v>
      </c>
      <c r="CE183" s="26">
        <f t="shared" si="175"/>
        <v>0.77300000000000002</v>
      </c>
      <c r="CF183" s="163">
        <f t="shared" si="176"/>
        <v>0.59</v>
      </c>
      <c r="CG183" s="203">
        <f t="shared" si="177"/>
        <v>0.51500000000000001</v>
      </c>
      <c r="CH183" s="283">
        <f t="shared" si="178"/>
        <v>0</v>
      </c>
      <c r="CI183" s="284">
        <f t="shared" si="179"/>
        <v>0</v>
      </c>
      <c r="CK183" s="160">
        <v>2</v>
      </c>
      <c r="CL183" s="26">
        <f t="shared" si="180"/>
        <v>0.498</v>
      </c>
      <c r="CM183" s="26">
        <v>1.4814814814814815E-2</v>
      </c>
      <c r="CN183" s="83">
        <f t="shared" si="181"/>
        <v>0.51200000000000001</v>
      </c>
      <c r="CO183" s="11">
        <v>18</v>
      </c>
      <c r="CP183" s="26">
        <f t="shared" si="182"/>
        <v>0.46899999999999997</v>
      </c>
      <c r="CQ183" s="11">
        <v>0</v>
      </c>
      <c r="CR183" s="26">
        <f t="shared" si="183"/>
        <v>0</v>
      </c>
      <c r="CS183" s="163">
        <f t="shared" si="184"/>
        <v>1.4790000000000001</v>
      </c>
      <c r="CT183" s="203">
        <f t="shared" si="185"/>
        <v>0.46200000000000002</v>
      </c>
      <c r="CU183" s="283">
        <f t="shared" si="186"/>
        <v>0</v>
      </c>
      <c r="CV183" s="284">
        <f t="shared" si="187"/>
        <v>0</v>
      </c>
      <c r="CX183" s="227">
        <v>7.6999999999999999E-2</v>
      </c>
      <c r="CY183" s="26">
        <f t="shared" si="188"/>
        <v>0.40600000000000003</v>
      </c>
      <c r="CZ183" s="26">
        <v>3.2000000000000001E-2</v>
      </c>
      <c r="DA183" s="26">
        <f t="shared" si="189"/>
        <v>0.36</v>
      </c>
      <c r="DB183" s="26">
        <v>0.43169999999999997</v>
      </c>
      <c r="DC183" s="163">
        <f t="shared" si="190"/>
        <v>1.1977</v>
      </c>
      <c r="DD183" s="203">
        <f t="shared" si="191"/>
        <v>0.39200000000000002</v>
      </c>
      <c r="DE183" s="283">
        <f t="shared" si="192"/>
        <v>0</v>
      </c>
      <c r="DF183" s="284">
        <f t="shared" si="193"/>
        <v>0</v>
      </c>
      <c r="DI183" s="231"/>
      <c r="DJ183" s="163">
        <f t="shared" si="194"/>
        <v>12.372699999999998</v>
      </c>
      <c r="DK183" s="203">
        <f t="shared" si="195"/>
        <v>0.39200000000000002</v>
      </c>
      <c r="DM183" s="301">
        <f t="shared" si="196"/>
        <v>1</v>
      </c>
      <c r="DN183" s="302">
        <f t="shared" si="197"/>
        <v>3</v>
      </c>
    </row>
    <row r="184" spans="2:118" x14ac:dyDescent="0.3">
      <c r="B184" s="47" t="s">
        <v>121</v>
      </c>
      <c r="C184" s="160">
        <v>540079</v>
      </c>
      <c r="D184" s="4" t="s">
        <v>330</v>
      </c>
      <c r="E184" s="4" t="s">
        <v>369</v>
      </c>
      <c r="F184" s="11">
        <v>3</v>
      </c>
      <c r="G184" s="18">
        <v>901</v>
      </c>
      <c r="H184" s="18">
        <v>860</v>
      </c>
      <c r="I184" s="18">
        <v>1557</v>
      </c>
      <c r="J184" s="19">
        <v>1105.9711431742508</v>
      </c>
      <c r="K184" s="18">
        <v>628</v>
      </c>
      <c r="L184" s="163">
        <v>2.36</v>
      </c>
      <c r="N184" s="256">
        <v>124</v>
      </c>
      <c r="O184" s="26">
        <f t="shared" si="132"/>
        <v>0.54</v>
      </c>
      <c r="P184" s="26">
        <v>0.1376248612652608</v>
      </c>
      <c r="Q184" s="26">
        <f t="shared" si="133"/>
        <v>0.59299999999999997</v>
      </c>
      <c r="R184" s="11">
        <v>3.67</v>
      </c>
      <c r="S184" s="26">
        <f t="shared" si="134"/>
        <v>0.50800000000000001</v>
      </c>
      <c r="T184" s="69">
        <v>4.0732519422863487E-3</v>
      </c>
      <c r="U184" s="26">
        <f t="shared" si="135"/>
        <v>0.55100000000000005</v>
      </c>
      <c r="V184" s="11">
        <v>24</v>
      </c>
      <c r="W184" s="31">
        <f t="shared" si="136"/>
        <v>0.89</v>
      </c>
      <c r="X184" s="65">
        <v>0.8</v>
      </c>
      <c r="Y184" s="26">
        <f t="shared" si="137"/>
        <v>0.20399999999999999</v>
      </c>
      <c r="Z184" s="163">
        <f t="shared" si="138"/>
        <v>3.286</v>
      </c>
      <c r="AA184" s="181">
        <f t="shared" si="139"/>
        <v>0.57499999999999996</v>
      </c>
      <c r="AB184" s="283">
        <f t="shared" si="140"/>
        <v>0</v>
      </c>
      <c r="AC184" s="284">
        <f t="shared" si="141"/>
        <v>1</v>
      </c>
      <c r="AE184" s="256">
        <v>90</v>
      </c>
      <c r="AF184" s="26">
        <f t="shared" si="142"/>
        <v>0.56499999999999995</v>
      </c>
      <c r="AG184" s="79">
        <v>0</v>
      </c>
      <c r="AH184" s="26">
        <f t="shared" si="143"/>
        <v>0</v>
      </c>
      <c r="AI184" s="26">
        <f t="shared" si="144"/>
        <v>0.10465116279069768</v>
      </c>
      <c r="AJ184" s="83">
        <f t="shared" si="145"/>
        <v>0.59699999999999998</v>
      </c>
      <c r="AK184" s="61">
        <f t="shared" si="146"/>
        <v>0.72580645161290325</v>
      </c>
      <c r="AL184" s="26">
        <f t="shared" si="147"/>
        <v>0.65700000000000003</v>
      </c>
      <c r="AM184" s="11">
        <v>95</v>
      </c>
      <c r="AN184" s="83">
        <f t="shared" si="148"/>
        <v>0.11046511627906977</v>
      </c>
      <c r="AO184" s="26">
        <f t="shared" si="149"/>
        <v>0</v>
      </c>
      <c r="AP184" s="26">
        <f t="shared" si="150"/>
        <v>0</v>
      </c>
      <c r="AQ184" s="198">
        <f t="shared" si="151"/>
        <v>1.819</v>
      </c>
      <c r="AR184" s="193">
        <f t="shared" si="152"/>
        <v>0.44800000000000001</v>
      </c>
      <c r="AS184" s="283">
        <f t="shared" si="153"/>
        <v>0</v>
      </c>
      <c r="AT184" s="284">
        <f t="shared" si="154"/>
        <v>0</v>
      </c>
      <c r="AV184" s="208">
        <v>61200</v>
      </c>
      <c r="AW184" s="178">
        <f t="shared" si="155"/>
        <v>0.85499999999999998</v>
      </c>
      <c r="AX184" s="26">
        <v>0.12195121951219511</v>
      </c>
      <c r="AY184" s="83">
        <f t="shared" si="156"/>
        <v>0.45900000000000002</v>
      </c>
      <c r="AZ184" s="26">
        <v>0.41099999999999998</v>
      </c>
      <c r="BA184" s="178">
        <f t="shared" si="157"/>
        <v>0.83699999999999997</v>
      </c>
      <c r="BB184" s="26">
        <v>0.91600000000000004</v>
      </c>
      <c r="BC184" s="178">
        <f t="shared" si="158"/>
        <v>0.83</v>
      </c>
      <c r="BD184" s="26">
        <v>0.92700000000000005</v>
      </c>
      <c r="BE184" s="178">
        <f t="shared" si="159"/>
        <v>0.85499999999999998</v>
      </c>
      <c r="BF184" s="26">
        <v>0</v>
      </c>
      <c r="BG184" s="83">
        <f t="shared" si="160"/>
        <v>0</v>
      </c>
      <c r="BH184" s="212">
        <f t="shared" si="161"/>
        <v>3.8360000000000003</v>
      </c>
      <c r="BI184" s="191">
        <f t="shared" si="162"/>
        <v>0.86899999999999999</v>
      </c>
      <c r="BJ184" s="283">
        <f t="shared" si="163"/>
        <v>0</v>
      </c>
      <c r="BK184" s="284">
        <f t="shared" si="164"/>
        <v>4</v>
      </c>
      <c r="BM184" s="160">
        <v>1</v>
      </c>
      <c r="BN184" s="26">
        <f t="shared" si="165"/>
        <v>0.40200000000000002</v>
      </c>
      <c r="BO184" s="11">
        <v>1</v>
      </c>
      <c r="BP184" s="26">
        <f t="shared" si="166"/>
        <v>0.59299999999999997</v>
      </c>
      <c r="BQ184" s="26">
        <v>0.06</v>
      </c>
      <c r="BR184" s="83">
        <f t="shared" si="167"/>
        <v>0.38500000000000001</v>
      </c>
      <c r="BS184" s="163">
        <f t="shared" si="168"/>
        <v>0.78700000000000003</v>
      </c>
      <c r="BT184" s="223">
        <f t="shared" si="169"/>
        <v>0.40899999999999997</v>
      </c>
      <c r="BU184" s="283">
        <f t="shared" si="170"/>
        <v>0</v>
      </c>
      <c r="BV184" s="284">
        <f t="shared" si="171"/>
        <v>0</v>
      </c>
      <c r="BX184" s="160">
        <v>0</v>
      </c>
      <c r="BY184" s="26">
        <f t="shared" si="172"/>
        <v>0</v>
      </c>
      <c r="BZ184" s="11">
        <v>0</v>
      </c>
      <c r="CA184" s="26">
        <f t="shared" si="173"/>
        <v>0</v>
      </c>
      <c r="CB184" s="11">
        <v>0</v>
      </c>
      <c r="CC184" s="26">
        <f t="shared" si="174"/>
        <v>0</v>
      </c>
      <c r="CD184" s="11">
        <v>0</v>
      </c>
      <c r="CE184" s="26">
        <f t="shared" si="175"/>
        <v>0</v>
      </c>
      <c r="CF184" s="163">
        <f t="shared" si="176"/>
        <v>0</v>
      </c>
      <c r="CG184" s="203">
        <f t="shared" si="177"/>
        <v>0</v>
      </c>
      <c r="CH184" s="283">
        <f t="shared" si="178"/>
        <v>0</v>
      </c>
      <c r="CI184" s="284">
        <f t="shared" si="179"/>
        <v>0</v>
      </c>
      <c r="CK184" s="160">
        <v>0</v>
      </c>
      <c r="CL184" s="26">
        <f t="shared" si="180"/>
        <v>0</v>
      </c>
      <c r="CM184" s="26">
        <v>0</v>
      </c>
      <c r="CN184" s="83">
        <f t="shared" si="181"/>
        <v>0</v>
      </c>
      <c r="CO184" s="11">
        <v>8</v>
      </c>
      <c r="CP184" s="26">
        <f t="shared" si="182"/>
        <v>0.32100000000000001</v>
      </c>
      <c r="CQ184" s="11">
        <v>5</v>
      </c>
      <c r="CR184" s="26">
        <f t="shared" si="183"/>
        <v>0.47699999999999998</v>
      </c>
      <c r="CS184" s="163">
        <f t="shared" si="184"/>
        <v>0.79800000000000004</v>
      </c>
      <c r="CT184" s="203">
        <f t="shared" si="185"/>
        <v>0.28599999999999998</v>
      </c>
      <c r="CU184" s="283">
        <f t="shared" si="186"/>
        <v>0</v>
      </c>
      <c r="CV184" s="284">
        <f t="shared" si="187"/>
        <v>0</v>
      </c>
      <c r="CX184" s="227">
        <v>0.152</v>
      </c>
      <c r="CY184" s="26">
        <f t="shared" si="188"/>
        <v>0.61099999999999999</v>
      </c>
      <c r="CZ184" s="26">
        <v>7.0999999999999994E-2</v>
      </c>
      <c r="DA184" s="26">
        <f t="shared" si="189"/>
        <v>0.56100000000000005</v>
      </c>
      <c r="DB184" s="26">
        <v>0.56820000000000004</v>
      </c>
      <c r="DC184" s="163">
        <f t="shared" si="190"/>
        <v>1.7402000000000002</v>
      </c>
      <c r="DD184" s="203">
        <f t="shared" si="191"/>
        <v>0.59299999999999997</v>
      </c>
      <c r="DE184" s="283">
        <f t="shared" si="192"/>
        <v>0</v>
      </c>
      <c r="DF184" s="284">
        <f t="shared" si="193"/>
        <v>0</v>
      </c>
      <c r="DI184" s="231"/>
      <c r="DJ184" s="163">
        <f t="shared" si="194"/>
        <v>12.266200000000001</v>
      </c>
      <c r="DK184" s="203">
        <f t="shared" si="195"/>
        <v>0.38800000000000001</v>
      </c>
      <c r="DM184" s="301">
        <f t="shared" si="196"/>
        <v>0</v>
      </c>
      <c r="DN184" s="302">
        <f t="shared" si="197"/>
        <v>5</v>
      </c>
    </row>
    <row r="185" spans="2:118" x14ac:dyDescent="0.3">
      <c r="B185" s="49" t="s">
        <v>66</v>
      </c>
      <c r="C185" s="161">
        <v>540029</v>
      </c>
      <c r="D185" s="6" t="s">
        <v>319</v>
      </c>
      <c r="E185" s="6" t="s">
        <v>369</v>
      </c>
      <c r="F185" s="13">
        <v>4</v>
      </c>
      <c r="G185" s="22">
        <v>1133</v>
      </c>
      <c r="H185" s="22">
        <v>678</v>
      </c>
      <c r="I185" s="22">
        <v>1647</v>
      </c>
      <c r="J185" s="23">
        <v>930.34421888790814</v>
      </c>
      <c r="K185" s="22">
        <v>633</v>
      </c>
      <c r="L185" s="164">
        <v>2.1990521327014219</v>
      </c>
      <c r="N185" s="445">
        <v>119</v>
      </c>
      <c r="O185" s="28">
        <f t="shared" si="132"/>
        <v>0.53</v>
      </c>
      <c r="P185" s="28">
        <v>0.1050308914386584</v>
      </c>
      <c r="Q185" s="28">
        <f t="shared" si="133"/>
        <v>0.51200000000000001</v>
      </c>
      <c r="R185" s="13">
        <v>3.68</v>
      </c>
      <c r="S185" s="28">
        <f t="shared" si="134"/>
        <v>0.51200000000000001</v>
      </c>
      <c r="T185" s="70">
        <v>3.2480141218005289E-3</v>
      </c>
      <c r="U185" s="28">
        <f t="shared" si="135"/>
        <v>0.46600000000000003</v>
      </c>
      <c r="V185" s="13">
        <v>24</v>
      </c>
      <c r="W185" s="30">
        <f t="shared" si="136"/>
        <v>0.89</v>
      </c>
      <c r="X185" s="67">
        <v>1.8</v>
      </c>
      <c r="Y185" s="28">
        <f t="shared" si="137"/>
        <v>0.52200000000000002</v>
      </c>
      <c r="Z185" s="164">
        <f t="shared" si="138"/>
        <v>3.4319999999999995</v>
      </c>
      <c r="AA185" s="187">
        <f t="shared" si="139"/>
        <v>0.66</v>
      </c>
      <c r="AB185" s="360">
        <f t="shared" si="140"/>
        <v>0</v>
      </c>
      <c r="AC185" s="361">
        <f t="shared" si="141"/>
        <v>1</v>
      </c>
      <c r="AE185" s="445">
        <v>49</v>
      </c>
      <c r="AF185" s="28">
        <f t="shared" si="142"/>
        <v>0.43099999999999999</v>
      </c>
      <c r="AG185" s="81">
        <v>4</v>
      </c>
      <c r="AH185" s="28">
        <f t="shared" si="143"/>
        <v>0.59699999999999998</v>
      </c>
      <c r="AI185" s="28">
        <f t="shared" si="144"/>
        <v>7.2271386430678472E-2</v>
      </c>
      <c r="AJ185" s="86">
        <f t="shared" si="145"/>
        <v>0.49399999999999999</v>
      </c>
      <c r="AK185" s="73">
        <f t="shared" si="146"/>
        <v>0.41176470588235292</v>
      </c>
      <c r="AL185" s="28">
        <f t="shared" si="147"/>
        <v>0.51200000000000001</v>
      </c>
      <c r="AM185" s="13">
        <v>68</v>
      </c>
      <c r="AN185" s="86">
        <f t="shared" si="148"/>
        <v>0.10029498525073746</v>
      </c>
      <c r="AO185" s="28">
        <f t="shared" si="149"/>
        <v>8.1632653061224483E-2</v>
      </c>
      <c r="AP185" s="28">
        <f t="shared" si="150"/>
        <v>0.68899999999999995</v>
      </c>
      <c r="AQ185" s="197">
        <f t="shared" si="151"/>
        <v>2.0339999999999998</v>
      </c>
      <c r="AR185" s="195">
        <f t="shared" si="152"/>
        <v>0.52600000000000002</v>
      </c>
      <c r="AS185" s="360">
        <f t="shared" si="153"/>
        <v>0</v>
      </c>
      <c r="AT185" s="361">
        <f t="shared" si="154"/>
        <v>0</v>
      </c>
      <c r="AV185" s="210">
        <v>39800</v>
      </c>
      <c r="AW185" s="86">
        <f t="shared" si="155"/>
        <v>0.55400000000000005</v>
      </c>
      <c r="AX185" s="28">
        <v>7.6923076923076927E-2</v>
      </c>
      <c r="AY185" s="86">
        <f t="shared" si="156"/>
        <v>0.371</v>
      </c>
      <c r="AZ185" s="28">
        <v>0.23499999999999999</v>
      </c>
      <c r="BA185" s="86">
        <f t="shared" si="157"/>
        <v>0.57499999999999996</v>
      </c>
      <c r="BB185" s="28">
        <v>0.86799999999999999</v>
      </c>
      <c r="BC185" s="86">
        <f t="shared" si="158"/>
        <v>0.621</v>
      </c>
      <c r="BD185" s="28">
        <v>0.92600000000000005</v>
      </c>
      <c r="BE185" s="179">
        <f t="shared" si="159"/>
        <v>0.84799999999999998</v>
      </c>
      <c r="BF185" s="28">
        <v>2.0408163265306121E-2</v>
      </c>
      <c r="BG185" s="86">
        <f t="shared" si="160"/>
        <v>0.47299999999999998</v>
      </c>
      <c r="BH185" s="214">
        <f t="shared" si="161"/>
        <v>3.4420000000000002</v>
      </c>
      <c r="BI185" s="195">
        <f t="shared" si="162"/>
        <v>0.57499999999999996</v>
      </c>
      <c r="BJ185" s="360">
        <f t="shared" si="163"/>
        <v>0</v>
      </c>
      <c r="BK185" s="361">
        <f t="shared" si="164"/>
        <v>1</v>
      </c>
      <c r="BM185" s="161">
        <v>4</v>
      </c>
      <c r="BN185" s="30">
        <f t="shared" si="165"/>
        <v>0.85499999999999998</v>
      </c>
      <c r="BO185" s="13">
        <v>2</v>
      </c>
      <c r="BP185" s="30">
        <f t="shared" si="166"/>
        <v>0.82599999999999996</v>
      </c>
      <c r="BQ185" s="28">
        <v>4.7E-2</v>
      </c>
      <c r="BR185" s="86">
        <f t="shared" si="167"/>
        <v>0.32500000000000001</v>
      </c>
      <c r="BS185" s="164">
        <f t="shared" si="168"/>
        <v>1.18</v>
      </c>
      <c r="BT185" s="225">
        <f t="shared" si="169"/>
        <v>0.66400000000000003</v>
      </c>
      <c r="BU185" s="360">
        <f t="shared" si="170"/>
        <v>0</v>
      </c>
      <c r="BV185" s="361">
        <f t="shared" si="171"/>
        <v>1</v>
      </c>
      <c r="BX185" s="161">
        <v>0</v>
      </c>
      <c r="BY185" s="28">
        <f t="shared" si="172"/>
        <v>0</v>
      </c>
      <c r="BZ185" s="13">
        <v>0</v>
      </c>
      <c r="CA185" s="28">
        <f t="shared" si="173"/>
        <v>0</v>
      </c>
      <c r="CB185" s="13">
        <v>2</v>
      </c>
      <c r="CC185" s="28">
        <f t="shared" si="174"/>
        <v>0.42</v>
      </c>
      <c r="CD185" s="13">
        <v>0</v>
      </c>
      <c r="CE185" s="28">
        <f t="shared" si="175"/>
        <v>0</v>
      </c>
      <c r="CF185" s="164">
        <f t="shared" si="176"/>
        <v>0.42</v>
      </c>
      <c r="CG185" s="195">
        <f t="shared" si="177"/>
        <v>0.39200000000000002</v>
      </c>
      <c r="CH185" s="360">
        <f t="shared" si="178"/>
        <v>0</v>
      </c>
      <c r="CI185" s="361">
        <f t="shared" si="179"/>
        <v>0</v>
      </c>
      <c r="CK185" s="161">
        <v>0</v>
      </c>
      <c r="CL185" s="28">
        <f t="shared" si="180"/>
        <v>0</v>
      </c>
      <c r="CM185" s="28">
        <v>0</v>
      </c>
      <c r="CN185" s="86">
        <f t="shared" si="181"/>
        <v>0</v>
      </c>
      <c r="CO185" s="13">
        <v>2</v>
      </c>
      <c r="CP185" s="28">
        <f t="shared" si="182"/>
        <v>0.16200000000000001</v>
      </c>
      <c r="CQ185" s="13">
        <v>0</v>
      </c>
      <c r="CR185" s="28">
        <f t="shared" si="183"/>
        <v>0</v>
      </c>
      <c r="CS185" s="164">
        <f t="shared" si="184"/>
        <v>0.16200000000000001</v>
      </c>
      <c r="CT185" s="195">
        <f t="shared" si="185"/>
        <v>0.13</v>
      </c>
      <c r="CU185" s="360">
        <f t="shared" si="186"/>
        <v>0</v>
      </c>
      <c r="CV185" s="361">
        <f t="shared" si="187"/>
        <v>0</v>
      </c>
      <c r="CX185" s="229">
        <v>6.0999999999999999E-2</v>
      </c>
      <c r="CY185" s="28">
        <f t="shared" si="188"/>
        <v>0.34899999999999998</v>
      </c>
      <c r="CZ185" s="28">
        <v>4.3999999999999997E-2</v>
      </c>
      <c r="DA185" s="28">
        <f t="shared" si="189"/>
        <v>0.44800000000000001</v>
      </c>
      <c r="DB185" s="86">
        <v>0.76649999999999996</v>
      </c>
      <c r="DC185" s="164">
        <f t="shared" si="190"/>
        <v>1.5634999999999999</v>
      </c>
      <c r="DD185" s="195">
        <f t="shared" si="191"/>
        <v>0.52600000000000002</v>
      </c>
      <c r="DE185" s="360">
        <f t="shared" si="192"/>
        <v>0</v>
      </c>
      <c r="DF185" s="361">
        <f t="shared" si="193"/>
        <v>0</v>
      </c>
      <c r="DI185" s="231"/>
      <c r="DJ185" s="164">
        <f t="shared" si="194"/>
        <v>12.233499999999999</v>
      </c>
      <c r="DK185" s="195">
        <f t="shared" si="195"/>
        <v>0.38500000000000001</v>
      </c>
      <c r="DM185" s="363">
        <f t="shared" si="196"/>
        <v>0</v>
      </c>
      <c r="DN185" s="364">
        <f t="shared" si="197"/>
        <v>3</v>
      </c>
    </row>
    <row r="186" spans="2:118" x14ac:dyDescent="0.3">
      <c r="B186" s="47" t="s">
        <v>53</v>
      </c>
      <c r="C186" s="160">
        <v>540023</v>
      </c>
      <c r="D186" s="4" t="s">
        <v>316</v>
      </c>
      <c r="E186" s="4" t="s">
        <v>369</v>
      </c>
      <c r="F186" s="11">
        <v>3</v>
      </c>
      <c r="G186" s="18">
        <v>394</v>
      </c>
      <c r="H186" s="18">
        <v>316</v>
      </c>
      <c r="I186" s="18">
        <v>626</v>
      </c>
      <c r="J186" s="19">
        <v>1016.8527918781724</v>
      </c>
      <c r="K186" s="18">
        <v>200</v>
      </c>
      <c r="L186" s="163">
        <v>3.06</v>
      </c>
      <c r="N186" s="256">
        <v>114</v>
      </c>
      <c r="O186" s="26">
        <f t="shared" si="132"/>
        <v>0.51200000000000001</v>
      </c>
      <c r="P186" s="26">
        <v>0.28934010152284262</v>
      </c>
      <c r="Q186" s="31">
        <f t="shared" si="133"/>
        <v>0.88600000000000001</v>
      </c>
      <c r="R186" s="11">
        <v>5.16</v>
      </c>
      <c r="S186" s="26">
        <f t="shared" si="134"/>
        <v>0.621</v>
      </c>
      <c r="T186" s="69">
        <v>1.309644670050761E-2</v>
      </c>
      <c r="U186" s="144">
        <f t="shared" si="135"/>
        <v>0.96799999999999997</v>
      </c>
      <c r="V186" s="11">
        <v>17</v>
      </c>
      <c r="W186" s="26">
        <f t="shared" si="136"/>
        <v>0.505</v>
      </c>
      <c r="X186" s="62">
        <v>2</v>
      </c>
      <c r="Y186" s="26">
        <f t="shared" si="137"/>
        <v>0.58299999999999996</v>
      </c>
      <c r="Z186" s="163">
        <f t="shared" si="138"/>
        <v>4.0750000000000002</v>
      </c>
      <c r="AA186" s="184">
        <f t="shared" si="139"/>
        <v>0.91100000000000003</v>
      </c>
      <c r="AB186" s="283">
        <f t="shared" si="140"/>
        <v>1</v>
      </c>
      <c r="AC186" s="284">
        <f t="shared" si="141"/>
        <v>2</v>
      </c>
      <c r="AE186" s="256">
        <v>23</v>
      </c>
      <c r="AF186" s="26">
        <f t="shared" si="142"/>
        <v>0.27900000000000003</v>
      </c>
      <c r="AG186" s="79">
        <v>0</v>
      </c>
      <c r="AH186" s="26">
        <f t="shared" si="143"/>
        <v>0</v>
      </c>
      <c r="AI186" s="26">
        <f t="shared" si="144"/>
        <v>7.2784810126582278E-2</v>
      </c>
      <c r="AJ186" s="83">
        <f t="shared" si="145"/>
        <v>0.505</v>
      </c>
      <c r="AK186" s="61">
        <f t="shared" si="146"/>
        <v>0.20175438596491227</v>
      </c>
      <c r="AL186" s="26">
        <f t="shared" si="147"/>
        <v>0.35299999999999998</v>
      </c>
      <c r="AM186" s="11">
        <v>57</v>
      </c>
      <c r="AN186" s="83">
        <f t="shared" si="148"/>
        <v>0.18037974683544303</v>
      </c>
      <c r="AO186" s="26">
        <f t="shared" si="149"/>
        <v>0</v>
      </c>
      <c r="AP186" s="26">
        <f t="shared" si="150"/>
        <v>0</v>
      </c>
      <c r="AQ186" s="198">
        <f t="shared" si="151"/>
        <v>1.137</v>
      </c>
      <c r="AR186" s="193">
        <f t="shared" si="152"/>
        <v>0.222</v>
      </c>
      <c r="AS186" s="283">
        <f t="shared" si="153"/>
        <v>0</v>
      </c>
      <c r="AT186" s="284">
        <f t="shared" si="154"/>
        <v>0</v>
      </c>
      <c r="AV186" s="208">
        <v>36100</v>
      </c>
      <c r="AW186" s="83">
        <f t="shared" si="155"/>
        <v>0.498</v>
      </c>
      <c r="AX186" s="26">
        <v>0.36842105263157893</v>
      </c>
      <c r="AY186" s="178">
        <f t="shared" si="156"/>
        <v>0.872</v>
      </c>
      <c r="AZ186" s="26">
        <v>0.246</v>
      </c>
      <c r="BA186" s="83">
        <f t="shared" si="157"/>
        <v>0.59299999999999997</v>
      </c>
      <c r="BB186" s="26">
        <v>0.91200000000000003</v>
      </c>
      <c r="BC186" s="178">
        <f t="shared" si="158"/>
        <v>0.80900000000000005</v>
      </c>
      <c r="BD186" s="26">
        <v>0.79</v>
      </c>
      <c r="BE186" s="83">
        <f t="shared" si="159"/>
        <v>0.46899999999999997</v>
      </c>
      <c r="BF186" s="26">
        <v>0.13043478260869565</v>
      </c>
      <c r="BG186" s="144">
        <f t="shared" si="160"/>
        <v>0.90400000000000003</v>
      </c>
      <c r="BH186" s="212">
        <f t="shared" si="161"/>
        <v>4.1449999999999996</v>
      </c>
      <c r="BI186" s="184">
        <f t="shared" si="162"/>
        <v>0.98199999999999998</v>
      </c>
      <c r="BJ186" s="283">
        <f t="shared" si="163"/>
        <v>1</v>
      </c>
      <c r="BK186" s="284">
        <f t="shared" si="164"/>
        <v>3</v>
      </c>
      <c r="BM186" s="160">
        <v>2</v>
      </c>
      <c r="BN186" s="26">
        <f t="shared" si="165"/>
        <v>0.61799999999999999</v>
      </c>
      <c r="BO186" s="11">
        <v>1</v>
      </c>
      <c r="BP186" s="26">
        <f t="shared" si="166"/>
        <v>0.59299999999999997</v>
      </c>
      <c r="BQ186" s="26">
        <v>1.2999999999999999E-2</v>
      </c>
      <c r="BR186" s="83">
        <f t="shared" si="167"/>
        <v>0.14099999999999999</v>
      </c>
      <c r="BS186" s="163">
        <f t="shared" si="168"/>
        <v>0.75900000000000001</v>
      </c>
      <c r="BT186" s="223">
        <f t="shared" si="169"/>
        <v>0.39500000000000002</v>
      </c>
      <c r="BU186" s="283">
        <f t="shared" si="170"/>
        <v>0</v>
      </c>
      <c r="BV186" s="284">
        <f t="shared" si="171"/>
        <v>0</v>
      </c>
      <c r="BX186" s="160">
        <v>0</v>
      </c>
      <c r="BY186" s="26">
        <f t="shared" si="172"/>
        <v>0</v>
      </c>
      <c r="BZ186" s="11">
        <v>0</v>
      </c>
      <c r="CA186" s="26">
        <f t="shared" si="173"/>
        <v>0</v>
      </c>
      <c r="CB186" s="11">
        <v>1</v>
      </c>
      <c r="CC186" s="26">
        <f t="shared" si="174"/>
        <v>0.21199999999999999</v>
      </c>
      <c r="CD186" s="11">
        <v>0</v>
      </c>
      <c r="CE186" s="26">
        <f t="shared" si="175"/>
        <v>0</v>
      </c>
      <c r="CF186" s="163">
        <f t="shared" si="176"/>
        <v>0.21199999999999999</v>
      </c>
      <c r="CG186" s="203">
        <f t="shared" si="177"/>
        <v>0.20799999999999999</v>
      </c>
      <c r="CH186" s="283">
        <f t="shared" si="178"/>
        <v>0</v>
      </c>
      <c r="CI186" s="284">
        <f t="shared" si="179"/>
        <v>0</v>
      </c>
      <c r="CK186" s="160">
        <v>0</v>
      </c>
      <c r="CL186" s="26">
        <f t="shared" si="180"/>
        <v>0</v>
      </c>
      <c r="CM186" s="26">
        <v>0</v>
      </c>
      <c r="CN186" s="83">
        <f t="shared" si="181"/>
        <v>0</v>
      </c>
      <c r="CO186" s="11">
        <v>11</v>
      </c>
      <c r="CP186" s="26">
        <f t="shared" si="182"/>
        <v>0.38100000000000001</v>
      </c>
      <c r="CQ186" s="11">
        <v>0</v>
      </c>
      <c r="CR186" s="26">
        <f t="shared" si="183"/>
        <v>0</v>
      </c>
      <c r="CS186" s="163">
        <f t="shared" si="184"/>
        <v>0.38100000000000001</v>
      </c>
      <c r="CT186" s="203">
        <f t="shared" si="185"/>
        <v>0.22900000000000001</v>
      </c>
      <c r="CU186" s="283">
        <f t="shared" si="186"/>
        <v>0</v>
      </c>
      <c r="CV186" s="284">
        <f t="shared" si="187"/>
        <v>0</v>
      </c>
      <c r="CX186" s="227">
        <v>7.2999999999999995E-2</v>
      </c>
      <c r="CY186" s="26">
        <f t="shared" si="188"/>
        <v>0.378</v>
      </c>
      <c r="CZ186" s="26">
        <v>0</v>
      </c>
      <c r="DA186" s="26">
        <f t="shared" si="189"/>
        <v>0</v>
      </c>
      <c r="DB186" s="144">
        <v>0.96909999999999996</v>
      </c>
      <c r="DC186" s="163">
        <f t="shared" si="190"/>
        <v>1.3471</v>
      </c>
      <c r="DD186" s="203">
        <f t="shared" si="191"/>
        <v>0.44800000000000001</v>
      </c>
      <c r="DE186" s="283">
        <f t="shared" si="192"/>
        <v>1</v>
      </c>
      <c r="DF186" s="284">
        <f t="shared" si="193"/>
        <v>1</v>
      </c>
      <c r="DI186" s="231"/>
      <c r="DJ186" s="163">
        <f t="shared" si="194"/>
        <v>12.056099999999999</v>
      </c>
      <c r="DK186" s="203">
        <f t="shared" si="195"/>
        <v>0.38100000000000001</v>
      </c>
      <c r="DM186" s="301">
        <f t="shared" si="196"/>
        <v>3</v>
      </c>
      <c r="DN186" s="302">
        <f t="shared" si="197"/>
        <v>6</v>
      </c>
    </row>
    <row r="187" spans="2:118" x14ac:dyDescent="0.3">
      <c r="B187" s="47" t="s">
        <v>120</v>
      </c>
      <c r="C187" s="160">
        <v>540279</v>
      </c>
      <c r="D187" s="4" t="s">
        <v>330</v>
      </c>
      <c r="E187" s="4" t="s">
        <v>369</v>
      </c>
      <c r="F187" s="11">
        <v>3</v>
      </c>
      <c r="G187" s="18">
        <v>622</v>
      </c>
      <c r="H187" s="18">
        <v>155</v>
      </c>
      <c r="I187" s="18">
        <v>389</v>
      </c>
      <c r="J187" s="19">
        <v>400.25723472668807</v>
      </c>
      <c r="K187" s="18">
        <v>101</v>
      </c>
      <c r="L187" s="163">
        <v>3.85</v>
      </c>
      <c r="N187" s="256">
        <v>52</v>
      </c>
      <c r="O187" s="26">
        <f t="shared" si="132"/>
        <v>0.3</v>
      </c>
      <c r="P187" s="26">
        <v>8.3601286173633438E-2</v>
      </c>
      <c r="Q187" s="26">
        <f t="shared" si="133"/>
        <v>0.45500000000000002</v>
      </c>
      <c r="R187" s="11">
        <v>2.34</v>
      </c>
      <c r="S187" s="26">
        <f t="shared" si="134"/>
        <v>0.314</v>
      </c>
      <c r="T187" s="69">
        <v>3.7620578778135051E-3</v>
      </c>
      <c r="U187" s="26">
        <f t="shared" si="135"/>
        <v>0.51200000000000001</v>
      </c>
      <c r="V187" s="11">
        <v>24</v>
      </c>
      <c r="W187" s="31">
        <f t="shared" si="136"/>
        <v>0.89</v>
      </c>
      <c r="X187" s="65">
        <v>1.4</v>
      </c>
      <c r="Y187" s="26">
        <f t="shared" si="137"/>
        <v>0.39900000000000002</v>
      </c>
      <c r="Z187" s="163">
        <f t="shared" si="138"/>
        <v>2.87</v>
      </c>
      <c r="AA187" s="181">
        <f t="shared" si="139"/>
        <v>0.36699999999999999</v>
      </c>
      <c r="AB187" s="283">
        <f t="shared" si="140"/>
        <v>0</v>
      </c>
      <c r="AC187" s="284">
        <f t="shared" si="141"/>
        <v>1</v>
      </c>
      <c r="AE187" s="256">
        <v>21</v>
      </c>
      <c r="AF187" s="26">
        <f t="shared" si="142"/>
        <v>0.254</v>
      </c>
      <c r="AG187" s="79">
        <v>2</v>
      </c>
      <c r="AH187" s="26">
        <f t="shared" si="143"/>
        <v>0.51900000000000002</v>
      </c>
      <c r="AI187" s="26">
        <f t="shared" si="144"/>
        <v>0.13548387096774195</v>
      </c>
      <c r="AJ187" s="83">
        <f t="shared" si="145"/>
        <v>0.67100000000000004</v>
      </c>
      <c r="AK187" s="61">
        <f t="shared" si="146"/>
        <v>0.40384615384615385</v>
      </c>
      <c r="AL187" s="26">
        <f t="shared" si="147"/>
        <v>0.505</v>
      </c>
      <c r="AM187" s="11">
        <v>21</v>
      </c>
      <c r="AN187" s="83">
        <f t="shared" si="148"/>
        <v>0.13548387096774195</v>
      </c>
      <c r="AO187" s="26">
        <f t="shared" si="149"/>
        <v>9.5238095238095233E-2</v>
      </c>
      <c r="AP187" s="26">
        <f t="shared" si="150"/>
        <v>0.72</v>
      </c>
      <c r="AQ187" s="198">
        <f t="shared" si="151"/>
        <v>1.9490000000000003</v>
      </c>
      <c r="AR187" s="193">
        <f t="shared" si="152"/>
        <v>0.498</v>
      </c>
      <c r="AS187" s="283">
        <f t="shared" si="153"/>
        <v>0</v>
      </c>
      <c r="AT187" s="284">
        <f t="shared" si="154"/>
        <v>0</v>
      </c>
      <c r="AV187" s="208">
        <v>22100</v>
      </c>
      <c r="AW187" s="83">
        <f t="shared" si="155"/>
        <v>0.22600000000000001</v>
      </c>
      <c r="AX187" s="26">
        <v>0.36842105263157893</v>
      </c>
      <c r="AY187" s="178">
        <f t="shared" si="156"/>
        <v>0.872</v>
      </c>
      <c r="AZ187" s="26">
        <v>9.5000000000000001E-2</v>
      </c>
      <c r="BA187" s="83">
        <f t="shared" si="157"/>
        <v>0.24299999999999999</v>
      </c>
      <c r="BB187" s="26">
        <v>0.95199999999999996</v>
      </c>
      <c r="BC187" s="144">
        <f t="shared" si="158"/>
        <v>0.96099999999999997</v>
      </c>
      <c r="BD187" s="26">
        <v>0.81</v>
      </c>
      <c r="BE187" s="83">
        <f t="shared" si="159"/>
        <v>0.51200000000000001</v>
      </c>
      <c r="BF187" s="26">
        <v>0</v>
      </c>
      <c r="BG187" s="83">
        <f t="shared" si="160"/>
        <v>0</v>
      </c>
      <c r="BH187" s="212">
        <f t="shared" si="161"/>
        <v>2.8139999999999996</v>
      </c>
      <c r="BI187" s="193">
        <f t="shared" si="162"/>
        <v>0.26500000000000001</v>
      </c>
      <c r="BJ187" s="283">
        <f t="shared" si="163"/>
        <v>1</v>
      </c>
      <c r="BK187" s="284">
        <f t="shared" si="164"/>
        <v>2</v>
      </c>
      <c r="BM187" s="160">
        <v>0</v>
      </c>
      <c r="BN187" s="26">
        <f t="shared" si="165"/>
        <v>0</v>
      </c>
      <c r="BO187" s="11">
        <v>0</v>
      </c>
      <c r="BP187" s="26">
        <f t="shared" si="166"/>
        <v>0</v>
      </c>
      <c r="BQ187" s="26">
        <v>0.29399999999999998</v>
      </c>
      <c r="BR187" s="144">
        <f t="shared" si="167"/>
        <v>0.91100000000000003</v>
      </c>
      <c r="BS187" s="163">
        <f t="shared" si="168"/>
        <v>0.91100000000000003</v>
      </c>
      <c r="BT187" s="223">
        <f t="shared" si="169"/>
        <v>0.47699999999999998</v>
      </c>
      <c r="BU187" s="283">
        <f t="shared" si="170"/>
        <v>1</v>
      </c>
      <c r="BV187" s="284">
        <f t="shared" si="171"/>
        <v>1</v>
      </c>
      <c r="BX187" s="160">
        <v>0</v>
      </c>
      <c r="BY187" s="26">
        <f t="shared" si="172"/>
        <v>0</v>
      </c>
      <c r="BZ187" s="11">
        <v>0</v>
      </c>
      <c r="CA187" s="26">
        <f t="shared" si="173"/>
        <v>0</v>
      </c>
      <c r="CB187" s="11">
        <v>1</v>
      </c>
      <c r="CC187" s="26">
        <f t="shared" si="174"/>
        <v>0.21199999999999999</v>
      </c>
      <c r="CD187" s="11">
        <v>0</v>
      </c>
      <c r="CE187" s="26">
        <f t="shared" si="175"/>
        <v>0</v>
      </c>
      <c r="CF187" s="163">
        <f t="shared" si="176"/>
        <v>0.21199999999999999</v>
      </c>
      <c r="CG187" s="203">
        <f t="shared" si="177"/>
        <v>0.20799999999999999</v>
      </c>
      <c r="CH187" s="283">
        <f t="shared" si="178"/>
        <v>0</v>
      </c>
      <c r="CI187" s="284">
        <f t="shared" si="179"/>
        <v>0</v>
      </c>
      <c r="CK187" s="160">
        <v>2</v>
      </c>
      <c r="CL187" s="26">
        <f t="shared" si="180"/>
        <v>0.498</v>
      </c>
      <c r="CM187" s="26">
        <v>9.5238095238095233E-2</v>
      </c>
      <c r="CN187" s="83">
        <f t="shared" si="181"/>
        <v>0.79100000000000004</v>
      </c>
      <c r="CO187" s="11">
        <v>0</v>
      </c>
      <c r="CP187" s="26">
        <f t="shared" si="182"/>
        <v>0</v>
      </c>
      <c r="CQ187" s="11">
        <v>0</v>
      </c>
      <c r="CR187" s="26">
        <f t="shared" si="183"/>
        <v>0</v>
      </c>
      <c r="CS187" s="163">
        <f t="shared" si="184"/>
        <v>1.2890000000000001</v>
      </c>
      <c r="CT187" s="203">
        <f t="shared" si="185"/>
        <v>0.42</v>
      </c>
      <c r="CU187" s="283">
        <f t="shared" si="186"/>
        <v>0</v>
      </c>
      <c r="CV187" s="284">
        <f t="shared" si="187"/>
        <v>0</v>
      </c>
      <c r="CX187" s="227">
        <v>0.188</v>
      </c>
      <c r="CY187" s="26">
        <f t="shared" si="188"/>
        <v>0.67400000000000004</v>
      </c>
      <c r="CZ187" s="26">
        <v>0.108</v>
      </c>
      <c r="DA187" s="26">
        <f t="shared" si="189"/>
        <v>0.67800000000000005</v>
      </c>
      <c r="DB187" s="83">
        <v>0.65190000000000003</v>
      </c>
      <c r="DC187" s="163">
        <f t="shared" si="190"/>
        <v>2.0039000000000002</v>
      </c>
      <c r="DD187" s="203">
        <f t="shared" si="191"/>
        <v>0.72</v>
      </c>
      <c r="DE187" s="283">
        <f t="shared" si="192"/>
        <v>0</v>
      </c>
      <c r="DF187" s="284">
        <f t="shared" si="193"/>
        <v>0</v>
      </c>
      <c r="DI187" s="231"/>
      <c r="DJ187" s="163">
        <f t="shared" si="194"/>
        <v>12.0489</v>
      </c>
      <c r="DK187" s="203">
        <f t="shared" si="195"/>
        <v>0.378</v>
      </c>
      <c r="DM187" s="301">
        <f t="shared" si="196"/>
        <v>2</v>
      </c>
      <c r="DN187" s="302">
        <f t="shared" si="197"/>
        <v>4</v>
      </c>
    </row>
    <row r="188" spans="2:118" x14ac:dyDescent="0.3">
      <c r="B188" s="47" t="s">
        <v>78</v>
      </c>
      <c r="C188" s="160">
        <v>540043</v>
      </c>
      <c r="D188" s="4" t="s">
        <v>322</v>
      </c>
      <c r="E188" s="4" t="s">
        <v>369</v>
      </c>
      <c r="F188" s="11">
        <v>4</v>
      </c>
      <c r="G188" s="18">
        <v>1106</v>
      </c>
      <c r="H188" s="18">
        <v>946</v>
      </c>
      <c r="I188" s="18">
        <v>1435</v>
      </c>
      <c r="J188" s="19">
        <v>830.37974683544303</v>
      </c>
      <c r="K188" s="18">
        <v>608</v>
      </c>
      <c r="L188" s="163">
        <v>2.36</v>
      </c>
      <c r="N188" s="256">
        <v>132</v>
      </c>
      <c r="O188" s="26">
        <f t="shared" si="132"/>
        <v>0.55100000000000005</v>
      </c>
      <c r="P188" s="26">
        <v>0.1193490054249548</v>
      </c>
      <c r="Q188" s="26">
        <f t="shared" si="133"/>
        <v>0.53700000000000003</v>
      </c>
      <c r="R188" s="11">
        <v>2.92</v>
      </c>
      <c r="S188" s="26">
        <f t="shared" si="134"/>
        <v>0.41299999999999998</v>
      </c>
      <c r="T188" s="69">
        <v>2.6401446654611212E-3</v>
      </c>
      <c r="U188" s="26">
        <f t="shared" si="135"/>
        <v>0.39500000000000002</v>
      </c>
      <c r="V188" s="11">
        <v>18</v>
      </c>
      <c r="W188" s="26">
        <f t="shared" si="136"/>
        <v>0.58599999999999997</v>
      </c>
      <c r="X188" s="62">
        <v>1.5</v>
      </c>
      <c r="Y188" s="26">
        <f t="shared" si="137"/>
        <v>0.42699999999999999</v>
      </c>
      <c r="Z188" s="163">
        <f t="shared" si="138"/>
        <v>2.9090000000000003</v>
      </c>
      <c r="AA188" s="181">
        <f t="shared" si="139"/>
        <v>0.38100000000000001</v>
      </c>
      <c r="AB188" s="283">
        <f t="shared" si="140"/>
        <v>0</v>
      </c>
      <c r="AC188" s="284">
        <f t="shared" si="141"/>
        <v>0</v>
      </c>
      <c r="AE188" s="256">
        <v>47</v>
      </c>
      <c r="AF188" s="26">
        <f t="shared" si="142"/>
        <v>0.41299999999999998</v>
      </c>
      <c r="AG188" s="79">
        <v>1</v>
      </c>
      <c r="AH188" s="26">
        <f t="shared" si="143"/>
        <v>0.46899999999999997</v>
      </c>
      <c r="AI188" s="26">
        <f t="shared" si="144"/>
        <v>4.9682875264270614E-2</v>
      </c>
      <c r="AJ188" s="83">
        <f t="shared" si="145"/>
        <v>0.39500000000000002</v>
      </c>
      <c r="AK188" s="61">
        <f t="shared" si="146"/>
        <v>0.35606060606060608</v>
      </c>
      <c r="AL188" s="26">
        <f t="shared" si="147"/>
        <v>0.47699999999999998</v>
      </c>
      <c r="AM188" s="11">
        <v>47</v>
      </c>
      <c r="AN188" s="83">
        <f t="shared" si="148"/>
        <v>4.9682875264270614E-2</v>
      </c>
      <c r="AO188" s="26">
        <f t="shared" si="149"/>
        <v>2.1276595744680851E-2</v>
      </c>
      <c r="AP188" s="26">
        <f t="shared" si="150"/>
        <v>0.56499999999999995</v>
      </c>
      <c r="AQ188" s="198">
        <f t="shared" si="151"/>
        <v>1.754</v>
      </c>
      <c r="AR188" s="193">
        <f t="shared" si="152"/>
        <v>0.41599999999999998</v>
      </c>
      <c r="AS188" s="283">
        <f t="shared" si="153"/>
        <v>0</v>
      </c>
      <c r="AT188" s="284">
        <f t="shared" si="154"/>
        <v>0</v>
      </c>
      <c r="AV188" s="208">
        <v>45852</v>
      </c>
      <c r="AW188" s="83">
        <f t="shared" si="155"/>
        <v>0.65</v>
      </c>
      <c r="AX188" s="26">
        <v>0</v>
      </c>
      <c r="AY188" s="83">
        <f t="shared" si="156"/>
        <v>0</v>
      </c>
      <c r="AZ188" s="26">
        <v>0.255</v>
      </c>
      <c r="BA188" s="83">
        <f t="shared" si="157"/>
        <v>0.621</v>
      </c>
      <c r="BB188" s="26">
        <v>0.29799999999999999</v>
      </c>
      <c r="BC188" s="83">
        <f t="shared" si="158"/>
        <v>0.17299999999999999</v>
      </c>
      <c r="BD188" s="26">
        <v>0.872</v>
      </c>
      <c r="BE188" s="83">
        <f t="shared" si="159"/>
        <v>0.67100000000000004</v>
      </c>
      <c r="BF188" s="26">
        <v>6.3829787234042548E-2</v>
      </c>
      <c r="BG188" s="83">
        <f t="shared" si="160"/>
        <v>0.752</v>
      </c>
      <c r="BH188" s="212">
        <f t="shared" si="161"/>
        <v>2.867</v>
      </c>
      <c r="BI188" s="193">
        <f t="shared" si="162"/>
        <v>0.28199999999999997</v>
      </c>
      <c r="BJ188" s="283">
        <f t="shared" si="163"/>
        <v>0</v>
      </c>
      <c r="BK188" s="284">
        <f t="shared" si="164"/>
        <v>0</v>
      </c>
      <c r="BM188" s="160">
        <v>0</v>
      </c>
      <c r="BN188" s="26">
        <f t="shared" si="165"/>
        <v>0</v>
      </c>
      <c r="BO188" s="11">
        <v>0</v>
      </c>
      <c r="BP188" s="26">
        <f t="shared" si="166"/>
        <v>0</v>
      </c>
      <c r="BQ188" s="26">
        <v>0.14299999999999999</v>
      </c>
      <c r="BR188" s="83">
        <f t="shared" si="167"/>
        <v>0.69199999999999995</v>
      </c>
      <c r="BS188" s="163">
        <f t="shared" si="168"/>
        <v>0.69199999999999995</v>
      </c>
      <c r="BT188" s="223">
        <f t="shared" si="169"/>
        <v>0.374</v>
      </c>
      <c r="BU188" s="283">
        <f t="shared" si="170"/>
        <v>0</v>
      </c>
      <c r="BV188" s="284">
        <f t="shared" si="171"/>
        <v>0</v>
      </c>
      <c r="BX188" s="160">
        <v>27</v>
      </c>
      <c r="BY188" s="144">
        <f t="shared" si="172"/>
        <v>0.95</v>
      </c>
      <c r="BZ188" s="11">
        <v>6</v>
      </c>
      <c r="CA188" s="144">
        <f t="shared" si="173"/>
        <v>0.95699999999999996</v>
      </c>
      <c r="CB188" s="11">
        <v>1</v>
      </c>
      <c r="CC188" s="26">
        <f t="shared" si="174"/>
        <v>0.21199999999999999</v>
      </c>
      <c r="CD188" s="11">
        <v>1</v>
      </c>
      <c r="CE188" s="26">
        <f t="shared" si="175"/>
        <v>0.501</v>
      </c>
      <c r="CF188" s="163">
        <f t="shared" si="176"/>
        <v>1.1619999999999999</v>
      </c>
      <c r="CG188" s="203">
        <f t="shared" si="177"/>
        <v>0.74199999999999999</v>
      </c>
      <c r="CH188" s="283">
        <f t="shared" si="178"/>
        <v>1</v>
      </c>
      <c r="CI188" s="284">
        <f t="shared" si="179"/>
        <v>1</v>
      </c>
      <c r="CK188" s="160">
        <v>0</v>
      </c>
      <c r="CL188" s="26">
        <f t="shared" si="180"/>
        <v>0</v>
      </c>
      <c r="CM188" s="26">
        <v>0</v>
      </c>
      <c r="CN188" s="83">
        <f t="shared" si="181"/>
        <v>0</v>
      </c>
      <c r="CO188" s="11">
        <v>132</v>
      </c>
      <c r="CP188" s="26">
        <f t="shared" si="182"/>
        <v>0.79500000000000004</v>
      </c>
      <c r="CQ188" s="11">
        <v>50</v>
      </c>
      <c r="CR188" s="31">
        <f t="shared" si="183"/>
        <v>0.84</v>
      </c>
      <c r="CS188" s="163">
        <f t="shared" si="184"/>
        <v>1.635</v>
      </c>
      <c r="CT188" s="203">
        <f t="shared" si="185"/>
        <v>0.47699999999999998</v>
      </c>
      <c r="CU188" s="283">
        <f t="shared" si="186"/>
        <v>0</v>
      </c>
      <c r="CV188" s="284">
        <f t="shared" si="187"/>
        <v>1</v>
      </c>
      <c r="CX188" s="227">
        <v>6.0999999999999999E-2</v>
      </c>
      <c r="CY188" s="26">
        <f t="shared" si="188"/>
        <v>0.34899999999999998</v>
      </c>
      <c r="CZ188" s="26">
        <v>4.1000000000000002E-2</v>
      </c>
      <c r="DA188" s="26">
        <f t="shared" si="189"/>
        <v>0.42699999999999999</v>
      </c>
      <c r="DB188" s="26">
        <v>0.22900000000000001</v>
      </c>
      <c r="DC188" s="163">
        <f t="shared" si="190"/>
        <v>1.0050000000000001</v>
      </c>
      <c r="DD188" s="203">
        <f t="shared" si="191"/>
        <v>0.318</v>
      </c>
      <c r="DE188" s="283">
        <f t="shared" si="192"/>
        <v>0</v>
      </c>
      <c r="DF188" s="284">
        <f t="shared" si="193"/>
        <v>0</v>
      </c>
      <c r="DI188" s="231"/>
      <c r="DJ188" s="163">
        <f t="shared" si="194"/>
        <v>12.024000000000001</v>
      </c>
      <c r="DK188" s="203">
        <f t="shared" si="195"/>
        <v>0.374</v>
      </c>
      <c r="DM188" s="301">
        <f t="shared" si="196"/>
        <v>1</v>
      </c>
      <c r="DN188" s="302">
        <f t="shared" si="197"/>
        <v>2</v>
      </c>
    </row>
    <row r="189" spans="2:118" x14ac:dyDescent="0.3">
      <c r="B189" s="47" t="s">
        <v>261</v>
      </c>
      <c r="C189" s="160">
        <v>540184</v>
      </c>
      <c r="D189" s="4" t="s">
        <v>356</v>
      </c>
      <c r="E189" s="4" t="s">
        <v>369</v>
      </c>
      <c r="F189" s="11">
        <v>5</v>
      </c>
      <c r="G189" s="18">
        <v>125</v>
      </c>
      <c r="H189" s="18">
        <v>103</v>
      </c>
      <c r="I189" s="18">
        <v>120</v>
      </c>
      <c r="J189" s="19">
        <v>614.4</v>
      </c>
      <c r="K189" s="18">
        <v>47</v>
      </c>
      <c r="L189" s="163">
        <v>2.5499999999999998</v>
      </c>
      <c r="N189" s="256">
        <v>60</v>
      </c>
      <c r="O189" s="26">
        <f t="shared" si="132"/>
        <v>0.34200000000000003</v>
      </c>
      <c r="P189" s="26">
        <v>0.48</v>
      </c>
      <c r="Q189" s="144">
        <f t="shared" si="133"/>
        <v>0.98499999999999999</v>
      </c>
      <c r="R189" s="11">
        <v>1.64</v>
      </c>
      <c r="S189" s="26">
        <f t="shared" si="134"/>
        <v>0.20799999999999999</v>
      </c>
      <c r="T189" s="69">
        <v>1.312E-2</v>
      </c>
      <c r="U189" s="144">
        <f t="shared" si="135"/>
        <v>0.97099999999999997</v>
      </c>
      <c r="V189" s="11">
        <v>18</v>
      </c>
      <c r="W189" s="26">
        <f t="shared" si="136"/>
        <v>0.58599999999999997</v>
      </c>
      <c r="X189" s="62">
        <v>1.2</v>
      </c>
      <c r="Y189" s="26">
        <f t="shared" si="137"/>
        <v>0.307</v>
      </c>
      <c r="Z189" s="163">
        <f t="shared" si="138"/>
        <v>3.399</v>
      </c>
      <c r="AA189" s="181">
        <f t="shared" si="139"/>
        <v>0.64300000000000002</v>
      </c>
      <c r="AB189" s="283">
        <f t="shared" si="140"/>
        <v>2</v>
      </c>
      <c r="AC189" s="284">
        <f t="shared" si="141"/>
        <v>2</v>
      </c>
      <c r="AE189" s="256">
        <v>20</v>
      </c>
      <c r="AF189" s="26">
        <f t="shared" si="142"/>
        <v>0.24299999999999999</v>
      </c>
      <c r="AG189" s="79">
        <v>0</v>
      </c>
      <c r="AH189" s="26">
        <f t="shared" si="143"/>
        <v>0</v>
      </c>
      <c r="AI189" s="26">
        <f t="shared" si="144"/>
        <v>0.1941747572815534</v>
      </c>
      <c r="AJ189" s="83">
        <f t="shared" si="145"/>
        <v>0.77700000000000002</v>
      </c>
      <c r="AK189" s="61">
        <f t="shared" si="146"/>
        <v>0.33333333333333331</v>
      </c>
      <c r="AL189" s="26">
        <f t="shared" si="147"/>
        <v>0.45500000000000002</v>
      </c>
      <c r="AM189" s="11">
        <v>29</v>
      </c>
      <c r="AN189" s="83">
        <f t="shared" si="148"/>
        <v>0.28155339805825241</v>
      </c>
      <c r="AO189" s="26">
        <f t="shared" si="149"/>
        <v>0</v>
      </c>
      <c r="AP189" s="26">
        <f t="shared" si="150"/>
        <v>0</v>
      </c>
      <c r="AQ189" s="198">
        <f t="shared" si="151"/>
        <v>1.4750000000000001</v>
      </c>
      <c r="AR189" s="193">
        <f t="shared" si="152"/>
        <v>0.32800000000000001</v>
      </c>
      <c r="AS189" s="283">
        <f t="shared" si="153"/>
        <v>0</v>
      </c>
      <c r="AT189" s="284">
        <f t="shared" si="154"/>
        <v>0</v>
      </c>
      <c r="AV189" s="208">
        <v>45400</v>
      </c>
      <c r="AW189" s="83">
        <f t="shared" si="155"/>
        <v>0.64600000000000002</v>
      </c>
      <c r="AX189" s="26">
        <v>0</v>
      </c>
      <c r="AY189" s="83">
        <f t="shared" si="156"/>
        <v>0</v>
      </c>
      <c r="AZ189" s="26">
        <v>0</v>
      </c>
      <c r="BA189" s="83">
        <f t="shared" si="157"/>
        <v>0</v>
      </c>
      <c r="BB189" s="26">
        <v>0.82799999999999996</v>
      </c>
      <c r="BC189" s="83">
        <f t="shared" si="158"/>
        <v>0.53</v>
      </c>
      <c r="BD189" s="26">
        <v>0.82700000000000007</v>
      </c>
      <c r="BE189" s="83">
        <f t="shared" si="159"/>
        <v>0.55100000000000005</v>
      </c>
      <c r="BF189" s="26">
        <v>0</v>
      </c>
      <c r="BG189" s="83">
        <f t="shared" si="160"/>
        <v>0</v>
      </c>
      <c r="BH189" s="212">
        <f t="shared" si="161"/>
        <v>1.7269999999999999</v>
      </c>
      <c r="BI189" s="193">
        <f t="shared" si="162"/>
        <v>0.159</v>
      </c>
      <c r="BJ189" s="283">
        <f t="shared" si="163"/>
        <v>0</v>
      </c>
      <c r="BK189" s="284">
        <f t="shared" si="164"/>
        <v>0</v>
      </c>
      <c r="BM189" s="160">
        <v>1</v>
      </c>
      <c r="BN189" s="26">
        <f t="shared" si="165"/>
        <v>0.40200000000000002</v>
      </c>
      <c r="BO189" s="11">
        <v>0</v>
      </c>
      <c r="BP189" s="26">
        <f t="shared" si="166"/>
        <v>0</v>
      </c>
      <c r="BQ189" s="26">
        <v>0.35699999999999998</v>
      </c>
      <c r="BR189" s="144">
        <f t="shared" si="167"/>
        <v>0.93600000000000005</v>
      </c>
      <c r="BS189" s="163">
        <f t="shared" si="168"/>
        <v>1.3380000000000001</v>
      </c>
      <c r="BT189" s="223">
        <f t="shared" si="169"/>
        <v>0.75600000000000001</v>
      </c>
      <c r="BU189" s="283">
        <f t="shared" si="170"/>
        <v>1</v>
      </c>
      <c r="BV189" s="284">
        <f t="shared" si="171"/>
        <v>1</v>
      </c>
      <c r="BX189" s="160">
        <v>0</v>
      </c>
      <c r="BY189" s="26">
        <f t="shared" si="172"/>
        <v>0</v>
      </c>
      <c r="BZ189" s="11">
        <v>0</v>
      </c>
      <c r="CA189" s="26">
        <f t="shared" si="173"/>
        <v>0</v>
      </c>
      <c r="CB189" s="11">
        <v>1</v>
      </c>
      <c r="CC189" s="26">
        <f t="shared" si="174"/>
        <v>0.21199999999999999</v>
      </c>
      <c r="CD189" s="11">
        <v>0</v>
      </c>
      <c r="CE189" s="26">
        <f t="shared" si="175"/>
        <v>0</v>
      </c>
      <c r="CF189" s="163">
        <f t="shared" si="176"/>
        <v>0.21199999999999999</v>
      </c>
      <c r="CG189" s="203">
        <f t="shared" si="177"/>
        <v>0.20799999999999999</v>
      </c>
      <c r="CH189" s="283">
        <f t="shared" si="178"/>
        <v>0</v>
      </c>
      <c r="CI189" s="284">
        <f t="shared" si="179"/>
        <v>0</v>
      </c>
      <c r="CK189" s="160">
        <v>0</v>
      </c>
      <c r="CL189" s="26">
        <f t="shared" si="180"/>
        <v>0</v>
      </c>
      <c r="CM189" s="26">
        <v>0</v>
      </c>
      <c r="CN189" s="83">
        <f t="shared" si="181"/>
        <v>0</v>
      </c>
      <c r="CO189" s="11">
        <v>44</v>
      </c>
      <c r="CP189" s="26">
        <f t="shared" si="182"/>
        <v>0.625</v>
      </c>
      <c r="CQ189" s="11">
        <v>12</v>
      </c>
      <c r="CR189" s="26">
        <f t="shared" si="183"/>
        <v>0.63600000000000001</v>
      </c>
      <c r="CS189" s="163">
        <f t="shared" si="184"/>
        <v>1.2610000000000001</v>
      </c>
      <c r="CT189" s="203">
        <f t="shared" si="185"/>
        <v>0.41299999999999998</v>
      </c>
      <c r="CU189" s="283">
        <f t="shared" si="186"/>
        <v>0</v>
      </c>
      <c r="CV189" s="284">
        <f t="shared" si="187"/>
        <v>0</v>
      </c>
      <c r="CX189" s="227">
        <v>0.317</v>
      </c>
      <c r="CY189" s="31">
        <f t="shared" si="188"/>
        <v>0.81200000000000006</v>
      </c>
      <c r="CZ189" s="26">
        <v>0.16700000000000001</v>
      </c>
      <c r="DA189" s="26">
        <f t="shared" si="189"/>
        <v>0.76600000000000001</v>
      </c>
      <c r="DB189" s="144">
        <v>0.97789999999999999</v>
      </c>
      <c r="DC189" s="163">
        <f t="shared" si="190"/>
        <v>2.5559000000000003</v>
      </c>
      <c r="DD189" s="205">
        <f t="shared" si="191"/>
        <v>0.89700000000000002</v>
      </c>
      <c r="DE189" s="283">
        <f t="shared" si="192"/>
        <v>1</v>
      </c>
      <c r="DF189" s="284">
        <f t="shared" si="193"/>
        <v>2</v>
      </c>
      <c r="DI189" s="231"/>
      <c r="DJ189" s="163">
        <f t="shared" si="194"/>
        <v>11.967900000000002</v>
      </c>
      <c r="DK189" s="203">
        <f t="shared" si="195"/>
        <v>0.371</v>
      </c>
      <c r="DM189" s="301">
        <f t="shared" si="196"/>
        <v>4</v>
      </c>
      <c r="DN189" s="302">
        <f t="shared" si="197"/>
        <v>5</v>
      </c>
    </row>
    <row r="190" spans="2:118" x14ac:dyDescent="0.3">
      <c r="B190" s="48" t="s">
        <v>73</v>
      </c>
      <c r="C190" s="162">
        <v>540038</v>
      </c>
      <c r="D190" s="5" t="s">
        <v>321</v>
      </c>
      <c r="E190" s="5" t="s">
        <v>370</v>
      </c>
      <c r="F190" s="12">
        <v>8</v>
      </c>
      <c r="G190" s="20">
        <v>305978</v>
      </c>
      <c r="H190" s="20">
        <v>6779</v>
      </c>
      <c r="I190" s="20">
        <v>8291</v>
      </c>
      <c r="J190" s="21">
        <v>17.341900398067832</v>
      </c>
      <c r="K190" s="20">
        <v>3088</v>
      </c>
      <c r="L190" s="165">
        <v>2.6813471502590676</v>
      </c>
      <c r="N190" s="438">
        <v>7146</v>
      </c>
      <c r="O190" s="29">
        <f t="shared" si="132"/>
        <v>0.89</v>
      </c>
      <c r="P190" s="27">
        <v>2.3354620266816568E-2</v>
      </c>
      <c r="Q190" s="27">
        <f t="shared" si="133"/>
        <v>0.13</v>
      </c>
      <c r="R190" s="12">
        <v>140.46</v>
      </c>
      <c r="S190" s="29">
        <f t="shared" si="134"/>
        <v>0.82599999999999996</v>
      </c>
      <c r="T190" s="71">
        <v>4.5905261162567252E-4</v>
      </c>
      <c r="U190" s="27">
        <f t="shared" si="135"/>
        <v>4.2000000000000003E-2</v>
      </c>
      <c r="V190" s="12">
        <v>12</v>
      </c>
      <c r="W190" s="27">
        <f t="shared" si="136"/>
        <v>0.11600000000000001</v>
      </c>
      <c r="X190" s="64">
        <v>3</v>
      </c>
      <c r="Y190" s="27">
        <f t="shared" si="137"/>
        <v>0.74199999999999999</v>
      </c>
      <c r="Z190" s="165">
        <f t="shared" si="138"/>
        <v>2.746</v>
      </c>
      <c r="AA190" s="183">
        <f t="shared" si="139"/>
        <v>0.32800000000000001</v>
      </c>
      <c r="AB190" s="358">
        <f t="shared" si="140"/>
        <v>0</v>
      </c>
      <c r="AC190" s="359">
        <f t="shared" si="141"/>
        <v>2</v>
      </c>
      <c r="AE190" s="438">
        <v>258</v>
      </c>
      <c r="AF190" s="27">
        <f t="shared" si="142"/>
        <v>0.745</v>
      </c>
      <c r="AG190" s="80">
        <v>0</v>
      </c>
      <c r="AH190" s="27">
        <f t="shared" si="143"/>
        <v>0</v>
      </c>
      <c r="AI190" s="27">
        <f t="shared" si="144"/>
        <v>3.8058710724295619E-2</v>
      </c>
      <c r="AJ190" s="85">
        <f t="shared" si="145"/>
        <v>0.32500000000000001</v>
      </c>
      <c r="AK190" s="74">
        <f t="shared" si="146"/>
        <v>3.6104114189756509E-2</v>
      </c>
      <c r="AL190" s="27">
        <f t="shared" si="147"/>
        <v>0.123</v>
      </c>
      <c r="AM190" s="12">
        <v>272</v>
      </c>
      <c r="AN190" s="85">
        <f t="shared" si="148"/>
        <v>4.0123912081427938E-2</v>
      </c>
      <c r="AO190" s="27">
        <f t="shared" si="149"/>
        <v>0</v>
      </c>
      <c r="AP190" s="27">
        <f t="shared" si="150"/>
        <v>0</v>
      </c>
      <c r="AQ190" s="199">
        <f t="shared" si="151"/>
        <v>1.1930000000000001</v>
      </c>
      <c r="AR190" s="194">
        <f t="shared" si="152"/>
        <v>0.23599999999999999</v>
      </c>
      <c r="AS190" s="358">
        <f t="shared" si="153"/>
        <v>0</v>
      </c>
      <c r="AT190" s="359">
        <f t="shared" si="154"/>
        <v>0</v>
      </c>
      <c r="AV190" s="209">
        <v>47376</v>
      </c>
      <c r="AW190" s="85">
        <f t="shared" si="155"/>
        <v>0.67400000000000004</v>
      </c>
      <c r="AX190" s="27">
        <v>0.19626168224299059</v>
      </c>
      <c r="AY190" s="85">
        <f t="shared" si="156"/>
        <v>0.58599999999999997</v>
      </c>
      <c r="AZ190" s="27">
        <v>0.27900000000000003</v>
      </c>
      <c r="BA190" s="85">
        <f t="shared" si="157"/>
        <v>0.67100000000000004</v>
      </c>
      <c r="BB190" s="27">
        <v>0.72399999999999998</v>
      </c>
      <c r="BC190" s="85">
        <f t="shared" si="158"/>
        <v>0.39500000000000002</v>
      </c>
      <c r="BD190" s="27">
        <v>0.57700000000000007</v>
      </c>
      <c r="BE190" s="85">
        <f t="shared" si="159"/>
        <v>0.21199999999999999</v>
      </c>
      <c r="BF190" s="27">
        <v>8.9147286821705432E-2</v>
      </c>
      <c r="BG190" s="180">
        <f t="shared" si="160"/>
        <v>0.84</v>
      </c>
      <c r="BH190" s="213">
        <f t="shared" si="161"/>
        <v>3.3780000000000001</v>
      </c>
      <c r="BI190" s="194">
        <f t="shared" si="162"/>
        <v>0.51900000000000002</v>
      </c>
      <c r="BJ190" s="358">
        <f t="shared" si="163"/>
        <v>0</v>
      </c>
      <c r="BK190" s="359">
        <f t="shared" si="164"/>
        <v>1</v>
      </c>
      <c r="BM190" s="162">
        <v>1</v>
      </c>
      <c r="BN190" s="27">
        <f t="shared" si="165"/>
        <v>0.40200000000000002</v>
      </c>
      <c r="BO190" s="12">
        <v>1</v>
      </c>
      <c r="BP190" s="27">
        <f t="shared" si="166"/>
        <v>0.59299999999999997</v>
      </c>
      <c r="BQ190" s="27">
        <v>2.5000000000000001E-2</v>
      </c>
      <c r="BR190" s="85">
        <f t="shared" si="167"/>
        <v>0.17599999999999999</v>
      </c>
      <c r="BS190" s="165">
        <f t="shared" si="168"/>
        <v>0.57800000000000007</v>
      </c>
      <c r="BT190" s="224">
        <f t="shared" si="169"/>
        <v>0.32100000000000001</v>
      </c>
      <c r="BU190" s="358">
        <f t="shared" si="170"/>
        <v>0</v>
      </c>
      <c r="BV190" s="359">
        <f t="shared" si="171"/>
        <v>0</v>
      </c>
      <c r="BX190" s="162">
        <v>0</v>
      </c>
      <c r="BY190" s="27">
        <f t="shared" si="172"/>
        <v>0</v>
      </c>
      <c r="BZ190" s="12">
        <v>0</v>
      </c>
      <c r="CA190" s="27">
        <f t="shared" si="173"/>
        <v>0</v>
      </c>
      <c r="CB190" s="12">
        <v>5</v>
      </c>
      <c r="CC190" s="27">
        <f t="shared" si="174"/>
        <v>0.65</v>
      </c>
      <c r="CD190" s="12">
        <v>1</v>
      </c>
      <c r="CE190" s="27">
        <f t="shared" si="175"/>
        <v>0.501</v>
      </c>
      <c r="CF190" s="165">
        <f t="shared" si="176"/>
        <v>0.65</v>
      </c>
      <c r="CG190" s="194">
        <f t="shared" si="177"/>
        <v>0.55800000000000005</v>
      </c>
      <c r="CH190" s="358">
        <f t="shared" si="178"/>
        <v>0</v>
      </c>
      <c r="CI190" s="359">
        <f t="shared" si="179"/>
        <v>0</v>
      </c>
      <c r="CK190" s="162">
        <v>3</v>
      </c>
      <c r="CL190" s="27">
        <f t="shared" si="180"/>
        <v>0.56499999999999995</v>
      </c>
      <c r="CM190" s="27">
        <v>1.1627906976744186E-2</v>
      </c>
      <c r="CN190" s="85">
        <f t="shared" si="181"/>
        <v>0.49399999999999999</v>
      </c>
      <c r="CO190" s="12">
        <v>51</v>
      </c>
      <c r="CP190" s="27">
        <f t="shared" si="182"/>
        <v>0.67800000000000005</v>
      </c>
      <c r="CQ190" s="12">
        <v>10</v>
      </c>
      <c r="CR190" s="27">
        <f t="shared" si="183"/>
        <v>0.60399999999999998</v>
      </c>
      <c r="CS190" s="165">
        <f t="shared" si="184"/>
        <v>2.3410000000000002</v>
      </c>
      <c r="CT190" s="194">
        <f t="shared" si="185"/>
        <v>0.60699999999999998</v>
      </c>
      <c r="CU190" s="358">
        <f t="shared" si="186"/>
        <v>0</v>
      </c>
      <c r="CV190" s="359">
        <f t="shared" si="187"/>
        <v>0</v>
      </c>
      <c r="CX190" s="228">
        <v>7.2999999999999995E-2</v>
      </c>
      <c r="CY190" s="27">
        <f t="shared" si="188"/>
        <v>0.378</v>
      </c>
      <c r="CZ190" s="27">
        <v>2.4E-2</v>
      </c>
      <c r="DA190" s="27">
        <f t="shared" si="189"/>
        <v>0.318</v>
      </c>
      <c r="DB190" s="27">
        <v>0.31480000000000002</v>
      </c>
      <c r="DC190" s="165">
        <f t="shared" si="190"/>
        <v>1.0107999999999999</v>
      </c>
      <c r="DD190" s="194">
        <f t="shared" si="191"/>
        <v>0.32100000000000001</v>
      </c>
      <c r="DE190" s="358">
        <f t="shared" si="192"/>
        <v>0</v>
      </c>
      <c r="DF190" s="359">
        <f t="shared" si="193"/>
        <v>0</v>
      </c>
      <c r="DI190" s="231"/>
      <c r="DJ190" s="165">
        <f t="shared" si="194"/>
        <v>11.896800000000001</v>
      </c>
      <c r="DK190" s="194">
        <f t="shared" si="195"/>
        <v>0.36699999999999999</v>
      </c>
      <c r="DM190" s="370">
        <f t="shared" si="196"/>
        <v>0</v>
      </c>
      <c r="DN190" s="371">
        <f t="shared" si="197"/>
        <v>3</v>
      </c>
    </row>
    <row r="191" spans="2:118" x14ac:dyDescent="0.3">
      <c r="B191" s="47" t="s">
        <v>146</v>
      </c>
      <c r="C191" s="160">
        <v>540292</v>
      </c>
      <c r="D191" s="4" t="s">
        <v>335</v>
      </c>
      <c r="E191" s="4" t="s">
        <v>369</v>
      </c>
      <c r="F191" s="11">
        <v>6</v>
      </c>
      <c r="G191" s="18">
        <v>2270</v>
      </c>
      <c r="H191" s="18">
        <v>1593</v>
      </c>
      <c r="I191" s="18">
        <v>3460</v>
      </c>
      <c r="J191" s="19">
        <v>975.50660792951544</v>
      </c>
      <c r="K191" s="18">
        <v>1490</v>
      </c>
      <c r="L191" s="163">
        <v>2.29</v>
      </c>
      <c r="N191" s="256">
        <v>134</v>
      </c>
      <c r="O191" s="26">
        <f t="shared" si="132"/>
        <v>0.55800000000000005</v>
      </c>
      <c r="P191" s="26">
        <v>5.9030837004405277E-2</v>
      </c>
      <c r="Q191" s="26">
        <f t="shared" si="133"/>
        <v>0.378</v>
      </c>
      <c r="R191" s="11">
        <v>5.66</v>
      </c>
      <c r="S191" s="26">
        <f t="shared" si="134"/>
        <v>0.64300000000000002</v>
      </c>
      <c r="T191" s="69">
        <v>2.4933920704845809E-3</v>
      </c>
      <c r="U191" s="26">
        <f t="shared" si="135"/>
        <v>0.374</v>
      </c>
      <c r="V191" s="11">
        <v>15</v>
      </c>
      <c r="W191" s="26">
        <f t="shared" si="136"/>
        <v>0.28199999999999997</v>
      </c>
      <c r="X191" s="62">
        <v>4.8</v>
      </c>
      <c r="Y191" s="144">
        <f t="shared" si="137"/>
        <v>0.92500000000000004</v>
      </c>
      <c r="Z191" s="163">
        <f t="shared" si="138"/>
        <v>3.16</v>
      </c>
      <c r="AA191" s="181">
        <f t="shared" si="139"/>
        <v>0.51200000000000001</v>
      </c>
      <c r="AB191" s="283">
        <f t="shared" si="140"/>
        <v>1</v>
      </c>
      <c r="AC191" s="284">
        <f t="shared" si="141"/>
        <v>1</v>
      </c>
      <c r="AE191" s="256">
        <v>51</v>
      </c>
      <c r="AF191" s="26">
        <f t="shared" si="142"/>
        <v>0.44800000000000001</v>
      </c>
      <c r="AG191" s="79">
        <v>7</v>
      </c>
      <c r="AH191" s="26">
        <f t="shared" si="143"/>
        <v>0.67400000000000004</v>
      </c>
      <c r="AI191" s="26">
        <f t="shared" si="144"/>
        <v>3.2015065913370999E-2</v>
      </c>
      <c r="AJ191" s="83">
        <f t="shared" si="145"/>
        <v>0.28199999999999997</v>
      </c>
      <c r="AK191" s="61">
        <f t="shared" si="146"/>
        <v>0.38059701492537312</v>
      </c>
      <c r="AL191" s="26">
        <f t="shared" si="147"/>
        <v>0.48699999999999999</v>
      </c>
      <c r="AM191" s="11">
        <v>56</v>
      </c>
      <c r="AN191" s="83">
        <f t="shared" si="148"/>
        <v>3.5153797865662272E-2</v>
      </c>
      <c r="AO191" s="26">
        <f t="shared" si="149"/>
        <v>0.13725490196078433</v>
      </c>
      <c r="AP191" s="31">
        <f t="shared" si="150"/>
        <v>0.81599999999999995</v>
      </c>
      <c r="AQ191" s="198">
        <f t="shared" si="151"/>
        <v>1.891</v>
      </c>
      <c r="AR191" s="193">
        <f t="shared" si="152"/>
        <v>0.46899999999999997</v>
      </c>
      <c r="AS191" s="283">
        <f t="shared" si="153"/>
        <v>0</v>
      </c>
      <c r="AT191" s="284">
        <f t="shared" si="154"/>
        <v>0</v>
      </c>
      <c r="AV191" s="208">
        <v>74250</v>
      </c>
      <c r="AW191" s="144">
        <f t="shared" si="155"/>
        <v>0.93600000000000005</v>
      </c>
      <c r="AX191" s="26">
        <v>7.407407407407407E-2</v>
      </c>
      <c r="AY191" s="83">
        <f t="shared" si="156"/>
        <v>0.36699999999999999</v>
      </c>
      <c r="AZ191" s="26">
        <v>0.375</v>
      </c>
      <c r="BA191" s="178">
        <f t="shared" si="157"/>
        <v>0.80900000000000005</v>
      </c>
      <c r="BB191" s="26">
        <v>0.82099999999999995</v>
      </c>
      <c r="BC191" s="83">
        <f t="shared" si="158"/>
        <v>0.52600000000000002</v>
      </c>
      <c r="BD191" s="26">
        <v>0.9830000000000001</v>
      </c>
      <c r="BE191" s="144">
        <f t="shared" si="159"/>
        <v>0.96399999999999997</v>
      </c>
      <c r="BF191" s="26">
        <v>1.9607843137254902E-2</v>
      </c>
      <c r="BG191" s="83">
        <f t="shared" si="160"/>
        <v>0.46600000000000003</v>
      </c>
      <c r="BH191" s="212">
        <f t="shared" si="161"/>
        <v>4.0680000000000005</v>
      </c>
      <c r="BI191" s="184">
        <f t="shared" si="162"/>
        <v>0.96399999999999997</v>
      </c>
      <c r="BJ191" s="283">
        <f t="shared" si="163"/>
        <v>2</v>
      </c>
      <c r="BK191" s="284">
        <f t="shared" si="164"/>
        <v>3</v>
      </c>
      <c r="BM191" s="160">
        <v>0</v>
      </c>
      <c r="BN191" s="26">
        <f t="shared" si="165"/>
        <v>0</v>
      </c>
      <c r="BO191" s="11">
        <v>0</v>
      </c>
      <c r="BP191" s="26">
        <f t="shared" si="166"/>
        <v>0</v>
      </c>
      <c r="BQ191" s="26">
        <v>8.0000000000000002E-3</v>
      </c>
      <c r="BR191" s="83">
        <f t="shared" si="167"/>
        <v>0.113</v>
      </c>
      <c r="BS191" s="163">
        <f t="shared" si="168"/>
        <v>0.113</v>
      </c>
      <c r="BT191" s="223">
        <f t="shared" si="169"/>
        <v>0.109</v>
      </c>
      <c r="BU191" s="283">
        <f t="shared" si="170"/>
        <v>0</v>
      </c>
      <c r="BV191" s="284">
        <f t="shared" si="171"/>
        <v>0</v>
      </c>
      <c r="BX191" s="160">
        <v>0</v>
      </c>
      <c r="BY191" s="26">
        <f t="shared" si="172"/>
        <v>0</v>
      </c>
      <c r="BZ191" s="11">
        <v>0</v>
      </c>
      <c r="CA191" s="26">
        <f t="shared" si="173"/>
        <v>0</v>
      </c>
      <c r="CB191" s="11">
        <v>0</v>
      </c>
      <c r="CC191" s="26">
        <f t="shared" si="174"/>
        <v>0</v>
      </c>
      <c r="CD191" s="11">
        <v>0</v>
      </c>
      <c r="CE191" s="26">
        <f t="shared" si="175"/>
        <v>0</v>
      </c>
      <c r="CF191" s="163">
        <f t="shared" si="176"/>
        <v>0</v>
      </c>
      <c r="CG191" s="203">
        <f t="shared" si="177"/>
        <v>0</v>
      </c>
      <c r="CH191" s="283">
        <f t="shared" si="178"/>
        <v>0</v>
      </c>
      <c r="CI191" s="284">
        <f t="shared" si="179"/>
        <v>0</v>
      </c>
      <c r="CK191" s="160">
        <v>12</v>
      </c>
      <c r="CL191" s="26">
        <f t="shared" si="180"/>
        <v>0.71299999999999997</v>
      </c>
      <c r="CM191" s="26">
        <v>0.23529411764705882</v>
      </c>
      <c r="CN191" s="144">
        <f t="shared" si="181"/>
        <v>0.93899999999999995</v>
      </c>
      <c r="CO191" s="11">
        <v>4</v>
      </c>
      <c r="CP191" s="26">
        <f t="shared" si="182"/>
        <v>0.23599999999999999</v>
      </c>
      <c r="CQ191" s="11">
        <v>0</v>
      </c>
      <c r="CR191" s="26">
        <f t="shared" si="183"/>
        <v>0</v>
      </c>
      <c r="CS191" s="163">
        <f t="shared" si="184"/>
        <v>1.8879999999999999</v>
      </c>
      <c r="CT191" s="203">
        <f t="shared" si="185"/>
        <v>0.54</v>
      </c>
      <c r="CU191" s="283">
        <f t="shared" si="186"/>
        <v>1</v>
      </c>
      <c r="CV191" s="284">
        <f t="shared" si="187"/>
        <v>1</v>
      </c>
      <c r="CX191" s="227">
        <v>3.5999999999999997E-2</v>
      </c>
      <c r="CY191" s="26">
        <f t="shared" si="188"/>
        <v>0.25700000000000001</v>
      </c>
      <c r="CZ191" s="26">
        <v>2.5999999999999999E-2</v>
      </c>
      <c r="DA191" s="26">
        <f t="shared" si="189"/>
        <v>0.32800000000000001</v>
      </c>
      <c r="DB191" s="26">
        <v>0.12770000000000001</v>
      </c>
      <c r="DC191" s="163">
        <f t="shared" si="190"/>
        <v>0.7127</v>
      </c>
      <c r="DD191" s="203">
        <f t="shared" si="191"/>
        <v>0.187</v>
      </c>
      <c r="DE191" s="283">
        <f t="shared" si="192"/>
        <v>0</v>
      </c>
      <c r="DF191" s="284">
        <f t="shared" si="193"/>
        <v>0</v>
      </c>
      <c r="DI191" s="231"/>
      <c r="DJ191" s="163">
        <f t="shared" si="194"/>
        <v>11.832700000000003</v>
      </c>
      <c r="DK191" s="203">
        <f t="shared" si="195"/>
        <v>0.36299999999999999</v>
      </c>
      <c r="DM191" s="301">
        <f t="shared" si="196"/>
        <v>4</v>
      </c>
      <c r="DN191" s="302">
        <f t="shared" si="197"/>
        <v>5</v>
      </c>
    </row>
    <row r="192" spans="2:118" x14ac:dyDescent="0.3">
      <c r="B192" s="47" t="s">
        <v>264</v>
      </c>
      <c r="C192" s="160">
        <v>540187</v>
      </c>
      <c r="D192" s="4" t="s">
        <v>357</v>
      </c>
      <c r="E192" s="4" t="s">
        <v>369</v>
      </c>
      <c r="F192" s="11">
        <v>1</v>
      </c>
      <c r="G192" s="18">
        <v>1940</v>
      </c>
      <c r="H192" s="18">
        <v>1656</v>
      </c>
      <c r="I192" s="18">
        <v>2351</v>
      </c>
      <c r="J192" s="19">
        <v>775.58762886597935</v>
      </c>
      <c r="K192" s="18">
        <v>988</v>
      </c>
      <c r="L192" s="163">
        <v>2.35</v>
      </c>
      <c r="N192" s="256">
        <v>261</v>
      </c>
      <c r="O192" s="26">
        <f t="shared" si="132"/>
        <v>0.69199999999999995</v>
      </c>
      <c r="P192" s="26">
        <v>0.1345360824742268</v>
      </c>
      <c r="Q192" s="26">
        <f t="shared" si="133"/>
        <v>0.58599999999999997</v>
      </c>
      <c r="R192" s="11">
        <v>10.28</v>
      </c>
      <c r="S192" s="26">
        <f t="shared" si="134"/>
        <v>0.745</v>
      </c>
      <c r="T192" s="69">
        <v>5.2989690721649482E-3</v>
      </c>
      <c r="U192" s="26">
        <f t="shared" si="135"/>
        <v>0.67400000000000004</v>
      </c>
      <c r="V192" s="11">
        <v>16</v>
      </c>
      <c r="W192" s="26">
        <f t="shared" si="136"/>
        <v>0.38800000000000001</v>
      </c>
      <c r="X192" s="62">
        <v>1.2</v>
      </c>
      <c r="Y192" s="26">
        <f t="shared" si="137"/>
        <v>0.307</v>
      </c>
      <c r="Z192" s="163">
        <f t="shared" si="138"/>
        <v>3.3920000000000003</v>
      </c>
      <c r="AA192" s="181">
        <f t="shared" si="139"/>
        <v>0.63600000000000001</v>
      </c>
      <c r="AB192" s="283">
        <f t="shared" si="140"/>
        <v>0</v>
      </c>
      <c r="AC192" s="284">
        <f t="shared" si="141"/>
        <v>0</v>
      </c>
      <c r="AE192" s="256">
        <v>30</v>
      </c>
      <c r="AF192" s="26">
        <f t="shared" si="142"/>
        <v>0.32800000000000001</v>
      </c>
      <c r="AG192" s="79">
        <v>3</v>
      </c>
      <c r="AH192" s="26">
        <f t="shared" si="143"/>
        <v>0.56100000000000005</v>
      </c>
      <c r="AI192" s="26">
        <f t="shared" si="144"/>
        <v>1.8115942028985508E-2</v>
      </c>
      <c r="AJ192" s="83">
        <f t="shared" si="145"/>
        <v>0.22900000000000001</v>
      </c>
      <c r="AK192" s="61">
        <f t="shared" si="146"/>
        <v>0.11494252873563218</v>
      </c>
      <c r="AL192" s="26">
        <f t="shared" si="147"/>
        <v>0.29299999999999998</v>
      </c>
      <c r="AM192" s="11">
        <v>39</v>
      </c>
      <c r="AN192" s="83">
        <f t="shared" si="148"/>
        <v>2.355072463768116E-2</v>
      </c>
      <c r="AO192" s="26">
        <f t="shared" si="149"/>
        <v>0.1</v>
      </c>
      <c r="AP192" s="26">
        <f t="shared" si="150"/>
        <v>0.73099999999999998</v>
      </c>
      <c r="AQ192" s="198">
        <f t="shared" si="151"/>
        <v>1.4110000000000003</v>
      </c>
      <c r="AR192" s="193">
        <f t="shared" si="152"/>
        <v>0.3</v>
      </c>
      <c r="AS192" s="283">
        <f t="shared" si="153"/>
        <v>0</v>
      </c>
      <c r="AT192" s="284">
        <f t="shared" si="154"/>
        <v>0</v>
      </c>
      <c r="AV192" s="208">
        <v>33400</v>
      </c>
      <c r="AW192" s="83">
        <f t="shared" si="155"/>
        <v>0.44800000000000001</v>
      </c>
      <c r="AX192" s="26">
        <v>0.5</v>
      </c>
      <c r="AY192" s="144">
        <f t="shared" si="156"/>
        <v>0.96099999999999997</v>
      </c>
      <c r="AZ192" s="26">
        <v>5.0999999999999997E-2</v>
      </c>
      <c r="BA192" s="83">
        <f t="shared" si="157"/>
        <v>0.19700000000000001</v>
      </c>
      <c r="BB192" s="26">
        <v>0.89700000000000002</v>
      </c>
      <c r="BC192" s="83">
        <f t="shared" si="158"/>
        <v>0.745</v>
      </c>
      <c r="BD192" s="26">
        <v>0.66600000000000004</v>
      </c>
      <c r="BE192" s="83">
        <f t="shared" si="159"/>
        <v>0.27200000000000002</v>
      </c>
      <c r="BF192" s="26">
        <v>6.6666666666666666E-2</v>
      </c>
      <c r="BG192" s="83">
        <f t="shared" si="160"/>
        <v>0.77</v>
      </c>
      <c r="BH192" s="212">
        <f t="shared" si="161"/>
        <v>3.3929999999999998</v>
      </c>
      <c r="BI192" s="193">
        <f t="shared" si="162"/>
        <v>0.52600000000000002</v>
      </c>
      <c r="BJ192" s="283">
        <f t="shared" si="163"/>
        <v>1</v>
      </c>
      <c r="BK192" s="284">
        <f t="shared" si="164"/>
        <v>1</v>
      </c>
      <c r="BM192" s="160">
        <v>2</v>
      </c>
      <c r="BN192" s="26">
        <f t="shared" si="165"/>
        <v>0.61799999999999999</v>
      </c>
      <c r="BO192" s="11">
        <v>1</v>
      </c>
      <c r="BP192" s="26">
        <f t="shared" si="166"/>
        <v>0.59299999999999997</v>
      </c>
      <c r="BQ192" s="26">
        <v>7.5999999999999998E-2</v>
      </c>
      <c r="BR192" s="83">
        <f t="shared" si="167"/>
        <v>0.48</v>
      </c>
      <c r="BS192" s="163">
        <f t="shared" si="168"/>
        <v>1.0979999999999999</v>
      </c>
      <c r="BT192" s="223">
        <f t="shared" si="169"/>
        <v>0.61099999999999999</v>
      </c>
      <c r="BU192" s="283">
        <f t="shared" si="170"/>
        <v>0</v>
      </c>
      <c r="BV192" s="284">
        <f t="shared" si="171"/>
        <v>0</v>
      </c>
      <c r="BX192" s="160">
        <v>0</v>
      </c>
      <c r="BY192" s="26">
        <f t="shared" si="172"/>
        <v>0</v>
      </c>
      <c r="BZ192" s="11">
        <v>0</v>
      </c>
      <c r="CA192" s="26">
        <f t="shared" si="173"/>
        <v>0</v>
      </c>
      <c r="CB192" s="11">
        <v>1</v>
      </c>
      <c r="CC192" s="26">
        <f t="shared" si="174"/>
        <v>0.21199999999999999</v>
      </c>
      <c r="CD192" s="11">
        <v>0</v>
      </c>
      <c r="CE192" s="26">
        <f t="shared" si="175"/>
        <v>0</v>
      </c>
      <c r="CF192" s="163">
        <f t="shared" si="176"/>
        <v>0.21199999999999999</v>
      </c>
      <c r="CG192" s="203">
        <f t="shared" si="177"/>
        <v>0.20799999999999999</v>
      </c>
      <c r="CH192" s="283">
        <f t="shared" si="178"/>
        <v>0</v>
      </c>
      <c r="CI192" s="284">
        <f t="shared" si="179"/>
        <v>0</v>
      </c>
      <c r="CK192" s="160">
        <v>0</v>
      </c>
      <c r="CL192" s="26">
        <f t="shared" si="180"/>
        <v>0</v>
      </c>
      <c r="CM192" s="26">
        <v>0</v>
      </c>
      <c r="CN192" s="83">
        <f t="shared" si="181"/>
        <v>0</v>
      </c>
      <c r="CO192" s="11">
        <v>22</v>
      </c>
      <c r="CP192" s="26">
        <f t="shared" si="182"/>
        <v>0.498</v>
      </c>
      <c r="CQ192" s="11">
        <v>9</v>
      </c>
      <c r="CR192" s="26">
        <f t="shared" si="183"/>
        <v>0.58299999999999996</v>
      </c>
      <c r="CS192" s="163">
        <f t="shared" si="184"/>
        <v>1.081</v>
      </c>
      <c r="CT192" s="203">
        <f t="shared" si="185"/>
        <v>0.36299999999999999</v>
      </c>
      <c r="CU192" s="283">
        <f t="shared" si="186"/>
        <v>0</v>
      </c>
      <c r="CV192" s="284">
        <f t="shared" si="187"/>
        <v>0</v>
      </c>
      <c r="CX192" s="227">
        <v>2.1000000000000001E-2</v>
      </c>
      <c r="CY192" s="26">
        <f t="shared" si="188"/>
        <v>0.20799999999999999</v>
      </c>
      <c r="CZ192" s="26">
        <v>6.0000000000000001E-3</v>
      </c>
      <c r="DA192" s="26">
        <f t="shared" si="189"/>
        <v>0.20799999999999999</v>
      </c>
      <c r="DB192" s="178">
        <v>0.81489999999999996</v>
      </c>
      <c r="DC192" s="163">
        <f t="shared" si="190"/>
        <v>1.2308999999999999</v>
      </c>
      <c r="DD192" s="203">
        <f t="shared" si="191"/>
        <v>0.40200000000000002</v>
      </c>
      <c r="DE192" s="283">
        <f t="shared" si="192"/>
        <v>0</v>
      </c>
      <c r="DF192" s="284">
        <f t="shared" si="193"/>
        <v>1</v>
      </c>
      <c r="DI192" s="231"/>
      <c r="DJ192" s="163">
        <f t="shared" si="194"/>
        <v>11.817900000000002</v>
      </c>
      <c r="DK192" s="203">
        <f t="shared" si="195"/>
        <v>0.36</v>
      </c>
      <c r="DM192" s="301">
        <f t="shared" si="196"/>
        <v>1</v>
      </c>
      <c r="DN192" s="302">
        <f t="shared" si="197"/>
        <v>2</v>
      </c>
    </row>
    <row r="193" spans="2:118" x14ac:dyDescent="0.3">
      <c r="B193" s="47" t="s">
        <v>72</v>
      </c>
      <c r="C193" s="160">
        <v>540039</v>
      </c>
      <c r="D193" s="4" t="s">
        <v>321</v>
      </c>
      <c r="E193" s="4" t="s">
        <v>369</v>
      </c>
      <c r="F193" s="11">
        <v>8</v>
      </c>
      <c r="G193" s="18">
        <v>1035</v>
      </c>
      <c r="H193" s="18">
        <v>1366</v>
      </c>
      <c r="I193" s="18">
        <v>2518</v>
      </c>
      <c r="J193" s="19">
        <v>1557.0241545893721</v>
      </c>
      <c r="K193" s="18">
        <v>966</v>
      </c>
      <c r="L193" s="163">
        <v>2.4900000000000002</v>
      </c>
      <c r="N193" s="256">
        <v>189</v>
      </c>
      <c r="O193" s="26">
        <f t="shared" si="132"/>
        <v>0.61799999999999999</v>
      </c>
      <c r="P193" s="26">
        <v>0.18260869565217391</v>
      </c>
      <c r="Q193" s="26">
        <f t="shared" si="133"/>
        <v>0.71299999999999997</v>
      </c>
      <c r="R193" s="11">
        <v>6.11</v>
      </c>
      <c r="S193" s="26">
        <f t="shared" si="134"/>
        <v>0.66700000000000004</v>
      </c>
      <c r="T193" s="69">
        <v>5.9033816425120766E-3</v>
      </c>
      <c r="U193" s="26">
        <f t="shared" si="135"/>
        <v>0.71299999999999997</v>
      </c>
      <c r="V193" s="11">
        <v>12</v>
      </c>
      <c r="W193" s="26">
        <f t="shared" si="136"/>
        <v>0.11600000000000001</v>
      </c>
      <c r="X193" s="62">
        <v>3.3</v>
      </c>
      <c r="Y193" s="26">
        <f t="shared" si="137"/>
        <v>0.77300000000000002</v>
      </c>
      <c r="Z193" s="163">
        <f t="shared" si="138"/>
        <v>3.6</v>
      </c>
      <c r="AA193" s="181">
        <f t="shared" si="139"/>
        <v>0.745</v>
      </c>
      <c r="AB193" s="283">
        <f t="shared" si="140"/>
        <v>0</v>
      </c>
      <c r="AC193" s="284">
        <f t="shared" si="141"/>
        <v>0</v>
      </c>
      <c r="AE193" s="256">
        <v>20</v>
      </c>
      <c r="AF193" s="26">
        <f t="shared" si="142"/>
        <v>0.24299999999999999</v>
      </c>
      <c r="AG193" s="79">
        <v>0</v>
      </c>
      <c r="AH193" s="26">
        <f t="shared" si="143"/>
        <v>0</v>
      </c>
      <c r="AI193" s="26">
        <f t="shared" si="144"/>
        <v>1.4641288433382138E-2</v>
      </c>
      <c r="AJ193" s="83">
        <f t="shared" si="145"/>
        <v>0.20799999999999999</v>
      </c>
      <c r="AK193" s="61">
        <f t="shared" si="146"/>
        <v>0.10582010582010581</v>
      </c>
      <c r="AL193" s="26">
        <f t="shared" si="147"/>
        <v>0.27900000000000003</v>
      </c>
      <c r="AM193" s="11">
        <v>23</v>
      </c>
      <c r="AN193" s="83">
        <f t="shared" si="148"/>
        <v>1.6837481698389459E-2</v>
      </c>
      <c r="AO193" s="26">
        <f t="shared" si="149"/>
        <v>0</v>
      </c>
      <c r="AP193" s="26">
        <f t="shared" si="150"/>
        <v>0</v>
      </c>
      <c r="AQ193" s="198">
        <f t="shared" si="151"/>
        <v>0.73</v>
      </c>
      <c r="AR193" s="193">
        <f t="shared" si="152"/>
        <v>0.14799999999999999</v>
      </c>
      <c r="AS193" s="283">
        <f t="shared" si="153"/>
        <v>0</v>
      </c>
      <c r="AT193" s="284">
        <f t="shared" si="154"/>
        <v>0</v>
      </c>
      <c r="AV193" s="208">
        <v>44300</v>
      </c>
      <c r="AW193" s="83">
        <f t="shared" si="155"/>
        <v>0.63900000000000001</v>
      </c>
      <c r="AX193" s="26">
        <v>0.16666666666666671</v>
      </c>
      <c r="AY193" s="83">
        <f t="shared" si="156"/>
        <v>0.52600000000000002</v>
      </c>
      <c r="AZ193" s="26">
        <v>8.6999999999999994E-2</v>
      </c>
      <c r="BA193" s="83">
        <f t="shared" si="157"/>
        <v>0.22900000000000001</v>
      </c>
      <c r="BB193" s="26">
        <v>0.78300000000000003</v>
      </c>
      <c r="BC193" s="83">
        <f t="shared" si="158"/>
        <v>0.45200000000000001</v>
      </c>
      <c r="BD193" s="26">
        <v>0.65200000000000002</v>
      </c>
      <c r="BE193" s="83">
        <f t="shared" si="159"/>
        <v>0.24299999999999999</v>
      </c>
      <c r="BF193" s="26">
        <v>0.15</v>
      </c>
      <c r="BG193" s="144">
        <f t="shared" si="160"/>
        <v>0.94299999999999995</v>
      </c>
      <c r="BH193" s="212">
        <f t="shared" si="161"/>
        <v>3.032</v>
      </c>
      <c r="BI193" s="193">
        <f t="shared" si="162"/>
        <v>0.32800000000000001</v>
      </c>
      <c r="BJ193" s="283">
        <f t="shared" si="163"/>
        <v>1</v>
      </c>
      <c r="BK193" s="284">
        <f t="shared" si="164"/>
        <v>1</v>
      </c>
      <c r="BM193" s="160">
        <v>2</v>
      </c>
      <c r="BN193" s="26">
        <f t="shared" si="165"/>
        <v>0.61799999999999999</v>
      </c>
      <c r="BO193" s="11">
        <v>1</v>
      </c>
      <c r="BP193" s="26">
        <f t="shared" si="166"/>
        <v>0.59299999999999997</v>
      </c>
      <c r="BQ193" s="26">
        <v>2.4E-2</v>
      </c>
      <c r="BR193" s="83">
        <f t="shared" si="167"/>
        <v>0.17299999999999999</v>
      </c>
      <c r="BS193" s="163">
        <f t="shared" si="168"/>
        <v>0.79099999999999993</v>
      </c>
      <c r="BT193" s="223">
        <f t="shared" si="169"/>
        <v>0.41299999999999998</v>
      </c>
      <c r="BU193" s="283">
        <f t="shared" si="170"/>
        <v>0</v>
      </c>
      <c r="BV193" s="284">
        <f t="shared" si="171"/>
        <v>0</v>
      </c>
      <c r="BX193" s="160">
        <v>0</v>
      </c>
      <c r="BY193" s="26">
        <f t="shared" si="172"/>
        <v>0</v>
      </c>
      <c r="BZ193" s="11">
        <v>0</v>
      </c>
      <c r="CA193" s="26">
        <f t="shared" si="173"/>
        <v>0</v>
      </c>
      <c r="CB193" s="11">
        <v>2</v>
      </c>
      <c r="CC193" s="26">
        <f t="shared" si="174"/>
        <v>0.42</v>
      </c>
      <c r="CD193" s="11">
        <v>1</v>
      </c>
      <c r="CE193" s="26">
        <f t="shared" si="175"/>
        <v>0.501</v>
      </c>
      <c r="CF193" s="163">
        <f t="shared" si="176"/>
        <v>0.42</v>
      </c>
      <c r="CG193" s="203">
        <f t="shared" si="177"/>
        <v>0.39200000000000002</v>
      </c>
      <c r="CH193" s="283">
        <f t="shared" si="178"/>
        <v>0</v>
      </c>
      <c r="CI193" s="284">
        <f t="shared" si="179"/>
        <v>0</v>
      </c>
      <c r="CK193" s="160">
        <v>1</v>
      </c>
      <c r="CL193" s="26">
        <f t="shared" si="180"/>
        <v>0.434</v>
      </c>
      <c r="CM193" s="26">
        <v>0.05</v>
      </c>
      <c r="CN193" s="83">
        <f t="shared" si="181"/>
        <v>0.67100000000000004</v>
      </c>
      <c r="CO193" s="11">
        <v>107</v>
      </c>
      <c r="CP193" s="26">
        <f t="shared" si="182"/>
        <v>0.78</v>
      </c>
      <c r="CQ193" s="11">
        <v>22</v>
      </c>
      <c r="CR193" s="26">
        <f t="shared" si="183"/>
        <v>0.73099999999999998</v>
      </c>
      <c r="CS193" s="163">
        <f t="shared" si="184"/>
        <v>2.6160000000000005</v>
      </c>
      <c r="CT193" s="203">
        <f t="shared" si="185"/>
        <v>0.68100000000000005</v>
      </c>
      <c r="CU193" s="283">
        <f t="shared" si="186"/>
        <v>0</v>
      </c>
      <c r="CV193" s="284">
        <f t="shared" si="187"/>
        <v>0</v>
      </c>
      <c r="CX193" s="227">
        <v>6.0000000000000001E-3</v>
      </c>
      <c r="CY193" s="26">
        <f t="shared" si="188"/>
        <v>0.151</v>
      </c>
      <c r="CZ193" s="26">
        <v>4.0000000000000001E-3</v>
      </c>
      <c r="DA193" s="26">
        <f t="shared" si="189"/>
        <v>0.183</v>
      </c>
      <c r="DB193" s="26">
        <v>0.2863</v>
      </c>
      <c r="DC193" s="163">
        <f t="shared" si="190"/>
        <v>0.62029999999999996</v>
      </c>
      <c r="DD193" s="203">
        <f t="shared" si="191"/>
        <v>0.16200000000000001</v>
      </c>
      <c r="DE193" s="283">
        <f t="shared" si="192"/>
        <v>0</v>
      </c>
      <c r="DF193" s="284">
        <f t="shared" si="193"/>
        <v>0</v>
      </c>
      <c r="DI193" s="231"/>
      <c r="DJ193" s="163">
        <f t="shared" si="194"/>
        <v>11.8093</v>
      </c>
      <c r="DK193" s="203">
        <f t="shared" si="195"/>
        <v>0.35599999999999998</v>
      </c>
      <c r="DM193" s="301">
        <f t="shared" si="196"/>
        <v>1</v>
      </c>
      <c r="DN193" s="302">
        <f t="shared" si="197"/>
        <v>1</v>
      </c>
    </row>
    <row r="194" spans="2:118" x14ac:dyDescent="0.3">
      <c r="B194" s="47" t="s">
        <v>24</v>
      </c>
      <c r="C194" s="160">
        <v>540003</v>
      </c>
      <c r="D194" s="4" t="s">
        <v>307</v>
      </c>
      <c r="E194" s="4" t="s">
        <v>369</v>
      </c>
      <c r="F194" s="11">
        <v>7</v>
      </c>
      <c r="G194" s="18">
        <v>217</v>
      </c>
      <c r="H194" s="18">
        <v>265</v>
      </c>
      <c r="I194" s="18">
        <v>362</v>
      </c>
      <c r="J194" s="19">
        <v>1067.6497695852534</v>
      </c>
      <c r="K194" s="18">
        <v>137</v>
      </c>
      <c r="L194" s="163">
        <v>2.64</v>
      </c>
      <c r="N194" s="256">
        <v>45</v>
      </c>
      <c r="O194" s="26">
        <f t="shared" si="132"/>
        <v>0.25700000000000001</v>
      </c>
      <c r="P194" s="26">
        <v>0.20737327188940091</v>
      </c>
      <c r="Q194" s="26">
        <f t="shared" si="133"/>
        <v>0.78</v>
      </c>
      <c r="R194" s="11">
        <v>1.57</v>
      </c>
      <c r="S194" s="26">
        <f t="shared" si="134"/>
        <v>0.187</v>
      </c>
      <c r="T194" s="69">
        <v>7.2350230414746546E-3</v>
      </c>
      <c r="U194" s="26">
        <f t="shared" si="135"/>
        <v>0.79500000000000004</v>
      </c>
      <c r="V194" s="11">
        <v>14</v>
      </c>
      <c r="W194" s="26">
        <f t="shared" si="136"/>
        <v>0.23599999999999999</v>
      </c>
      <c r="X194" s="62">
        <v>2.5</v>
      </c>
      <c r="Y194" s="26">
        <f t="shared" si="137"/>
        <v>0.67800000000000005</v>
      </c>
      <c r="Z194" s="163">
        <f t="shared" si="138"/>
        <v>2.9330000000000003</v>
      </c>
      <c r="AA194" s="181">
        <f t="shared" si="139"/>
        <v>0.39200000000000002</v>
      </c>
      <c r="AB194" s="283">
        <f t="shared" si="140"/>
        <v>0</v>
      </c>
      <c r="AC194" s="284">
        <f t="shared" si="141"/>
        <v>0</v>
      </c>
      <c r="AE194" s="256">
        <v>15</v>
      </c>
      <c r="AF194" s="26">
        <f t="shared" si="142"/>
        <v>0.19400000000000001</v>
      </c>
      <c r="AG194" s="79">
        <v>0</v>
      </c>
      <c r="AH194" s="26">
        <f t="shared" si="143"/>
        <v>0</v>
      </c>
      <c r="AI194" s="26">
        <f t="shared" si="144"/>
        <v>5.6603773584905662E-2</v>
      </c>
      <c r="AJ194" s="83">
        <f t="shared" si="145"/>
        <v>0.438</v>
      </c>
      <c r="AK194" s="61">
        <f t="shared" si="146"/>
        <v>0.33333333333333331</v>
      </c>
      <c r="AL194" s="26">
        <f t="shared" si="147"/>
        <v>0.45500000000000002</v>
      </c>
      <c r="AM194" s="11">
        <v>18</v>
      </c>
      <c r="AN194" s="83">
        <f t="shared" si="148"/>
        <v>6.7924528301886791E-2</v>
      </c>
      <c r="AO194" s="26">
        <f t="shared" si="149"/>
        <v>0</v>
      </c>
      <c r="AP194" s="26">
        <f t="shared" si="150"/>
        <v>0</v>
      </c>
      <c r="AQ194" s="198">
        <f t="shared" si="151"/>
        <v>1.087</v>
      </c>
      <c r="AR194" s="193">
        <f t="shared" si="152"/>
        <v>0.20799999999999999</v>
      </c>
      <c r="AS194" s="283">
        <f t="shared" si="153"/>
        <v>0</v>
      </c>
      <c r="AT194" s="284">
        <f t="shared" si="154"/>
        <v>0</v>
      </c>
      <c r="AV194" s="208">
        <v>24850</v>
      </c>
      <c r="AW194" s="83">
        <f t="shared" si="155"/>
        <v>0.27900000000000003</v>
      </c>
      <c r="AX194" s="26">
        <v>0.29411764705882348</v>
      </c>
      <c r="AY194" s="83">
        <f t="shared" si="156"/>
        <v>0.752</v>
      </c>
      <c r="AZ194" s="26">
        <v>0.16700000000000001</v>
      </c>
      <c r="BA194" s="83">
        <f t="shared" si="157"/>
        <v>0.39900000000000002</v>
      </c>
      <c r="BB194" s="26">
        <v>0.88900000000000001</v>
      </c>
      <c r="BC194" s="83">
        <f t="shared" si="158"/>
        <v>0.71</v>
      </c>
      <c r="BD194" s="26">
        <v>0.88900000000000001</v>
      </c>
      <c r="BE194" s="83">
        <f t="shared" si="159"/>
        <v>0.74199999999999999</v>
      </c>
      <c r="BF194" s="26">
        <v>0</v>
      </c>
      <c r="BG194" s="83">
        <f t="shared" si="160"/>
        <v>0</v>
      </c>
      <c r="BH194" s="212">
        <f t="shared" si="161"/>
        <v>2.8819999999999997</v>
      </c>
      <c r="BI194" s="193">
        <f t="shared" si="162"/>
        <v>0.28599999999999998</v>
      </c>
      <c r="BJ194" s="283">
        <f t="shared" si="163"/>
        <v>0</v>
      </c>
      <c r="BK194" s="284">
        <f t="shared" si="164"/>
        <v>0</v>
      </c>
      <c r="BM194" s="160">
        <v>1</v>
      </c>
      <c r="BN194" s="26">
        <f t="shared" si="165"/>
        <v>0.40200000000000002</v>
      </c>
      <c r="BO194" s="11">
        <v>0</v>
      </c>
      <c r="BP194" s="26">
        <f t="shared" si="166"/>
        <v>0</v>
      </c>
      <c r="BQ194" s="26">
        <v>0.155</v>
      </c>
      <c r="BR194" s="83">
        <f t="shared" si="167"/>
        <v>0.73799999999999999</v>
      </c>
      <c r="BS194" s="163">
        <f t="shared" si="168"/>
        <v>1.1400000000000001</v>
      </c>
      <c r="BT194" s="223">
        <f t="shared" si="169"/>
        <v>0.628</v>
      </c>
      <c r="BU194" s="283">
        <f t="shared" si="170"/>
        <v>0</v>
      </c>
      <c r="BV194" s="284">
        <f t="shared" si="171"/>
        <v>0</v>
      </c>
      <c r="BX194" s="160">
        <v>0</v>
      </c>
      <c r="BY194" s="26">
        <f t="shared" si="172"/>
        <v>0</v>
      </c>
      <c r="BZ194" s="11">
        <v>0</v>
      </c>
      <c r="CA194" s="26">
        <f t="shared" si="173"/>
        <v>0</v>
      </c>
      <c r="CB194" s="11">
        <v>0</v>
      </c>
      <c r="CC194" s="26">
        <f t="shared" si="174"/>
        <v>0</v>
      </c>
      <c r="CD194" s="11">
        <v>0</v>
      </c>
      <c r="CE194" s="26">
        <f t="shared" si="175"/>
        <v>0</v>
      </c>
      <c r="CF194" s="163">
        <f t="shared" si="176"/>
        <v>0</v>
      </c>
      <c r="CG194" s="203">
        <f t="shared" si="177"/>
        <v>0</v>
      </c>
      <c r="CH194" s="283">
        <f t="shared" si="178"/>
        <v>0</v>
      </c>
      <c r="CI194" s="284">
        <f t="shared" si="179"/>
        <v>0</v>
      </c>
      <c r="CK194" s="160">
        <v>3</v>
      </c>
      <c r="CL194" s="26">
        <f t="shared" si="180"/>
        <v>0.56499999999999995</v>
      </c>
      <c r="CM194" s="26">
        <v>0.2</v>
      </c>
      <c r="CN194" s="144">
        <f t="shared" si="181"/>
        <v>0.91500000000000004</v>
      </c>
      <c r="CO194" s="11">
        <v>5</v>
      </c>
      <c r="CP194" s="26">
        <f t="shared" si="182"/>
        <v>0.26100000000000001</v>
      </c>
      <c r="CQ194" s="11">
        <v>0</v>
      </c>
      <c r="CR194" s="26">
        <f t="shared" si="183"/>
        <v>0</v>
      </c>
      <c r="CS194" s="163">
        <f t="shared" si="184"/>
        <v>1.7410000000000001</v>
      </c>
      <c r="CT194" s="203">
        <f t="shared" si="185"/>
        <v>0.501</v>
      </c>
      <c r="CU194" s="283">
        <f t="shared" si="186"/>
        <v>1</v>
      </c>
      <c r="CV194" s="284">
        <f t="shared" si="187"/>
        <v>1</v>
      </c>
      <c r="CX194" s="227">
        <v>0.11</v>
      </c>
      <c r="CY194" s="26">
        <f t="shared" si="188"/>
        <v>0.51200000000000001</v>
      </c>
      <c r="CZ194" s="26">
        <v>0.08</v>
      </c>
      <c r="DA194" s="26">
        <f t="shared" si="189"/>
        <v>0.61099999999999999</v>
      </c>
      <c r="DB194" s="144">
        <v>0.90300000000000002</v>
      </c>
      <c r="DC194" s="163">
        <f t="shared" si="190"/>
        <v>2.0259999999999998</v>
      </c>
      <c r="DD194" s="203">
        <f t="shared" si="191"/>
        <v>0.73099999999999998</v>
      </c>
      <c r="DE194" s="283">
        <f t="shared" si="192"/>
        <v>1</v>
      </c>
      <c r="DF194" s="284">
        <f t="shared" si="193"/>
        <v>1</v>
      </c>
      <c r="DI194" s="231"/>
      <c r="DJ194" s="163">
        <f t="shared" si="194"/>
        <v>11.808999999999999</v>
      </c>
      <c r="DK194" s="203">
        <f t="shared" si="195"/>
        <v>0.35299999999999998</v>
      </c>
      <c r="DM194" s="301">
        <f t="shared" si="196"/>
        <v>2</v>
      </c>
      <c r="DN194" s="302">
        <f t="shared" si="197"/>
        <v>2</v>
      </c>
    </row>
    <row r="195" spans="2:118" x14ac:dyDescent="0.3">
      <c r="B195" s="47" t="s">
        <v>270</v>
      </c>
      <c r="C195" s="160">
        <v>540192</v>
      </c>
      <c r="D195" s="4" t="s">
        <v>359</v>
      </c>
      <c r="E195" s="4" t="s">
        <v>369</v>
      </c>
      <c r="F195" s="11">
        <v>7</v>
      </c>
      <c r="G195" s="18">
        <v>166</v>
      </c>
      <c r="H195" s="18">
        <v>208</v>
      </c>
      <c r="I195" s="18">
        <v>202</v>
      </c>
      <c r="J195" s="19">
        <v>778.79518072289147</v>
      </c>
      <c r="K195" s="18">
        <v>90</v>
      </c>
      <c r="L195" s="163">
        <v>2.2400000000000002</v>
      </c>
      <c r="N195" s="256">
        <v>83</v>
      </c>
      <c r="O195" s="26">
        <f t="shared" si="132"/>
        <v>0.43099999999999999</v>
      </c>
      <c r="P195" s="26">
        <v>0.5</v>
      </c>
      <c r="Q195" s="144">
        <f t="shared" si="133"/>
        <v>0.98899999999999999</v>
      </c>
      <c r="R195" s="11">
        <v>2.4</v>
      </c>
      <c r="S195" s="26">
        <f t="shared" si="134"/>
        <v>0.33200000000000002</v>
      </c>
      <c r="T195" s="69">
        <v>1.44578313253012E-2</v>
      </c>
      <c r="U195" s="144">
        <f t="shared" si="135"/>
        <v>0.97499999999999998</v>
      </c>
      <c r="V195" s="11">
        <v>18</v>
      </c>
      <c r="W195" s="26">
        <f t="shared" si="136"/>
        <v>0.58599999999999997</v>
      </c>
      <c r="X195" s="62">
        <v>2.2000000000000002</v>
      </c>
      <c r="Y195" s="26">
        <f t="shared" si="137"/>
        <v>0.63600000000000001</v>
      </c>
      <c r="Z195" s="163">
        <f t="shared" si="138"/>
        <v>3.9489999999999998</v>
      </c>
      <c r="AA195" s="185">
        <f t="shared" si="139"/>
        <v>0.88600000000000001</v>
      </c>
      <c r="AB195" s="283">
        <f t="shared" si="140"/>
        <v>2</v>
      </c>
      <c r="AC195" s="284">
        <f t="shared" si="141"/>
        <v>2</v>
      </c>
      <c r="AE195" s="256">
        <v>11</v>
      </c>
      <c r="AF195" s="26">
        <f t="shared" si="142"/>
        <v>0.155</v>
      </c>
      <c r="AG195" s="79">
        <v>0</v>
      </c>
      <c r="AH195" s="26">
        <f t="shared" si="143"/>
        <v>0</v>
      </c>
      <c r="AI195" s="26">
        <f t="shared" si="144"/>
        <v>5.2884615384615384E-2</v>
      </c>
      <c r="AJ195" s="83">
        <f t="shared" si="145"/>
        <v>0.42</v>
      </c>
      <c r="AK195" s="61">
        <f t="shared" si="146"/>
        <v>0.13253012048192772</v>
      </c>
      <c r="AL195" s="26">
        <f t="shared" si="147"/>
        <v>0.31</v>
      </c>
      <c r="AM195" s="11">
        <v>12</v>
      </c>
      <c r="AN195" s="83">
        <f t="shared" si="148"/>
        <v>5.7692307692307696E-2</v>
      </c>
      <c r="AO195" s="26">
        <f t="shared" si="149"/>
        <v>0</v>
      </c>
      <c r="AP195" s="26">
        <f t="shared" si="150"/>
        <v>0</v>
      </c>
      <c r="AQ195" s="198">
        <f t="shared" si="151"/>
        <v>0.88500000000000001</v>
      </c>
      <c r="AR195" s="193">
        <f t="shared" si="152"/>
        <v>0.17299999999999999</v>
      </c>
      <c r="AS195" s="283">
        <f t="shared" si="153"/>
        <v>0</v>
      </c>
      <c r="AT195" s="284">
        <f t="shared" si="154"/>
        <v>0</v>
      </c>
      <c r="AV195" s="208">
        <v>47550</v>
      </c>
      <c r="AW195" s="83">
        <f t="shared" si="155"/>
        <v>0.67800000000000005</v>
      </c>
      <c r="AX195" s="26">
        <v>0.27272727272727271</v>
      </c>
      <c r="AY195" s="83">
        <f t="shared" si="156"/>
        <v>0.71299999999999997</v>
      </c>
      <c r="AZ195" s="26">
        <v>0.25</v>
      </c>
      <c r="BA195" s="83">
        <f t="shared" si="157"/>
        <v>0.6</v>
      </c>
      <c r="BB195" s="26">
        <v>0.91700000000000004</v>
      </c>
      <c r="BC195" s="178">
        <f t="shared" si="158"/>
        <v>0.85099999999999998</v>
      </c>
      <c r="BD195" s="26">
        <v>0.33300000000000002</v>
      </c>
      <c r="BE195" s="83">
        <f t="shared" si="159"/>
        <v>0.16200000000000001</v>
      </c>
      <c r="BF195" s="26">
        <v>0.18181818181818182</v>
      </c>
      <c r="BG195" s="144">
        <f t="shared" si="160"/>
        <v>0.96399999999999997</v>
      </c>
      <c r="BH195" s="212">
        <f t="shared" si="161"/>
        <v>3.968</v>
      </c>
      <c r="BI195" s="184">
        <f t="shared" si="162"/>
        <v>0.92900000000000005</v>
      </c>
      <c r="BJ195" s="283">
        <f t="shared" si="163"/>
        <v>1</v>
      </c>
      <c r="BK195" s="284">
        <f t="shared" si="164"/>
        <v>2</v>
      </c>
      <c r="BM195" s="160">
        <v>0</v>
      </c>
      <c r="BN195" s="26">
        <f t="shared" si="165"/>
        <v>0</v>
      </c>
      <c r="BO195" s="11">
        <v>0</v>
      </c>
      <c r="BP195" s="26">
        <f t="shared" si="166"/>
        <v>0</v>
      </c>
      <c r="BQ195" s="26">
        <v>0.185</v>
      </c>
      <c r="BR195" s="178">
        <f t="shared" si="167"/>
        <v>0.80500000000000005</v>
      </c>
      <c r="BS195" s="163">
        <f t="shared" si="168"/>
        <v>0.80500000000000005</v>
      </c>
      <c r="BT195" s="223">
        <f t="shared" si="169"/>
        <v>0.42399999999999999</v>
      </c>
      <c r="BU195" s="283">
        <f t="shared" si="170"/>
        <v>0</v>
      </c>
      <c r="BV195" s="284">
        <f t="shared" si="171"/>
        <v>1</v>
      </c>
      <c r="BX195" s="160">
        <v>0</v>
      </c>
      <c r="BY195" s="26">
        <f t="shared" si="172"/>
        <v>0</v>
      </c>
      <c r="BZ195" s="11">
        <v>0</v>
      </c>
      <c r="CA195" s="26">
        <f t="shared" si="173"/>
        <v>0</v>
      </c>
      <c r="CB195" s="11">
        <v>1</v>
      </c>
      <c r="CC195" s="26">
        <f t="shared" si="174"/>
        <v>0.21199999999999999</v>
      </c>
      <c r="CD195" s="11">
        <v>0</v>
      </c>
      <c r="CE195" s="26">
        <f t="shared" si="175"/>
        <v>0</v>
      </c>
      <c r="CF195" s="163">
        <f t="shared" si="176"/>
        <v>0.21199999999999999</v>
      </c>
      <c r="CG195" s="203">
        <f t="shared" si="177"/>
        <v>0.20799999999999999</v>
      </c>
      <c r="CH195" s="283">
        <f t="shared" si="178"/>
        <v>0</v>
      </c>
      <c r="CI195" s="284">
        <f t="shared" si="179"/>
        <v>0</v>
      </c>
      <c r="CK195" s="160">
        <v>0</v>
      </c>
      <c r="CL195" s="26">
        <f t="shared" si="180"/>
        <v>0</v>
      </c>
      <c r="CM195" s="26">
        <v>0</v>
      </c>
      <c r="CN195" s="83">
        <f t="shared" si="181"/>
        <v>0</v>
      </c>
      <c r="CO195" s="11">
        <v>0</v>
      </c>
      <c r="CP195" s="26">
        <f t="shared" si="182"/>
        <v>0</v>
      </c>
      <c r="CQ195" s="11">
        <v>0</v>
      </c>
      <c r="CR195" s="26">
        <f t="shared" si="183"/>
        <v>0</v>
      </c>
      <c r="CS195" s="163">
        <f t="shared" si="184"/>
        <v>0</v>
      </c>
      <c r="CT195" s="203">
        <f t="shared" si="185"/>
        <v>0</v>
      </c>
      <c r="CU195" s="283">
        <f t="shared" si="186"/>
        <v>0</v>
      </c>
      <c r="CV195" s="284">
        <f t="shared" si="187"/>
        <v>0</v>
      </c>
      <c r="CX195" s="227">
        <v>0.109</v>
      </c>
      <c r="CY195" s="26">
        <f t="shared" si="188"/>
        <v>0.50800000000000001</v>
      </c>
      <c r="CZ195" s="26">
        <v>7.9000000000000001E-2</v>
      </c>
      <c r="DA195" s="26">
        <f t="shared" si="189"/>
        <v>0.60399999999999998</v>
      </c>
      <c r="DB195" s="83">
        <v>0.69599999999999995</v>
      </c>
      <c r="DC195" s="163">
        <f t="shared" si="190"/>
        <v>1.8080000000000001</v>
      </c>
      <c r="DD195" s="203">
        <f t="shared" si="191"/>
        <v>0.63200000000000001</v>
      </c>
      <c r="DE195" s="283">
        <f t="shared" si="192"/>
        <v>0</v>
      </c>
      <c r="DF195" s="284">
        <f t="shared" si="193"/>
        <v>0</v>
      </c>
      <c r="DI195" s="231"/>
      <c r="DJ195" s="163">
        <f t="shared" si="194"/>
        <v>11.626999999999999</v>
      </c>
      <c r="DK195" s="203">
        <f t="shared" si="195"/>
        <v>0.34899999999999998</v>
      </c>
      <c r="DM195" s="301">
        <f t="shared" si="196"/>
        <v>3</v>
      </c>
      <c r="DN195" s="302">
        <f t="shared" si="197"/>
        <v>5</v>
      </c>
    </row>
    <row r="196" spans="2:118" x14ac:dyDescent="0.3">
      <c r="B196" s="47" t="s">
        <v>284</v>
      </c>
      <c r="C196" s="160">
        <v>540221</v>
      </c>
      <c r="D196" s="4" t="s">
        <v>363</v>
      </c>
      <c r="E196" s="4" t="s">
        <v>369</v>
      </c>
      <c r="F196" s="11">
        <v>2</v>
      </c>
      <c r="G196" s="18">
        <v>1063</v>
      </c>
      <c r="H196" s="18">
        <v>2119</v>
      </c>
      <c r="I196" s="18">
        <v>3052</v>
      </c>
      <c r="J196" s="19">
        <v>1837.5164628410157</v>
      </c>
      <c r="K196" s="18">
        <v>1524</v>
      </c>
      <c r="L196" s="163">
        <v>2</v>
      </c>
      <c r="N196" s="256">
        <v>221</v>
      </c>
      <c r="O196" s="26">
        <f t="shared" si="132"/>
        <v>0.65</v>
      </c>
      <c r="P196" s="26">
        <v>0.20790216368767639</v>
      </c>
      <c r="Q196" s="26">
        <f t="shared" si="133"/>
        <v>0.78400000000000003</v>
      </c>
      <c r="R196" s="11">
        <v>3.55</v>
      </c>
      <c r="S196" s="26">
        <f t="shared" si="134"/>
        <v>0.49399999999999999</v>
      </c>
      <c r="T196" s="69">
        <v>3.3396048918156161E-3</v>
      </c>
      <c r="U196" s="26">
        <f t="shared" si="135"/>
        <v>0.48</v>
      </c>
      <c r="V196" s="11">
        <v>23</v>
      </c>
      <c r="W196" s="31">
        <f t="shared" si="136"/>
        <v>0.86899999999999999</v>
      </c>
      <c r="X196" s="65">
        <v>2.2999999999999998</v>
      </c>
      <c r="Y196" s="26">
        <f t="shared" si="137"/>
        <v>0.64300000000000002</v>
      </c>
      <c r="Z196" s="163">
        <f t="shared" si="138"/>
        <v>3.9199999999999995</v>
      </c>
      <c r="AA196" s="185">
        <f t="shared" si="139"/>
        <v>0.86499999999999999</v>
      </c>
      <c r="AB196" s="283">
        <f t="shared" si="140"/>
        <v>0</v>
      </c>
      <c r="AC196" s="284">
        <f t="shared" si="141"/>
        <v>1</v>
      </c>
      <c r="AE196" s="256">
        <v>57</v>
      </c>
      <c r="AF196" s="26">
        <f t="shared" si="142"/>
        <v>0.47699999999999998</v>
      </c>
      <c r="AG196" s="79">
        <v>0</v>
      </c>
      <c r="AH196" s="26">
        <f t="shared" si="143"/>
        <v>0</v>
      </c>
      <c r="AI196" s="26">
        <f t="shared" si="144"/>
        <v>2.6899480887210947E-2</v>
      </c>
      <c r="AJ196" s="83">
        <f t="shared" si="145"/>
        <v>0.25700000000000001</v>
      </c>
      <c r="AK196" s="61">
        <f t="shared" si="146"/>
        <v>0.25791855203619912</v>
      </c>
      <c r="AL196" s="26">
        <f t="shared" si="147"/>
        <v>0.39900000000000002</v>
      </c>
      <c r="AM196" s="11">
        <v>87</v>
      </c>
      <c r="AN196" s="83">
        <f t="shared" si="148"/>
        <v>4.1057102406795658E-2</v>
      </c>
      <c r="AO196" s="26">
        <f t="shared" si="149"/>
        <v>0</v>
      </c>
      <c r="AP196" s="26">
        <f t="shared" si="150"/>
        <v>0</v>
      </c>
      <c r="AQ196" s="198">
        <f t="shared" si="151"/>
        <v>1.133</v>
      </c>
      <c r="AR196" s="193">
        <f t="shared" si="152"/>
        <v>0.219</v>
      </c>
      <c r="AS196" s="283">
        <f t="shared" si="153"/>
        <v>0</v>
      </c>
      <c r="AT196" s="284">
        <f t="shared" si="154"/>
        <v>0</v>
      </c>
      <c r="AV196" s="208">
        <v>25700</v>
      </c>
      <c r="AW196" s="83">
        <f t="shared" si="155"/>
        <v>0.28899999999999998</v>
      </c>
      <c r="AX196" s="26">
        <v>0.21951219512195119</v>
      </c>
      <c r="AY196" s="83">
        <f t="shared" si="156"/>
        <v>0.621</v>
      </c>
      <c r="AZ196" s="26">
        <v>4.5999999999999999E-2</v>
      </c>
      <c r="BA196" s="83">
        <f t="shared" si="157"/>
        <v>0.19400000000000001</v>
      </c>
      <c r="BB196" s="26">
        <v>0.95399999999999996</v>
      </c>
      <c r="BC196" s="144">
        <f t="shared" si="158"/>
        <v>0.97099999999999997</v>
      </c>
      <c r="BD196" s="26">
        <v>0.874</v>
      </c>
      <c r="BE196" s="83">
        <f t="shared" si="159"/>
        <v>0.67400000000000004</v>
      </c>
      <c r="BF196" s="26">
        <v>1.7543859649122806E-2</v>
      </c>
      <c r="BG196" s="83">
        <f t="shared" si="160"/>
        <v>0.441</v>
      </c>
      <c r="BH196" s="212">
        <f t="shared" si="161"/>
        <v>3.19</v>
      </c>
      <c r="BI196" s="193">
        <f t="shared" si="162"/>
        <v>0.40600000000000003</v>
      </c>
      <c r="BJ196" s="283">
        <f t="shared" si="163"/>
        <v>1</v>
      </c>
      <c r="BK196" s="284">
        <f t="shared" si="164"/>
        <v>1</v>
      </c>
      <c r="BM196" s="160">
        <v>1</v>
      </c>
      <c r="BN196" s="26">
        <f t="shared" si="165"/>
        <v>0.40200000000000002</v>
      </c>
      <c r="BO196" s="11">
        <v>1</v>
      </c>
      <c r="BP196" s="26">
        <f t="shared" si="166"/>
        <v>0.59299999999999997</v>
      </c>
      <c r="BQ196" s="26">
        <v>0.04</v>
      </c>
      <c r="BR196" s="83">
        <f t="shared" si="167"/>
        <v>0.25700000000000001</v>
      </c>
      <c r="BS196" s="163">
        <f t="shared" si="168"/>
        <v>0.65900000000000003</v>
      </c>
      <c r="BT196" s="223">
        <f t="shared" si="169"/>
        <v>0.35599999999999998</v>
      </c>
      <c r="BU196" s="283">
        <f t="shared" si="170"/>
        <v>0</v>
      </c>
      <c r="BV196" s="284">
        <f t="shared" si="171"/>
        <v>0</v>
      </c>
      <c r="BX196" s="160">
        <v>0</v>
      </c>
      <c r="BY196" s="26">
        <f t="shared" si="172"/>
        <v>0</v>
      </c>
      <c r="BZ196" s="11">
        <v>0</v>
      </c>
      <c r="CA196" s="26">
        <f t="shared" si="173"/>
        <v>0</v>
      </c>
      <c r="CB196" s="11">
        <v>1</v>
      </c>
      <c r="CC196" s="26">
        <f t="shared" si="174"/>
        <v>0.21199999999999999</v>
      </c>
      <c r="CD196" s="11">
        <v>0</v>
      </c>
      <c r="CE196" s="26">
        <f t="shared" si="175"/>
        <v>0</v>
      </c>
      <c r="CF196" s="163">
        <f t="shared" si="176"/>
        <v>0.21199999999999999</v>
      </c>
      <c r="CG196" s="203">
        <f t="shared" si="177"/>
        <v>0.20799999999999999</v>
      </c>
      <c r="CH196" s="283">
        <f t="shared" si="178"/>
        <v>0</v>
      </c>
      <c r="CI196" s="284">
        <f t="shared" si="179"/>
        <v>0</v>
      </c>
      <c r="CK196" s="160">
        <v>1</v>
      </c>
      <c r="CL196" s="26">
        <f t="shared" si="180"/>
        <v>0.434</v>
      </c>
      <c r="CM196" s="26">
        <v>1.7543859649122806E-2</v>
      </c>
      <c r="CN196" s="83">
        <f t="shared" si="181"/>
        <v>0.52200000000000002</v>
      </c>
      <c r="CO196" s="11">
        <v>1</v>
      </c>
      <c r="CP196" s="26">
        <f t="shared" si="182"/>
        <v>0.109</v>
      </c>
      <c r="CQ196" s="11">
        <v>0</v>
      </c>
      <c r="CR196" s="26">
        <f t="shared" si="183"/>
        <v>0</v>
      </c>
      <c r="CS196" s="163">
        <f t="shared" si="184"/>
        <v>1.0649999999999999</v>
      </c>
      <c r="CT196" s="203">
        <f t="shared" si="185"/>
        <v>0.36</v>
      </c>
      <c r="CU196" s="283">
        <f t="shared" si="186"/>
        <v>0</v>
      </c>
      <c r="CV196" s="284">
        <f t="shared" si="187"/>
        <v>0</v>
      </c>
      <c r="CX196" s="227">
        <v>3.9E-2</v>
      </c>
      <c r="CY196" s="26">
        <f t="shared" si="188"/>
        <v>0.26100000000000001</v>
      </c>
      <c r="CZ196" s="26">
        <v>2.4E-2</v>
      </c>
      <c r="DA196" s="26">
        <f t="shared" si="189"/>
        <v>0.318</v>
      </c>
      <c r="DB196" s="83">
        <v>0.67400000000000004</v>
      </c>
      <c r="DC196" s="163">
        <f t="shared" si="190"/>
        <v>1.2530000000000001</v>
      </c>
      <c r="DD196" s="203">
        <f t="shared" si="191"/>
        <v>0.41299999999999998</v>
      </c>
      <c r="DE196" s="283">
        <f t="shared" si="192"/>
        <v>0</v>
      </c>
      <c r="DF196" s="284">
        <f t="shared" si="193"/>
        <v>0</v>
      </c>
      <c r="DI196" s="231"/>
      <c r="DJ196" s="163">
        <f t="shared" si="194"/>
        <v>11.432</v>
      </c>
      <c r="DK196" s="203">
        <f t="shared" si="195"/>
        <v>0.34599999999999997</v>
      </c>
      <c r="DM196" s="301">
        <f t="shared" si="196"/>
        <v>1</v>
      </c>
      <c r="DN196" s="302">
        <f t="shared" si="197"/>
        <v>2</v>
      </c>
    </row>
    <row r="197" spans="2:118" x14ac:dyDescent="0.3">
      <c r="B197" s="47" t="s">
        <v>252</v>
      </c>
      <c r="C197" s="160">
        <v>540176</v>
      </c>
      <c r="D197" s="4" t="s">
        <v>354</v>
      </c>
      <c r="E197" s="4" t="s">
        <v>369</v>
      </c>
      <c r="F197" s="11">
        <v>7</v>
      </c>
      <c r="G197" s="18">
        <v>265</v>
      </c>
      <c r="H197" s="18">
        <v>147</v>
      </c>
      <c r="I197" s="18">
        <v>192</v>
      </c>
      <c r="J197" s="19">
        <v>463.69811320754718</v>
      </c>
      <c r="K197" s="18">
        <v>77</v>
      </c>
      <c r="L197" s="163">
        <v>2.4900000000000002</v>
      </c>
      <c r="N197" s="256">
        <v>73</v>
      </c>
      <c r="O197" s="26">
        <f t="shared" si="132"/>
        <v>0.39200000000000002</v>
      </c>
      <c r="P197" s="26">
        <v>0.27547169811320749</v>
      </c>
      <c r="Q197" s="31">
        <f t="shared" si="133"/>
        <v>0.879</v>
      </c>
      <c r="R197" s="11">
        <v>2.35</v>
      </c>
      <c r="S197" s="26">
        <f t="shared" si="134"/>
        <v>0.318</v>
      </c>
      <c r="T197" s="69">
        <v>8.8679245283018876E-3</v>
      </c>
      <c r="U197" s="31">
        <f t="shared" si="135"/>
        <v>0.89</v>
      </c>
      <c r="V197" s="11">
        <v>15</v>
      </c>
      <c r="W197" s="26">
        <f t="shared" si="136"/>
        <v>0.28199999999999997</v>
      </c>
      <c r="X197" s="62">
        <v>1.6</v>
      </c>
      <c r="Y197" s="26">
        <f t="shared" si="137"/>
        <v>0.45900000000000002</v>
      </c>
      <c r="Z197" s="163">
        <f t="shared" si="138"/>
        <v>3.22</v>
      </c>
      <c r="AA197" s="181">
        <f t="shared" si="139"/>
        <v>0.53</v>
      </c>
      <c r="AB197" s="283">
        <f t="shared" si="140"/>
        <v>0</v>
      </c>
      <c r="AC197" s="284">
        <f t="shared" si="141"/>
        <v>2</v>
      </c>
      <c r="AE197" s="256">
        <v>28</v>
      </c>
      <c r="AF197" s="26">
        <f t="shared" si="142"/>
        <v>0.31</v>
      </c>
      <c r="AG197" s="79">
        <v>0</v>
      </c>
      <c r="AH197" s="26">
        <f t="shared" si="143"/>
        <v>0</v>
      </c>
      <c r="AI197" s="26">
        <f t="shared" si="144"/>
        <v>0.19047619047619047</v>
      </c>
      <c r="AJ197" s="83">
        <f t="shared" si="145"/>
        <v>0.77</v>
      </c>
      <c r="AK197" s="61">
        <f t="shared" si="146"/>
        <v>0.38356164383561642</v>
      </c>
      <c r="AL197" s="26">
        <f t="shared" si="147"/>
        <v>0.49099999999999999</v>
      </c>
      <c r="AM197" s="11">
        <v>40</v>
      </c>
      <c r="AN197" s="83">
        <f t="shared" si="148"/>
        <v>0.27210884353741499</v>
      </c>
      <c r="AO197" s="26">
        <f t="shared" si="149"/>
        <v>0</v>
      </c>
      <c r="AP197" s="26">
        <f t="shared" si="150"/>
        <v>0</v>
      </c>
      <c r="AQ197" s="198">
        <f t="shared" si="151"/>
        <v>1.5710000000000002</v>
      </c>
      <c r="AR197" s="193">
        <f t="shared" si="152"/>
        <v>0.35599999999999998</v>
      </c>
      <c r="AS197" s="283">
        <f t="shared" si="153"/>
        <v>0</v>
      </c>
      <c r="AT197" s="284">
        <f t="shared" si="154"/>
        <v>0</v>
      </c>
      <c r="AV197" s="208">
        <v>40250</v>
      </c>
      <c r="AW197" s="83">
        <f t="shared" si="155"/>
        <v>0.55800000000000005</v>
      </c>
      <c r="AX197" s="26">
        <v>0.27027027027027029</v>
      </c>
      <c r="AY197" s="83">
        <f t="shared" si="156"/>
        <v>0.70599999999999996</v>
      </c>
      <c r="AZ197" s="26">
        <v>0.15</v>
      </c>
      <c r="BA197" s="83">
        <f t="shared" si="157"/>
        <v>0.371</v>
      </c>
      <c r="BB197" s="26">
        <v>0.55000000000000004</v>
      </c>
      <c r="BC197" s="83">
        <f t="shared" si="158"/>
        <v>0.24299999999999999</v>
      </c>
      <c r="BD197" s="26">
        <v>0.75</v>
      </c>
      <c r="BE197" s="83">
        <f t="shared" si="159"/>
        <v>0.38800000000000001</v>
      </c>
      <c r="BF197" s="26">
        <v>0</v>
      </c>
      <c r="BG197" s="83">
        <f t="shared" si="160"/>
        <v>0</v>
      </c>
      <c r="BH197" s="212">
        <f t="shared" si="161"/>
        <v>2.266</v>
      </c>
      <c r="BI197" s="193">
        <f t="shared" si="162"/>
        <v>0.187</v>
      </c>
      <c r="BJ197" s="283">
        <f t="shared" si="163"/>
        <v>0</v>
      </c>
      <c r="BK197" s="284">
        <f t="shared" si="164"/>
        <v>0</v>
      </c>
      <c r="BM197" s="160">
        <v>1</v>
      </c>
      <c r="BN197" s="26">
        <f t="shared" si="165"/>
        <v>0.40200000000000002</v>
      </c>
      <c r="BO197" s="11">
        <v>1</v>
      </c>
      <c r="BP197" s="26">
        <f t="shared" si="166"/>
        <v>0.59299999999999997</v>
      </c>
      <c r="BQ197" s="26">
        <v>0.28000000000000003</v>
      </c>
      <c r="BR197" s="178">
        <f t="shared" si="167"/>
        <v>0.89300000000000002</v>
      </c>
      <c r="BS197" s="163">
        <f t="shared" si="168"/>
        <v>1.2949999999999999</v>
      </c>
      <c r="BT197" s="223">
        <f t="shared" si="169"/>
        <v>0.72</v>
      </c>
      <c r="BU197" s="283">
        <f t="shared" si="170"/>
        <v>0</v>
      </c>
      <c r="BV197" s="284">
        <f t="shared" si="171"/>
        <v>1</v>
      </c>
      <c r="BX197" s="160">
        <v>0</v>
      </c>
      <c r="BY197" s="26">
        <f t="shared" si="172"/>
        <v>0</v>
      </c>
      <c r="BZ197" s="11">
        <v>0</v>
      </c>
      <c r="CA197" s="26">
        <f t="shared" si="173"/>
        <v>0</v>
      </c>
      <c r="CB197" s="11">
        <v>1</v>
      </c>
      <c r="CC197" s="26">
        <f t="shared" si="174"/>
        <v>0.21199999999999999</v>
      </c>
      <c r="CD197" s="11">
        <v>1</v>
      </c>
      <c r="CE197" s="26">
        <f t="shared" si="175"/>
        <v>0.501</v>
      </c>
      <c r="CF197" s="163">
        <f t="shared" si="176"/>
        <v>0.21199999999999999</v>
      </c>
      <c r="CG197" s="203">
        <f t="shared" si="177"/>
        <v>0.20799999999999999</v>
      </c>
      <c r="CH197" s="283">
        <f t="shared" si="178"/>
        <v>0</v>
      </c>
      <c r="CI197" s="284">
        <f t="shared" si="179"/>
        <v>0</v>
      </c>
      <c r="CK197" s="160">
        <v>0</v>
      </c>
      <c r="CL197" s="26">
        <f t="shared" si="180"/>
        <v>0</v>
      </c>
      <c r="CM197" s="26">
        <v>0</v>
      </c>
      <c r="CN197" s="83">
        <f t="shared" si="181"/>
        <v>0</v>
      </c>
      <c r="CO197" s="11">
        <v>6</v>
      </c>
      <c r="CP197" s="26">
        <f t="shared" si="182"/>
        <v>0.28899999999999998</v>
      </c>
      <c r="CQ197" s="11">
        <v>0</v>
      </c>
      <c r="CR197" s="26">
        <f t="shared" si="183"/>
        <v>0</v>
      </c>
      <c r="CS197" s="163">
        <f t="shared" si="184"/>
        <v>0.28899999999999998</v>
      </c>
      <c r="CT197" s="203">
        <f t="shared" si="185"/>
        <v>0.19700000000000001</v>
      </c>
      <c r="CU197" s="283">
        <f t="shared" si="186"/>
        <v>0</v>
      </c>
      <c r="CV197" s="284">
        <f t="shared" si="187"/>
        <v>0</v>
      </c>
      <c r="CX197" s="227">
        <v>0.34899999999999998</v>
      </c>
      <c r="CY197" s="31">
        <f t="shared" si="188"/>
        <v>0.84399999999999997</v>
      </c>
      <c r="CZ197" s="26">
        <v>0.23400000000000001</v>
      </c>
      <c r="DA197" s="31">
        <f t="shared" si="189"/>
        <v>0.82599999999999996</v>
      </c>
      <c r="DB197" s="178">
        <v>0.82809999999999995</v>
      </c>
      <c r="DC197" s="163">
        <f t="shared" si="190"/>
        <v>2.4981</v>
      </c>
      <c r="DD197" s="205">
        <f t="shared" si="191"/>
        <v>0.88300000000000001</v>
      </c>
      <c r="DE197" s="283">
        <f t="shared" si="192"/>
        <v>0</v>
      </c>
      <c r="DF197" s="284">
        <f t="shared" si="193"/>
        <v>3</v>
      </c>
      <c r="DI197" s="231"/>
      <c r="DJ197" s="163">
        <f t="shared" si="194"/>
        <v>11.351099999999995</v>
      </c>
      <c r="DK197" s="203">
        <f t="shared" si="195"/>
        <v>0.34200000000000003</v>
      </c>
      <c r="DM197" s="301">
        <f t="shared" si="196"/>
        <v>0</v>
      </c>
      <c r="DN197" s="302">
        <f t="shared" si="197"/>
        <v>6</v>
      </c>
    </row>
    <row r="198" spans="2:118" x14ac:dyDescent="0.3">
      <c r="B198" s="47" t="s">
        <v>95</v>
      </c>
      <c r="C198" s="160">
        <v>540057</v>
      </c>
      <c r="D198" s="4" t="s">
        <v>327</v>
      </c>
      <c r="E198" s="4" t="s">
        <v>369</v>
      </c>
      <c r="F198" s="11">
        <v>6</v>
      </c>
      <c r="G198" s="18">
        <v>621</v>
      </c>
      <c r="H198" s="18">
        <v>253</v>
      </c>
      <c r="I198" s="18">
        <v>373</v>
      </c>
      <c r="J198" s="19">
        <v>384.41223832528181</v>
      </c>
      <c r="K198" s="18">
        <v>144</v>
      </c>
      <c r="L198" s="163">
        <v>2.59</v>
      </c>
      <c r="N198" s="256">
        <v>115</v>
      </c>
      <c r="O198" s="26">
        <f t="shared" si="132"/>
        <v>0.51500000000000001</v>
      </c>
      <c r="P198" s="26">
        <v>0.1851851851851852</v>
      </c>
      <c r="Q198" s="26">
        <f t="shared" si="133"/>
        <v>0.72</v>
      </c>
      <c r="R198" s="11">
        <v>4.08</v>
      </c>
      <c r="S198" s="26">
        <f t="shared" si="134"/>
        <v>0.54</v>
      </c>
      <c r="T198" s="69">
        <v>6.5700483091787436E-3</v>
      </c>
      <c r="U198" s="26">
        <f t="shared" si="135"/>
        <v>0.75600000000000001</v>
      </c>
      <c r="V198" s="11">
        <v>18</v>
      </c>
      <c r="W198" s="26">
        <f t="shared" si="136"/>
        <v>0.58599999999999997</v>
      </c>
      <c r="X198" s="62">
        <v>1.1000000000000001</v>
      </c>
      <c r="Y198" s="26">
        <f t="shared" si="137"/>
        <v>0.28899999999999998</v>
      </c>
      <c r="Z198" s="163">
        <f t="shared" si="138"/>
        <v>3.4060000000000001</v>
      </c>
      <c r="AA198" s="181">
        <f t="shared" si="139"/>
        <v>0.64600000000000002</v>
      </c>
      <c r="AB198" s="283">
        <f t="shared" si="140"/>
        <v>0</v>
      </c>
      <c r="AC198" s="284">
        <f t="shared" si="141"/>
        <v>0</v>
      </c>
      <c r="AE198" s="256">
        <v>14</v>
      </c>
      <c r="AF198" s="26">
        <f t="shared" si="142"/>
        <v>0.17599999999999999</v>
      </c>
      <c r="AG198" s="79">
        <v>0</v>
      </c>
      <c r="AH198" s="26">
        <f t="shared" si="143"/>
        <v>0</v>
      </c>
      <c r="AI198" s="26">
        <f t="shared" si="144"/>
        <v>5.533596837944664E-2</v>
      </c>
      <c r="AJ198" s="83">
        <f t="shared" si="145"/>
        <v>0.43099999999999999</v>
      </c>
      <c r="AK198" s="61">
        <f t="shared" si="146"/>
        <v>0.12173913043478261</v>
      </c>
      <c r="AL198" s="26">
        <f t="shared" si="147"/>
        <v>0.3</v>
      </c>
      <c r="AM198" s="11">
        <v>71</v>
      </c>
      <c r="AN198" s="83">
        <f t="shared" si="148"/>
        <v>0.28063241106719367</v>
      </c>
      <c r="AO198" s="26">
        <f t="shared" si="149"/>
        <v>0</v>
      </c>
      <c r="AP198" s="26">
        <f t="shared" si="150"/>
        <v>0</v>
      </c>
      <c r="AQ198" s="198">
        <f t="shared" si="151"/>
        <v>0.90700000000000003</v>
      </c>
      <c r="AR198" s="193">
        <f t="shared" si="152"/>
        <v>0.17599999999999999</v>
      </c>
      <c r="AS198" s="283">
        <f t="shared" si="153"/>
        <v>0</v>
      </c>
      <c r="AT198" s="284">
        <f t="shared" si="154"/>
        <v>0</v>
      </c>
      <c r="AV198" s="208">
        <v>34900</v>
      </c>
      <c r="AW198" s="83">
        <f t="shared" si="155"/>
        <v>0.46899999999999997</v>
      </c>
      <c r="AX198" s="26">
        <v>0.2181818181818182</v>
      </c>
      <c r="AY198" s="83">
        <f t="shared" si="156"/>
        <v>0.61799999999999999</v>
      </c>
      <c r="AZ198" s="26">
        <v>7.0000000000000007E-2</v>
      </c>
      <c r="BA198" s="83">
        <f t="shared" si="157"/>
        <v>0.219</v>
      </c>
      <c r="BB198" s="26">
        <v>0.873</v>
      </c>
      <c r="BC198" s="83">
        <f t="shared" si="158"/>
        <v>0.63200000000000001</v>
      </c>
      <c r="BD198" s="26">
        <v>0.83100000000000007</v>
      </c>
      <c r="BE198" s="83">
        <f t="shared" si="159"/>
        <v>0.56499999999999995</v>
      </c>
      <c r="BF198" s="26">
        <v>0</v>
      </c>
      <c r="BG198" s="83">
        <f t="shared" si="160"/>
        <v>0</v>
      </c>
      <c r="BH198" s="212">
        <f t="shared" si="161"/>
        <v>2.5030000000000001</v>
      </c>
      <c r="BI198" s="193">
        <f t="shared" si="162"/>
        <v>0.20799999999999999</v>
      </c>
      <c r="BJ198" s="283">
        <f t="shared" si="163"/>
        <v>0</v>
      </c>
      <c r="BK198" s="284">
        <f t="shared" si="164"/>
        <v>0</v>
      </c>
      <c r="BM198" s="160">
        <v>1</v>
      </c>
      <c r="BN198" s="26">
        <f t="shared" si="165"/>
        <v>0.40200000000000002</v>
      </c>
      <c r="BO198" s="11">
        <v>0</v>
      </c>
      <c r="BP198" s="26">
        <f t="shared" si="166"/>
        <v>0</v>
      </c>
      <c r="BQ198" s="26">
        <v>6.3E-2</v>
      </c>
      <c r="BR198" s="83">
        <f t="shared" si="167"/>
        <v>0.40200000000000002</v>
      </c>
      <c r="BS198" s="163">
        <f t="shared" si="168"/>
        <v>0.80400000000000005</v>
      </c>
      <c r="BT198" s="223">
        <f t="shared" si="169"/>
        <v>0.42</v>
      </c>
      <c r="BU198" s="283">
        <f t="shared" si="170"/>
        <v>0</v>
      </c>
      <c r="BV198" s="284">
        <f t="shared" si="171"/>
        <v>0</v>
      </c>
      <c r="BX198" s="160">
        <v>1</v>
      </c>
      <c r="BY198" s="26">
        <f t="shared" si="172"/>
        <v>0.71299999999999997</v>
      </c>
      <c r="BZ198" s="11">
        <v>0</v>
      </c>
      <c r="CA198" s="26">
        <f t="shared" si="173"/>
        <v>0</v>
      </c>
      <c r="CB198" s="11">
        <v>2</v>
      </c>
      <c r="CC198" s="26">
        <f t="shared" si="174"/>
        <v>0.42</v>
      </c>
      <c r="CD198" s="11">
        <v>0</v>
      </c>
      <c r="CE198" s="26">
        <f t="shared" si="175"/>
        <v>0</v>
      </c>
      <c r="CF198" s="163">
        <f t="shared" si="176"/>
        <v>1.133</v>
      </c>
      <c r="CG198" s="203">
        <f t="shared" si="177"/>
        <v>0.73099999999999998</v>
      </c>
      <c r="CH198" s="283">
        <f t="shared" si="178"/>
        <v>0</v>
      </c>
      <c r="CI198" s="284">
        <f t="shared" si="179"/>
        <v>0</v>
      </c>
      <c r="CK198" s="160">
        <v>0</v>
      </c>
      <c r="CL198" s="26">
        <f t="shared" si="180"/>
        <v>0</v>
      </c>
      <c r="CM198" s="26">
        <v>0</v>
      </c>
      <c r="CN198" s="83">
        <f t="shared" si="181"/>
        <v>0</v>
      </c>
      <c r="CO198" s="11">
        <v>92</v>
      </c>
      <c r="CP198" s="26">
        <f t="shared" si="182"/>
        <v>0.77300000000000002</v>
      </c>
      <c r="CQ198" s="11">
        <v>5</v>
      </c>
      <c r="CR198" s="26">
        <f t="shared" si="183"/>
        <v>0.47699999999999998</v>
      </c>
      <c r="CS198" s="163">
        <f t="shared" si="184"/>
        <v>1.25</v>
      </c>
      <c r="CT198" s="203">
        <f t="shared" si="185"/>
        <v>0.40200000000000002</v>
      </c>
      <c r="CU198" s="283">
        <f t="shared" si="186"/>
        <v>0</v>
      </c>
      <c r="CV198" s="284">
        <f t="shared" si="187"/>
        <v>0</v>
      </c>
      <c r="CX198" s="227">
        <v>7.4999999999999997E-2</v>
      </c>
      <c r="CY198" s="26">
        <f t="shared" si="188"/>
        <v>0.38800000000000001</v>
      </c>
      <c r="CZ198" s="26">
        <v>2.7E-2</v>
      </c>
      <c r="DA198" s="26">
        <f t="shared" si="189"/>
        <v>0.33500000000000002</v>
      </c>
      <c r="DB198" s="26">
        <v>0.59470000000000001</v>
      </c>
      <c r="DC198" s="163">
        <f t="shared" si="190"/>
        <v>1.3177000000000001</v>
      </c>
      <c r="DD198" s="203">
        <f t="shared" si="191"/>
        <v>0.438</v>
      </c>
      <c r="DE198" s="283">
        <f t="shared" si="192"/>
        <v>0</v>
      </c>
      <c r="DF198" s="284">
        <f t="shared" si="193"/>
        <v>0</v>
      </c>
      <c r="DI198" s="231"/>
      <c r="DJ198" s="163">
        <f t="shared" si="194"/>
        <v>11.3207</v>
      </c>
      <c r="DK198" s="203">
        <f t="shared" si="195"/>
        <v>0.33900000000000002</v>
      </c>
      <c r="DM198" s="301">
        <f t="shared" si="196"/>
        <v>0</v>
      </c>
      <c r="DN198" s="302">
        <f t="shared" si="197"/>
        <v>0</v>
      </c>
    </row>
    <row r="199" spans="2:118" x14ac:dyDescent="0.3">
      <c r="B199" s="47" t="s">
        <v>255</v>
      </c>
      <c r="C199" s="160">
        <v>540179</v>
      </c>
      <c r="D199" s="4" t="s">
        <v>355</v>
      </c>
      <c r="E199" s="4" t="s">
        <v>369</v>
      </c>
      <c r="F199" s="11">
        <v>5</v>
      </c>
      <c r="G199" s="18">
        <v>312</v>
      </c>
      <c r="H199" s="18">
        <v>248</v>
      </c>
      <c r="I199" s="18">
        <v>242</v>
      </c>
      <c r="J199" s="19">
        <v>496.41025641025635</v>
      </c>
      <c r="K199" s="18">
        <v>97</v>
      </c>
      <c r="L199" s="163">
        <v>2.4900000000000002</v>
      </c>
      <c r="N199" s="256">
        <v>38</v>
      </c>
      <c r="O199" s="26">
        <f t="shared" si="132"/>
        <v>0.215</v>
      </c>
      <c r="P199" s="26">
        <v>0.12179487179487181</v>
      </c>
      <c r="Q199" s="26">
        <f t="shared" si="133"/>
        <v>0.55100000000000005</v>
      </c>
      <c r="R199" s="11">
        <v>1.52</v>
      </c>
      <c r="S199" s="26">
        <f t="shared" si="134"/>
        <v>0.18</v>
      </c>
      <c r="T199" s="69">
        <v>4.871794871794872E-3</v>
      </c>
      <c r="U199" s="26">
        <f t="shared" si="135"/>
        <v>0.63200000000000001</v>
      </c>
      <c r="V199" s="11">
        <v>12</v>
      </c>
      <c r="W199" s="26">
        <f t="shared" si="136"/>
        <v>0.11600000000000001</v>
      </c>
      <c r="X199" s="62">
        <v>0.7</v>
      </c>
      <c r="Y199" s="26">
        <f t="shared" si="137"/>
        <v>0.17599999999999999</v>
      </c>
      <c r="Z199" s="163">
        <f t="shared" si="138"/>
        <v>1.8699999999999999</v>
      </c>
      <c r="AA199" s="181">
        <f t="shared" si="139"/>
        <v>0.14799999999999999</v>
      </c>
      <c r="AB199" s="283">
        <f t="shared" si="140"/>
        <v>0</v>
      </c>
      <c r="AC199" s="284">
        <f t="shared" si="141"/>
        <v>0</v>
      </c>
      <c r="AE199" s="256">
        <v>40</v>
      </c>
      <c r="AF199" s="26">
        <f t="shared" si="142"/>
        <v>0.39200000000000002</v>
      </c>
      <c r="AG199" s="79">
        <v>0</v>
      </c>
      <c r="AH199" s="26">
        <f t="shared" si="143"/>
        <v>0</v>
      </c>
      <c r="AI199" s="26">
        <f t="shared" si="144"/>
        <v>0.16129032258064516</v>
      </c>
      <c r="AJ199" s="83">
        <f t="shared" si="145"/>
        <v>0.72</v>
      </c>
      <c r="AK199" s="61">
        <f t="shared" si="146"/>
        <v>1.0526315789473684</v>
      </c>
      <c r="AL199" s="26">
        <f t="shared" si="147"/>
        <v>0.77</v>
      </c>
      <c r="AM199" s="11">
        <v>43</v>
      </c>
      <c r="AN199" s="83">
        <f t="shared" si="148"/>
        <v>0.17338709677419356</v>
      </c>
      <c r="AO199" s="26">
        <f t="shared" si="149"/>
        <v>0</v>
      </c>
      <c r="AP199" s="26">
        <f t="shared" si="150"/>
        <v>0</v>
      </c>
      <c r="AQ199" s="198">
        <f t="shared" si="151"/>
        <v>1.8820000000000001</v>
      </c>
      <c r="AR199" s="193">
        <f t="shared" si="152"/>
        <v>0.46200000000000002</v>
      </c>
      <c r="AS199" s="283">
        <f t="shared" si="153"/>
        <v>0</v>
      </c>
      <c r="AT199" s="284">
        <f t="shared" si="154"/>
        <v>0</v>
      </c>
      <c r="AV199" s="208">
        <v>30200</v>
      </c>
      <c r="AW199" s="83">
        <f t="shared" si="155"/>
        <v>0.39500000000000002</v>
      </c>
      <c r="AX199" s="26">
        <v>0.2162162162162162</v>
      </c>
      <c r="AY199" s="83">
        <f t="shared" si="156"/>
        <v>0.60399999999999998</v>
      </c>
      <c r="AZ199" s="26">
        <v>0.14000000000000001</v>
      </c>
      <c r="BA199" s="83">
        <f t="shared" si="157"/>
        <v>0.33900000000000002</v>
      </c>
      <c r="BB199" s="26">
        <v>0.53500000000000003</v>
      </c>
      <c r="BC199" s="83">
        <f t="shared" si="158"/>
        <v>0.23300000000000001</v>
      </c>
      <c r="BD199" s="26">
        <v>0.92999999999999994</v>
      </c>
      <c r="BE199" s="178">
        <f t="shared" si="159"/>
        <v>0.85799999999999998</v>
      </c>
      <c r="BF199" s="26">
        <v>0</v>
      </c>
      <c r="BG199" s="83">
        <f t="shared" si="160"/>
        <v>0</v>
      </c>
      <c r="BH199" s="212">
        <f t="shared" si="161"/>
        <v>2.4289999999999998</v>
      </c>
      <c r="BI199" s="193">
        <f t="shared" si="162"/>
        <v>0.20100000000000001</v>
      </c>
      <c r="BJ199" s="283">
        <f t="shared" si="163"/>
        <v>0</v>
      </c>
      <c r="BK199" s="284">
        <f t="shared" si="164"/>
        <v>1</v>
      </c>
      <c r="BM199" s="160">
        <v>0</v>
      </c>
      <c r="BN199" s="26">
        <f t="shared" si="165"/>
        <v>0</v>
      </c>
      <c r="BO199" s="11">
        <v>0</v>
      </c>
      <c r="BP199" s="26">
        <f t="shared" si="166"/>
        <v>0</v>
      </c>
      <c r="BQ199" s="26">
        <v>0.23699999999999999</v>
      </c>
      <c r="BR199" s="178">
        <f t="shared" si="167"/>
        <v>0.876</v>
      </c>
      <c r="BS199" s="163">
        <f t="shared" si="168"/>
        <v>0.876</v>
      </c>
      <c r="BT199" s="223">
        <f t="shared" si="169"/>
        <v>0.45200000000000001</v>
      </c>
      <c r="BU199" s="283">
        <f t="shared" si="170"/>
        <v>0</v>
      </c>
      <c r="BV199" s="284">
        <f t="shared" si="171"/>
        <v>1</v>
      </c>
      <c r="BX199" s="160">
        <v>1</v>
      </c>
      <c r="BY199" s="26">
        <f t="shared" si="172"/>
        <v>0.71299999999999997</v>
      </c>
      <c r="BZ199" s="11">
        <v>0</v>
      </c>
      <c r="CA199" s="26">
        <f t="shared" si="173"/>
        <v>0</v>
      </c>
      <c r="CB199" s="11">
        <v>1</v>
      </c>
      <c r="CC199" s="26">
        <f t="shared" si="174"/>
        <v>0.21199999999999999</v>
      </c>
      <c r="CD199" s="11">
        <v>0</v>
      </c>
      <c r="CE199" s="26">
        <f t="shared" si="175"/>
        <v>0</v>
      </c>
      <c r="CF199" s="163">
        <f t="shared" si="176"/>
        <v>0.92499999999999993</v>
      </c>
      <c r="CG199" s="203">
        <f t="shared" si="177"/>
        <v>0.68899999999999995</v>
      </c>
      <c r="CH199" s="283">
        <f t="shared" si="178"/>
        <v>0</v>
      </c>
      <c r="CI199" s="284">
        <f t="shared" si="179"/>
        <v>0</v>
      </c>
      <c r="CK199" s="160">
        <v>0</v>
      </c>
      <c r="CL199" s="26">
        <f t="shared" si="180"/>
        <v>0</v>
      </c>
      <c r="CM199" s="26">
        <v>0</v>
      </c>
      <c r="CN199" s="83">
        <f t="shared" si="181"/>
        <v>0</v>
      </c>
      <c r="CO199" s="11">
        <v>15</v>
      </c>
      <c r="CP199" s="26">
        <f t="shared" si="182"/>
        <v>0.43099999999999999</v>
      </c>
      <c r="CQ199" s="11">
        <v>4</v>
      </c>
      <c r="CR199" s="26">
        <f t="shared" si="183"/>
        <v>0.438</v>
      </c>
      <c r="CS199" s="163">
        <f t="shared" si="184"/>
        <v>0.86899999999999999</v>
      </c>
      <c r="CT199" s="203">
        <f t="shared" si="185"/>
        <v>0.29599999999999999</v>
      </c>
      <c r="CU199" s="283">
        <f t="shared" si="186"/>
        <v>0</v>
      </c>
      <c r="CV199" s="284">
        <f t="shared" si="187"/>
        <v>0</v>
      </c>
      <c r="CX199" s="227">
        <v>0.40100000000000002</v>
      </c>
      <c r="CY199" s="31">
        <f t="shared" si="188"/>
        <v>0.876</v>
      </c>
      <c r="CZ199" s="26">
        <v>0.13200000000000001</v>
      </c>
      <c r="DA199" s="26">
        <f t="shared" si="189"/>
        <v>0.72</v>
      </c>
      <c r="DB199" s="178">
        <v>0.83250000000000002</v>
      </c>
      <c r="DC199" s="163">
        <f t="shared" si="190"/>
        <v>2.4285000000000001</v>
      </c>
      <c r="DD199" s="205">
        <f t="shared" si="191"/>
        <v>0.85499999999999998</v>
      </c>
      <c r="DE199" s="283">
        <f t="shared" si="192"/>
        <v>0</v>
      </c>
      <c r="DF199" s="284">
        <f t="shared" si="193"/>
        <v>2</v>
      </c>
      <c r="DI199" s="231"/>
      <c r="DJ199" s="163">
        <f t="shared" si="194"/>
        <v>11.279499999999999</v>
      </c>
      <c r="DK199" s="203">
        <f t="shared" si="195"/>
        <v>0.33500000000000002</v>
      </c>
      <c r="DM199" s="301">
        <f t="shared" si="196"/>
        <v>0</v>
      </c>
      <c r="DN199" s="302">
        <f t="shared" si="197"/>
        <v>4</v>
      </c>
    </row>
    <row r="200" spans="2:118" x14ac:dyDescent="0.3">
      <c r="B200" s="47" t="s">
        <v>110</v>
      </c>
      <c r="C200" s="160">
        <v>540069</v>
      </c>
      <c r="D200" s="4" t="s">
        <v>329</v>
      </c>
      <c r="E200" s="4" t="s">
        <v>369</v>
      </c>
      <c r="F200" s="11">
        <v>9</v>
      </c>
      <c r="G200" s="18">
        <v>258</v>
      </c>
      <c r="H200" s="18">
        <v>735</v>
      </c>
      <c r="I200" s="18">
        <v>1529</v>
      </c>
      <c r="J200" s="19">
        <v>3792.8682170542634</v>
      </c>
      <c r="K200" s="18">
        <v>310</v>
      </c>
      <c r="L200" s="163">
        <v>2.15</v>
      </c>
      <c r="N200" s="256">
        <v>22</v>
      </c>
      <c r="O200" s="26">
        <f t="shared" si="132"/>
        <v>0.123</v>
      </c>
      <c r="P200" s="26">
        <v>8.5271317829457363E-2</v>
      </c>
      <c r="Q200" s="26">
        <f t="shared" si="133"/>
        <v>0.45900000000000002</v>
      </c>
      <c r="R200" s="11">
        <v>0.75</v>
      </c>
      <c r="S200" s="26">
        <f t="shared" si="134"/>
        <v>9.5000000000000001E-2</v>
      </c>
      <c r="T200" s="69">
        <v>2.906976744186046E-3</v>
      </c>
      <c r="U200" s="26">
        <f t="shared" si="135"/>
        <v>0.43099999999999999</v>
      </c>
      <c r="V200" s="11">
        <v>12</v>
      </c>
      <c r="W200" s="26">
        <f t="shared" si="136"/>
        <v>0.11600000000000001</v>
      </c>
      <c r="X200" s="62">
        <v>2</v>
      </c>
      <c r="Y200" s="26">
        <f t="shared" si="137"/>
        <v>0.58299999999999996</v>
      </c>
      <c r="Z200" s="163">
        <f t="shared" si="138"/>
        <v>1.8069999999999999</v>
      </c>
      <c r="AA200" s="181">
        <f t="shared" si="139"/>
        <v>0.13700000000000001</v>
      </c>
      <c r="AB200" s="283">
        <f t="shared" si="140"/>
        <v>0</v>
      </c>
      <c r="AC200" s="284">
        <f t="shared" si="141"/>
        <v>0</v>
      </c>
      <c r="AE200" s="256">
        <v>76</v>
      </c>
      <c r="AF200" s="26">
        <f t="shared" si="142"/>
        <v>0.52600000000000002</v>
      </c>
      <c r="AG200" s="79">
        <v>0</v>
      </c>
      <c r="AH200" s="26">
        <f t="shared" si="143"/>
        <v>0</v>
      </c>
      <c r="AI200" s="26">
        <f t="shared" si="144"/>
        <v>0.10340136054421768</v>
      </c>
      <c r="AJ200" s="83">
        <f t="shared" si="145"/>
        <v>0.59</v>
      </c>
      <c r="AK200" s="61">
        <f t="shared" si="146"/>
        <v>3.4545454545454546</v>
      </c>
      <c r="AL200" s="144">
        <f t="shared" si="147"/>
        <v>0.99199999999999999</v>
      </c>
      <c r="AM200" s="11">
        <v>96</v>
      </c>
      <c r="AN200" s="83">
        <f t="shared" si="148"/>
        <v>0.1306122448979592</v>
      </c>
      <c r="AO200" s="26">
        <f t="shared" si="149"/>
        <v>0</v>
      </c>
      <c r="AP200" s="26">
        <f t="shared" si="150"/>
        <v>0</v>
      </c>
      <c r="AQ200" s="198">
        <f t="shared" si="151"/>
        <v>2.1079999999999997</v>
      </c>
      <c r="AR200" s="193">
        <f t="shared" si="152"/>
        <v>0.56100000000000005</v>
      </c>
      <c r="AS200" s="283">
        <f t="shared" si="153"/>
        <v>1</v>
      </c>
      <c r="AT200" s="284">
        <f t="shared" si="154"/>
        <v>1</v>
      </c>
      <c r="AV200" s="208">
        <v>213800</v>
      </c>
      <c r="AW200" s="144">
        <f t="shared" si="155"/>
        <v>1</v>
      </c>
      <c r="AX200" s="26">
        <v>0</v>
      </c>
      <c r="AY200" s="83">
        <f t="shared" si="156"/>
        <v>0</v>
      </c>
      <c r="AZ200" s="26">
        <v>0.45500000000000002</v>
      </c>
      <c r="BA200" s="178">
        <f t="shared" si="157"/>
        <v>0.876</v>
      </c>
      <c r="BB200" s="26">
        <v>0.16700000000000001</v>
      </c>
      <c r="BC200" s="83">
        <f t="shared" si="158"/>
        <v>0.16200000000000001</v>
      </c>
      <c r="BD200" s="26">
        <v>0.92399999999999993</v>
      </c>
      <c r="BE200" s="178">
        <f t="shared" si="159"/>
        <v>0.84</v>
      </c>
      <c r="BF200" s="26">
        <v>1.3157894736842105E-2</v>
      </c>
      <c r="BG200" s="83">
        <f t="shared" si="160"/>
        <v>0.41299999999999998</v>
      </c>
      <c r="BH200" s="212">
        <f t="shared" si="161"/>
        <v>3.2909999999999999</v>
      </c>
      <c r="BI200" s="193">
        <f t="shared" si="162"/>
        <v>0.47299999999999998</v>
      </c>
      <c r="BJ200" s="283">
        <f t="shared" si="163"/>
        <v>1</v>
      </c>
      <c r="BK200" s="284">
        <f t="shared" si="164"/>
        <v>3</v>
      </c>
      <c r="BM200" s="160">
        <v>0</v>
      </c>
      <c r="BN200" s="26">
        <f t="shared" si="165"/>
        <v>0</v>
      </c>
      <c r="BO200" s="11">
        <v>0</v>
      </c>
      <c r="BP200" s="26">
        <f t="shared" si="166"/>
        <v>0</v>
      </c>
      <c r="BQ200" s="26">
        <v>7.4999999999999997E-2</v>
      </c>
      <c r="BR200" s="83">
        <f t="shared" si="167"/>
        <v>0.46899999999999997</v>
      </c>
      <c r="BS200" s="163">
        <f t="shared" si="168"/>
        <v>0.46899999999999997</v>
      </c>
      <c r="BT200" s="223">
        <f t="shared" si="169"/>
        <v>0.28599999999999998</v>
      </c>
      <c r="BU200" s="283">
        <f t="shared" si="170"/>
        <v>0</v>
      </c>
      <c r="BV200" s="284">
        <f t="shared" si="171"/>
        <v>0</v>
      </c>
      <c r="BX200" s="160">
        <v>48</v>
      </c>
      <c r="BY200" s="144">
        <f t="shared" si="172"/>
        <v>0.97499999999999998</v>
      </c>
      <c r="BZ200" s="11">
        <v>2</v>
      </c>
      <c r="CA200" s="31">
        <f t="shared" si="173"/>
        <v>0.872</v>
      </c>
      <c r="CB200" s="11">
        <v>4</v>
      </c>
      <c r="CC200" s="26">
        <f t="shared" si="174"/>
        <v>0.59</v>
      </c>
      <c r="CD200" s="11">
        <v>0</v>
      </c>
      <c r="CE200" s="26">
        <f t="shared" si="175"/>
        <v>0</v>
      </c>
      <c r="CF200" s="163">
        <f t="shared" si="176"/>
        <v>1.5649999999999999</v>
      </c>
      <c r="CG200" s="205">
        <f t="shared" si="177"/>
        <v>0.84399999999999997</v>
      </c>
      <c r="CH200" s="283">
        <f t="shared" si="178"/>
        <v>1</v>
      </c>
      <c r="CI200" s="284">
        <f t="shared" si="179"/>
        <v>1</v>
      </c>
      <c r="CK200" s="160">
        <v>1</v>
      </c>
      <c r="CL200" s="26">
        <f t="shared" si="180"/>
        <v>0.434</v>
      </c>
      <c r="CM200" s="26">
        <v>1.3157894736842105E-2</v>
      </c>
      <c r="CN200" s="83">
        <f t="shared" si="181"/>
        <v>0.501</v>
      </c>
      <c r="CO200" s="11">
        <v>2</v>
      </c>
      <c r="CP200" s="26">
        <f t="shared" si="182"/>
        <v>0.16200000000000001</v>
      </c>
      <c r="CQ200" s="11">
        <v>0</v>
      </c>
      <c r="CR200" s="26">
        <f t="shared" si="183"/>
        <v>0</v>
      </c>
      <c r="CS200" s="163">
        <f t="shared" si="184"/>
        <v>1.097</v>
      </c>
      <c r="CT200" s="203">
        <f t="shared" si="185"/>
        <v>0.36699999999999999</v>
      </c>
      <c r="CU200" s="283">
        <f t="shared" si="186"/>
        <v>0</v>
      </c>
      <c r="CV200" s="284">
        <f t="shared" si="187"/>
        <v>0</v>
      </c>
      <c r="CX200" s="227">
        <v>0.112</v>
      </c>
      <c r="CY200" s="26">
        <f t="shared" si="188"/>
        <v>0.51500000000000001</v>
      </c>
      <c r="CZ200" s="26">
        <v>3.4000000000000002E-2</v>
      </c>
      <c r="DA200" s="26">
        <f t="shared" si="189"/>
        <v>0.38100000000000001</v>
      </c>
      <c r="DB200" s="26">
        <v>1.7600000000000001E-2</v>
      </c>
      <c r="DC200" s="163">
        <f t="shared" si="190"/>
        <v>0.91359999999999997</v>
      </c>
      <c r="DD200" s="203">
        <f t="shared" si="191"/>
        <v>0.27200000000000002</v>
      </c>
      <c r="DE200" s="283">
        <f t="shared" si="192"/>
        <v>0</v>
      </c>
      <c r="DF200" s="284">
        <f t="shared" si="193"/>
        <v>0</v>
      </c>
      <c r="DI200" s="231"/>
      <c r="DJ200" s="163">
        <f t="shared" si="194"/>
        <v>11.250599999999999</v>
      </c>
      <c r="DK200" s="203">
        <f t="shared" si="195"/>
        <v>0.33200000000000002</v>
      </c>
      <c r="DM200" s="301">
        <f t="shared" si="196"/>
        <v>3</v>
      </c>
      <c r="DN200" s="302">
        <f t="shared" si="197"/>
        <v>5</v>
      </c>
    </row>
    <row r="201" spans="2:118" x14ac:dyDescent="0.3">
      <c r="B201" s="47" t="s">
        <v>92</v>
      </c>
      <c r="C201" s="160">
        <v>540054</v>
      </c>
      <c r="D201" s="4" t="s">
        <v>327</v>
      </c>
      <c r="E201" s="4" t="s">
        <v>369</v>
      </c>
      <c r="F201" s="11">
        <v>6</v>
      </c>
      <c r="G201" s="18">
        <v>676</v>
      </c>
      <c r="H201" s="18">
        <v>395</v>
      </c>
      <c r="I201" s="18">
        <v>565</v>
      </c>
      <c r="J201" s="19">
        <v>534.91124260355025</v>
      </c>
      <c r="K201" s="18">
        <v>315</v>
      </c>
      <c r="L201" s="163">
        <v>1.79</v>
      </c>
      <c r="N201" s="256">
        <v>30</v>
      </c>
      <c r="O201" s="26">
        <f t="shared" si="132"/>
        <v>0.16200000000000001</v>
      </c>
      <c r="P201" s="26">
        <v>4.4378698224852069E-2</v>
      </c>
      <c r="Q201" s="26">
        <f t="shared" si="133"/>
        <v>0.28899999999999998</v>
      </c>
      <c r="R201" s="11">
        <v>2.0299999999999998</v>
      </c>
      <c r="S201" s="26">
        <f t="shared" si="134"/>
        <v>0.27900000000000003</v>
      </c>
      <c r="T201" s="69">
        <v>3.002958579881657E-3</v>
      </c>
      <c r="U201" s="26">
        <f t="shared" si="135"/>
        <v>0.441</v>
      </c>
      <c r="V201" s="11">
        <v>18</v>
      </c>
      <c r="W201" s="26">
        <f t="shared" si="136"/>
        <v>0.58599999999999997</v>
      </c>
      <c r="X201" s="62">
        <v>0.9</v>
      </c>
      <c r="Y201" s="26">
        <f t="shared" si="137"/>
        <v>0.222</v>
      </c>
      <c r="Z201" s="163">
        <f t="shared" si="138"/>
        <v>1.9789999999999999</v>
      </c>
      <c r="AA201" s="181">
        <f t="shared" si="139"/>
        <v>0.159</v>
      </c>
      <c r="AB201" s="283">
        <f t="shared" si="140"/>
        <v>0</v>
      </c>
      <c r="AC201" s="284">
        <f t="shared" si="141"/>
        <v>0</v>
      </c>
      <c r="AE201" s="256">
        <v>36</v>
      </c>
      <c r="AF201" s="26">
        <f t="shared" si="142"/>
        <v>0.371</v>
      </c>
      <c r="AG201" s="79">
        <v>8</v>
      </c>
      <c r="AH201" s="26">
        <f t="shared" si="143"/>
        <v>0.69199999999999995</v>
      </c>
      <c r="AI201" s="26">
        <f t="shared" si="144"/>
        <v>9.1139240506329114E-2</v>
      </c>
      <c r="AJ201" s="83">
        <f t="shared" si="145"/>
        <v>0.56499999999999995</v>
      </c>
      <c r="AK201" s="61">
        <f t="shared" si="146"/>
        <v>1.2</v>
      </c>
      <c r="AL201" s="31">
        <f t="shared" si="147"/>
        <v>0.81599999999999995</v>
      </c>
      <c r="AM201" s="11">
        <v>44</v>
      </c>
      <c r="AN201" s="83">
        <f t="shared" si="148"/>
        <v>0.11139240506329114</v>
      </c>
      <c r="AO201" s="26">
        <f t="shared" si="149"/>
        <v>0.22222222222222221</v>
      </c>
      <c r="AP201" s="144">
        <f t="shared" si="150"/>
        <v>0.90400000000000003</v>
      </c>
      <c r="AQ201" s="198">
        <f t="shared" si="151"/>
        <v>2.4439999999999995</v>
      </c>
      <c r="AR201" s="193">
        <f t="shared" si="152"/>
        <v>0.68500000000000005</v>
      </c>
      <c r="AS201" s="283">
        <f t="shared" si="153"/>
        <v>0</v>
      </c>
      <c r="AT201" s="284">
        <f t="shared" si="154"/>
        <v>1</v>
      </c>
      <c r="AV201" s="208">
        <v>36900</v>
      </c>
      <c r="AW201" s="83">
        <f t="shared" si="155"/>
        <v>0.505</v>
      </c>
      <c r="AX201" s="26">
        <v>0.19354838709677419</v>
      </c>
      <c r="AY201" s="83">
        <f t="shared" si="156"/>
        <v>0.58299999999999996</v>
      </c>
      <c r="AZ201" s="26">
        <v>0.20499999999999999</v>
      </c>
      <c r="BA201" s="83">
        <f t="shared" si="157"/>
        <v>0.51200000000000001</v>
      </c>
      <c r="BB201" s="26">
        <v>0.81799999999999995</v>
      </c>
      <c r="BC201" s="83">
        <f t="shared" si="158"/>
        <v>0.51900000000000002</v>
      </c>
      <c r="BD201" s="26">
        <v>0.90900000000000003</v>
      </c>
      <c r="BE201" s="83">
        <f t="shared" si="159"/>
        <v>0.79500000000000004</v>
      </c>
      <c r="BF201" s="26">
        <v>2.7777777777777776E-2</v>
      </c>
      <c r="BG201" s="83">
        <f t="shared" si="160"/>
        <v>0.54700000000000004</v>
      </c>
      <c r="BH201" s="212">
        <f t="shared" si="161"/>
        <v>3.4610000000000003</v>
      </c>
      <c r="BI201" s="193">
        <f t="shared" si="162"/>
        <v>0.58299999999999996</v>
      </c>
      <c r="BJ201" s="283">
        <f t="shared" si="163"/>
        <v>0</v>
      </c>
      <c r="BK201" s="284">
        <f t="shared" si="164"/>
        <v>0</v>
      </c>
      <c r="BM201" s="160">
        <v>1</v>
      </c>
      <c r="BN201" s="26">
        <f t="shared" si="165"/>
        <v>0.40200000000000002</v>
      </c>
      <c r="BO201" s="11">
        <v>0</v>
      </c>
      <c r="BP201" s="26">
        <f t="shared" si="166"/>
        <v>0</v>
      </c>
      <c r="BQ201" s="26">
        <v>7.9000000000000001E-2</v>
      </c>
      <c r="BR201" s="83">
        <f t="shared" si="167"/>
        <v>0.498</v>
      </c>
      <c r="BS201" s="163">
        <f t="shared" si="168"/>
        <v>0.9</v>
      </c>
      <c r="BT201" s="223">
        <f t="shared" si="169"/>
        <v>0.46200000000000002</v>
      </c>
      <c r="BU201" s="283">
        <f t="shared" si="170"/>
        <v>0</v>
      </c>
      <c r="BV201" s="284">
        <f t="shared" si="171"/>
        <v>0</v>
      </c>
      <c r="BX201" s="160">
        <v>0</v>
      </c>
      <c r="BY201" s="26">
        <f t="shared" si="172"/>
        <v>0</v>
      </c>
      <c r="BZ201" s="11">
        <v>0</v>
      </c>
      <c r="CA201" s="26">
        <f t="shared" si="173"/>
        <v>0</v>
      </c>
      <c r="CB201" s="11">
        <v>1</v>
      </c>
      <c r="CC201" s="26">
        <f t="shared" si="174"/>
        <v>0.21199999999999999</v>
      </c>
      <c r="CD201" s="11">
        <v>0</v>
      </c>
      <c r="CE201" s="26">
        <f t="shared" si="175"/>
        <v>0</v>
      </c>
      <c r="CF201" s="163">
        <f t="shared" si="176"/>
        <v>0.21199999999999999</v>
      </c>
      <c r="CG201" s="203">
        <f t="shared" si="177"/>
        <v>0.20799999999999999</v>
      </c>
      <c r="CH201" s="283">
        <f t="shared" si="178"/>
        <v>0</v>
      </c>
      <c r="CI201" s="284">
        <f t="shared" si="179"/>
        <v>0</v>
      </c>
      <c r="CK201" s="160">
        <v>0</v>
      </c>
      <c r="CL201" s="26">
        <f t="shared" si="180"/>
        <v>0</v>
      </c>
      <c r="CM201" s="26">
        <v>0</v>
      </c>
      <c r="CN201" s="83">
        <f t="shared" si="181"/>
        <v>0</v>
      </c>
      <c r="CO201" s="11">
        <v>5</v>
      </c>
      <c r="CP201" s="26">
        <f t="shared" si="182"/>
        <v>0.26100000000000001</v>
      </c>
      <c r="CQ201" s="11">
        <v>1</v>
      </c>
      <c r="CR201" s="26">
        <f t="shared" si="183"/>
        <v>0.34200000000000003</v>
      </c>
      <c r="CS201" s="163">
        <f t="shared" si="184"/>
        <v>0.60299999999999998</v>
      </c>
      <c r="CT201" s="203">
        <f t="shared" si="185"/>
        <v>0.254</v>
      </c>
      <c r="CU201" s="283">
        <f t="shared" si="186"/>
        <v>0</v>
      </c>
      <c r="CV201" s="284">
        <f t="shared" si="187"/>
        <v>0</v>
      </c>
      <c r="CX201" s="227">
        <v>8.7999999999999995E-2</v>
      </c>
      <c r="CY201" s="26">
        <f t="shared" si="188"/>
        <v>0.44500000000000001</v>
      </c>
      <c r="CZ201" s="26">
        <v>2.3E-2</v>
      </c>
      <c r="DA201" s="26">
        <f t="shared" si="189"/>
        <v>0.31</v>
      </c>
      <c r="DB201" s="178">
        <v>0.88539999999999996</v>
      </c>
      <c r="DC201" s="163">
        <f t="shared" si="190"/>
        <v>1.6404000000000001</v>
      </c>
      <c r="DD201" s="203">
        <f t="shared" si="191"/>
        <v>0.56499999999999995</v>
      </c>
      <c r="DE201" s="283">
        <f t="shared" si="192"/>
        <v>0</v>
      </c>
      <c r="DF201" s="284">
        <f t="shared" si="193"/>
        <v>1</v>
      </c>
      <c r="DI201" s="231"/>
      <c r="DJ201" s="163">
        <f t="shared" si="194"/>
        <v>11.239400000000002</v>
      </c>
      <c r="DK201" s="203">
        <f t="shared" si="195"/>
        <v>0.32800000000000001</v>
      </c>
      <c r="DM201" s="301">
        <f t="shared" si="196"/>
        <v>0</v>
      </c>
      <c r="DN201" s="302">
        <f t="shared" si="197"/>
        <v>2</v>
      </c>
    </row>
    <row r="202" spans="2:118" x14ac:dyDescent="0.3">
      <c r="B202" s="47" t="s">
        <v>197</v>
      </c>
      <c r="C202" s="160">
        <v>540274</v>
      </c>
      <c r="D202" s="4" t="s">
        <v>343</v>
      </c>
      <c r="E202" s="4" t="s">
        <v>369</v>
      </c>
      <c r="F202" s="11">
        <v>6</v>
      </c>
      <c r="G202" s="18">
        <v>1949</v>
      </c>
      <c r="H202" s="18">
        <v>2623</v>
      </c>
      <c r="I202" s="18">
        <v>4085</v>
      </c>
      <c r="J202" s="19">
        <v>1341.405849153412</v>
      </c>
      <c r="K202" s="18">
        <v>2112</v>
      </c>
      <c r="L202" s="163">
        <v>1.93</v>
      </c>
      <c r="N202" s="256">
        <v>71</v>
      </c>
      <c r="O202" s="26">
        <f t="shared" si="132"/>
        <v>0.38100000000000001</v>
      </c>
      <c r="P202" s="26">
        <v>3.6428937916880448E-2</v>
      </c>
      <c r="Q202" s="26">
        <f t="shared" si="133"/>
        <v>0.23300000000000001</v>
      </c>
      <c r="R202" s="11">
        <v>4.5199999999999996</v>
      </c>
      <c r="S202" s="26">
        <f t="shared" si="134"/>
        <v>0.57499999999999996</v>
      </c>
      <c r="T202" s="69">
        <v>2.3191380194971778E-3</v>
      </c>
      <c r="U202" s="26">
        <f t="shared" si="135"/>
        <v>0.36</v>
      </c>
      <c r="V202" s="11">
        <v>13</v>
      </c>
      <c r="W202" s="26">
        <f t="shared" si="136"/>
        <v>0.183</v>
      </c>
      <c r="X202" s="62">
        <v>3.6</v>
      </c>
      <c r="Y202" s="31">
        <f t="shared" si="137"/>
        <v>0.81200000000000006</v>
      </c>
      <c r="Z202" s="163">
        <f t="shared" si="138"/>
        <v>2.5439999999999996</v>
      </c>
      <c r="AA202" s="181">
        <f t="shared" si="139"/>
        <v>0.28199999999999997</v>
      </c>
      <c r="AB202" s="283">
        <f t="shared" si="140"/>
        <v>0</v>
      </c>
      <c r="AC202" s="284">
        <f t="shared" si="141"/>
        <v>1</v>
      </c>
      <c r="AE202" s="256">
        <v>28</v>
      </c>
      <c r="AF202" s="26">
        <f t="shared" si="142"/>
        <v>0.31</v>
      </c>
      <c r="AG202" s="79">
        <v>5</v>
      </c>
      <c r="AH202" s="26">
        <f t="shared" si="143"/>
        <v>0.625</v>
      </c>
      <c r="AI202" s="26">
        <f t="shared" si="144"/>
        <v>1.067479984750286E-2</v>
      </c>
      <c r="AJ202" s="83">
        <f t="shared" si="145"/>
        <v>0.187</v>
      </c>
      <c r="AK202" s="61">
        <f t="shared" si="146"/>
        <v>0.39436619718309857</v>
      </c>
      <c r="AL202" s="26">
        <f t="shared" si="147"/>
        <v>0.49399999999999999</v>
      </c>
      <c r="AM202" s="11">
        <v>30</v>
      </c>
      <c r="AN202" s="83">
        <f t="shared" si="148"/>
        <v>1.1437285550895921E-2</v>
      </c>
      <c r="AO202" s="26">
        <f t="shared" si="149"/>
        <v>0.17857142857142858</v>
      </c>
      <c r="AP202" s="31">
        <f t="shared" si="150"/>
        <v>0.86899999999999999</v>
      </c>
      <c r="AQ202" s="198">
        <f t="shared" si="151"/>
        <v>1.6160000000000001</v>
      </c>
      <c r="AR202" s="193">
        <f t="shared" si="152"/>
        <v>0.38100000000000001</v>
      </c>
      <c r="AS202" s="283">
        <f t="shared" si="153"/>
        <v>0</v>
      </c>
      <c r="AT202" s="284">
        <f t="shared" si="154"/>
        <v>0</v>
      </c>
      <c r="AV202" s="208">
        <v>62000</v>
      </c>
      <c r="AW202" s="178">
        <f t="shared" si="155"/>
        <v>0.86499999999999999</v>
      </c>
      <c r="AX202" s="26">
        <v>0.44444444444444442</v>
      </c>
      <c r="AY202" s="144">
        <f t="shared" si="156"/>
        <v>0.92500000000000004</v>
      </c>
      <c r="AZ202" s="26">
        <v>0.13300000000000001</v>
      </c>
      <c r="BA202" s="83">
        <f t="shared" si="157"/>
        <v>0.318</v>
      </c>
      <c r="BB202" s="26">
        <v>0.8</v>
      </c>
      <c r="BC202" s="83">
        <f t="shared" si="158"/>
        <v>0.48699999999999999</v>
      </c>
      <c r="BD202" s="26">
        <v>0.5</v>
      </c>
      <c r="BE202" s="83">
        <f t="shared" si="159"/>
        <v>0.183</v>
      </c>
      <c r="BF202" s="26">
        <v>0.17857142857142858</v>
      </c>
      <c r="BG202" s="144">
        <f t="shared" si="160"/>
        <v>0.96099999999999997</v>
      </c>
      <c r="BH202" s="212">
        <f t="shared" si="161"/>
        <v>3.7389999999999999</v>
      </c>
      <c r="BI202" s="191">
        <f t="shared" si="162"/>
        <v>0.80200000000000005</v>
      </c>
      <c r="BJ202" s="283">
        <f t="shared" si="163"/>
        <v>2</v>
      </c>
      <c r="BK202" s="284">
        <f t="shared" si="164"/>
        <v>3</v>
      </c>
      <c r="BM202" s="160">
        <v>0</v>
      </c>
      <c r="BN202" s="26">
        <f t="shared" si="165"/>
        <v>0</v>
      </c>
      <c r="BO202" s="11">
        <v>0</v>
      </c>
      <c r="BP202" s="26">
        <f t="shared" si="166"/>
        <v>0</v>
      </c>
      <c r="BQ202" s="26">
        <v>2.1999999999999999E-2</v>
      </c>
      <c r="BR202" s="83">
        <f t="shared" si="167"/>
        <v>0.16200000000000001</v>
      </c>
      <c r="BS202" s="163">
        <f t="shared" si="168"/>
        <v>0.16200000000000001</v>
      </c>
      <c r="BT202" s="223">
        <f t="shared" si="169"/>
        <v>0.151</v>
      </c>
      <c r="BU202" s="283">
        <f t="shared" si="170"/>
        <v>0</v>
      </c>
      <c r="BV202" s="284">
        <f t="shared" si="171"/>
        <v>0</v>
      </c>
      <c r="BX202" s="160">
        <v>0</v>
      </c>
      <c r="BY202" s="26">
        <f t="shared" si="172"/>
        <v>0</v>
      </c>
      <c r="BZ202" s="11">
        <v>0</v>
      </c>
      <c r="CA202" s="26">
        <f t="shared" si="173"/>
        <v>0</v>
      </c>
      <c r="CB202" s="11">
        <v>0</v>
      </c>
      <c r="CC202" s="26">
        <f t="shared" si="174"/>
        <v>0</v>
      </c>
      <c r="CD202" s="11">
        <v>0</v>
      </c>
      <c r="CE202" s="26">
        <f t="shared" si="175"/>
        <v>0</v>
      </c>
      <c r="CF202" s="163">
        <f t="shared" si="176"/>
        <v>0</v>
      </c>
      <c r="CG202" s="203">
        <f t="shared" si="177"/>
        <v>0</v>
      </c>
      <c r="CH202" s="283">
        <f t="shared" si="178"/>
        <v>0</v>
      </c>
      <c r="CI202" s="284">
        <f t="shared" si="179"/>
        <v>0</v>
      </c>
      <c r="CK202" s="160">
        <v>6</v>
      </c>
      <c r="CL202" s="26">
        <f t="shared" si="180"/>
        <v>0.65300000000000002</v>
      </c>
      <c r="CM202" s="26">
        <v>0.21428571428571427</v>
      </c>
      <c r="CN202" s="144">
        <f t="shared" si="181"/>
        <v>0.92200000000000004</v>
      </c>
      <c r="CO202" s="11">
        <v>24</v>
      </c>
      <c r="CP202" s="26">
        <f t="shared" si="182"/>
        <v>0.50800000000000001</v>
      </c>
      <c r="CQ202" s="11">
        <v>7</v>
      </c>
      <c r="CR202" s="26">
        <f t="shared" si="183"/>
        <v>0.54</v>
      </c>
      <c r="CS202" s="163">
        <f t="shared" si="184"/>
        <v>2.6230000000000002</v>
      </c>
      <c r="CT202" s="203">
        <f t="shared" si="185"/>
        <v>0.68500000000000005</v>
      </c>
      <c r="CU202" s="283">
        <f t="shared" si="186"/>
        <v>1</v>
      </c>
      <c r="CV202" s="284">
        <f t="shared" si="187"/>
        <v>1</v>
      </c>
      <c r="CX202" s="227">
        <v>1.7999999999999999E-2</v>
      </c>
      <c r="CY202" s="26">
        <f t="shared" si="188"/>
        <v>0.20100000000000001</v>
      </c>
      <c r="CZ202" s="26">
        <v>1.6E-2</v>
      </c>
      <c r="DA202" s="26">
        <f t="shared" si="189"/>
        <v>0.28599999999999998</v>
      </c>
      <c r="DB202" s="26">
        <v>3.9600000000000003E-2</v>
      </c>
      <c r="DC202" s="163">
        <f t="shared" si="190"/>
        <v>0.52659999999999996</v>
      </c>
      <c r="DD202" s="203">
        <f t="shared" si="191"/>
        <v>0.13</v>
      </c>
      <c r="DE202" s="283">
        <f t="shared" si="192"/>
        <v>0</v>
      </c>
      <c r="DF202" s="284">
        <f t="shared" si="193"/>
        <v>0</v>
      </c>
      <c r="DI202" s="231"/>
      <c r="DJ202" s="163">
        <f t="shared" si="194"/>
        <v>11.210599999999999</v>
      </c>
      <c r="DK202" s="203">
        <f t="shared" si="195"/>
        <v>0.32500000000000001</v>
      </c>
      <c r="DM202" s="301">
        <f t="shared" si="196"/>
        <v>3</v>
      </c>
      <c r="DN202" s="302">
        <f t="shared" si="197"/>
        <v>5</v>
      </c>
    </row>
    <row r="203" spans="2:118" x14ac:dyDescent="0.3">
      <c r="B203" s="47" t="s">
        <v>142</v>
      </c>
      <c r="C203" s="160">
        <v>540101</v>
      </c>
      <c r="D203" s="4" t="s">
        <v>335</v>
      </c>
      <c r="E203" s="4" t="s">
        <v>369</v>
      </c>
      <c r="F203" s="11">
        <v>6</v>
      </c>
      <c r="G203" s="18">
        <v>272</v>
      </c>
      <c r="H203" s="18">
        <v>194</v>
      </c>
      <c r="I203" s="18">
        <v>446</v>
      </c>
      <c r="J203" s="19">
        <v>1049.4117647058822</v>
      </c>
      <c r="K203" s="18">
        <v>142</v>
      </c>
      <c r="L203" s="163">
        <v>3.14</v>
      </c>
      <c r="N203" s="256">
        <v>51</v>
      </c>
      <c r="O203" s="26">
        <f t="shared" ref="O203:O266" si="198">IFERROR(_xlfn.PERCENTRANK.INC(N$11:N$294,N203),"-9999")</f>
        <v>0.29599999999999999</v>
      </c>
      <c r="P203" s="26">
        <v>0.1875</v>
      </c>
      <c r="Q203" s="26">
        <f t="shared" ref="Q203:Q266" si="199">IFERROR(_xlfn.PERCENTRANK.INC(P$11:P$294,P203),"-9999")</f>
        <v>0.72399999999999998</v>
      </c>
      <c r="R203" s="11">
        <v>1.7</v>
      </c>
      <c r="S203" s="26">
        <f t="shared" ref="S203:S266" si="200">IFERROR(_xlfn.PERCENTRANK.INC(R$11:R$294,R203),"-9999")</f>
        <v>0.219</v>
      </c>
      <c r="T203" s="69">
        <v>6.2499999999999986E-3</v>
      </c>
      <c r="U203" s="26">
        <f t="shared" ref="U203:U266" si="201">IFERROR(_xlfn.PERCENTRANK.INC(T$11:T$294,T203),"-9999")</f>
        <v>0.74199999999999999</v>
      </c>
      <c r="V203" s="11">
        <v>15</v>
      </c>
      <c r="W203" s="26">
        <f t="shared" ref="W203:W266" si="202">IFERROR(_xlfn.PERCENTRANK.INC(V$11:V$294,V203),"-9999")</f>
        <v>0.28199999999999997</v>
      </c>
      <c r="X203" s="62">
        <v>0.1</v>
      </c>
      <c r="Y203" s="26">
        <f t="shared" ref="Y203:Y266" si="203">IFERROR(_xlfn.PERCENTRANK.INC(X$11:X$294,X203),"-9999")</f>
        <v>0.109</v>
      </c>
      <c r="Z203" s="163">
        <f t="shared" ref="Z203:Z266" si="204">SUM(Y203,W203,U203,S203,Q203,O203)</f>
        <v>2.3719999999999999</v>
      </c>
      <c r="AA203" s="181">
        <f t="shared" ref="AA203:AA266" si="205">IFERROR(_xlfn.PERCENTRANK.INC(Z$11:Z$294,Z203),"-9999")</f>
        <v>0.22600000000000001</v>
      </c>
      <c r="AB203" s="283">
        <f t="shared" ref="AB203:AB266" si="206">COUNTIF(O203,"&gt;=90%")+COUNTIF(Q203,"&gt;=90%")+COUNTIF(S203,"&gt;=90%")+COUNTIF(U203,"&gt;=90%")+COUNTIF(W203,"&gt;=90%")+COUNTIF(Y203,"&gt;=90%")</f>
        <v>0</v>
      </c>
      <c r="AC203" s="284">
        <f t="shared" ref="AC203:AC266" si="207">COUNTIF(O203,"&gt;=80%")+COUNTIF(Q203,"&gt;=80%")+COUNTIF(S203,"&gt;=80%")+COUNTIF(U203,"&gt;=80%")+COUNTIF(W203,"&gt;=80%")+COUNTIF(Y203,"&gt;=80%")</f>
        <v>0</v>
      </c>
      <c r="AE203" s="256">
        <v>50</v>
      </c>
      <c r="AF203" s="26">
        <f t="shared" ref="AF203:AF266" si="208">IFERROR(_xlfn.PERCENTRANK.INC(AE$11:AE$294,AE203),"-9999")</f>
        <v>0.434</v>
      </c>
      <c r="AG203" s="79">
        <v>0</v>
      </c>
      <c r="AH203" s="26">
        <f t="shared" ref="AH203:AH266" si="209">IFERROR(_xlfn.PERCENTRANK.INC(AG$11:AG$294,AG203),"-9999")</f>
        <v>0</v>
      </c>
      <c r="AI203" s="26">
        <f t="shared" ref="AI203:AI249" si="210">AE203/H203</f>
        <v>0.25773195876288657</v>
      </c>
      <c r="AJ203" s="178">
        <f t="shared" ref="AJ203:AJ266" si="211">IFERROR(_xlfn.PERCENTRANK.INC(AI$11:AI$294,AI203),"-9999")</f>
        <v>0.86899999999999999</v>
      </c>
      <c r="AK203" s="61">
        <f t="shared" ref="AK203:AK271" si="212">AE203/N203</f>
        <v>0.98039215686274506</v>
      </c>
      <c r="AL203" s="26">
        <f t="shared" ref="AL203:AL266" si="213">IFERROR(_xlfn.PERCENTRANK.INC(AK$11:AK$294,AK203),"-9999")</f>
        <v>0.749</v>
      </c>
      <c r="AM203" s="11">
        <v>51</v>
      </c>
      <c r="AN203" s="83">
        <f t="shared" ref="AN203:AN266" si="214">AM203/H203</f>
        <v>0.26288659793814434</v>
      </c>
      <c r="AO203" s="26">
        <f t="shared" ref="AO203:AO249" si="215">AG203/AE203</f>
        <v>0</v>
      </c>
      <c r="AP203" s="26">
        <f t="shared" ref="AP203:AP266" si="216">IFERROR(_xlfn.PERCENTRANK.INC(AO$11:AO$294,AO203),"-9999")</f>
        <v>0</v>
      </c>
      <c r="AQ203" s="198">
        <f t="shared" ref="AQ203:AQ266" si="217">SUM(AL203,AJ203,AH203,AF203)</f>
        <v>2.052</v>
      </c>
      <c r="AR203" s="193">
        <f t="shared" ref="AR203:AR266" si="218">IFERROR(_xlfn.PERCENTRANK.INC(AQ$11:AQ$294,AQ203),"-9999")</f>
        <v>0.53700000000000003</v>
      </c>
      <c r="AS203" s="283">
        <f t="shared" ref="AS203:AS266" si="219">COUNTIF(AF203,"&gt;=90%")+COUNTIF(AH203,"&gt;=90%")+COUNTIF(AJ203,"&gt;=90%")+COUNTIF(AL203,"&gt;=90%")</f>
        <v>0</v>
      </c>
      <c r="AT203" s="284">
        <f t="shared" ref="AT203:AT266" si="220">COUNTIF(AF203,"&gt;=80%")+COUNTIF(AH203,"&gt;=80%")+COUNTIF(AJ203,"&gt;=80%")+COUNTIF(AL203,"&gt;=80%")</f>
        <v>1</v>
      </c>
      <c r="AV203" s="208">
        <v>50600</v>
      </c>
      <c r="AW203" s="83">
        <f t="shared" ref="AW203:AW266" si="221">IFERROR(_xlfn.PERCENTRANK.INC(AV$11:AV$294,AV203),"-9999")</f>
        <v>0.72699999999999998</v>
      </c>
      <c r="AX203" s="26">
        <v>6.25E-2</v>
      </c>
      <c r="AY203" s="83">
        <f t="shared" ref="AY203:AY266" si="222">IFERROR(_xlfn.PERCENTRANK.INC(AX$11:AX$294,AX203),"-9999")</f>
        <v>0.34599999999999997</v>
      </c>
      <c r="AZ203" s="26">
        <v>0.33300000000000002</v>
      </c>
      <c r="BA203" s="83">
        <f t="shared" ref="BA203:BA266" si="223">IFERROR(_xlfn.PERCENTRANK.INC(AZ$11:AZ$294,AZ203),"-9999")</f>
        <v>0.752</v>
      </c>
      <c r="BB203" s="26">
        <v>0.80400000000000005</v>
      </c>
      <c r="BC203" s="83">
        <f t="shared" ref="BC203:BC266" si="224">IFERROR(_xlfn.PERCENTRANK.INC(BB$11:BB$294,BB203),"-9999")</f>
        <v>0.498</v>
      </c>
      <c r="BD203" s="26">
        <v>0.70599999999999996</v>
      </c>
      <c r="BE203" s="83">
        <f t="shared" ref="BE203:BE266" si="225">IFERROR(_xlfn.PERCENTRANK.INC(BD$11:BD$294,BD203),"-9999")</f>
        <v>0.32500000000000001</v>
      </c>
      <c r="BF203" s="26">
        <v>0</v>
      </c>
      <c r="BG203" s="83">
        <f t="shared" ref="BG203:BG266" si="226">IFERROR(_xlfn.PERCENTRANK.INC(BF$11:BF$294,BF203),"-9999")</f>
        <v>0</v>
      </c>
      <c r="BH203" s="212">
        <f t="shared" ref="BH203:BH266" si="227">SUM(BG203,BE203,BC203,BA203,AY203,AW203)</f>
        <v>2.6479999999999997</v>
      </c>
      <c r="BI203" s="193">
        <f t="shared" ref="BI203:BI266" si="228">IFERROR(_xlfn.PERCENTRANK.INC(BH$11:BH$294,BH203),"-9999")</f>
        <v>0.23599999999999999</v>
      </c>
      <c r="BJ203" s="283">
        <f t="shared" ref="BJ203:BJ266" si="229">COUNTIF(AW203,"&gt;=90%")+COUNTIF(AY203,"&gt;=90%")+COUNTIF(BA203,"&gt;=90%")+COUNTIF(BC203,"&gt;=90%")+COUNTIF(BE203,"&gt;=90%")+COUNTIF(BG203,"&gt;=90%")</f>
        <v>0</v>
      </c>
      <c r="BK203" s="284">
        <f t="shared" ref="BK203:BK266" si="230">COUNTIF(AW203,"&gt;=80%")+COUNTIF(AY203,"&gt;=80%")+COUNTIF(BA203,"&gt;=80%")+COUNTIF(BC203,"&gt;=80%")+COUNTIF(BE203,"&gt;=80%")+COUNTIF(BG203,"&gt;=80%")</f>
        <v>0</v>
      </c>
      <c r="BM203" s="160">
        <v>1</v>
      </c>
      <c r="BN203" s="26">
        <f t="shared" ref="BN203:BN266" si="231">IFERROR(_xlfn.PERCENTRANK.INC(BM$11:BM$294,BM203),"-9999")</f>
        <v>0.40200000000000002</v>
      </c>
      <c r="BO203" s="11">
        <v>1</v>
      </c>
      <c r="BP203" s="26">
        <f t="shared" ref="BP203:BP266" si="232">IFERROR(_xlfn.PERCENTRANK.INC(BO$11:BO$294,BO203),"-9999")</f>
        <v>0.59299999999999997</v>
      </c>
      <c r="BQ203" s="26">
        <v>0.27900000000000003</v>
      </c>
      <c r="BR203" s="178">
        <f t="shared" ref="BR203:BR266" si="233">IFERROR(_xlfn.PERCENTRANK.INC(BQ$11:BQ$294,BQ203),"-9999")</f>
        <v>0.89</v>
      </c>
      <c r="BS203" s="163">
        <f t="shared" ref="BS203:BS266" si="234">SUM(BR203,BN203)</f>
        <v>1.292</v>
      </c>
      <c r="BT203" s="223">
        <f t="shared" ref="BT203:BT266" si="235">IFERROR(_xlfn.PERCENTRANK.INC(BS$11:BS$294,BS203),"-9999")</f>
        <v>0.71299999999999997</v>
      </c>
      <c r="BU203" s="283">
        <f t="shared" ref="BU203:BU266" si="236">COUNTIF(BN203,"&gt;=90%")+COUNTIF(BR203,"&gt;=90%")</f>
        <v>0</v>
      </c>
      <c r="BV203" s="284">
        <f t="shared" ref="BV203:BV266" si="237">COUNTIF(BN203,"&gt;=80%")+COUNTIF(BR203,"&gt;=80%")</f>
        <v>1</v>
      </c>
      <c r="BX203" s="160">
        <v>0</v>
      </c>
      <c r="BY203" s="26">
        <f t="shared" ref="BY203:BY266" si="238">IFERROR(_xlfn.PERCENTRANK.INC(BX$11:BX$294,BX203),"-9999")</f>
        <v>0</v>
      </c>
      <c r="BZ203" s="11">
        <v>0</v>
      </c>
      <c r="CA203" s="26">
        <f t="shared" ref="CA203:CA266" si="239">IFERROR(_xlfn.PERCENTRANK.INC(BZ$11:BZ$294,BZ203),"-9999")</f>
        <v>0</v>
      </c>
      <c r="CB203" s="11">
        <v>2</v>
      </c>
      <c r="CC203" s="26">
        <f t="shared" ref="CC203:CC266" si="240">IFERROR(_xlfn.PERCENTRANK.INC(CB$11:CB$294,CB203),"-9999")</f>
        <v>0.42</v>
      </c>
      <c r="CD203" s="11">
        <v>0</v>
      </c>
      <c r="CE203" s="26">
        <f t="shared" ref="CE203:CE266" si="241">IFERROR(_xlfn.PERCENTRANK.INC(CD$11:CD$294,CD203),"-9999")</f>
        <v>0</v>
      </c>
      <c r="CF203" s="163">
        <f t="shared" ref="CF203:CF266" si="242">SUM(CC203,BY203)</f>
        <v>0.42</v>
      </c>
      <c r="CG203" s="203">
        <f t="shared" ref="CG203:CG266" si="243">IFERROR(_xlfn.PERCENTRANK.INC(CF$11:CF$294,CF203),"-9999")</f>
        <v>0.39200000000000002</v>
      </c>
      <c r="CH203" s="283">
        <f t="shared" ref="CH203:CH266" si="244">COUNTIF(BY203,"&gt;=90%")+COUNTIF(CC203,"&gt;=90%")</f>
        <v>0</v>
      </c>
      <c r="CI203" s="284">
        <f t="shared" ref="CI203:CI266" si="245">COUNTIF(BY203,"&gt;=80%")+COUNTIF(CC203,"&gt;=80%")</f>
        <v>0</v>
      </c>
      <c r="CK203" s="160">
        <v>0</v>
      </c>
      <c r="CL203" s="26">
        <f t="shared" ref="CL203:CL266" si="246">IFERROR(_xlfn.PERCENTRANK.INC(CK$11:CK$294,CK203),"-9999")</f>
        <v>0</v>
      </c>
      <c r="CM203" s="26">
        <v>0</v>
      </c>
      <c r="CN203" s="83">
        <f t="shared" ref="CN203:CN266" si="247">IFERROR(_xlfn.PERCENTRANK.INC(CM$11:CM$294,CM203),"-9999")</f>
        <v>0</v>
      </c>
      <c r="CO203" s="11">
        <v>17</v>
      </c>
      <c r="CP203" s="26">
        <f t="shared" ref="CP203:CP266" si="248">IFERROR(_xlfn.PERCENTRANK.INC(CO$11:CO$294,CO203),"-9999")</f>
        <v>0.44800000000000001</v>
      </c>
      <c r="CQ203" s="11">
        <v>5</v>
      </c>
      <c r="CR203" s="26">
        <f t="shared" ref="CR203:CR266" si="249">IFERROR(_xlfn.PERCENTRANK.INC(CQ$11:CQ$294,CQ203),"-9999")</f>
        <v>0.47699999999999998</v>
      </c>
      <c r="CS203" s="163">
        <f t="shared" ref="CS203:CS266" si="250">SUM(CR203,CP203,CN203,CL203)</f>
        <v>0.92500000000000004</v>
      </c>
      <c r="CT203" s="203">
        <f t="shared" ref="CT203:CT266" si="251">IFERROR(_xlfn.PERCENTRANK.INC(CS$11:CS$294,CS203),"-9999")</f>
        <v>0.32800000000000001</v>
      </c>
      <c r="CU203" s="283">
        <f t="shared" ref="CU203:CU266" si="252">COUNTIF(CL203,"&gt;=90%")+COUNTIF(CN203,"&gt;=90%")+COUNTIF(CP203,"&gt;=90%")+COUNTIF(CR203,"&gt;=90%")</f>
        <v>0</v>
      </c>
      <c r="CV203" s="284">
        <f t="shared" ref="CV203:CV266" si="253">COUNTIF(CL203,"&gt;=80%")+COUNTIF(CN203,"&gt;=80%")+COUNTIF(CP203,"&gt;=80%")+COUNTIF(CR203,"&gt;=80%")</f>
        <v>0</v>
      </c>
      <c r="CX203" s="227">
        <v>0.247</v>
      </c>
      <c r="CY203" s="26">
        <f t="shared" ref="CY203:CY266" si="254">IFERROR(_xlfn.PERCENTRANK.INC(CX$11:CX$294,CX203),"-9999")</f>
        <v>0.752</v>
      </c>
      <c r="CZ203" s="26">
        <v>6.3E-2</v>
      </c>
      <c r="DA203" s="26">
        <f t="shared" ref="DA203:DA266" si="255">IFERROR(_xlfn.PERCENTRANK.INC(CZ$11:CZ$294,CZ203),"-9999")</f>
        <v>0.52200000000000002</v>
      </c>
      <c r="DB203" s="26">
        <v>0.22459999999999999</v>
      </c>
      <c r="DC203" s="163">
        <f t="shared" ref="DC203:DC266" si="256">SUM(DA203,CY203,DB203)</f>
        <v>1.4985999999999999</v>
      </c>
      <c r="DD203" s="203">
        <f t="shared" ref="DD203:DD266" si="257">IFERROR(_xlfn.PERCENTRANK.INC(DC$11:DC$294,DC203),"-9999")</f>
        <v>0.505</v>
      </c>
      <c r="DE203" s="283">
        <f t="shared" ref="DE203:DE266" si="258">COUNTIF(CY203,"&gt;=90%")+COUNTIF(DA203,"&gt;=90%")+COUNTIF(DB203,"&gt;=90%")</f>
        <v>0</v>
      </c>
      <c r="DF203" s="284">
        <f t="shared" ref="DF203:DF266" si="259">COUNTIF(CY203,"&gt;=80%")+COUNTIF(DA203,"&gt;=80%")+COUNTIF(DB203,"&gt;=80%")</f>
        <v>0</v>
      </c>
      <c r="DI203" s="231"/>
      <c r="DJ203" s="163">
        <f t="shared" ref="DJ203:DJ266" si="260">SUM(DA203,CY203,CR203,CP203,CN203,CL203,CC203,BY203,BR203,BN203,BG203,BE203,BC203,BA203,AY203,AW203,AL203,AJ203,AH203,AF203,Y203,W203,U203,S203,Q203,O203,DB203)</f>
        <v>11.207599999999999</v>
      </c>
      <c r="DK203" s="203">
        <f t="shared" ref="DK203:DK266" si="261">IFERROR(_xlfn.PERCENTRANK.INC(DJ$11:DJ$294,DJ203),"-9999")</f>
        <v>0.32100000000000001</v>
      </c>
      <c r="DM203" s="301">
        <f t="shared" ref="DM203:DM266" si="262">SUM(DE203,CU203,CH203,BU203,BJ203,AS203,AB203)</f>
        <v>0</v>
      </c>
      <c r="DN203" s="302">
        <f t="shared" ref="DN203:DN266" si="263">SUM(DF203,CV203,CI203,BV203,BK203,AT203,AC203)</f>
        <v>2</v>
      </c>
    </row>
    <row r="204" spans="2:118" x14ac:dyDescent="0.3">
      <c r="B204" s="47" t="s">
        <v>246</v>
      </c>
      <c r="C204" s="160">
        <v>540267</v>
      </c>
      <c r="D204" s="4" t="s">
        <v>354</v>
      </c>
      <c r="E204" s="4" t="s">
        <v>369</v>
      </c>
      <c r="F204" s="11">
        <v>7</v>
      </c>
      <c r="G204" s="18">
        <v>281</v>
      </c>
      <c r="H204" s="18">
        <v>330</v>
      </c>
      <c r="I204" s="18">
        <v>726</v>
      </c>
      <c r="J204" s="19">
        <v>1653.5231316725979</v>
      </c>
      <c r="K204" s="18">
        <v>303</v>
      </c>
      <c r="L204" s="163">
        <v>2.27</v>
      </c>
      <c r="N204" s="256">
        <v>72</v>
      </c>
      <c r="O204" s="26">
        <f t="shared" si="198"/>
        <v>0.38800000000000001</v>
      </c>
      <c r="P204" s="26">
        <v>0.25622775800711739</v>
      </c>
      <c r="Q204" s="31">
        <f t="shared" si="199"/>
        <v>0.84799999999999998</v>
      </c>
      <c r="R204" s="11">
        <v>3.23</v>
      </c>
      <c r="S204" s="26">
        <f t="shared" si="200"/>
        <v>0.441</v>
      </c>
      <c r="T204" s="69">
        <v>1.149466192170818E-2</v>
      </c>
      <c r="U204" s="144">
        <f t="shared" si="201"/>
        <v>0.95699999999999996</v>
      </c>
      <c r="V204" s="11">
        <v>15</v>
      </c>
      <c r="W204" s="26">
        <f t="shared" si="202"/>
        <v>0.28199999999999997</v>
      </c>
      <c r="X204" s="62">
        <v>1.3</v>
      </c>
      <c r="Y204" s="26">
        <f t="shared" si="203"/>
        <v>0.35599999999999998</v>
      </c>
      <c r="Z204" s="163">
        <f t="shared" si="204"/>
        <v>3.2719999999999994</v>
      </c>
      <c r="AA204" s="181">
        <f t="shared" si="205"/>
        <v>0.56799999999999995</v>
      </c>
      <c r="AB204" s="283">
        <f t="shared" si="206"/>
        <v>1</v>
      </c>
      <c r="AC204" s="284">
        <f t="shared" si="207"/>
        <v>2</v>
      </c>
      <c r="AE204" s="256">
        <v>19</v>
      </c>
      <c r="AF204" s="26">
        <f t="shared" si="208"/>
        <v>0.23300000000000001</v>
      </c>
      <c r="AG204" s="79">
        <v>0</v>
      </c>
      <c r="AH204" s="26">
        <f t="shared" si="209"/>
        <v>0</v>
      </c>
      <c r="AI204" s="26">
        <f t="shared" si="210"/>
        <v>5.7575757575757579E-2</v>
      </c>
      <c r="AJ204" s="83">
        <f t="shared" si="211"/>
        <v>0.441</v>
      </c>
      <c r="AK204" s="61">
        <f t="shared" si="212"/>
        <v>0.2638888888888889</v>
      </c>
      <c r="AL204" s="26">
        <f t="shared" si="213"/>
        <v>0.40600000000000003</v>
      </c>
      <c r="AM204" s="11">
        <v>30</v>
      </c>
      <c r="AN204" s="83">
        <f t="shared" si="214"/>
        <v>9.0909090909090912E-2</v>
      </c>
      <c r="AO204" s="26">
        <f t="shared" si="215"/>
        <v>0</v>
      </c>
      <c r="AP204" s="26">
        <f t="shared" si="216"/>
        <v>0</v>
      </c>
      <c r="AQ204" s="198">
        <f t="shared" si="217"/>
        <v>1.08</v>
      </c>
      <c r="AR204" s="193">
        <f t="shared" si="218"/>
        <v>0.20399999999999999</v>
      </c>
      <c r="AS204" s="283">
        <f t="shared" si="219"/>
        <v>0</v>
      </c>
      <c r="AT204" s="284">
        <f t="shared" si="220"/>
        <v>0</v>
      </c>
      <c r="AV204" s="208">
        <v>56850</v>
      </c>
      <c r="AW204" s="178">
        <f t="shared" si="221"/>
        <v>0.82299999999999995</v>
      </c>
      <c r="AX204" s="26">
        <v>0.3125</v>
      </c>
      <c r="AY204" s="178">
        <f t="shared" si="222"/>
        <v>0.80900000000000005</v>
      </c>
      <c r="AZ204" s="26">
        <v>0.2</v>
      </c>
      <c r="BA204" s="83">
        <f t="shared" si="223"/>
        <v>0.49399999999999999</v>
      </c>
      <c r="BB204" s="26">
        <v>0.73299999999999998</v>
      </c>
      <c r="BC204" s="83">
        <f t="shared" si="224"/>
        <v>0.39900000000000002</v>
      </c>
      <c r="BD204" s="26">
        <v>0.90100000000000002</v>
      </c>
      <c r="BE204" s="83">
        <f t="shared" si="225"/>
        <v>0.77300000000000002</v>
      </c>
      <c r="BF204" s="26">
        <v>0</v>
      </c>
      <c r="BG204" s="83">
        <f t="shared" si="226"/>
        <v>0</v>
      </c>
      <c r="BH204" s="212">
        <f t="shared" si="227"/>
        <v>3.298</v>
      </c>
      <c r="BI204" s="193">
        <f t="shared" si="228"/>
        <v>0.48</v>
      </c>
      <c r="BJ204" s="283">
        <f t="shared" si="229"/>
        <v>0</v>
      </c>
      <c r="BK204" s="284">
        <f t="shared" si="230"/>
        <v>2</v>
      </c>
      <c r="BM204" s="160">
        <v>0</v>
      </c>
      <c r="BN204" s="26">
        <f t="shared" si="231"/>
        <v>0</v>
      </c>
      <c r="BO204" s="11">
        <v>0</v>
      </c>
      <c r="BP204" s="26">
        <f t="shared" si="232"/>
        <v>0</v>
      </c>
      <c r="BQ204" s="26">
        <v>3.5999999999999997E-2</v>
      </c>
      <c r="BR204" s="83">
        <f t="shared" si="233"/>
        <v>0.24</v>
      </c>
      <c r="BS204" s="163">
        <f t="shared" si="234"/>
        <v>0.24</v>
      </c>
      <c r="BT204" s="223">
        <f t="shared" si="235"/>
        <v>0.19700000000000001</v>
      </c>
      <c r="BU204" s="283">
        <f t="shared" si="236"/>
        <v>0</v>
      </c>
      <c r="BV204" s="284">
        <f t="shared" si="237"/>
        <v>0</v>
      </c>
      <c r="BX204" s="160">
        <v>1</v>
      </c>
      <c r="BY204" s="26">
        <f t="shared" si="238"/>
        <v>0.71299999999999997</v>
      </c>
      <c r="BZ204" s="11">
        <v>0</v>
      </c>
      <c r="CA204" s="26">
        <f t="shared" si="239"/>
        <v>0</v>
      </c>
      <c r="CB204" s="11">
        <v>1</v>
      </c>
      <c r="CC204" s="26">
        <f t="shared" si="240"/>
        <v>0.21199999999999999</v>
      </c>
      <c r="CD204" s="11">
        <v>0</v>
      </c>
      <c r="CE204" s="26">
        <f t="shared" si="241"/>
        <v>0</v>
      </c>
      <c r="CF204" s="163">
        <f t="shared" si="242"/>
        <v>0.92499999999999993</v>
      </c>
      <c r="CG204" s="203">
        <f t="shared" si="243"/>
        <v>0.68899999999999995</v>
      </c>
      <c r="CH204" s="283">
        <f t="shared" si="244"/>
        <v>0</v>
      </c>
      <c r="CI204" s="284">
        <f t="shared" si="245"/>
        <v>0</v>
      </c>
      <c r="CK204" s="160">
        <v>0</v>
      </c>
      <c r="CL204" s="26">
        <f t="shared" si="246"/>
        <v>0</v>
      </c>
      <c r="CM204" s="26">
        <v>0</v>
      </c>
      <c r="CN204" s="83">
        <f t="shared" si="247"/>
        <v>0</v>
      </c>
      <c r="CO204" s="11">
        <v>14</v>
      </c>
      <c r="CP204" s="26">
        <f t="shared" si="248"/>
        <v>0.42399999999999999</v>
      </c>
      <c r="CQ204" s="11">
        <v>6</v>
      </c>
      <c r="CR204" s="26">
        <f t="shared" si="249"/>
        <v>0.51900000000000002</v>
      </c>
      <c r="CS204" s="163">
        <f t="shared" si="250"/>
        <v>0.94300000000000006</v>
      </c>
      <c r="CT204" s="203">
        <f t="shared" si="251"/>
        <v>0.33200000000000002</v>
      </c>
      <c r="CU204" s="283">
        <f t="shared" si="252"/>
        <v>0</v>
      </c>
      <c r="CV204" s="284">
        <f t="shared" si="253"/>
        <v>0</v>
      </c>
      <c r="CX204" s="227">
        <v>4.3999999999999997E-2</v>
      </c>
      <c r="CY204" s="26">
        <f t="shared" si="254"/>
        <v>0.3</v>
      </c>
      <c r="CZ204" s="26">
        <v>2.8000000000000001E-2</v>
      </c>
      <c r="DA204" s="26">
        <f t="shared" si="255"/>
        <v>0.33900000000000002</v>
      </c>
      <c r="DB204" s="83">
        <v>0.79730000000000001</v>
      </c>
      <c r="DC204" s="163">
        <f t="shared" si="256"/>
        <v>1.4363000000000001</v>
      </c>
      <c r="DD204" s="203">
        <f t="shared" si="257"/>
        <v>0.48699999999999999</v>
      </c>
      <c r="DE204" s="283">
        <f t="shared" si="258"/>
        <v>0</v>
      </c>
      <c r="DF204" s="284">
        <f t="shared" si="259"/>
        <v>0</v>
      </c>
      <c r="DI204" s="231"/>
      <c r="DJ204" s="163">
        <f t="shared" si="260"/>
        <v>11.1943</v>
      </c>
      <c r="DK204" s="203">
        <f t="shared" si="261"/>
        <v>0.318</v>
      </c>
      <c r="DM204" s="301">
        <f t="shared" si="262"/>
        <v>1</v>
      </c>
      <c r="DN204" s="302">
        <f t="shared" si="263"/>
        <v>4</v>
      </c>
    </row>
    <row r="205" spans="2:118" x14ac:dyDescent="0.3">
      <c r="B205" s="47" t="s">
        <v>59</v>
      </c>
      <c r="C205" s="160">
        <v>540294</v>
      </c>
      <c r="D205" s="4" t="s">
        <v>318</v>
      </c>
      <c r="E205" s="4" t="s">
        <v>369</v>
      </c>
      <c r="F205" s="11">
        <v>4</v>
      </c>
      <c r="G205" s="18">
        <v>1032</v>
      </c>
      <c r="H205" s="18">
        <v>372</v>
      </c>
      <c r="I205" s="18">
        <v>623</v>
      </c>
      <c r="J205" s="19">
        <v>386.3565891472868</v>
      </c>
      <c r="K205" s="18">
        <v>236</v>
      </c>
      <c r="L205" s="163">
        <v>2.64</v>
      </c>
      <c r="N205" s="256">
        <v>60</v>
      </c>
      <c r="O205" s="26">
        <f t="shared" si="198"/>
        <v>0.34200000000000003</v>
      </c>
      <c r="P205" s="26">
        <v>5.8139534883720929E-2</v>
      </c>
      <c r="Q205" s="26">
        <f t="shared" si="199"/>
        <v>0.371</v>
      </c>
      <c r="R205" s="11">
        <v>2.21</v>
      </c>
      <c r="S205" s="26">
        <f t="shared" si="200"/>
        <v>0.29299999999999998</v>
      </c>
      <c r="T205" s="69">
        <v>2.141472868217054E-3</v>
      </c>
      <c r="U205" s="26">
        <f t="shared" si="201"/>
        <v>0.34200000000000003</v>
      </c>
      <c r="V205" s="11">
        <v>17</v>
      </c>
      <c r="W205" s="26">
        <f t="shared" si="202"/>
        <v>0.505</v>
      </c>
      <c r="X205" s="62">
        <v>1.4</v>
      </c>
      <c r="Y205" s="26">
        <f t="shared" si="203"/>
        <v>0.39900000000000002</v>
      </c>
      <c r="Z205" s="163">
        <f t="shared" si="204"/>
        <v>2.2519999999999998</v>
      </c>
      <c r="AA205" s="181">
        <f t="shared" si="205"/>
        <v>0.19700000000000001</v>
      </c>
      <c r="AB205" s="283">
        <f t="shared" si="206"/>
        <v>0</v>
      </c>
      <c r="AC205" s="284">
        <f t="shared" si="207"/>
        <v>0</v>
      </c>
      <c r="AE205" s="256">
        <v>41</v>
      </c>
      <c r="AF205" s="26">
        <f t="shared" si="208"/>
        <v>0.39900000000000002</v>
      </c>
      <c r="AG205" s="79">
        <v>2</v>
      </c>
      <c r="AH205" s="26">
        <f t="shared" si="209"/>
        <v>0.51900000000000002</v>
      </c>
      <c r="AI205" s="26">
        <f t="shared" si="210"/>
        <v>0.11021505376344086</v>
      </c>
      <c r="AJ205" s="83">
        <f t="shared" si="211"/>
        <v>0.61399999999999999</v>
      </c>
      <c r="AK205" s="61">
        <f t="shared" si="212"/>
        <v>0.68333333333333335</v>
      </c>
      <c r="AL205" s="26">
        <f t="shared" si="213"/>
        <v>0.628</v>
      </c>
      <c r="AM205" s="11">
        <v>41</v>
      </c>
      <c r="AN205" s="83">
        <f t="shared" si="214"/>
        <v>0.11021505376344086</v>
      </c>
      <c r="AO205" s="26">
        <f t="shared" si="215"/>
        <v>4.878048780487805E-2</v>
      </c>
      <c r="AP205" s="26">
        <f t="shared" si="216"/>
        <v>0.61799999999999999</v>
      </c>
      <c r="AQ205" s="198">
        <f t="shared" si="217"/>
        <v>2.16</v>
      </c>
      <c r="AR205" s="193">
        <f t="shared" si="218"/>
        <v>0.58299999999999996</v>
      </c>
      <c r="AS205" s="283">
        <f t="shared" si="219"/>
        <v>0</v>
      </c>
      <c r="AT205" s="284">
        <f t="shared" si="220"/>
        <v>0</v>
      </c>
      <c r="AV205" s="208">
        <v>31400</v>
      </c>
      <c r="AW205" s="83">
        <f t="shared" si="221"/>
        <v>0.40899999999999997</v>
      </c>
      <c r="AX205" s="26">
        <v>5.8823529411764712E-2</v>
      </c>
      <c r="AY205" s="83">
        <f t="shared" si="222"/>
        <v>0.33900000000000002</v>
      </c>
      <c r="AZ205" s="26">
        <v>0.29299999999999998</v>
      </c>
      <c r="BA205" s="83">
        <f t="shared" si="223"/>
        <v>0.69899999999999995</v>
      </c>
      <c r="BB205" s="26">
        <v>0.75600000000000001</v>
      </c>
      <c r="BC205" s="83">
        <f t="shared" si="224"/>
        <v>0.41599999999999998</v>
      </c>
      <c r="BD205" s="26">
        <v>0.95099999999999996</v>
      </c>
      <c r="BE205" s="144">
        <f t="shared" si="225"/>
        <v>0.90400000000000003</v>
      </c>
      <c r="BF205" s="26">
        <v>0</v>
      </c>
      <c r="BG205" s="83">
        <f t="shared" si="226"/>
        <v>0</v>
      </c>
      <c r="BH205" s="212">
        <f t="shared" si="227"/>
        <v>2.7669999999999999</v>
      </c>
      <c r="BI205" s="193">
        <f t="shared" si="228"/>
        <v>0.25700000000000001</v>
      </c>
      <c r="BJ205" s="283">
        <f t="shared" si="229"/>
        <v>1</v>
      </c>
      <c r="BK205" s="284">
        <f t="shared" si="230"/>
        <v>1</v>
      </c>
      <c r="BM205" s="160">
        <v>2</v>
      </c>
      <c r="BN205" s="26">
        <f t="shared" si="231"/>
        <v>0.61799999999999999</v>
      </c>
      <c r="BO205" s="11">
        <v>0</v>
      </c>
      <c r="BP205" s="26">
        <f t="shared" si="232"/>
        <v>0</v>
      </c>
      <c r="BQ205" s="26">
        <v>8.7999999999999995E-2</v>
      </c>
      <c r="BR205" s="83">
        <f t="shared" si="233"/>
        <v>0.54</v>
      </c>
      <c r="BS205" s="163">
        <f t="shared" si="234"/>
        <v>1.1579999999999999</v>
      </c>
      <c r="BT205" s="223">
        <f t="shared" si="235"/>
        <v>0.64300000000000002</v>
      </c>
      <c r="BU205" s="283">
        <f t="shared" si="236"/>
        <v>0</v>
      </c>
      <c r="BV205" s="284">
        <f t="shared" si="237"/>
        <v>0</v>
      </c>
      <c r="BX205" s="160">
        <v>0</v>
      </c>
      <c r="BY205" s="26">
        <f t="shared" si="238"/>
        <v>0</v>
      </c>
      <c r="BZ205" s="11">
        <v>0</v>
      </c>
      <c r="CA205" s="26">
        <f t="shared" si="239"/>
        <v>0</v>
      </c>
      <c r="CB205" s="11">
        <v>0</v>
      </c>
      <c r="CC205" s="26">
        <f t="shared" si="240"/>
        <v>0</v>
      </c>
      <c r="CD205" s="11">
        <v>0</v>
      </c>
      <c r="CE205" s="26">
        <f t="shared" si="241"/>
        <v>0</v>
      </c>
      <c r="CF205" s="163">
        <f t="shared" si="242"/>
        <v>0</v>
      </c>
      <c r="CG205" s="203">
        <f t="shared" si="243"/>
        <v>0</v>
      </c>
      <c r="CH205" s="283">
        <f t="shared" si="244"/>
        <v>0</v>
      </c>
      <c r="CI205" s="284">
        <f t="shared" si="245"/>
        <v>0</v>
      </c>
      <c r="CK205" s="160">
        <v>0</v>
      </c>
      <c r="CL205" s="26">
        <f t="shared" si="246"/>
        <v>0</v>
      </c>
      <c r="CM205" s="26">
        <v>0</v>
      </c>
      <c r="CN205" s="83">
        <f t="shared" si="247"/>
        <v>0</v>
      </c>
      <c r="CO205" s="11">
        <v>10</v>
      </c>
      <c r="CP205" s="26">
        <f t="shared" si="248"/>
        <v>0.36299999999999999</v>
      </c>
      <c r="CQ205" s="11">
        <v>6</v>
      </c>
      <c r="CR205" s="26">
        <f t="shared" si="249"/>
        <v>0.51900000000000002</v>
      </c>
      <c r="CS205" s="163">
        <f t="shared" si="250"/>
        <v>0.88200000000000001</v>
      </c>
      <c r="CT205" s="203">
        <f t="shared" si="251"/>
        <v>0.30299999999999999</v>
      </c>
      <c r="CU205" s="283">
        <f t="shared" si="252"/>
        <v>0</v>
      </c>
      <c r="CV205" s="284">
        <f t="shared" si="253"/>
        <v>0</v>
      </c>
      <c r="CX205" s="227">
        <v>0.124</v>
      </c>
      <c r="CY205" s="26">
        <f t="shared" si="254"/>
        <v>0.55800000000000005</v>
      </c>
      <c r="CZ205" s="26">
        <v>0.111</v>
      </c>
      <c r="DA205" s="26">
        <f t="shared" si="255"/>
        <v>0.68899999999999995</v>
      </c>
      <c r="DB205" s="26">
        <v>0.62109999999999999</v>
      </c>
      <c r="DC205" s="163">
        <f t="shared" si="256"/>
        <v>1.8680999999999999</v>
      </c>
      <c r="DD205" s="203">
        <f t="shared" si="257"/>
        <v>0.65700000000000003</v>
      </c>
      <c r="DE205" s="283">
        <f t="shared" si="258"/>
        <v>0</v>
      </c>
      <c r="DF205" s="284">
        <f t="shared" si="259"/>
        <v>0</v>
      </c>
      <c r="DI205" s="231"/>
      <c r="DJ205" s="163">
        <f t="shared" si="260"/>
        <v>11.087100000000001</v>
      </c>
      <c r="DK205" s="203">
        <f t="shared" si="261"/>
        <v>0.314</v>
      </c>
      <c r="DM205" s="301">
        <f t="shared" si="262"/>
        <v>1</v>
      </c>
      <c r="DN205" s="302">
        <f t="shared" si="263"/>
        <v>1</v>
      </c>
    </row>
    <row r="206" spans="2:118" x14ac:dyDescent="0.3">
      <c r="B206" s="47" t="s">
        <v>296</v>
      </c>
      <c r="C206" s="160">
        <v>540212</v>
      </c>
      <c r="D206" s="4" t="s">
        <v>366</v>
      </c>
      <c r="E206" s="4" t="s">
        <v>369</v>
      </c>
      <c r="F206" s="11">
        <v>5</v>
      </c>
      <c r="G206" s="18">
        <v>323</v>
      </c>
      <c r="H206" s="18">
        <v>635</v>
      </c>
      <c r="I206" s="18">
        <v>787</v>
      </c>
      <c r="J206" s="19">
        <v>1559.3808049535601</v>
      </c>
      <c r="K206" s="18">
        <v>295</v>
      </c>
      <c r="L206" s="163">
        <v>2.67</v>
      </c>
      <c r="N206" s="256">
        <v>128</v>
      </c>
      <c r="O206" s="26">
        <f t="shared" si="198"/>
        <v>0.54700000000000004</v>
      </c>
      <c r="P206" s="26">
        <v>0.39628482972136231</v>
      </c>
      <c r="Q206" s="144">
        <f t="shared" si="199"/>
        <v>0.96399999999999997</v>
      </c>
      <c r="R206" s="11">
        <v>2.5099999999999998</v>
      </c>
      <c r="S206" s="26">
        <f t="shared" si="200"/>
        <v>0.35299999999999998</v>
      </c>
      <c r="T206" s="69">
        <v>7.7708978328173356E-3</v>
      </c>
      <c r="U206" s="31">
        <f t="shared" si="201"/>
        <v>0.84</v>
      </c>
      <c r="V206" s="11">
        <v>15</v>
      </c>
      <c r="W206" s="26">
        <f t="shared" si="202"/>
        <v>0.28199999999999997</v>
      </c>
      <c r="X206" s="62">
        <v>1.2</v>
      </c>
      <c r="Y206" s="26">
        <f t="shared" si="203"/>
        <v>0.307</v>
      </c>
      <c r="Z206" s="163">
        <f t="shared" si="204"/>
        <v>3.2929999999999997</v>
      </c>
      <c r="AA206" s="181">
        <f t="shared" si="205"/>
        <v>0.57899999999999996</v>
      </c>
      <c r="AB206" s="283">
        <f t="shared" si="206"/>
        <v>1</v>
      </c>
      <c r="AC206" s="284">
        <f t="shared" si="207"/>
        <v>2</v>
      </c>
      <c r="AE206" s="256">
        <v>38</v>
      </c>
      <c r="AF206" s="26">
        <f t="shared" si="208"/>
        <v>0.38800000000000001</v>
      </c>
      <c r="AG206" s="79">
        <v>0</v>
      </c>
      <c r="AH206" s="26">
        <f t="shared" si="209"/>
        <v>0</v>
      </c>
      <c r="AI206" s="26">
        <f t="shared" si="210"/>
        <v>5.9842519685039369E-2</v>
      </c>
      <c r="AJ206" s="83">
        <f t="shared" si="211"/>
        <v>0.44500000000000001</v>
      </c>
      <c r="AK206" s="61">
        <f t="shared" si="212"/>
        <v>0.296875</v>
      </c>
      <c r="AL206" s="26">
        <f t="shared" si="213"/>
        <v>0.434</v>
      </c>
      <c r="AM206" s="11">
        <v>66</v>
      </c>
      <c r="AN206" s="83">
        <f t="shared" si="214"/>
        <v>0.10393700787401575</v>
      </c>
      <c r="AO206" s="26">
        <f t="shared" si="215"/>
        <v>0</v>
      </c>
      <c r="AP206" s="26">
        <f t="shared" si="216"/>
        <v>0</v>
      </c>
      <c r="AQ206" s="198">
        <f t="shared" si="217"/>
        <v>1.2669999999999999</v>
      </c>
      <c r="AR206" s="193">
        <f t="shared" si="218"/>
        <v>0.26500000000000001</v>
      </c>
      <c r="AS206" s="283">
        <f t="shared" si="219"/>
        <v>0</v>
      </c>
      <c r="AT206" s="284">
        <f t="shared" si="220"/>
        <v>0</v>
      </c>
      <c r="AV206" s="208">
        <v>37750</v>
      </c>
      <c r="AW206" s="83">
        <f t="shared" si="221"/>
        <v>0.52600000000000002</v>
      </c>
      <c r="AX206" s="26">
        <v>0.2040816326530612</v>
      </c>
      <c r="AY206" s="83">
        <f t="shared" si="222"/>
        <v>0.59299999999999997</v>
      </c>
      <c r="AZ206" s="26">
        <v>0.25800000000000001</v>
      </c>
      <c r="BA206" s="83">
        <f t="shared" si="223"/>
        <v>0.63600000000000001</v>
      </c>
      <c r="BB206" s="26">
        <v>0.879</v>
      </c>
      <c r="BC206" s="83">
        <f t="shared" si="224"/>
        <v>0.66400000000000003</v>
      </c>
      <c r="BD206" s="26">
        <v>0.84800000000000009</v>
      </c>
      <c r="BE206" s="83">
        <f t="shared" si="225"/>
        <v>0.61399999999999999</v>
      </c>
      <c r="BF206" s="26">
        <v>0</v>
      </c>
      <c r="BG206" s="83">
        <f t="shared" si="226"/>
        <v>0</v>
      </c>
      <c r="BH206" s="212">
        <f t="shared" si="227"/>
        <v>3.0330000000000004</v>
      </c>
      <c r="BI206" s="193">
        <f t="shared" si="228"/>
        <v>0.33200000000000002</v>
      </c>
      <c r="BJ206" s="283">
        <f t="shared" si="229"/>
        <v>0</v>
      </c>
      <c r="BK206" s="284">
        <f t="shared" si="230"/>
        <v>0</v>
      </c>
      <c r="BM206" s="160">
        <v>2</v>
      </c>
      <c r="BN206" s="26">
        <f t="shared" si="231"/>
        <v>0.61799999999999999</v>
      </c>
      <c r="BO206" s="11">
        <v>2</v>
      </c>
      <c r="BP206" s="31">
        <f t="shared" si="232"/>
        <v>0.82599999999999996</v>
      </c>
      <c r="BQ206" s="26">
        <v>8.8999999999999996E-2</v>
      </c>
      <c r="BR206" s="83">
        <f t="shared" si="233"/>
        <v>0.54700000000000004</v>
      </c>
      <c r="BS206" s="163">
        <f t="shared" si="234"/>
        <v>1.165</v>
      </c>
      <c r="BT206" s="223">
        <f t="shared" si="235"/>
        <v>0.65</v>
      </c>
      <c r="BU206" s="283">
        <f t="shared" si="236"/>
        <v>0</v>
      </c>
      <c r="BV206" s="284">
        <f t="shared" si="237"/>
        <v>0</v>
      </c>
      <c r="BX206" s="160">
        <v>0</v>
      </c>
      <c r="BY206" s="26">
        <f t="shared" si="238"/>
        <v>0</v>
      </c>
      <c r="BZ206" s="11">
        <v>0</v>
      </c>
      <c r="CA206" s="26">
        <f t="shared" si="239"/>
        <v>0</v>
      </c>
      <c r="CB206" s="11">
        <v>0</v>
      </c>
      <c r="CC206" s="26">
        <f t="shared" si="240"/>
        <v>0</v>
      </c>
      <c r="CD206" s="11">
        <v>0</v>
      </c>
      <c r="CE206" s="26">
        <f t="shared" si="241"/>
        <v>0</v>
      </c>
      <c r="CF206" s="163">
        <f t="shared" si="242"/>
        <v>0</v>
      </c>
      <c r="CG206" s="203">
        <f t="shared" si="243"/>
        <v>0</v>
      </c>
      <c r="CH206" s="283">
        <f t="shared" si="244"/>
        <v>0</v>
      </c>
      <c r="CI206" s="284">
        <f t="shared" si="245"/>
        <v>0</v>
      </c>
      <c r="CK206" s="160">
        <v>0</v>
      </c>
      <c r="CL206" s="26">
        <f t="shared" si="246"/>
        <v>0</v>
      </c>
      <c r="CM206" s="26">
        <v>0</v>
      </c>
      <c r="CN206" s="83">
        <f t="shared" si="247"/>
        <v>0</v>
      </c>
      <c r="CO206" s="11">
        <v>12</v>
      </c>
      <c r="CP206" s="26">
        <f t="shared" si="248"/>
        <v>0.40200000000000002</v>
      </c>
      <c r="CQ206" s="11">
        <v>0</v>
      </c>
      <c r="CR206" s="26">
        <f t="shared" si="249"/>
        <v>0</v>
      </c>
      <c r="CS206" s="163">
        <f t="shared" si="250"/>
        <v>0.40200000000000002</v>
      </c>
      <c r="CT206" s="203">
        <f t="shared" si="251"/>
        <v>0.23300000000000001</v>
      </c>
      <c r="CU206" s="283">
        <f t="shared" si="252"/>
        <v>0</v>
      </c>
      <c r="CV206" s="284">
        <f t="shared" si="253"/>
        <v>0</v>
      </c>
      <c r="CX206" s="227">
        <v>9.8000000000000004E-2</v>
      </c>
      <c r="CY206" s="26">
        <f t="shared" si="254"/>
        <v>0.48699999999999999</v>
      </c>
      <c r="CZ206" s="26">
        <v>5.7000000000000002E-2</v>
      </c>
      <c r="DA206" s="26">
        <f t="shared" si="255"/>
        <v>0.51200000000000001</v>
      </c>
      <c r="DB206" s="144">
        <v>0.92069999999999996</v>
      </c>
      <c r="DC206" s="163">
        <f t="shared" si="256"/>
        <v>1.9197</v>
      </c>
      <c r="DD206" s="203">
        <f t="shared" si="257"/>
        <v>0.67800000000000005</v>
      </c>
      <c r="DE206" s="283">
        <f t="shared" si="258"/>
        <v>1</v>
      </c>
      <c r="DF206" s="284">
        <f t="shared" si="259"/>
        <v>1</v>
      </c>
      <c r="DI206" s="231"/>
      <c r="DJ206" s="163">
        <f t="shared" si="260"/>
        <v>11.079700000000001</v>
      </c>
      <c r="DK206" s="203">
        <f t="shared" si="261"/>
        <v>0.31</v>
      </c>
      <c r="DM206" s="301">
        <f t="shared" si="262"/>
        <v>2</v>
      </c>
      <c r="DN206" s="302">
        <f t="shared" si="263"/>
        <v>3</v>
      </c>
    </row>
    <row r="207" spans="2:118" x14ac:dyDescent="0.3">
      <c r="B207" s="47" t="s">
        <v>141</v>
      </c>
      <c r="C207" s="160">
        <v>540100</v>
      </c>
      <c r="D207" s="4" t="s">
        <v>335</v>
      </c>
      <c r="E207" s="4" t="s">
        <v>369</v>
      </c>
      <c r="F207" s="11">
        <v>6</v>
      </c>
      <c r="G207" s="18">
        <v>184</v>
      </c>
      <c r="H207" s="18">
        <v>205</v>
      </c>
      <c r="I207" s="18">
        <v>295</v>
      </c>
      <c r="J207" s="19">
        <v>1026.086956521739</v>
      </c>
      <c r="K207" s="18">
        <v>108</v>
      </c>
      <c r="L207" s="163">
        <v>2.73</v>
      </c>
      <c r="N207" s="256">
        <v>20</v>
      </c>
      <c r="O207" s="26">
        <f t="shared" si="198"/>
        <v>0.109</v>
      </c>
      <c r="P207" s="26">
        <v>0.108695652173913</v>
      </c>
      <c r="Q207" s="26">
        <f t="shared" si="199"/>
        <v>0.52200000000000002</v>
      </c>
      <c r="R207" s="11">
        <v>1.5</v>
      </c>
      <c r="S207" s="26">
        <f t="shared" si="200"/>
        <v>0.17599999999999999</v>
      </c>
      <c r="T207" s="69">
        <v>8.152173913043478E-3</v>
      </c>
      <c r="U207" s="31">
        <f t="shared" si="201"/>
        <v>0.85499999999999998</v>
      </c>
      <c r="V207" s="11">
        <v>15</v>
      </c>
      <c r="W207" s="26">
        <f t="shared" si="202"/>
        <v>0.28199999999999997</v>
      </c>
      <c r="X207" s="62">
        <v>0.5</v>
      </c>
      <c r="Y207" s="26">
        <f t="shared" si="203"/>
        <v>0.14399999999999999</v>
      </c>
      <c r="Z207" s="163">
        <f t="shared" si="204"/>
        <v>2.0880000000000001</v>
      </c>
      <c r="AA207" s="181">
        <f t="shared" si="205"/>
        <v>0.17299999999999999</v>
      </c>
      <c r="AB207" s="283">
        <f t="shared" si="206"/>
        <v>0</v>
      </c>
      <c r="AC207" s="284">
        <f t="shared" si="207"/>
        <v>1</v>
      </c>
      <c r="AE207" s="256">
        <v>33</v>
      </c>
      <c r="AF207" s="26">
        <f t="shared" si="208"/>
        <v>0.34899999999999998</v>
      </c>
      <c r="AG207" s="79">
        <v>0</v>
      </c>
      <c r="AH207" s="26">
        <f t="shared" si="209"/>
        <v>0</v>
      </c>
      <c r="AI207" s="26">
        <f t="shared" si="210"/>
        <v>0.16097560975609757</v>
      </c>
      <c r="AJ207" s="83">
        <f t="shared" si="211"/>
        <v>0.71699999999999997</v>
      </c>
      <c r="AK207" s="61">
        <f t="shared" si="212"/>
        <v>1.65</v>
      </c>
      <c r="AL207" s="144">
        <f t="shared" si="213"/>
        <v>0.91500000000000004</v>
      </c>
      <c r="AM207" s="11">
        <v>33</v>
      </c>
      <c r="AN207" s="83">
        <f t="shared" si="214"/>
        <v>0.16097560975609757</v>
      </c>
      <c r="AO207" s="26">
        <f t="shared" si="215"/>
        <v>0</v>
      </c>
      <c r="AP207" s="26">
        <f t="shared" si="216"/>
        <v>0</v>
      </c>
      <c r="AQ207" s="198">
        <f t="shared" si="217"/>
        <v>1.9810000000000001</v>
      </c>
      <c r="AR207" s="193">
        <f t="shared" si="218"/>
        <v>0.505</v>
      </c>
      <c r="AS207" s="283">
        <f t="shared" si="219"/>
        <v>1</v>
      </c>
      <c r="AT207" s="284">
        <f t="shared" si="220"/>
        <v>1</v>
      </c>
      <c r="AV207" s="208">
        <v>33900</v>
      </c>
      <c r="AW207" s="83">
        <f t="shared" si="221"/>
        <v>0.45900000000000002</v>
      </c>
      <c r="AX207" s="26">
        <v>0.19047619047619049</v>
      </c>
      <c r="AY207" s="83">
        <f t="shared" si="222"/>
        <v>0.57199999999999995</v>
      </c>
      <c r="AZ207" s="26">
        <v>0.33300000000000002</v>
      </c>
      <c r="BA207" s="83">
        <f t="shared" si="223"/>
        <v>0.752</v>
      </c>
      <c r="BB207" s="26">
        <v>0.75800000000000001</v>
      </c>
      <c r="BC207" s="83">
        <f t="shared" si="224"/>
        <v>0.42</v>
      </c>
      <c r="BD207" s="26">
        <v>0.878</v>
      </c>
      <c r="BE207" s="83">
        <f t="shared" si="225"/>
        <v>0.68899999999999995</v>
      </c>
      <c r="BF207" s="26">
        <v>3.0303030303030304E-2</v>
      </c>
      <c r="BG207" s="83">
        <f t="shared" si="226"/>
        <v>0.55800000000000005</v>
      </c>
      <c r="BH207" s="212">
        <f t="shared" si="227"/>
        <v>3.4499999999999997</v>
      </c>
      <c r="BI207" s="193">
        <f t="shared" si="228"/>
        <v>0.57899999999999996</v>
      </c>
      <c r="BJ207" s="283">
        <f t="shared" si="229"/>
        <v>0</v>
      </c>
      <c r="BK207" s="284">
        <f t="shared" si="230"/>
        <v>0</v>
      </c>
      <c r="BM207" s="160">
        <v>1</v>
      </c>
      <c r="BN207" s="26">
        <f t="shared" si="231"/>
        <v>0.40200000000000002</v>
      </c>
      <c r="BO207" s="11">
        <v>1</v>
      </c>
      <c r="BP207" s="26">
        <f t="shared" si="232"/>
        <v>0.59299999999999997</v>
      </c>
      <c r="BQ207" s="26">
        <v>0.156</v>
      </c>
      <c r="BR207" s="83">
        <f t="shared" si="233"/>
        <v>0.74199999999999999</v>
      </c>
      <c r="BS207" s="163">
        <f t="shared" si="234"/>
        <v>1.1440000000000001</v>
      </c>
      <c r="BT207" s="223">
        <f t="shared" si="235"/>
        <v>0.63600000000000001</v>
      </c>
      <c r="BU207" s="283">
        <f t="shared" si="236"/>
        <v>0</v>
      </c>
      <c r="BV207" s="284">
        <f t="shared" si="237"/>
        <v>0</v>
      </c>
      <c r="BX207" s="160">
        <v>0</v>
      </c>
      <c r="BY207" s="26">
        <f t="shared" si="238"/>
        <v>0</v>
      </c>
      <c r="BZ207" s="11">
        <v>0</v>
      </c>
      <c r="CA207" s="26">
        <f t="shared" si="239"/>
        <v>0</v>
      </c>
      <c r="CB207" s="11">
        <v>1</v>
      </c>
      <c r="CC207" s="26">
        <f t="shared" si="240"/>
        <v>0.21199999999999999</v>
      </c>
      <c r="CD207" s="11">
        <v>0</v>
      </c>
      <c r="CE207" s="26">
        <f t="shared" si="241"/>
        <v>0</v>
      </c>
      <c r="CF207" s="163">
        <f t="shared" si="242"/>
        <v>0.21199999999999999</v>
      </c>
      <c r="CG207" s="203">
        <f t="shared" si="243"/>
        <v>0.20799999999999999</v>
      </c>
      <c r="CH207" s="283">
        <f t="shared" si="244"/>
        <v>0</v>
      </c>
      <c r="CI207" s="284">
        <f t="shared" si="245"/>
        <v>0</v>
      </c>
      <c r="CK207" s="160">
        <v>0</v>
      </c>
      <c r="CL207" s="26">
        <f t="shared" si="246"/>
        <v>0</v>
      </c>
      <c r="CM207" s="26">
        <v>0</v>
      </c>
      <c r="CN207" s="83">
        <f t="shared" si="247"/>
        <v>0</v>
      </c>
      <c r="CO207" s="11">
        <v>9</v>
      </c>
      <c r="CP207" s="26">
        <f t="shared" si="248"/>
        <v>0.34200000000000003</v>
      </c>
      <c r="CQ207" s="11">
        <v>0</v>
      </c>
      <c r="CR207" s="26">
        <f t="shared" si="249"/>
        <v>0</v>
      </c>
      <c r="CS207" s="163">
        <f t="shared" si="250"/>
        <v>0.34200000000000003</v>
      </c>
      <c r="CT207" s="203">
        <f t="shared" si="251"/>
        <v>0.222</v>
      </c>
      <c r="CU207" s="283">
        <f t="shared" si="252"/>
        <v>0</v>
      </c>
      <c r="CV207" s="284">
        <f t="shared" si="253"/>
        <v>0</v>
      </c>
      <c r="CX207" s="227">
        <v>0.251</v>
      </c>
      <c r="CY207" s="26">
        <f t="shared" si="254"/>
        <v>0.75900000000000001</v>
      </c>
      <c r="CZ207" s="26">
        <v>7.4999999999999997E-2</v>
      </c>
      <c r="DA207" s="26">
        <f t="shared" si="255"/>
        <v>0.59</v>
      </c>
      <c r="DB207" s="26">
        <v>0.51100000000000001</v>
      </c>
      <c r="DC207" s="163">
        <f t="shared" si="256"/>
        <v>1.8599999999999999</v>
      </c>
      <c r="DD207" s="203">
        <f t="shared" si="257"/>
        <v>0.65300000000000002</v>
      </c>
      <c r="DE207" s="283">
        <f t="shared" si="258"/>
        <v>0</v>
      </c>
      <c r="DF207" s="284">
        <f t="shared" si="259"/>
        <v>0</v>
      </c>
      <c r="DI207" s="231"/>
      <c r="DJ207" s="163">
        <f t="shared" si="260"/>
        <v>11.077</v>
      </c>
      <c r="DK207" s="203">
        <f t="shared" si="261"/>
        <v>0.307</v>
      </c>
      <c r="DM207" s="301">
        <f t="shared" si="262"/>
        <v>1</v>
      </c>
      <c r="DN207" s="302">
        <f t="shared" si="263"/>
        <v>2</v>
      </c>
    </row>
    <row r="208" spans="2:118" x14ac:dyDescent="0.3">
      <c r="B208" s="47" t="s">
        <v>178</v>
      </c>
      <c r="C208" s="160">
        <v>540127</v>
      </c>
      <c r="D208" s="4" t="s">
        <v>340</v>
      </c>
      <c r="E208" s="4" t="s">
        <v>369</v>
      </c>
      <c r="F208" s="11">
        <v>1</v>
      </c>
      <c r="G208" s="18">
        <v>269</v>
      </c>
      <c r="H208" s="18">
        <v>74</v>
      </c>
      <c r="I208" s="18">
        <v>238</v>
      </c>
      <c r="J208" s="19">
        <v>566.24535315985122</v>
      </c>
      <c r="K208" s="18">
        <v>57</v>
      </c>
      <c r="L208" s="163">
        <v>4.18</v>
      </c>
      <c r="N208" s="256">
        <v>35</v>
      </c>
      <c r="O208" s="26">
        <f t="shared" si="198"/>
        <v>0.183</v>
      </c>
      <c r="P208" s="26">
        <v>0.1301115241635688</v>
      </c>
      <c r="Q208" s="26">
        <f t="shared" si="199"/>
        <v>0.57199999999999995</v>
      </c>
      <c r="R208" s="11">
        <v>1.62</v>
      </c>
      <c r="S208" s="26">
        <f t="shared" si="200"/>
        <v>0.20399999999999999</v>
      </c>
      <c r="T208" s="69">
        <v>6.0223048327137539E-3</v>
      </c>
      <c r="U208" s="26">
        <f t="shared" si="201"/>
        <v>0.72399999999999998</v>
      </c>
      <c r="V208" s="11">
        <v>17</v>
      </c>
      <c r="W208" s="26">
        <f t="shared" si="202"/>
        <v>0.505</v>
      </c>
      <c r="X208" s="62">
        <v>1</v>
      </c>
      <c r="Y208" s="26">
        <f t="shared" si="203"/>
        <v>0.247</v>
      </c>
      <c r="Z208" s="163">
        <f t="shared" si="204"/>
        <v>2.4349999999999996</v>
      </c>
      <c r="AA208" s="181">
        <f t="shared" si="205"/>
        <v>0.25</v>
      </c>
      <c r="AB208" s="283">
        <f t="shared" si="206"/>
        <v>0</v>
      </c>
      <c r="AC208" s="284">
        <f t="shared" si="207"/>
        <v>0</v>
      </c>
      <c r="AE208" s="256">
        <v>26</v>
      </c>
      <c r="AF208" s="26">
        <f t="shared" si="208"/>
        <v>0.29599999999999999</v>
      </c>
      <c r="AG208" s="79">
        <v>0</v>
      </c>
      <c r="AH208" s="26">
        <f t="shared" si="209"/>
        <v>0</v>
      </c>
      <c r="AI208" s="26">
        <f t="shared" si="210"/>
        <v>0.35135135135135137</v>
      </c>
      <c r="AJ208" s="144">
        <f t="shared" si="211"/>
        <v>0.94599999999999995</v>
      </c>
      <c r="AK208" s="61">
        <f t="shared" si="212"/>
        <v>0.74285714285714288</v>
      </c>
      <c r="AL208" s="26">
        <f t="shared" si="213"/>
        <v>0.66400000000000003</v>
      </c>
      <c r="AM208" s="11">
        <v>27</v>
      </c>
      <c r="AN208" s="83">
        <f t="shared" si="214"/>
        <v>0.36486486486486486</v>
      </c>
      <c r="AO208" s="26">
        <f t="shared" si="215"/>
        <v>0</v>
      </c>
      <c r="AP208" s="26">
        <f t="shared" si="216"/>
        <v>0</v>
      </c>
      <c r="AQ208" s="198">
        <f t="shared" si="217"/>
        <v>1.9059999999999999</v>
      </c>
      <c r="AR208" s="193">
        <f t="shared" si="218"/>
        <v>0.47699999999999998</v>
      </c>
      <c r="AS208" s="283">
        <f t="shared" si="219"/>
        <v>1</v>
      </c>
      <c r="AT208" s="284">
        <f t="shared" si="220"/>
        <v>1</v>
      </c>
      <c r="AV208" s="208">
        <v>15300</v>
      </c>
      <c r="AW208" s="83">
        <f t="shared" si="221"/>
        <v>0.17299999999999999</v>
      </c>
      <c r="AX208" s="26">
        <v>0.40740740740740738</v>
      </c>
      <c r="AY208" s="144">
        <f t="shared" si="222"/>
        <v>0.90800000000000003</v>
      </c>
      <c r="AZ208" s="26">
        <v>0.185</v>
      </c>
      <c r="BA208" s="83">
        <f t="shared" si="223"/>
        <v>0.45500000000000002</v>
      </c>
      <c r="BB208" s="26">
        <v>0.96299999999999997</v>
      </c>
      <c r="BC208" s="144">
        <f t="shared" si="224"/>
        <v>0.97799999999999998</v>
      </c>
      <c r="BD208" s="26">
        <v>0.77800000000000002</v>
      </c>
      <c r="BE208" s="83">
        <f t="shared" si="225"/>
        <v>0.434</v>
      </c>
      <c r="BF208" s="26">
        <v>0</v>
      </c>
      <c r="BG208" s="83">
        <f t="shared" si="226"/>
        <v>0</v>
      </c>
      <c r="BH208" s="212">
        <f t="shared" si="227"/>
        <v>2.948</v>
      </c>
      <c r="BI208" s="193">
        <f t="shared" si="228"/>
        <v>0.3</v>
      </c>
      <c r="BJ208" s="283">
        <f t="shared" si="229"/>
        <v>2</v>
      </c>
      <c r="BK208" s="284">
        <f t="shared" si="230"/>
        <v>2</v>
      </c>
      <c r="BM208" s="160">
        <v>0</v>
      </c>
      <c r="BN208" s="26">
        <f t="shared" si="231"/>
        <v>0</v>
      </c>
      <c r="BO208" s="11">
        <v>0</v>
      </c>
      <c r="BP208" s="26">
        <f t="shared" si="232"/>
        <v>0</v>
      </c>
      <c r="BQ208" s="26">
        <v>0.106</v>
      </c>
      <c r="BR208" s="83">
        <f t="shared" si="233"/>
        <v>0.59699999999999998</v>
      </c>
      <c r="BS208" s="163">
        <f t="shared" si="234"/>
        <v>0.59699999999999998</v>
      </c>
      <c r="BT208" s="223">
        <f t="shared" si="235"/>
        <v>0.33200000000000002</v>
      </c>
      <c r="BU208" s="283">
        <f t="shared" si="236"/>
        <v>0</v>
      </c>
      <c r="BV208" s="284">
        <f t="shared" si="237"/>
        <v>0</v>
      </c>
      <c r="BX208" s="160">
        <v>0</v>
      </c>
      <c r="BY208" s="26">
        <f t="shared" si="238"/>
        <v>0</v>
      </c>
      <c r="BZ208" s="11">
        <v>0</v>
      </c>
      <c r="CA208" s="26">
        <f t="shared" si="239"/>
        <v>0</v>
      </c>
      <c r="CB208" s="11">
        <v>0</v>
      </c>
      <c r="CC208" s="26">
        <f t="shared" si="240"/>
        <v>0</v>
      </c>
      <c r="CD208" s="11">
        <v>0</v>
      </c>
      <c r="CE208" s="26">
        <f t="shared" si="241"/>
        <v>0</v>
      </c>
      <c r="CF208" s="163">
        <f t="shared" si="242"/>
        <v>0</v>
      </c>
      <c r="CG208" s="203">
        <f t="shared" si="243"/>
        <v>0</v>
      </c>
      <c r="CH208" s="283">
        <f t="shared" si="244"/>
        <v>0</v>
      </c>
      <c r="CI208" s="284">
        <f t="shared" si="245"/>
        <v>0</v>
      </c>
      <c r="CK208" s="160">
        <v>0</v>
      </c>
      <c r="CL208" s="26">
        <f t="shared" si="246"/>
        <v>0</v>
      </c>
      <c r="CM208" s="26">
        <v>0</v>
      </c>
      <c r="CN208" s="83">
        <f t="shared" si="247"/>
        <v>0</v>
      </c>
      <c r="CO208" s="11">
        <v>12</v>
      </c>
      <c r="CP208" s="26">
        <f t="shared" si="248"/>
        <v>0.40200000000000002</v>
      </c>
      <c r="CQ208" s="11">
        <v>5</v>
      </c>
      <c r="CR208" s="26">
        <f t="shared" si="249"/>
        <v>0.47699999999999998</v>
      </c>
      <c r="CS208" s="163">
        <f t="shared" si="250"/>
        <v>0.879</v>
      </c>
      <c r="CT208" s="203">
        <f t="shared" si="251"/>
        <v>0.3</v>
      </c>
      <c r="CU208" s="283">
        <f t="shared" si="252"/>
        <v>0</v>
      </c>
      <c r="CV208" s="284">
        <f t="shared" si="253"/>
        <v>0</v>
      </c>
      <c r="CX208" s="227">
        <v>0.45800000000000002</v>
      </c>
      <c r="CY208" s="31">
        <f t="shared" si="254"/>
        <v>0.89300000000000002</v>
      </c>
      <c r="CZ208" s="26">
        <v>0.315</v>
      </c>
      <c r="DA208" s="31">
        <f t="shared" si="255"/>
        <v>0.89700000000000002</v>
      </c>
      <c r="DB208" s="26">
        <v>0.51539999999999997</v>
      </c>
      <c r="DC208" s="163">
        <f t="shared" si="256"/>
        <v>2.3054000000000001</v>
      </c>
      <c r="DD208" s="205">
        <f t="shared" si="257"/>
        <v>0.81899999999999995</v>
      </c>
      <c r="DE208" s="283">
        <f t="shared" si="258"/>
        <v>0</v>
      </c>
      <c r="DF208" s="284">
        <f t="shared" si="259"/>
        <v>2</v>
      </c>
      <c r="DI208" s="231"/>
      <c r="DJ208" s="163">
        <f t="shared" si="260"/>
        <v>11.070399999999999</v>
      </c>
      <c r="DK208" s="203">
        <f t="shared" si="261"/>
        <v>0.30299999999999999</v>
      </c>
      <c r="DM208" s="301">
        <f t="shared" si="262"/>
        <v>3</v>
      </c>
      <c r="DN208" s="302">
        <f t="shared" si="263"/>
        <v>5</v>
      </c>
    </row>
    <row r="209" spans="2:118" x14ac:dyDescent="0.3">
      <c r="B209" s="47" t="s">
        <v>147</v>
      </c>
      <c r="C209" s="160">
        <v>540105</v>
      </c>
      <c r="D209" s="4" t="s">
        <v>335</v>
      </c>
      <c r="E209" s="4" t="s">
        <v>369</v>
      </c>
      <c r="F209" s="11">
        <v>6</v>
      </c>
      <c r="G209" s="18">
        <v>341</v>
      </c>
      <c r="H209" s="18">
        <v>472</v>
      </c>
      <c r="I209" s="18">
        <v>762</v>
      </c>
      <c r="J209" s="19">
        <v>1430.1466275659823</v>
      </c>
      <c r="K209" s="18">
        <v>336</v>
      </c>
      <c r="L209" s="163">
        <v>2.27</v>
      </c>
      <c r="N209" s="256">
        <v>41</v>
      </c>
      <c r="O209" s="26">
        <f t="shared" si="198"/>
        <v>0.23599999999999999</v>
      </c>
      <c r="P209" s="26">
        <v>0.12023460410557189</v>
      </c>
      <c r="Q209" s="26">
        <f t="shared" si="199"/>
        <v>0.54</v>
      </c>
      <c r="R209" s="11">
        <v>2.83</v>
      </c>
      <c r="S209" s="26">
        <f t="shared" si="200"/>
        <v>0.40200000000000002</v>
      </c>
      <c r="T209" s="69">
        <v>8.2991202346041053E-3</v>
      </c>
      <c r="U209" s="31">
        <f t="shared" si="201"/>
        <v>0.86199999999999999</v>
      </c>
      <c r="V209" s="11">
        <v>15</v>
      </c>
      <c r="W209" s="26">
        <f t="shared" si="202"/>
        <v>0.28199999999999997</v>
      </c>
      <c r="X209" s="62">
        <v>2.2999999999999998</v>
      </c>
      <c r="Y209" s="26">
        <f t="shared" si="203"/>
        <v>0.64300000000000002</v>
      </c>
      <c r="Z209" s="163">
        <f t="shared" si="204"/>
        <v>2.9649999999999999</v>
      </c>
      <c r="AA209" s="181">
        <f t="shared" si="205"/>
        <v>0.40899999999999997</v>
      </c>
      <c r="AB209" s="283">
        <f t="shared" si="206"/>
        <v>0</v>
      </c>
      <c r="AC209" s="284">
        <f t="shared" si="207"/>
        <v>1</v>
      </c>
      <c r="AE209" s="256">
        <v>23</v>
      </c>
      <c r="AF209" s="26">
        <f t="shared" si="208"/>
        <v>0.27900000000000003</v>
      </c>
      <c r="AG209" s="79">
        <v>2</v>
      </c>
      <c r="AH209" s="26">
        <f t="shared" si="209"/>
        <v>0.51900000000000002</v>
      </c>
      <c r="AI209" s="26">
        <f t="shared" si="210"/>
        <v>4.8728813559322036E-2</v>
      </c>
      <c r="AJ209" s="83">
        <f t="shared" si="211"/>
        <v>0.38500000000000001</v>
      </c>
      <c r="AK209" s="61">
        <f t="shared" si="212"/>
        <v>0.56097560975609762</v>
      </c>
      <c r="AL209" s="26">
        <f t="shared" si="213"/>
        <v>0.57499999999999996</v>
      </c>
      <c r="AM209" s="11">
        <v>23</v>
      </c>
      <c r="AN209" s="83">
        <f t="shared" si="214"/>
        <v>4.8728813559322036E-2</v>
      </c>
      <c r="AO209" s="26">
        <f t="shared" si="215"/>
        <v>8.6956521739130432E-2</v>
      </c>
      <c r="AP209" s="26">
        <f t="shared" si="216"/>
        <v>0.69599999999999995</v>
      </c>
      <c r="AQ209" s="198">
        <f t="shared" si="217"/>
        <v>1.758</v>
      </c>
      <c r="AR209" s="193">
        <f t="shared" si="218"/>
        <v>0.42</v>
      </c>
      <c r="AS209" s="283">
        <f t="shared" si="219"/>
        <v>0</v>
      </c>
      <c r="AT209" s="284">
        <f t="shared" si="220"/>
        <v>0</v>
      </c>
      <c r="AV209" s="208">
        <v>23100</v>
      </c>
      <c r="AW209" s="83">
        <f t="shared" si="221"/>
        <v>0.24299999999999999</v>
      </c>
      <c r="AX209" s="26">
        <v>0.1</v>
      </c>
      <c r="AY209" s="83">
        <f t="shared" si="222"/>
        <v>0.42</v>
      </c>
      <c r="AZ209" s="26">
        <v>0.30399999999999999</v>
      </c>
      <c r="BA209" s="83">
        <f t="shared" si="223"/>
        <v>0.70299999999999996</v>
      </c>
      <c r="BB209" s="26">
        <v>0.91300000000000003</v>
      </c>
      <c r="BC209" s="178">
        <f t="shared" si="224"/>
        <v>0.81200000000000006</v>
      </c>
      <c r="BD209" s="26">
        <v>0.87</v>
      </c>
      <c r="BE209" s="83">
        <f t="shared" si="225"/>
        <v>0.66</v>
      </c>
      <c r="BF209" s="26">
        <v>0</v>
      </c>
      <c r="BG209" s="83">
        <f t="shared" si="226"/>
        <v>0</v>
      </c>
      <c r="BH209" s="212">
        <f t="shared" si="227"/>
        <v>2.8379999999999996</v>
      </c>
      <c r="BI209" s="193">
        <f t="shared" si="228"/>
        <v>0.27200000000000002</v>
      </c>
      <c r="BJ209" s="283">
        <f t="shared" si="229"/>
        <v>0</v>
      </c>
      <c r="BK209" s="284">
        <f t="shared" si="230"/>
        <v>1</v>
      </c>
      <c r="BM209" s="160">
        <v>1</v>
      </c>
      <c r="BN209" s="26">
        <f t="shared" si="231"/>
        <v>0.40200000000000002</v>
      </c>
      <c r="BO209" s="11">
        <v>0</v>
      </c>
      <c r="BP209" s="26">
        <f t="shared" si="232"/>
        <v>0</v>
      </c>
      <c r="BQ209" s="26">
        <v>7.5999999999999998E-2</v>
      </c>
      <c r="BR209" s="83">
        <f t="shared" si="233"/>
        <v>0.48</v>
      </c>
      <c r="BS209" s="163">
        <f t="shared" si="234"/>
        <v>0.88200000000000001</v>
      </c>
      <c r="BT209" s="223">
        <f t="shared" si="235"/>
        <v>0.45500000000000002</v>
      </c>
      <c r="BU209" s="283">
        <f t="shared" si="236"/>
        <v>0</v>
      </c>
      <c r="BV209" s="284">
        <f t="shared" si="237"/>
        <v>0</v>
      </c>
      <c r="BX209" s="160">
        <v>0</v>
      </c>
      <c r="BY209" s="26">
        <f t="shared" si="238"/>
        <v>0</v>
      </c>
      <c r="BZ209" s="11">
        <v>0</v>
      </c>
      <c r="CA209" s="26">
        <f t="shared" si="239"/>
        <v>0</v>
      </c>
      <c r="CB209" s="11">
        <v>3</v>
      </c>
      <c r="CC209" s="26">
        <f t="shared" si="240"/>
        <v>0.51500000000000001</v>
      </c>
      <c r="CD209" s="11">
        <v>0</v>
      </c>
      <c r="CE209" s="26">
        <f t="shared" si="241"/>
        <v>0</v>
      </c>
      <c r="CF209" s="163">
        <f t="shared" si="242"/>
        <v>0.51500000000000001</v>
      </c>
      <c r="CG209" s="203">
        <f t="shared" si="243"/>
        <v>0.46600000000000003</v>
      </c>
      <c r="CH209" s="283">
        <f t="shared" si="244"/>
        <v>0</v>
      </c>
      <c r="CI209" s="284">
        <f t="shared" si="245"/>
        <v>0</v>
      </c>
      <c r="CK209" s="160">
        <v>1</v>
      </c>
      <c r="CL209" s="26">
        <f t="shared" si="246"/>
        <v>0.434</v>
      </c>
      <c r="CM209" s="26">
        <v>4.3478260869565216E-2</v>
      </c>
      <c r="CN209" s="83">
        <f t="shared" si="247"/>
        <v>0.65300000000000002</v>
      </c>
      <c r="CO209" s="11">
        <v>1</v>
      </c>
      <c r="CP209" s="26">
        <f t="shared" si="248"/>
        <v>0.109</v>
      </c>
      <c r="CQ209" s="11">
        <v>0</v>
      </c>
      <c r="CR209" s="26">
        <f t="shared" si="249"/>
        <v>0</v>
      </c>
      <c r="CS209" s="163">
        <f t="shared" si="250"/>
        <v>1.196</v>
      </c>
      <c r="CT209" s="203">
        <f t="shared" si="251"/>
        <v>0.38800000000000001</v>
      </c>
      <c r="CU209" s="283">
        <f t="shared" si="252"/>
        <v>0</v>
      </c>
      <c r="CV209" s="284">
        <f t="shared" si="253"/>
        <v>0</v>
      </c>
      <c r="CX209" s="227">
        <v>4.2000000000000003E-2</v>
      </c>
      <c r="CY209" s="26">
        <f t="shared" si="254"/>
        <v>0.28599999999999998</v>
      </c>
      <c r="CZ209" s="26">
        <v>2.1000000000000001E-2</v>
      </c>
      <c r="DA209" s="26">
        <f t="shared" si="255"/>
        <v>0.30299999999999999</v>
      </c>
      <c r="DB209" s="26">
        <v>0.2026</v>
      </c>
      <c r="DC209" s="163">
        <f t="shared" si="256"/>
        <v>0.79159999999999997</v>
      </c>
      <c r="DD209" s="203">
        <f t="shared" si="257"/>
        <v>0.19700000000000001</v>
      </c>
      <c r="DE209" s="283">
        <f t="shared" si="258"/>
        <v>0</v>
      </c>
      <c r="DF209" s="284">
        <f t="shared" si="259"/>
        <v>0</v>
      </c>
      <c r="DI209" s="231"/>
      <c r="DJ209" s="163">
        <f t="shared" si="260"/>
        <v>10.945600000000002</v>
      </c>
      <c r="DK209" s="203">
        <f t="shared" si="261"/>
        <v>0.3</v>
      </c>
      <c r="DM209" s="301">
        <f t="shared" si="262"/>
        <v>0</v>
      </c>
      <c r="DN209" s="302">
        <f t="shared" si="263"/>
        <v>2</v>
      </c>
    </row>
    <row r="210" spans="2:118" x14ac:dyDescent="0.3">
      <c r="B210" s="47" t="s">
        <v>61</v>
      </c>
      <c r="C210" s="160">
        <v>540280</v>
      </c>
      <c r="D210" s="4" t="s">
        <v>318</v>
      </c>
      <c r="E210" s="4" t="s">
        <v>369</v>
      </c>
      <c r="F210" s="11">
        <v>4</v>
      </c>
      <c r="G210" s="18">
        <v>1192</v>
      </c>
      <c r="H210" s="18">
        <v>718</v>
      </c>
      <c r="I210" s="18">
        <v>1009</v>
      </c>
      <c r="J210" s="19">
        <v>541.744966442953</v>
      </c>
      <c r="K210" s="18">
        <v>476</v>
      </c>
      <c r="L210" s="163">
        <v>2.08</v>
      </c>
      <c r="N210" s="256">
        <v>48</v>
      </c>
      <c r="O210" s="26">
        <f t="shared" si="198"/>
        <v>0.27200000000000002</v>
      </c>
      <c r="P210" s="26">
        <v>4.0268456375838917E-2</v>
      </c>
      <c r="Q210" s="26">
        <f t="shared" si="199"/>
        <v>0.254</v>
      </c>
      <c r="R210" s="11">
        <v>2.68</v>
      </c>
      <c r="S210" s="26">
        <f t="shared" si="200"/>
        <v>0.374</v>
      </c>
      <c r="T210" s="69">
        <v>2.248322147651007E-3</v>
      </c>
      <c r="U210" s="26">
        <f t="shared" si="201"/>
        <v>0.35599999999999998</v>
      </c>
      <c r="V210" s="11">
        <v>17</v>
      </c>
      <c r="W210" s="26">
        <f t="shared" si="202"/>
        <v>0.505</v>
      </c>
      <c r="X210" s="62">
        <v>2.1</v>
      </c>
      <c r="Y210" s="26">
        <f t="shared" si="203"/>
        <v>0.6</v>
      </c>
      <c r="Z210" s="163">
        <f t="shared" si="204"/>
        <v>2.3609999999999998</v>
      </c>
      <c r="AA210" s="181">
        <f t="shared" si="205"/>
        <v>0.219</v>
      </c>
      <c r="AB210" s="283">
        <f t="shared" si="206"/>
        <v>0</v>
      </c>
      <c r="AC210" s="284">
        <f t="shared" si="207"/>
        <v>0</v>
      </c>
      <c r="AE210" s="256">
        <v>33</v>
      </c>
      <c r="AF210" s="26">
        <f t="shared" si="208"/>
        <v>0.34899999999999998</v>
      </c>
      <c r="AG210" s="79">
        <v>0</v>
      </c>
      <c r="AH210" s="26">
        <f t="shared" si="209"/>
        <v>0</v>
      </c>
      <c r="AI210" s="26">
        <f t="shared" si="210"/>
        <v>4.596100278551532E-2</v>
      </c>
      <c r="AJ210" s="83">
        <f t="shared" si="211"/>
        <v>0.36699999999999999</v>
      </c>
      <c r="AK210" s="61">
        <f t="shared" si="212"/>
        <v>0.6875</v>
      </c>
      <c r="AL210" s="26">
        <f t="shared" si="213"/>
        <v>0.63600000000000001</v>
      </c>
      <c r="AM210" s="11">
        <v>44</v>
      </c>
      <c r="AN210" s="83">
        <f t="shared" si="214"/>
        <v>6.1281337047353758E-2</v>
      </c>
      <c r="AO210" s="26">
        <f t="shared" si="215"/>
        <v>0</v>
      </c>
      <c r="AP210" s="26">
        <f t="shared" si="216"/>
        <v>0</v>
      </c>
      <c r="AQ210" s="198">
        <f t="shared" si="217"/>
        <v>1.3520000000000001</v>
      </c>
      <c r="AR210" s="193">
        <f t="shared" si="218"/>
        <v>0.28599999999999998</v>
      </c>
      <c r="AS210" s="283">
        <f t="shared" si="219"/>
        <v>0</v>
      </c>
      <c r="AT210" s="284">
        <f t="shared" si="220"/>
        <v>0</v>
      </c>
      <c r="AV210" s="208">
        <v>26350</v>
      </c>
      <c r="AW210" s="83">
        <f t="shared" si="221"/>
        <v>0.30299999999999999</v>
      </c>
      <c r="AX210" s="26">
        <v>2.7027027027027029E-2</v>
      </c>
      <c r="AY210" s="83">
        <f t="shared" si="222"/>
        <v>0.28899999999999998</v>
      </c>
      <c r="AZ210" s="26">
        <v>0.22700000000000001</v>
      </c>
      <c r="BA210" s="83">
        <f t="shared" si="223"/>
        <v>0.54700000000000004</v>
      </c>
      <c r="BB210" s="26">
        <v>0.90900000000000003</v>
      </c>
      <c r="BC210" s="83">
        <f t="shared" si="224"/>
        <v>0.79100000000000004</v>
      </c>
      <c r="BD210" s="26">
        <v>0.93200000000000005</v>
      </c>
      <c r="BE210" s="178">
        <f t="shared" si="225"/>
        <v>0.86199999999999999</v>
      </c>
      <c r="BF210" s="26">
        <v>0</v>
      </c>
      <c r="BG210" s="83">
        <f t="shared" si="226"/>
        <v>0</v>
      </c>
      <c r="BH210" s="212">
        <f t="shared" si="227"/>
        <v>2.7920000000000003</v>
      </c>
      <c r="BI210" s="193">
        <f t="shared" si="228"/>
        <v>0.26100000000000001</v>
      </c>
      <c r="BJ210" s="283">
        <f t="shared" si="229"/>
        <v>0</v>
      </c>
      <c r="BK210" s="284">
        <f t="shared" si="230"/>
        <v>1</v>
      </c>
      <c r="BM210" s="160">
        <v>0</v>
      </c>
      <c r="BN210" s="26">
        <f t="shared" si="231"/>
        <v>0</v>
      </c>
      <c r="BO210" s="11">
        <v>0</v>
      </c>
      <c r="BP210" s="26">
        <f t="shared" si="232"/>
        <v>0</v>
      </c>
      <c r="BQ210" s="26">
        <v>3.7999999999999999E-2</v>
      </c>
      <c r="BR210" s="83">
        <f t="shared" si="233"/>
        <v>0.25</v>
      </c>
      <c r="BS210" s="163">
        <f t="shared" si="234"/>
        <v>0.25</v>
      </c>
      <c r="BT210" s="223">
        <f t="shared" si="235"/>
        <v>0.20399999999999999</v>
      </c>
      <c r="BU210" s="283">
        <f t="shared" si="236"/>
        <v>0</v>
      </c>
      <c r="BV210" s="284">
        <f t="shared" si="237"/>
        <v>0</v>
      </c>
      <c r="BX210" s="160">
        <v>13</v>
      </c>
      <c r="BY210" s="144">
        <f t="shared" si="238"/>
        <v>0.91800000000000004</v>
      </c>
      <c r="BZ210" s="11">
        <v>4</v>
      </c>
      <c r="CA210" s="144">
        <f t="shared" si="239"/>
        <v>0.93600000000000005</v>
      </c>
      <c r="CB210" s="11">
        <v>3</v>
      </c>
      <c r="CC210" s="26">
        <f t="shared" si="240"/>
        <v>0.51500000000000001</v>
      </c>
      <c r="CD210" s="11">
        <v>1</v>
      </c>
      <c r="CE210" s="26">
        <f t="shared" si="241"/>
        <v>0.501</v>
      </c>
      <c r="CF210" s="163">
        <f t="shared" si="242"/>
        <v>1.4330000000000001</v>
      </c>
      <c r="CG210" s="203">
        <f t="shared" si="243"/>
        <v>0.79100000000000004</v>
      </c>
      <c r="CH210" s="283">
        <f t="shared" si="244"/>
        <v>1</v>
      </c>
      <c r="CI210" s="284">
        <f t="shared" si="245"/>
        <v>1</v>
      </c>
      <c r="CK210" s="160">
        <v>0</v>
      </c>
      <c r="CL210" s="26">
        <f t="shared" si="246"/>
        <v>0</v>
      </c>
      <c r="CM210" s="26">
        <v>0</v>
      </c>
      <c r="CN210" s="83">
        <f t="shared" si="247"/>
        <v>0</v>
      </c>
      <c r="CO210" s="11">
        <v>42</v>
      </c>
      <c r="CP210" s="26">
        <f t="shared" si="248"/>
        <v>0.61099999999999999</v>
      </c>
      <c r="CQ210" s="11">
        <v>21</v>
      </c>
      <c r="CR210" s="26">
        <f t="shared" si="249"/>
        <v>0.72</v>
      </c>
      <c r="CS210" s="163">
        <f t="shared" si="250"/>
        <v>1.331</v>
      </c>
      <c r="CT210" s="203">
        <f t="shared" si="251"/>
        <v>0.43099999999999999</v>
      </c>
      <c r="CU210" s="283">
        <f t="shared" si="252"/>
        <v>0</v>
      </c>
      <c r="CV210" s="284">
        <f t="shared" si="253"/>
        <v>0</v>
      </c>
      <c r="CX210" s="227">
        <v>5.6000000000000001E-2</v>
      </c>
      <c r="CY210" s="26">
        <f t="shared" si="254"/>
        <v>0.32800000000000001</v>
      </c>
      <c r="CZ210" s="26">
        <v>3.3000000000000002E-2</v>
      </c>
      <c r="DA210" s="26">
        <f t="shared" si="255"/>
        <v>0.374</v>
      </c>
      <c r="DB210" s="83">
        <v>0.70920000000000005</v>
      </c>
      <c r="DC210" s="163">
        <f t="shared" si="256"/>
        <v>1.4112</v>
      </c>
      <c r="DD210" s="203">
        <f t="shared" si="257"/>
        <v>0.47699999999999998</v>
      </c>
      <c r="DE210" s="283">
        <f t="shared" si="258"/>
        <v>0</v>
      </c>
      <c r="DF210" s="284">
        <f t="shared" si="259"/>
        <v>0</v>
      </c>
      <c r="DI210" s="231"/>
      <c r="DJ210" s="163">
        <f t="shared" si="260"/>
        <v>10.930200000000003</v>
      </c>
      <c r="DK210" s="203">
        <f t="shared" si="261"/>
        <v>0.29599999999999999</v>
      </c>
      <c r="DM210" s="301">
        <f t="shared" si="262"/>
        <v>1</v>
      </c>
      <c r="DN210" s="302">
        <f t="shared" si="263"/>
        <v>2</v>
      </c>
    </row>
    <row r="211" spans="2:118" x14ac:dyDescent="0.3">
      <c r="B211" s="47" t="s">
        <v>300</v>
      </c>
      <c r="C211" s="160">
        <v>540215</v>
      </c>
      <c r="D211" s="4" t="s">
        <v>367</v>
      </c>
      <c r="E211" s="4" t="s">
        <v>369</v>
      </c>
      <c r="F211" s="11">
        <v>5</v>
      </c>
      <c r="G211" s="18">
        <v>2586</v>
      </c>
      <c r="H211" s="18">
        <v>5105</v>
      </c>
      <c r="I211" s="18">
        <v>10676</v>
      </c>
      <c r="J211" s="19">
        <v>2642.1655065738591</v>
      </c>
      <c r="K211" s="18">
        <v>4523</v>
      </c>
      <c r="L211" s="163">
        <v>2.33</v>
      </c>
      <c r="N211" s="256">
        <v>258</v>
      </c>
      <c r="O211" s="26">
        <f t="shared" si="198"/>
        <v>0.68500000000000005</v>
      </c>
      <c r="P211" s="26">
        <v>9.9767981438515077E-2</v>
      </c>
      <c r="Q211" s="26">
        <f t="shared" si="199"/>
        <v>0.49399999999999999</v>
      </c>
      <c r="R211" s="11">
        <v>5.4700000000000006</v>
      </c>
      <c r="S211" s="26">
        <f t="shared" si="200"/>
        <v>0.63600000000000001</v>
      </c>
      <c r="T211" s="69">
        <v>2.1152358855375101E-3</v>
      </c>
      <c r="U211" s="26">
        <f t="shared" si="201"/>
        <v>0.33900000000000002</v>
      </c>
      <c r="V211" s="11">
        <v>11</v>
      </c>
      <c r="W211" s="26">
        <f t="shared" si="202"/>
        <v>4.4999999999999998E-2</v>
      </c>
      <c r="X211" s="62">
        <v>1</v>
      </c>
      <c r="Y211" s="26">
        <f t="shared" si="203"/>
        <v>0.247</v>
      </c>
      <c r="Z211" s="163">
        <f t="shared" si="204"/>
        <v>2.4459999999999997</v>
      </c>
      <c r="AA211" s="181">
        <f t="shared" si="205"/>
        <v>0.254</v>
      </c>
      <c r="AB211" s="283">
        <f t="shared" si="206"/>
        <v>0</v>
      </c>
      <c r="AC211" s="284">
        <f t="shared" si="207"/>
        <v>0</v>
      </c>
      <c r="AE211" s="256">
        <v>72</v>
      </c>
      <c r="AF211" s="26">
        <f t="shared" si="208"/>
        <v>0.51200000000000001</v>
      </c>
      <c r="AG211" s="79">
        <v>29</v>
      </c>
      <c r="AH211" s="31">
        <f t="shared" si="209"/>
        <v>0.83</v>
      </c>
      <c r="AI211" s="26">
        <f t="shared" si="210"/>
        <v>1.4103819784524976E-2</v>
      </c>
      <c r="AJ211" s="83">
        <f t="shared" si="211"/>
        <v>0.20399999999999999</v>
      </c>
      <c r="AK211" s="61">
        <f t="shared" si="212"/>
        <v>0.27906976744186046</v>
      </c>
      <c r="AL211" s="26">
        <f t="shared" si="213"/>
        <v>0.41599999999999998</v>
      </c>
      <c r="AM211" s="11">
        <v>319</v>
      </c>
      <c r="AN211" s="83">
        <f t="shared" si="214"/>
        <v>6.2487757100881489E-2</v>
      </c>
      <c r="AO211" s="26">
        <f t="shared" si="215"/>
        <v>0.40277777777777779</v>
      </c>
      <c r="AP211" s="144">
        <f t="shared" si="216"/>
        <v>0.97099999999999997</v>
      </c>
      <c r="AQ211" s="198">
        <f t="shared" si="217"/>
        <v>1.962</v>
      </c>
      <c r="AR211" s="193">
        <f t="shared" si="218"/>
        <v>0.501</v>
      </c>
      <c r="AS211" s="283">
        <f t="shared" si="219"/>
        <v>0</v>
      </c>
      <c r="AT211" s="284">
        <f t="shared" si="220"/>
        <v>1</v>
      </c>
      <c r="AV211" s="208">
        <v>76200</v>
      </c>
      <c r="AW211" s="144">
        <f t="shared" si="221"/>
        <v>0.93899999999999995</v>
      </c>
      <c r="AX211" s="26">
        <v>2.0408163265306121E-2</v>
      </c>
      <c r="AY211" s="83">
        <f t="shared" si="222"/>
        <v>0.27900000000000003</v>
      </c>
      <c r="AZ211" s="26">
        <v>0.373</v>
      </c>
      <c r="BA211" s="178">
        <f t="shared" si="223"/>
        <v>0.80200000000000005</v>
      </c>
      <c r="BB211" s="26">
        <v>0.83399999999999996</v>
      </c>
      <c r="BC211" s="83">
        <f t="shared" si="224"/>
        <v>0.55100000000000005</v>
      </c>
      <c r="BD211" s="26">
        <v>0.78300000000000003</v>
      </c>
      <c r="BE211" s="83">
        <f t="shared" si="225"/>
        <v>0.45200000000000001</v>
      </c>
      <c r="BF211" s="26">
        <v>4.1666666666666664E-2</v>
      </c>
      <c r="BG211" s="83">
        <f t="shared" si="226"/>
        <v>0.63600000000000001</v>
      </c>
      <c r="BH211" s="212">
        <f t="shared" si="227"/>
        <v>3.6590000000000003</v>
      </c>
      <c r="BI211" s="193">
        <f t="shared" si="228"/>
        <v>0.74199999999999999</v>
      </c>
      <c r="BJ211" s="283">
        <f t="shared" si="229"/>
        <v>1</v>
      </c>
      <c r="BK211" s="284">
        <f t="shared" si="230"/>
        <v>2</v>
      </c>
      <c r="BM211" s="160">
        <v>0</v>
      </c>
      <c r="BN211" s="26">
        <f t="shared" si="231"/>
        <v>0</v>
      </c>
      <c r="BO211" s="11">
        <v>0</v>
      </c>
      <c r="BP211" s="26">
        <f t="shared" si="232"/>
        <v>0</v>
      </c>
      <c r="BQ211" s="26">
        <v>5.3999999999999999E-2</v>
      </c>
      <c r="BR211" s="83">
        <f t="shared" si="233"/>
        <v>0.35299999999999998</v>
      </c>
      <c r="BS211" s="163">
        <f t="shared" si="234"/>
        <v>0.35299999999999998</v>
      </c>
      <c r="BT211" s="223">
        <f t="shared" si="235"/>
        <v>0.24299999999999999</v>
      </c>
      <c r="BU211" s="283">
        <f t="shared" si="236"/>
        <v>0</v>
      </c>
      <c r="BV211" s="284">
        <f t="shared" si="237"/>
        <v>0</v>
      </c>
      <c r="BX211" s="160">
        <v>0</v>
      </c>
      <c r="BY211" s="26">
        <f t="shared" si="238"/>
        <v>0</v>
      </c>
      <c r="BZ211" s="11">
        <v>0</v>
      </c>
      <c r="CA211" s="26">
        <f t="shared" si="239"/>
        <v>0</v>
      </c>
      <c r="CB211" s="11">
        <v>2</v>
      </c>
      <c r="CC211" s="26">
        <f t="shared" si="240"/>
        <v>0.42</v>
      </c>
      <c r="CD211" s="11">
        <v>1</v>
      </c>
      <c r="CE211" s="26">
        <f t="shared" si="241"/>
        <v>0.501</v>
      </c>
      <c r="CF211" s="163">
        <f t="shared" si="242"/>
        <v>0.42</v>
      </c>
      <c r="CG211" s="203">
        <f t="shared" si="243"/>
        <v>0.39200000000000002</v>
      </c>
      <c r="CH211" s="283">
        <f t="shared" si="244"/>
        <v>0</v>
      </c>
      <c r="CI211" s="284">
        <f t="shared" si="245"/>
        <v>0</v>
      </c>
      <c r="CK211" s="160">
        <v>0</v>
      </c>
      <c r="CL211" s="26">
        <f t="shared" si="246"/>
        <v>0</v>
      </c>
      <c r="CM211" s="26">
        <v>0</v>
      </c>
      <c r="CN211" s="83">
        <f t="shared" si="247"/>
        <v>0</v>
      </c>
      <c r="CO211" s="11">
        <v>65</v>
      </c>
      <c r="CP211" s="26">
        <f t="shared" si="248"/>
        <v>0.71</v>
      </c>
      <c r="CQ211" s="11">
        <v>20</v>
      </c>
      <c r="CR211" s="26">
        <f t="shared" si="249"/>
        <v>0.71</v>
      </c>
      <c r="CS211" s="163">
        <f t="shared" si="250"/>
        <v>1.42</v>
      </c>
      <c r="CT211" s="203">
        <f t="shared" si="251"/>
        <v>0.441</v>
      </c>
      <c r="CU211" s="283">
        <f t="shared" si="252"/>
        <v>0</v>
      </c>
      <c r="CV211" s="284">
        <f t="shared" si="253"/>
        <v>0</v>
      </c>
      <c r="CX211" s="227">
        <v>1.2999999999999999E-2</v>
      </c>
      <c r="CY211" s="26">
        <f t="shared" si="254"/>
        <v>0.187</v>
      </c>
      <c r="CZ211" s="26">
        <v>7.0000000000000001E-3</v>
      </c>
      <c r="DA211" s="26">
        <f t="shared" si="255"/>
        <v>0.219</v>
      </c>
      <c r="DB211" s="26">
        <v>0.13650000000000001</v>
      </c>
      <c r="DC211" s="163">
        <f t="shared" si="256"/>
        <v>0.54249999999999998</v>
      </c>
      <c r="DD211" s="203">
        <f t="shared" si="257"/>
        <v>0.13400000000000001</v>
      </c>
      <c r="DE211" s="283">
        <f t="shared" si="258"/>
        <v>0</v>
      </c>
      <c r="DF211" s="284">
        <f t="shared" si="259"/>
        <v>0</v>
      </c>
      <c r="DI211" s="231"/>
      <c r="DJ211" s="163">
        <f t="shared" si="260"/>
        <v>10.8025</v>
      </c>
      <c r="DK211" s="203">
        <f t="shared" si="261"/>
        <v>0.29299999999999998</v>
      </c>
      <c r="DM211" s="301">
        <f t="shared" si="262"/>
        <v>1</v>
      </c>
      <c r="DN211" s="302">
        <f t="shared" si="263"/>
        <v>3</v>
      </c>
    </row>
    <row r="212" spans="2:118" x14ac:dyDescent="0.3">
      <c r="B212" s="47" t="s">
        <v>199</v>
      </c>
      <c r="C212" s="160">
        <v>540143</v>
      </c>
      <c r="D212" s="4" t="s">
        <v>344</v>
      </c>
      <c r="E212" s="4" t="s">
        <v>369</v>
      </c>
      <c r="F212" s="11">
        <v>1</v>
      </c>
      <c r="G212" s="18">
        <v>202</v>
      </c>
      <c r="H212" s="18">
        <v>356</v>
      </c>
      <c r="I212" s="18">
        <v>639</v>
      </c>
      <c r="J212" s="19">
        <v>2024.5544554455444</v>
      </c>
      <c r="K212" s="18">
        <v>205</v>
      </c>
      <c r="L212" s="163">
        <v>3.12</v>
      </c>
      <c r="N212" s="256">
        <v>34</v>
      </c>
      <c r="O212" s="26">
        <f t="shared" si="198"/>
        <v>0.18</v>
      </c>
      <c r="P212" s="26">
        <v>0.1683168316831683</v>
      </c>
      <c r="Q212" s="26">
        <f t="shared" si="199"/>
        <v>0.68100000000000005</v>
      </c>
      <c r="R212" s="11">
        <v>1.97</v>
      </c>
      <c r="S212" s="26">
        <f t="shared" si="200"/>
        <v>0.26800000000000002</v>
      </c>
      <c r="T212" s="69">
        <v>9.7524752475247525E-3</v>
      </c>
      <c r="U212" s="144">
        <f t="shared" si="201"/>
        <v>0.92500000000000004</v>
      </c>
      <c r="V212" s="11">
        <v>11</v>
      </c>
      <c r="W212" s="26">
        <f t="shared" si="202"/>
        <v>4.4999999999999998E-2</v>
      </c>
      <c r="X212" s="62">
        <v>1.3</v>
      </c>
      <c r="Y212" s="26">
        <f t="shared" si="203"/>
        <v>0.35599999999999998</v>
      </c>
      <c r="Z212" s="163">
        <f t="shared" si="204"/>
        <v>2.4550000000000005</v>
      </c>
      <c r="AA212" s="181">
        <f t="shared" si="205"/>
        <v>0.25700000000000001</v>
      </c>
      <c r="AB212" s="283">
        <f t="shared" si="206"/>
        <v>1</v>
      </c>
      <c r="AC212" s="284">
        <f t="shared" si="207"/>
        <v>1</v>
      </c>
      <c r="AE212" s="256">
        <v>26</v>
      </c>
      <c r="AF212" s="26">
        <f t="shared" si="208"/>
        <v>0.29599999999999999</v>
      </c>
      <c r="AG212" s="79">
        <v>3</v>
      </c>
      <c r="AH212" s="26">
        <f t="shared" si="209"/>
        <v>0.56100000000000005</v>
      </c>
      <c r="AI212" s="26">
        <f t="shared" si="210"/>
        <v>7.3033707865168537E-2</v>
      </c>
      <c r="AJ212" s="83">
        <f t="shared" si="211"/>
        <v>0.50800000000000001</v>
      </c>
      <c r="AK212" s="61">
        <f t="shared" si="212"/>
        <v>0.76470588235294112</v>
      </c>
      <c r="AL212" s="26">
        <f t="shared" si="213"/>
        <v>0.68100000000000005</v>
      </c>
      <c r="AM212" s="11">
        <v>31</v>
      </c>
      <c r="AN212" s="83">
        <f t="shared" si="214"/>
        <v>8.7078651685393263E-2</v>
      </c>
      <c r="AO212" s="26">
        <f t="shared" si="215"/>
        <v>0.11538461538461539</v>
      </c>
      <c r="AP212" s="26">
        <f t="shared" si="216"/>
        <v>0.77300000000000002</v>
      </c>
      <c r="AQ212" s="198">
        <f t="shared" si="217"/>
        <v>2.0459999999999998</v>
      </c>
      <c r="AR212" s="193">
        <f t="shared" si="218"/>
        <v>0.53300000000000003</v>
      </c>
      <c r="AS212" s="283">
        <f t="shared" si="219"/>
        <v>0</v>
      </c>
      <c r="AT212" s="284">
        <f t="shared" si="220"/>
        <v>0</v>
      </c>
      <c r="AV212" s="208">
        <v>41500</v>
      </c>
      <c r="AW212" s="83">
        <f t="shared" si="221"/>
        <v>0.59</v>
      </c>
      <c r="AX212" s="26">
        <v>0.1111111111111111</v>
      </c>
      <c r="AY212" s="83">
        <f t="shared" si="222"/>
        <v>0.441</v>
      </c>
      <c r="AZ212" s="26">
        <v>6.5000000000000002E-2</v>
      </c>
      <c r="BA212" s="83">
        <f t="shared" si="223"/>
        <v>0.21199999999999999</v>
      </c>
      <c r="BB212" s="26">
        <v>0.90300000000000002</v>
      </c>
      <c r="BC212" s="83">
        <f t="shared" si="224"/>
        <v>0.76300000000000001</v>
      </c>
      <c r="BD212" s="26">
        <v>0.77400000000000002</v>
      </c>
      <c r="BE212" s="83">
        <f t="shared" si="225"/>
        <v>0.42699999999999999</v>
      </c>
      <c r="BF212" s="26">
        <v>3.8461538461538464E-2</v>
      </c>
      <c r="BG212" s="83">
        <f t="shared" si="226"/>
        <v>0.61399999999999999</v>
      </c>
      <c r="BH212" s="212">
        <f t="shared" si="227"/>
        <v>3.0469999999999997</v>
      </c>
      <c r="BI212" s="193">
        <f t="shared" si="228"/>
        <v>0.34599999999999997</v>
      </c>
      <c r="BJ212" s="283">
        <f t="shared" si="229"/>
        <v>0</v>
      </c>
      <c r="BK212" s="284">
        <f t="shared" si="230"/>
        <v>0</v>
      </c>
      <c r="BM212" s="160">
        <v>1</v>
      </c>
      <c r="BN212" s="26">
        <f t="shared" si="231"/>
        <v>0.40200000000000002</v>
      </c>
      <c r="BO212" s="11">
        <v>0</v>
      </c>
      <c r="BP212" s="26">
        <f t="shared" si="232"/>
        <v>0</v>
      </c>
      <c r="BQ212" s="26">
        <v>8.6999999999999994E-2</v>
      </c>
      <c r="BR212" s="83">
        <f t="shared" si="233"/>
        <v>0.53700000000000003</v>
      </c>
      <c r="BS212" s="163">
        <f t="shared" si="234"/>
        <v>0.93900000000000006</v>
      </c>
      <c r="BT212" s="223">
        <f t="shared" si="235"/>
        <v>0.498</v>
      </c>
      <c r="BU212" s="283">
        <f t="shared" si="236"/>
        <v>0</v>
      </c>
      <c r="BV212" s="284">
        <f t="shared" si="237"/>
        <v>0</v>
      </c>
      <c r="BX212" s="160">
        <v>0</v>
      </c>
      <c r="BY212" s="26">
        <f t="shared" si="238"/>
        <v>0</v>
      </c>
      <c r="BZ212" s="11">
        <v>0</v>
      </c>
      <c r="CA212" s="26">
        <f t="shared" si="239"/>
        <v>0</v>
      </c>
      <c r="CB212" s="11">
        <v>2</v>
      </c>
      <c r="CC212" s="26">
        <f t="shared" si="240"/>
        <v>0.42</v>
      </c>
      <c r="CD212" s="11">
        <v>0</v>
      </c>
      <c r="CE212" s="26">
        <f t="shared" si="241"/>
        <v>0</v>
      </c>
      <c r="CF212" s="163">
        <f t="shared" si="242"/>
        <v>0.42</v>
      </c>
      <c r="CG212" s="203">
        <f t="shared" si="243"/>
        <v>0.39200000000000002</v>
      </c>
      <c r="CH212" s="283">
        <f t="shared" si="244"/>
        <v>0</v>
      </c>
      <c r="CI212" s="284">
        <f t="shared" si="245"/>
        <v>0</v>
      </c>
      <c r="CK212" s="160">
        <v>0</v>
      </c>
      <c r="CL212" s="26">
        <f t="shared" si="246"/>
        <v>0</v>
      </c>
      <c r="CM212" s="26">
        <v>0</v>
      </c>
      <c r="CN212" s="83">
        <f t="shared" si="247"/>
        <v>0</v>
      </c>
      <c r="CO212" s="11">
        <v>2</v>
      </c>
      <c r="CP212" s="26">
        <f t="shared" si="248"/>
        <v>0.16200000000000001</v>
      </c>
      <c r="CQ212" s="11">
        <v>0</v>
      </c>
      <c r="CR212" s="26">
        <f t="shared" si="249"/>
        <v>0</v>
      </c>
      <c r="CS212" s="163">
        <f t="shared" si="250"/>
        <v>0.16200000000000001</v>
      </c>
      <c r="CT212" s="203">
        <f t="shared" si="251"/>
        <v>0.13</v>
      </c>
      <c r="CU212" s="283">
        <f t="shared" si="252"/>
        <v>0</v>
      </c>
      <c r="CV212" s="284">
        <f t="shared" si="253"/>
        <v>0</v>
      </c>
      <c r="CX212" s="227">
        <v>7.8E-2</v>
      </c>
      <c r="CY212" s="26">
        <f t="shared" si="254"/>
        <v>0.42</v>
      </c>
      <c r="CZ212" s="26">
        <v>5.2999999999999999E-2</v>
      </c>
      <c r="DA212" s="26">
        <f t="shared" si="255"/>
        <v>0.49099999999999999</v>
      </c>
      <c r="DB212" s="83">
        <v>0.72240000000000004</v>
      </c>
      <c r="DC212" s="163">
        <f t="shared" si="256"/>
        <v>1.6334</v>
      </c>
      <c r="DD212" s="203">
        <f t="shared" si="257"/>
        <v>0.55800000000000005</v>
      </c>
      <c r="DE212" s="283">
        <f t="shared" si="258"/>
        <v>0</v>
      </c>
      <c r="DF212" s="284">
        <f t="shared" si="259"/>
        <v>0</v>
      </c>
      <c r="DI212" s="231"/>
      <c r="DJ212" s="163">
        <f t="shared" si="260"/>
        <v>10.702400000000001</v>
      </c>
      <c r="DK212" s="203">
        <f t="shared" si="261"/>
        <v>0.28899999999999998</v>
      </c>
      <c r="DM212" s="301">
        <f t="shared" si="262"/>
        <v>1</v>
      </c>
      <c r="DN212" s="302">
        <f t="shared" si="263"/>
        <v>1</v>
      </c>
    </row>
    <row r="213" spans="2:118" x14ac:dyDescent="0.3">
      <c r="B213" s="47" t="s">
        <v>184</v>
      </c>
      <c r="C213" s="160">
        <v>540131</v>
      </c>
      <c r="D213" s="4" t="s">
        <v>341</v>
      </c>
      <c r="E213" s="4" t="s">
        <v>369</v>
      </c>
      <c r="F213" s="11">
        <v>8</v>
      </c>
      <c r="G213" s="18">
        <v>244</v>
      </c>
      <c r="H213" s="18">
        <v>515</v>
      </c>
      <c r="I213" s="18">
        <v>873</v>
      </c>
      <c r="J213" s="19">
        <v>2289.8360655737702</v>
      </c>
      <c r="K213" s="18">
        <v>296</v>
      </c>
      <c r="L213" s="163">
        <v>2.95</v>
      </c>
      <c r="N213" s="256">
        <v>23</v>
      </c>
      <c r="O213" s="26">
        <f t="shared" si="198"/>
        <v>0.13400000000000001</v>
      </c>
      <c r="P213" s="26">
        <v>9.4262295081967207E-2</v>
      </c>
      <c r="Q213" s="26">
        <f t="shared" si="199"/>
        <v>0.47299999999999998</v>
      </c>
      <c r="R213" s="11">
        <v>0.3</v>
      </c>
      <c r="S213" s="26">
        <f t="shared" si="200"/>
        <v>5.2999999999999999E-2</v>
      </c>
      <c r="T213" s="69">
        <v>1.2295081967213109E-3</v>
      </c>
      <c r="U213" s="26">
        <f t="shared" si="201"/>
        <v>0.19700000000000001</v>
      </c>
      <c r="V213" s="11">
        <v>11</v>
      </c>
      <c r="W213" s="26">
        <f t="shared" si="202"/>
        <v>4.4999999999999998E-2</v>
      </c>
      <c r="X213" s="62">
        <v>0.9</v>
      </c>
      <c r="Y213" s="26">
        <f t="shared" si="203"/>
        <v>0.222</v>
      </c>
      <c r="Z213" s="163">
        <f t="shared" si="204"/>
        <v>1.1240000000000001</v>
      </c>
      <c r="AA213" s="181">
        <f t="shared" si="205"/>
        <v>7.3999999999999996E-2</v>
      </c>
      <c r="AB213" s="283">
        <f t="shared" si="206"/>
        <v>0</v>
      </c>
      <c r="AC213" s="284">
        <f t="shared" si="207"/>
        <v>0</v>
      </c>
      <c r="AE213" s="256">
        <v>58</v>
      </c>
      <c r="AF213" s="26">
        <f t="shared" si="208"/>
        <v>0.48</v>
      </c>
      <c r="AG213" s="79">
        <v>1</v>
      </c>
      <c r="AH213" s="26">
        <f t="shared" si="209"/>
        <v>0.46899999999999997</v>
      </c>
      <c r="AI213" s="26">
        <f t="shared" si="210"/>
        <v>0.11262135922330097</v>
      </c>
      <c r="AJ213" s="83">
        <f t="shared" si="211"/>
        <v>0.63200000000000001</v>
      </c>
      <c r="AK213" s="61">
        <f t="shared" si="212"/>
        <v>2.5217391304347827</v>
      </c>
      <c r="AL213" s="144">
        <f t="shared" si="213"/>
        <v>0.96799999999999997</v>
      </c>
      <c r="AM213" s="11">
        <v>67</v>
      </c>
      <c r="AN213" s="83">
        <f t="shared" si="214"/>
        <v>0.13009708737864079</v>
      </c>
      <c r="AO213" s="26">
        <f t="shared" si="215"/>
        <v>1.7241379310344827E-2</v>
      </c>
      <c r="AP213" s="26">
        <f t="shared" si="216"/>
        <v>0.54700000000000004</v>
      </c>
      <c r="AQ213" s="198">
        <f t="shared" si="217"/>
        <v>2.5489999999999999</v>
      </c>
      <c r="AR213" s="193">
        <f t="shared" si="218"/>
        <v>0.73099999999999998</v>
      </c>
      <c r="AS213" s="283">
        <f t="shared" si="219"/>
        <v>1</v>
      </c>
      <c r="AT213" s="284">
        <f t="shared" si="220"/>
        <v>1</v>
      </c>
      <c r="AV213" s="208">
        <v>32900</v>
      </c>
      <c r="AW213" s="83">
        <f t="shared" si="221"/>
        <v>0.438</v>
      </c>
      <c r="AX213" s="26">
        <v>0.19047619047619049</v>
      </c>
      <c r="AY213" s="83">
        <f t="shared" si="222"/>
        <v>0.57199999999999995</v>
      </c>
      <c r="AZ213" s="26">
        <v>0.14899999999999999</v>
      </c>
      <c r="BA213" s="83">
        <f t="shared" si="223"/>
        <v>0.36699999999999999</v>
      </c>
      <c r="BB213" s="26">
        <v>0.313</v>
      </c>
      <c r="BC213" s="83">
        <f t="shared" si="224"/>
        <v>0.18</v>
      </c>
      <c r="BD213" s="26">
        <v>0.95599999999999996</v>
      </c>
      <c r="BE213" s="144">
        <f t="shared" si="225"/>
        <v>0.91500000000000004</v>
      </c>
      <c r="BF213" s="26">
        <v>1.7241379310344827E-2</v>
      </c>
      <c r="BG213" s="83">
        <f t="shared" si="226"/>
        <v>0.438</v>
      </c>
      <c r="BH213" s="212">
        <f t="shared" si="227"/>
        <v>2.91</v>
      </c>
      <c r="BI213" s="193">
        <f t="shared" si="228"/>
        <v>0.29299999999999998</v>
      </c>
      <c r="BJ213" s="283">
        <f t="shared" si="229"/>
        <v>1</v>
      </c>
      <c r="BK213" s="284">
        <f t="shared" si="230"/>
        <v>1</v>
      </c>
      <c r="BM213" s="160">
        <v>0</v>
      </c>
      <c r="BN213" s="26">
        <f t="shared" si="231"/>
        <v>0</v>
      </c>
      <c r="BO213" s="11">
        <v>0</v>
      </c>
      <c r="BP213" s="26">
        <f t="shared" si="232"/>
        <v>0</v>
      </c>
      <c r="BQ213" s="26">
        <v>0.14699999999999999</v>
      </c>
      <c r="BR213" s="83">
        <f t="shared" si="233"/>
        <v>0.71299999999999997</v>
      </c>
      <c r="BS213" s="163">
        <f t="shared" si="234"/>
        <v>0.71299999999999997</v>
      </c>
      <c r="BT213" s="223">
        <f t="shared" si="235"/>
        <v>0.38100000000000001</v>
      </c>
      <c r="BU213" s="283">
        <f t="shared" si="236"/>
        <v>0</v>
      </c>
      <c r="BV213" s="284">
        <f t="shared" si="237"/>
        <v>0</v>
      </c>
      <c r="BX213" s="160">
        <v>0</v>
      </c>
      <c r="BY213" s="26">
        <f t="shared" si="238"/>
        <v>0</v>
      </c>
      <c r="BZ213" s="11">
        <v>0</v>
      </c>
      <c r="CA213" s="26">
        <f t="shared" si="239"/>
        <v>0</v>
      </c>
      <c r="CB213" s="11">
        <v>3</v>
      </c>
      <c r="CC213" s="26">
        <f t="shared" si="240"/>
        <v>0.51500000000000001</v>
      </c>
      <c r="CD213" s="11">
        <v>0</v>
      </c>
      <c r="CE213" s="26">
        <f t="shared" si="241"/>
        <v>0</v>
      </c>
      <c r="CF213" s="163">
        <f t="shared" si="242"/>
        <v>0.51500000000000001</v>
      </c>
      <c r="CG213" s="203">
        <f t="shared" si="243"/>
        <v>0.46600000000000003</v>
      </c>
      <c r="CH213" s="283">
        <f t="shared" si="244"/>
        <v>0</v>
      </c>
      <c r="CI213" s="284">
        <f t="shared" si="245"/>
        <v>0</v>
      </c>
      <c r="CK213" s="160">
        <v>2</v>
      </c>
      <c r="CL213" s="26">
        <f t="shared" si="246"/>
        <v>0.498</v>
      </c>
      <c r="CM213" s="26">
        <v>3.4482758620689655E-2</v>
      </c>
      <c r="CN213" s="83">
        <f t="shared" si="247"/>
        <v>0.59699999999999998</v>
      </c>
      <c r="CO213" s="11">
        <v>2</v>
      </c>
      <c r="CP213" s="26">
        <f t="shared" si="248"/>
        <v>0.16200000000000001</v>
      </c>
      <c r="CQ213" s="11">
        <v>0</v>
      </c>
      <c r="CR213" s="26">
        <f t="shared" si="249"/>
        <v>0</v>
      </c>
      <c r="CS213" s="163">
        <f t="shared" si="250"/>
        <v>1.2570000000000001</v>
      </c>
      <c r="CT213" s="203">
        <f t="shared" si="251"/>
        <v>0.40899999999999997</v>
      </c>
      <c r="CU213" s="283">
        <f t="shared" si="252"/>
        <v>0</v>
      </c>
      <c r="CV213" s="284">
        <f t="shared" si="253"/>
        <v>0</v>
      </c>
      <c r="CX213" s="227">
        <v>0.17499999999999999</v>
      </c>
      <c r="CY213" s="26">
        <f t="shared" si="254"/>
        <v>0.63600000000000001</v>
      </c>
      <c r="CZ213" s="26">
        <v>1.4E-2</v>
      </c>
      <c r="DA213" s="26">
        <f t="shared" si="255"/>
        <v>0.26800000000000002</v>
      </c>
      <c r="DB213" s="83">
        <v>0.65629999999999999</v>
      </c>
      <c r="DC213" s="163">
        <f t="shared" si="256"/>
        <v>1.5603</v>
      </c>
      <c r="DD213" s="203">
        <f t="shared" si="257"/>
        <v>0.51500000000000001</v>
      </c>
      <c r="DE213" s="283">
        <f t="shared" si="258"/>
        <v>0</v>
      </c>
      <c r="DF213" s="284">
        <f t="shared" si="259"/>
        <v>0</v>
      </c>
      <c r="DI213" s="231"/>
      <c r="DJ213" s="163">
        <f t="shared" si="260"/>
        <v>10.628300000000001</v>
      </c>
      <c r="DK213" s="203">
        <f t="shared" si="261"/>
        <v>0.28599999999999998</v>
      </c>
      <c r="DM213" s="301">
        <f t="shared" si="262"/>
        <v>2</v>
      </c>
      <c r="DN213" s="302">
        <f t="shared" si="263"/>
        <v>2</v>
      </c>
    </row>
    <row r="214" spans="2:118" x14ac:dyDescent="0.3">
      <c r="B214" s="47" t="s">
        <v>219</v>
      </c>
      <c r="C214" s="160">
        <v>540158</v>
      </c>
      <c r="D214" s="4" t="s">
        <v>350</v>
      </c>
      <c r="E214" s="4" t="s">
        <v>369</v>
      </c>
      <c r="F214" s="11">
        <v>4</v>
      </c>
      <c r="G214" s="18">
        <v>366</v>
      </c>
      <c r="H214" s="18">
        <v>187</v>
      </c>
      <c r="I214" s="18">
        <v>293</v>
      </c>
      <c r="J214" s="19">
        <v>512.34972677595624</v>
      </c>
      <c r="K214" s="18">
        <v>99</v>
      </c>
      <c r="L214" s="163">
        <v>2.96</v>
      </c>
      <c r="N214" s="256">
        <v>58</v>
      </c>
      <c r="O214" s="26">
        <f t="shared" si="198"/>
        <v>0.33900000000000002</v>
      </c>
      <c r="P214" s="26">
        <v>0.15846994535519129</v>
      </c>
      <c r="Q214" s="26">
        <f t="shared" si="199"/>
        <v>0.65700000000000003</v>
      </c>
      <c r="R214" s="11">
        <v>1.76</v>
      </c>
      <c r="S214" s="26">
        <f t="shared" si="200"/>
        <v>0.22900000000000001</v>
      </c>
      <c r="T214" s="69">
        <v>4.8087431693989071E-3</v>
      </c>
      <c r="U214" s="26">
        <f t="shared" si="201"/>
        <v>0.625</v>
      </c>
      <c r="V214" s="11">
        <v>15</v>
      </c>
      <c r="W214" s="26">
        <f t="shared" si="202"/>
        <v>0.28199999999999997</v>
      </c>
      <c r="X214" s="62">
        <v>1.4</v>
      </c>
      <c r="Y214" s="26">
        <f t="shared" si="203"/>
        <v>0.39900000000000002</v>
      </c>
      <c r="Z214" s="163">
        <f t="shared" si="204"/>
        <v>2.5310000000000001</v>
      </c>
      <c r="AA214" s="181">
        <f t="shared" si="205"/>
        <v>0.27200000000000002</v>
      </c>
      <c r="AB214" s="283">
        <f t="shared" si="206"/>
        <v>0</v>
      </c>
      <c r="AC214" s="284">
        <f t="shared" si="207"/>
        <v>0</v>
      </c>
      <c r="AE214" s="256">
        <v>14</v>
      </c>
      <c r="AF214" s="26">
        <f t="shared" si="208"/>
        <v>0.17599999999999999</v>
      </c>
      <c r="AG214" s="79">
        <v>1</v>
      </c>
      <c r="AH214" s="26">
        <f t="shared" si="209"/>
        <v>0.46899999999999997</v>
      </c>
      <c r="AI214" s="26">
        <f t="shared" si="210"/>
        <v>7.4866310160427801E-2</v>
      </c>
      <c r="AJ214" s="83">
        <f t="shared" si="211"/>
        <v>0.53</v>
      </c>
      <c r="AK214" s="61">
        <f t="shared" si="212"/>
        <v>0.2413793103448276</v>
      </c>
      <c r="AL214" s="26">
        <f t="shared" si="213"/>
        <v>0.38500000000000001</v>
      </c>
      <c r="AM214" s="11">
        <v>16</v>
      </c>
      <c r="AN214" s="83">
        <f t="shared" si="214"/>
        <v>8.5561497326203204E-2</v>
      </c>
      <c r="AO214" s="26">
        <f t="shared" si="215"/>
        <v>7.1428571428571425E-2</v>
      </c>
      <c r="AP214" s="26">
        <f t="shared" si="216"/>
        <v>0.66700000000000004</v>
      </c>
      <c r="AQ214" s="198">
        <f t="shared" si="217"/>
        <v>1.5599999999999998</v>
      </c>
      <c r="AR214" s="193">
        <f t="shared" si="218"/>
        <v>0.34899999999999998</v>
      </c>
      <c r="AS214" s="283">
        <f t="shared" si="219"/>
        <v>0</v>
      </c>
      <c r="AT214" s="284">
        <f t="shared" si="220"/>
        <v>0</v>
      </c>
      <c r="AV214" s="208">
        <v>21600</v>
      </c>
      <c r="AW214" s="83">
        <f t="shared" si="221"/>
        <v>0.222</v>
      </c>
      <c r="AX214" s="26">
        <v>0.25</v>
      </c>
      <c r="AY214" s="83">
        <f t="shared" si="222"/>
        <v>0.63900000000000001</v>
      </c>
      <c r="AZ214" s="26">
        <v>6.2E-2</v>
      </c>
      <c r="BA214" s="83">
        <f t="shared" si="223"/>
        <v>0.20399999999999999</v>
      </c>
      <c r="BB214" s="26">
        <v>0.68799999999999994</v>
      </c>
      <c r="BC214" s="83">
        <f t="shared" si="224"/>
        <v>0.35299999999999998</v>
      </c>
      <c r="BD214" s="26">
        <v>0.81200000000000006</v>
      </c>
      <c r="BE214" s="83">
        <f t="shared" si="225"/>
        <v>0.51900000000000002</v>
      </c>
      <c r="BF214" s="26">
        <v>0</v>
      </c>
      <c r="BG214" s="83">
        <f t="shared" si="226"/>
        <v>0</v>
      </c>
      <c r="BH214" s="212">
        <f t="shared" si="227"/>
        <v>1.9370000000000001</v>
      </c>
      <c r="BI214" s="193">
        <f t="shared" si="228"/>
        <v>0.16200000000000001</v>
      </c>
      <c r="BJ214" s="283">
        <f t="shared" si="229"/>
        <v>0</v>
      </c>
      <c r="BK214" s="284">
        <f t="shared" si="230"/>
        <v>0</v>
      </c>
      <c r="BM214" s="160">
        <v>1</v>
      </c>
      <c r="BN214" s="26">
        <f t="shared" si="231"/>
        <v>0.40200000000000002</v>
      </c>
      <c r="BO214" s="11">
        <v>0</v>
      </c>
      <c r="BP214" s="26">
        <f t="shared" si="232"/>
        <v>0</v>
      </c>
      <c r="BQ214" s="26">
        <v>0.13100000000000001</v>
      </c>
      <c r="BR214" s="83">
        <f t="shared" si="233"/>
        <v>0.65700000000000003</v>
      </c>
      <c r="BS214" s="163">
        <f t="shared" si="234"/>
        <v>1.0590000000000002</v>
      </c>
      <c r="BT214" s="223">
        <f t="shared" si="235"/>
        <v>0.57499999999999996</v>
      </c>
      <c r="BU214" s="283">
        <f t="shared" si="236"/>
        <v>0</v>
      </c>
      <c r="BV214" s="284">
        <f t="shared" si="237"/>
        <v>0</v>
      </c>
      <c r="BX214" s="160">
        <v>0</v>
      </c>
      <c r="BY214" s="26">
        <f t="shared" si="238"/>
        <v>0</v>
      </c>
      <c r="BZ214" s="11">
        <v>0</v>
      </c>
      <c r="CA214" s="26">
        <f t="shared" si="239"/>
        <v>0</v>
      </c>
      <c r="CB214" s="11">
        <v>2</v>
      </c>
      <c r="CC214" s="26">
        <f t="shared" si="240"/>
        <v>0.42</v>
      </c>
      <c r="CD214" s="11">
        <v>1</v>
      </c>
      <c r="CE214" s="26">
        <f t="shared" si="241"/>
        <v>0.501</v>
      </c>
      <c r="CF214" s="163">
        <f t="shared" si="242"/>
        <v>0.42</v>
      </c>
      <c r="CG214" s="203">
        <f t="shared" si="243"/>
        <v>0.39200000000000002</v>
      </c>
      <c r="CH214" s="283">
        <f t="shared" si="244"/>
        <v>0</v>
      </c>
      <c r="CI214" s="284">
        <f t="shared" si="245"/>
        <v>0</v>
      </c>
      <c r="CK214" s="160">
        <v>3</v>
      </c>
      <c r="CL214" s="26">
        <f t="shared" si="246"/>
        <v>0.56499999999999995</v>
      </c>
      <c r="CM214" s="26">
        <v>0.21428571428571427</v>
      </c>
      <c r="CN214" s="144">
        <f t="shared" si="247"/>
        <v>0.92200000000000004</v>
      </c>
      <c r="CO214" s="11">
        <v>5</v>
      </c>
      <c r="CP214" s="26">
        <f t="shared" si="248"/>
        <v>0.26100000000000001</v>
      </c>
      <c r="CQ214" s="11">
        <v>0</v>
      </c>
      <c r="CR214" s="26">
        <f t="shared" si="249"/>
        <v>0</v>
      </c>
      <c r="CS214" s="163">
        <f t="shared" si="250"/>
        <v>1.748</v>
      </c>
      <c r="CT214" s="203">
        <f t="shared" si="251"/>
        <v>0.505</v>
      </c>
      <c r="CU214" s="283">
        <f t="shared" si="252"/>
        <v>1</v>
      </c>
      <c r="CV214" s="284">
        <f t="shared" si="253"/>
        <v>1</v>
      </c>
      <c r="CX214" s="227">
        <v>0.113</v>
      </c>
      <c r="CY214" s="26">
        <f t="shared" si="254"/>
        <v>0.51900000000000002</v>
      </c>
      <c r="CZ214" s="26">
        <v>4.1000000000000002E-2</v>
      </c>
      <c r="DA214" s="26">
        <f t="shared" si="255"/>
        <v>0.42699999999999999</v>
      </c>
      <c r="DB214" s="26">
        <v>0.4052</v>
      </c>
      <c r="DC214" s="163">
        <f t="shared" si="256"/>
        <v>1.3512</v>
      </c>
      <c r="DD214" s="203">
        <f t="shared" si="257"/>
        <v>0.45200000000000001</v>
      </c>
      <c r="DE214" s="283">
        <f t="shared" si="258"/>
        <v>0</v>
      </c>
      <c r="DF214" s="284">
        <f t="shared" si="259"/>
        <v>0</v>
      </c>
      <c r="DI214" s="231"/>
      <c r="DJ214" s="163">
        <f t="shared" si="260"/>
        <v>10.606200000000001</v>
      </c>
      <c r="DK214" s="203">
        <f t="shared" si="261"/>
        <v>0.28199999999999997</v>
      </c>
      <c r="DM214" s="301">
        <f t="shared" si="262"/>
        <v>1</v>
      </c>
      <c r="DN214" s="302">
        <f t="shared" si="263"/>
        <v>1</v>
      </c>
    </row>
    <row r="215" spans="2:118" x14ac:dyDescent="0.3">
      <c r="B215" s="47" t="s">
        <v>206</v>
      </c>
      <c r="C215" s="160">
        <v>540148</v>
      </c>
      <c r="D215" s="4" t="s">
        <v>346</v>
      </c>
      <c r="E215" s="4" t="s">
        <v>369</v>
      </c>
      <c r="F215" s="11">
        <v>4</v>
      </c>
      <c r="G215" s="18">
        <v>2897</v>
      </c>
      <c r="H215" s="18">
        <v>1940</v>
      </c>
      <c r="I215" s="18">
        <v>3467</v>
      </c>
      <c r="J215" s="19">
        <v>765.92336900241628</v>
      </c>
      <c r="K215" s="18">
        <v>1565</v>
      </c>
      <c r="L215" s="163">
        <v>2.1800000000000002</v>
      </c>
      <c r="N215" s="256">
        <v>106</v>
      </c>
      <c r="O215" s="26">
        <f t="shared" si="198"/>
        <v>0.49399999999999999</v>
      </c>
      <c r="P215" s="26">
        <v>3.6589575422851232E-2</v>
      </c>
      <c r="Q215" s="26">
        <f t="shared" si="199"/>
        <v>0.23599999999999999</v>
      </c>
      <c r="R215" s="11">
        <v>9.19</v>
      </c>
      <c r="S215" s="26">
        <f t="shared" si="200"/>
        <v>0.72699999999999998</v>
      </c>
      <c r="T215" s="69">
        <v>3.1722471522264411E-3</v>
      </c>
      <c r="U215" s="26">
        <f t="shared" si="201"/>
        <v>0.45900000000000002</v>
      </c>
      <c r="V215" s="11">
        <v>18</v>
      </c>
      <c r="W215" s="26">
        <f t="shared" si="202"/>
        <v>0.58599999999999997</v>
      </c>
      <c r="X215" s="62">
        <v>7</v>
      </c>
      <c r="Y215" s="144">
        <f t="shared" si="203"/>
        <v>0.97499999999999998</v>
      </c>
      <c r="Z215" s="163">
        <f t="shared" si="204"/>
        <v>3.4769999999999994</v>
      </c>
      <c r="AA215" s="181">
        <f t="shared" si="205"/>
        <v>0.68100000000000005</v>
      </c>
      <c r="AB215" s="283">
        <f t="shared" si="206"/>
        <v>1</v>
      </c>
      <c r="AC215" s="284">
        <f t="shared" si="207"/>
        <v>1</v>
      </c>
      <c r="AE215" s="256">
        <v>35</v>
      </c>
      <c r="AF215" s="26">
        <f t="shared" si="208"/>
        <v>0.36299999999999999</v>
      </c>
      <c r="AG215" s="79">
        <v>0</v>
      </c>
      <c r="AH215" s="26">
        <f t="shared" si="209"/>
        <v>0</v>
      </c>
      <c r="AI215" s="26">
        <f t="shared" si="210"/>
        <v>1.804123711340206E-2</v>
      </c>
      <c r="AJ215" s="83">
        <f t="shared" si="211"/>
        <v>0.22600000000000001</v>
      </c>
      <c r="AK215" s="61">
        <f t="shared" si="212"/>
        <v>0.330188679245283</v>
      </c>
      <c r="AL215" s="26">
        <f t="shared" si="213"/>
        <v>0.45200000000000001</v>
      </c>
      <c r="AM215" s="11">
        <v>36</v>
      </c>
      <c r="AN215" s="83">
        <f t="shared" si="214"/>
        <v>1.8556701030927835E-2</v>
      </c>
      <c r="AO215" s="26">
        <f t="shared" si="215"/>
        <v>0</v>
      </c>
      <c r="AP215" s="26">
        <f t="shared" si="216"/>
        <v>0</v>
      </c>
      <c r="AQ215" s="198">
        <f t="shared" si="217"/>
        <v>1.0409999999999999</v>
      </c>
      <c r="AR215" s="193">
        <f t="shared" si="218"/>
        <v>0.19700000000000001</v>
      </c>
      <c r="AS215" s="283">
        <f t="shared" si="219"/>
        <v>0</v>
      </c>
      <c r="AT215" s="284">
        <f t="shared" si="220"/>
        <v>0</v>
      </c>
      <c r="AV215" s="208">
        <v>73350</v>
      </c>
      <c r="AW215" s="144">
        <f t="shared" si="221"/>
        <v>0.93200000000000005</v>
      </c>
      <c r="AX215" s="26">
        <v>0.13636363636363641</v>
      </c>
      <c r="AY215" s="83">
        <f t="shared" si="222"/>
        <v>0.48</v>
      </c>
      <c r="AZ215" s="26">
        <v>0.16700000000000001</v>
      </c>
      <c r="BA215" s="83">
        <f t="shared" si="223"/>
        <v>0.39900000000000002</v>
      </c>
      <c r="BB215" s="26">
        <v>0.97199999999999998</v>
      </c>
      <c r="BC215" s="144">
        <f t="shared" si="224"/>
        <v>0.99199999999999999</v>
      </c>
      <c r="BD215" s="26">
        <v>0.6120000000000001</v>
      </c>
      <c r="BE215" s="83">
        <f t="shared" si="225"/>
        <v>0.22600000000000001</v>
      </c>
      <c r="BF215" s="26">
        <v>8.5714285714285715E-2</v>
      </c>
      <c r="BG215" s="178">
        <f t="shared" si="226"/>
        <v>0.83</v>
      </c>
      <c r="BH215" s="212">
        <f t="shared" si="227"/>
        <v>3.859</v>
      </c>
      <c r="BI215" s="191">
        <f t="shared" si="228"/>
        <v>0.89</v>
      </c>
      <c r="BJ215" s="283">
        <f t="shared" si="229"/>
        <v>2</v>
      </c>
      <c r="BK215" s="284">
        <f t="shared" si="230"/>
        <v>3</v>
      </c>
      <c r="BM215" s="160">
        <v>0</v>
      </c>
      <c r="BN215" s="26">
        <f t="shared" si="231"/>
        <v>0</v>
      </c>
      <c r="BO215" s="11">
        <v>0</v>
      </c>
      <c r="BP215" s="26">
        <f t="shared" si="232"/>
        <v>0</v>
      </c>
      <c r="BQ215" s="26">
        <v>3.2000000000000001E-2</v>
      </c>
      <c r="BR215" s="83">
        <f t="shared" si="233"/>
        <v>0.21199999999999999</v>
      </c>
      <c r="BS215" s="163">
        <f t="shared" si="234"/>
        <v>0.21199999999999999</v>
      </c>
      <c r="BT215" s="223">
        <f t="shared" si="235"/>
        <v>0.187</v>
      </c>
      <c r="BU215" s="283">
        <f t="shared" si="236"/>
        <v>0</v>
      </c>
      <c r="BV215" s="284">
        <f t="shared" si="237"/>
        <v>0</v>
      </c>
      <c r="BX215" s="160">
        <v>0</v>
      </c>
      <c r="BY215" s="26">
        <f t="shared" si="238"/>
        <v>0</v>
      </c>
      <c r="BZ215" s="11">
        <v>0</v>
      </c>
      <c r="CA215" s="26">
        <f t="shared" si="239"/>
        <v>0</v>
      </c>
      <c r="CB215" s="11">
        <v>2</v>
      </c>
      <c r="CC215" s="26">
        <f t="shared" si="240"/>
        <v>0.42</v>
      </c>
      <c r="CD215" s="11">
        <v>0</v>
      </c>
      <c r="CE215" s="26">
        <f t="shared" si="241"/>
        <v>0</v>
      </c>
      <c r="CF215" s="163">
        <f t="shared" si="242"/>
        <v>0.42</v>
      </c>
      <c r="CG215" s="203">
        <f t="shared" si="243"/>
        <v>0.39200000000000002</v>
      </c>
      <c r="CH215" s="283">
        <f t="shared" si="244"/>
        <v>0</v>
      </c>
      <c r="CI215" s="284">
        <f t="shared" si="245"/>
        <v>0</v>
      </c>
      <c r="CK215" s="160">
        <v>0</v>
      </c>
      <c r="CL215" s="26">
        <f t="shared" si="246"/>
        <v>0</v>
      </c>
      <c r="CM215" s="26">
        <v>0</v>
      </c>
      <c r="CN215" s="83">
        <f t="shared" si="247"/>
        <v>0</v>
      </c>
      <c r="CO215" s="11">
        <v>5</v>
      </c>
      <c r="CP215" s="26">
        <f t="shared" si="248"/>
        <v>0.26100000000000001</v>
      </c>
      <c r="CQ215" s="11">
        <v>2</v>
      </c>
      <c r="CR215" s="26">
        <f t="shared" si="249"/>
        <v>0.35299999999999998</v>
      </c>
      <c r="CS215" s="163">
        <f t="shared" si="250"/>
        <v>0.61399999999999999</v>
      </c>
      <c r="CT215" s="203">
        <f t="shared" si="251"/>
        <v>0.26100000000000001</v>
      </c>
      <c r="CU215" s="283">
        <f t="shared" si="252"/>
        <v>0</v>
      </c>
      <c r="CV215" s="284">
        <f t="shared" si="253"/>
        <v>0</v>
      </c>
      <c r="CX215" s="227">
        <v>1.4E-2</v>
      </c>
      <c r="CY215" s="26">
        <f t="shared" si="254"/>
        <v>0.19400000000000001</v>
      </c>
      <c r="CZ215" s="26">
        <v>1E-3</v>
      </c>
      <c r="DA215" s="26">
        <f t="shared" si="255"/>
        <v>0.155</v>
      </c>
      <c r="DB215" s="26">
        <v>0.5242</v>
      </c>
      <c r="DC215" s="163">
        <f t="shared" si="256"/>
        <v>0.87319999999999998</v>
      </c>
      <c r="DD215" s="203">
        <f t="shared" si="257"/>
        <v>0.23599999999999999</v>
      </c>
      <c r="DE215" s="283">
        <f t="shared" si="258"/>
        <v>0</v>
      </c>
      <c r="DF215" s="284">
        <f t="shared" si="259"/>
        <v>0</v>
      </c>
      <c r="DI215" s="231"/>
      <c r="DJ215" s="163">
        <f t="shared" si="260"/>
        <v>10.496200000000002</v>
      </c>
      <c r="DK215" s="203">
        <f t="shared" si="261"/>
        <v>0.27900000000000003</v>
      </c>
      <c r="DM215" s="301">
        <f t="shared" si="262"/>
        <v>3</v>
      </c>
      <c r="DN215" s="302">
        <f t="shared" si="263"/>
        <v>4</v>
      </c>
    </row>
    <row r="216" spans="2:118" x14ac:dyDescent="0.3">
      <c r="B216" s="47" t="s">
        <v>216</v>
      </c>
      <c r="C216" s="160">
        <v>540253</v>
      </c>
      <c r="D216" s="4" t="s">
        <v>349</v>
      </c>
      <c r="E216" s="4" t="s">
        <v>369</v>
      </c>
      <c r="F216" s="11">
        <v>5</v>
      </c>
      <c r="G216" s="18">
        <v>275</v>
      </c>
      <c r="H216" s="18">
        <v>501</v>
      </c>
      <c r="I216" s="18">
        <v>918</v>
      </c>
      <c r="J216" s="19">
        <v>2136.4363636363637</v>
      </c>
      <c r="K216" s="18">
        <v>349</v>
      </c>
      <c r="L216" s="163">
        <v>2.48</v>
      </c>
      <c r="N216" s="256">
        <v>54</v>
      </c>
      <c r="O216" s="26">
        <f t="shared" si="198"/>
        <v>0.314</v>
      </c>
      <c r="P216" s="26">
        <v>0.19636363636363641</v>
      </c>
      <c r="Q216" s="26">
        <f t="shared" si="199"/>
        <v>0.76300000000000001</v>
      </c>
      <c r="R216" s="11">
        <v>0.45</v>
      </c>
      <c r="S216" s="26">
        <f t="shared" si="200"/>
        <v>6.7000000000000004E-2</v>
      </c>
      <c r="T216" s="69">
        <v>1.6363636363636361E-3</v>
      </c>
      <c r="U216" s="26">
        <f t="shared" si="201"/>
        <v>0.3</v>
      </c>
      <c r="V216" s="11">
        <v>9</v>
      </c>
      <c r="W216" s="26">
        <f t="shared" si="202"/>
        <v>0</v>
      </c>
      <c r="X216" s="62">
        <v>2.2999999999999998</v>
      </c>
      <c r="Y216" s="26">
        <f t="shared" si="203"/>
        <v>0.64300000000000002</v>
      </c>
      <c r="Z216" s="163">
        <f t="shared" si="204"/>
        <v>2.0870000000000002</v>
      </c>
      <c r="AA216" s="181">
        <f t="shared" si="205"/>
        <v>0.16900000000000001</v>
      </c>
      <c r="AB216" s="283">
        <f t="shared" si="206"/>
        <v>0</v>
      </c>
      <c r="AC216" s="284">
        <f t="shared" si="207"/>
        <v>0</v>
      </c>
      <c r="AE216" s="256">
        <v>17</v>
      </c>
      <c r="AF216" s="26">
        <f t="shared" si="208"/>
        <v>0.219</v>
      </c>
      <c r="AG216" s="79">
        <v>1</v>
      </c>
      <c r="AH216" s="26">
        <f t="shared" si="209"/>
        <v>0.46899999999999997</v>
      </c>
      <c r="AI216" s="26">
        <f t="shared" si="210"/>
        <v>3.3932135728542916E-2</v>
      </c>
      <c r="AJ216" s="83">
        <f t="shared" si="211"/>
        <v>0.30299999999999999</v>
      </c>
      <c r="AK216" s="61">
        <f t="shared" si="212"/>
        <v>0.31481481481481483</v>
      </c>
      <c r="AL216" s="26">
        <f t="shared" si="213"/>
        <v>0.44500000000000001</v>
      </c>
      <c r="AM216" s="11">
        <v>17</v>
      </c>
      <c r="AN216" s="83">
        <f t="shared" si="214"/>
        <v>3.3932135728542916E-2</v>
      </c>
      <c r="AO216" s="26">
        <f t="shared" si="215"/>
        <v>5.8823529411764705E-2</v>
      </c>
      <c r="AP216" s="26">
        <f t="shared" si="216"/>
        <v>0.628</v>
      </c>
      <c r="AQ216" s="198">
        <f t="shared" si="217"/>
        <v>1.4360000000000002</v>
      </c>
      <c r="AR216" s="193">
        <f t="shared" si="218"/>
        <v>0.307</v>
      </c>
      <c r="AS216" s="283">
        <f t="shared" si="219"/>
        <v>0</v>
      </c>
      <c r="AT216" s="284">
        <f t="shared" si="220"/>
        <v>0</v>
      </c>
      <c r="AV216" s="208">
        <v>65700</v>
      </c>
      <c r="AW216" s="178">
        <f t="shared" si="221"/>
        <v>0.88300000000000001</v>
      </c>
      <c r="AX216" s="26">
        <v>0</v>
      </c>
      <c r="AY216" s="83">
        <f t="shared" si="222"/>
        <v>0</v>
      </c>
      <c r="AZ216" s="26">
        <v>0.58799999999999997</v>
      </c>
      <c r="BA216" s="144">
        <f t="shared" si="223"/>
        <v>0.96099999999999997</v>
      </c>
      <c r="BB216" s="26">
        <v>0.88200000000000001</v>
      </c>
      <c r="BC216" s="83">
        <f t="shared" si="224"/>
        <v>0.68100000000000005</v>
      </c>
      <c r="BD216" s="26">
        <v>0.88300000000000001</v>
      </c>
      <c r="BE216" s="83">
        <f t="shared" si="225"/>
        <v>0.71</v>
      </c>
      <c r="BF216" s="26">
        <v>0.11764705882352941</v>
      </c>
      <c r="BG216" s="178">
        <f t="shared" si="226"/>
        <v>0.88600000000000001</v>
      </c>
      <c r="BH216" s="212">
        <f t="shared" si="227"/>
        <v>4.1210000000000004</v>
      </c>
      <c r="BI216" s="184">
        <f t="shared" si="228"/>
        <v>0.97499999999999998</v>
      </c>
      <c r="BJ216" s="283">
        <f t="shared" si="229"/>
        <v>1</v>
      </c>
      <c r="BK216" s="284">
        <f t="shared" si="230"/>
        <v>3</v>
      </c>
      <c r="BM216" s="160">
        <v>0</v>
      </c>
      <c r="BN216" s="26">
        <f t="shared" si="231"/>
        <v>0</v>
      </c>
      <c r="BO216" s="11">
        <v>0</v>
      </c>
      <c r="BP216" s="26">
        <f t="shared" si="232"/>
        <v>0</v>
      </c>
      <c r="BQ216" s="26">
        <v>0.123</v>
      </c>
      <c r="BR216" s="83">
        <f t="shared" si="233"/>
        <v>0.63600000000000001</v>
      </c>
      <c r="BS216" s="163">
        <f t="shared" si="234"/>
        <v>0.63600000000000001</v>
      </c>
      <c r="BT216" s="223">
        <f t="shared" si="235"/>
        <v>0.34599999999999997</v>
      </c>
      <c r="BU216" s="283">
        <f t="shared" si="236"/>
        <v>0</v>
      </c>
      <c r="BV216" s="284">
        <f t="shared" si="237"/>
        <v>0</v>
      </c>
      <c r="BX216" s="160">
        <v>0</v>
      </c>
      <c r="BY216" s="26">
        <f t="shared" si="238"/>
        <v>0</v>
      </c>
      <c r="BZ216" s="11">
        <v>0</v>
      </c>
      <c r="CA216" s="26">
        <f t="shared" si="239"/>
        <v>0</v>
      </c>
      <c r="CB216" s="11">
        <v>1</v>
      </c>
      <c r="CC216" s="26">
        <f t="shared" si="240"/>
        <v>0.21199999999999999</v>
      </c>
      <c r="CD216" s="11">
        <v>0</v>
      </c>
      <c r="CE216" s="26">
        <f t="shared" si="241"/>
        <v>0</v>
      </c>
      <c r="CF216" s="163">
        <f t="shared" si="242"/>
        <v>0.21199999999999999</v>
      </c>
      <c r="CG216" s="203">
        <f t="shared" si="243"/>
        <v>0.20799999999999999</v>
      </c>
      <c r="CH216" s="283">
        <f t="shared" si="244"/>
        <v>0</v>
      </c>
      <c r="CI216" s="284">
        <f t="shared" si="245"/>
        <v>0</v>
      </c>
      <c r="CK216" s="160">
        <v>0</v>
      </c>
      <c r="CL216" s="26">
        <f t="shared" si="246"/>
        <v>0</v>
      </c>
      <c r="CM216" s="26">
        <v>0</v>
      </c>
      <c r="CN216" s="83">
        <f t="shared" si="247"/>
        <v>0</v>
      </c>
      <c r="CO216" s="11">
        <v>11</v>
      </c>
      <c r="CP216" s="26">
        <f t="shared" si="248"/>
        <v>0.38100000000000001</v>
      </c>
      <c r="CQ216" s="11">
        <v>3</v>
      </c>
      <c r="CR216" s="26">
        <f t="shared" si="249"/>
        <v>0.40200000000000002</v>
      </c>
      <c r="CS216" s="163">
        <f t="shared" si="250"/>
        <v>0.78300000000000003</v>
      </c>
      <c r="CT216" s="203">
        <f t="shared" si="251"/>
        <v>0.28199999999999997</v>
      </c>
      <c r="CU216" s="283">
        <f t="shared" si="252"/>
        <v>0</v>
      </c>
      <c r="CV216" s="284">
        <f t="shared" si="253"/>
        <v>0</v>
      </c>
      <c r="CX216" s="227">
        <v>2.9000000000000001E-2</v>
      </c>
      <c r="CY216" s="26">
        <f t="shared" si="254"/>
        <v>0.23599999999999999</v>
      </c>
      <c r="CZ216" s="26">
        <v>1.9E-2</v>
      </c>
      <c r="DA216" s="26">
        <f t="shared" si="255"/>
        <v>0.29599999999999999</v>
      </c>
      <c r="DB216" s="26">
        <v>0.37</v>
      </c>
      <c r="DC216" s="163">
        <f t="shared" si="256"/>
        <v>0.90200000000000002</v>
      </c>
      <c r="DD216" s="203">
        <f t="shared" si="257"/>
        <v>0.254</v>
      </c>
      <c r="DE216" s="283">
        <f t="shared" si="258"/>
        <v>0</v>
      </c>
      <c r="DF216" s="284">
        <f t="shared" si="259"/>
        <v>0</v>
      </c>
      <c r="DI216" s="231"/>
      <c r="DJ216" s="163">
        <f t="shared" si="260"/>
        <v>10.177000000000001</v>
      </c>
      <c r="DK216" s="203">
        <f t="shared" si="261"/>
        <v>0.27500000000000002</v>
      </c>
      <c r="DM216" s="301">
        <f t="shared" si="262"/>
        <v>1</v>
      </c>
      <c r="DN216" s="302">
        <f t="shared" si="263"/>
        <v>3</v>
      </c>
    </row>
    <row r="217" spans="2:118" x14ac:dyDescent="0.3">
      <c r="B217" s="47" t="s">
        <v>42</v>
      </c>
      <c r="C217" s="160">
        <v>540013</v>
      </c>
      <c r="D217" s="4" t="s">
        <v>311</v>
      </c>
      <c r="E217" s="4" t="s">
        <v>369</v>
      </c>
      <c r="F217" s="11">
        <v>11</v>
      </c>
      <c r="G217" s="18">
        <v>1337</v>
      </c>
      <c r="H217" s="18">
        <v>2372</v>
      </c>
      <c r="I217" s="18">
        <v>2842</v>
      </c>
      <c r="J217" s="19">
        <v>1360.4188481675392</v>
      </c>
      <c r="K217" s="18">
        <v>1394</v>
      </c>
      <c r="L217" s="163">
        <v>2.04</v>
      </c>
      <c r="N217" s="256">
        <v>35</v>
      </c>
      <c r="O217" s="26">
        <f t="shared" si="198"/>
        <v>0.183</v>
      </c>
      <c r="P217" s="26">
        <v>2.6178010471204188E-2</v>
      </c>
      <c r="Q217" s="26">
        <f t="shared" si="199"/>
        <v>0.151</v>
      </c>
      <c r="R217" s="11">
        <v>2.12</v>
      </c>
      <c r="S217" s="26">
        <f t="shared" si="200"/>
        <v>0.28199999999999997</v>
      </c>
      <c r="T217" s="69">
        <v>1.585639491398654E-3</v>
      </c>
      <c r="U217" s="26">
        <f t="shared" si="201"/>
        <v>0.28599999999999998</v>
      </c>
      <c r="V217" s="11">
        <v>9</v>
      </c>
      <c r="W217" s="26">
        <f t="shared" si="202"/>
        <v>0</v>
      </c>
      <c r="X217" s="62">
        <v>1.6</v>
      </c>
      <c r="Y217" s="26">
        <f t="shared" si="203"/>
        <v>0.45900000000000002</v>
      </c>
      <c r="Z217" s="163">
        <f t="shared" si="204"/>
        <v>1.361</v>
      </c>
      <c r="AA217" s="181">
        <f t="shared" si="205"/>
        <v>8.4000000000000005E-2</v>
      </c>
      <c r="AB217" s="283">
        <f t="shared" si="206"/>
        <v>0</v>
      </c>
      <c r="AC217" s="284">
        <f t="shared" si="207"/>
        <v>0</v>
      </c>
      <c r="AE217" s="256">
        <v>64</v>
      </c>
      <c r="AF217" s="26">
        <f t="shared" si="208"/>
        <v>0.49399999999999999</v>
      </c>
      <c r="AG217" s="79">
        <v>0</v>
      </c>
      <c r="AH217" s="26">
        <f t="shared" si="209"/>
        <v>0</v>
      </c>
      <c r="AI217" s="26">
        <f t="shared" si="210"/>
        <v>2.6981450252951095E-2</v>
      </c>
      <c r="AJ217" s="83">
        <f t="shared" si="211"/>
        <v>0.26100000000000001</v>
      </c>
      <c r="AK217" s="61">
        <f t="shared" si="212"/>
        <v>1.8285714285714285</v>
      </c>
      <c r="AL217" s="144">
        <f t="shared" si="213"/>
        <v>0.93200000000000005</v>
      </c>
      <c r="AM217" s="11">
        <v>82</v>
      </c>
      <c r="AN217" s="83">
        <f t="shared" si="214"/>
        <v>3.4569983136593589E-2</v>
      </c>
      <c r="AO217" s="26">
        <f t="shared" si="215"/>
        <v>0</v>
      </c>
      <c r="AP217" s="26">
        <f t="shared" si="216"/>
        <v>0</v>
      </c>
      <c r="AQ217" s="198">
        <f t="shared" si="217"/>
        <v>1.6870000000000001</v>
      </c>
      <c r="AR217" s="193">
        <f t="shared" si="218"/>
        <v>0.39900000000000002</v>
      </c>
      <c r="AS217" s="283">
        <f t="shared" si="219"/>
        <v>1</v>
      </c>
      <c r="AT217" s="284">
        <f t="shared" si="220"/>
        <v>1</v>
      </c>
      <c r="AV217" s="208">
        <v>56100</v>
      </c>
      <c r="AW217" s="178">
        <f t="shared" si="221"/>
        <v>0.81200000000000006</v>
      </c>
      <c r="AX217" s="26">
        <v>8.6956521739130432E-2</v>
      </c>
      <c r="AY217" s="83">
        <f t="shared" si="222"/>
        <v>0.39900000000000002</v>
      </c>
      <c r="AZ217" s="26">
        <v>0.52400000000000002</v>
      </c>
      <c r="BA217" s="144">
        <f t="shared" si="223"/>
        <v>0.91500000000000004</v>
      </c>
      <c r="BB217" s="26">
        <v>0.40200000000000002</v>
      </c>
      <c r="BC217" s="83">
        <f t="shared" si="224"/>
        <v>0.19400000000000001</v>
      </c>
      <c r="BD217" s="26">
        <v>0.85399999999999998</v>
      </c>
      <c r="BE217" s="83">
        <f t="shared" si="225"/>
        <v>0.625</v>
      </c>
      <c r="BF217" s="26">
        <v>4.6875E-2</v>
      </c>
      <c r="BG217" s="83">
        <f t="shared" si="226"/>
        <v>0.66700000000000004</v>
      </c>
      <c r="BH217" s="212">
        <f t="shared" si="227"/>
        <v>3.6120000000000001</v>
      </c>
      <c r="BI217" s="193">
        <f t="shared" si="228"/>
        <v>0.69199999999999995</v>
      </c>
      <c r="BJ217" s="283">
        <f t="shared" si="229"/>
        <v>1</v>
      </c>
      <c r="BK217" s="284">
        <f t="shared" si="230"/>
        <v>2</v>
      </c>
      <c r="BM217" s="160">
        <v>2</v>
      </c>
      <c r="BN217" s="26">
        <f t="shared" si="231"/>
        <v>0.61799999999999999</v>
      </c>
      <c r="BO217" s="11">
        <v>1</v>
      </c>
      <c r="BP217" s="26">
        <f t="shared" si="232"/>
        <v>0.59299999999999997</v>
      </c>
      <c r="BQ217" s="26">
        <v>4.2999999999999997E-2</v>
      </c>
      <c r="BR217" s="83">
        <f t="shared" si="233"/>
        <v>0.28599999999999998</v>
      </c>
      <c r="BS217" s="163">
        <f t="shared" si="234"/>
        <v>0.90399999999999991</v>
      </c>
      <c r="BT217" s="223">
        <f t="shared" si="235"/>
        <v>0.46899999999999997</v>
      </c>
      <c r="BU217" s="283">
        <f t="shared" si="236"/>
        <v>0</v>
      </c>
      <c r="BV217" s="284">
        <f t="shared" si="237"/>
        <v>0</v>
      </c>
      <c r="BX217" s="160">
        <v>0</v>
      </c>
      <c r="BY217" s="26">
        <f t="shared" si="238"/>
        <v>0</v>
      </c>
      <c r="BZ217" s="11">
        <v>0</v>
      </c>
      <c r="CA217" s="26">
        <f t="shared" si="239"/>
        <v>0</v>
      </c>
      <c r="CB217" s="11">
        <v>3</v>
      </c>
      <c r="CC217" s="26">
        <f t="shared" si="240"/>
        <v>0.51500000000000001</v>
      </c>
      <c r="CD217" s="11">
        <v>0</v>
      </c>
      <c r="CE217" s="26">
        <f t="shared" si="241"/>
        <v>0</v>
      </c>
      <c r="CF217" s="163">
        <f t="shared" si="242"/>
        <v>0.51500000000000001</v>
      </c>
      <c r="CG217" s="203">
        <f t="shared" si="243"/>
        <v>0.46600000000000003</v>
      </c>
      <c r="CH217" s="283">
        <f t="shared" si="244"/>
        <v>0</v>
      </c>
      <c r="CI217" s="284">
        <f t="shared" si="245"/>
        <v>0</v>
      </c>
      <c r="CK217" s="160">
        <v>0</v>
      </c>
      <c r="CL217" s="26">
        <f t="shared" si="246"/>
        <v>0</v>
      </c>
      <c r="CM217" s="26">
        <v>0</v>
      </c>
      <c r="CN217" s="83">
        <f t="shared" si="247"/>
        <v>0</v>
      </c>
      <c r="CO217" s="11">
        <v>23</v>
      </c>
      <c r="CP217" s="26">
        <f t="shared" si="248"/>
        <v>0.505</v>
      </c>
      <c r="CQ217" s="11">
        <v>6</v>
      </c>
      <c r="CR217" s="26">
        <f t="shared" si="249"/>
        <v>0.51900000000000002</v>
      </c>
      <c r="CS217" s="163">
        <f t="shared" si="250"/>
        <v>1.024</v>
      </c>
      <c r="CT217" s="203">
        <f t="shared" si="251"/>
        <v>0.34899999999999998</v>
      </c>
      <c r="CU217" s="283">
        <f t="shared" si="252"/>
        <v>0</v>
      </c>
      <c r="CV217" s="284">
        <f t="shared" si="253"/>
        <v>0</v>
      </c>
      <c r="CX217" s="227">
        <v>8.2000000000000003E-2</v>
      </c>
      <c r="CY217" s="26">
        <f t="shared" si="254"/>
        <v>0.43099999999999999</v>
      </c>
      <c r="CZ217" s="26">
        <v>6.9000000000000006E-2</v>
      </c>
      <c r="DA217" s="26">
        <f t="shared" si="255"/>
        <v>0.54700000000000004</v>
      </c>
      <c r="DB217" s="26">
        <v>4.3999999999999997E-2</v>
      </c>
      <c r="DC217" s="163">
        <f t="shared" si="256"/>
        <v>1.022</v>
      </c>
      <c r="DD217" s="203">
        <f t="shared" si="257"/>
        <v>0.32500000000000001</v>
      </c>
      <c r="DE217" s="283">
        <f t="shared" si="258"/>
        <v>0</v>
      </c>
      <c r="DF217" s="284">
        <f t="shared" si="259"/>
        <v>0</v>
      </c>
      <c r="DI217" s="231"/>
      <c r="DJ217" s="163">
        <f t="shared" si="260"/>
        <v>10.125</v>
      </c>
      <c r="DK217" s="203">
        <f t="shared" si="261"/>
        <v>0.27200000000000002</v>
      </c>
      <c r="DM217" s="301">
        <f t="shared" si="262"/>
        <v>2</v>
      </c>
      <c r="DN217" s="302">
        <f t="shared" si="263"/>
        <v>3</v>
      </c>
    </row>
    <row r="218" spans="2:118" x14ac:dyDescent="0.3">
      <c r="B218" s="47" t="s">
        <v>228</v>
      </c>
      <c r="C218" s="160">
        <v>540268</v>
      </c>
      <c r="D218" s="4" t="s">
        <v>351</v>
      </c>
      <c r="E218" s="4" t="s">
        <v>369</v>
      </c>
      <c r="F218" s="11">
        <v>6</v>
      </c>
      <c r="G218" s="18">
        <v>503</v>
      </c>
      <c r="H218" s="18">
        <v>186</v>
      </c>
      <c r="I218" s="18">
        <v>302</v>
      </c>
      <c r="J218" s="19">
        <v>384.25447316103379</v>
      </c>
      <c r="K218" s="18">
        <v>129</v>
      </c>
      <c r="L218" s="163">
        <v>2.34</v>
      </c>
      <c r="N218" s="256">
        <v>25</v>
      </c>
      <c r="O218" s="26">
        <f t="shared" si="198"/>
        <v>0.14099999999999999</v>
      </c>
      <c r="P218" s="26">
        <v>4.9701789264413522E-2</v>
      </c>
      <c r="Q218" s="26">
        <f t="shared" si="199"/>
        <v>0.33200000000000002</v>
      </c>
      <c r="R218" s="11">
        <v>1.75</v>
      </c>
      <c r="S218" s="26">
        <f t="shared" si="200"/>
        <v>0.222</v>
      </c>
      <c r="T218" s="69">
        <v>3.4791252485089469E-3</v>
      </c>
      <c r="U218" s="26">
        <f t="shared" si="201"/>
        <v>0.49399999999999999</v>
      </c>
      <c r="V218" s="11">
        <v>16</v>
      </c>
      <c r="W218" s="26">
        <f t="shared" si="202"/>
        <v>0.38800000000000001</v>
      </c>
      <c r="X218" s="62">
        <v>3.6</v>
      </c>
      <c r="Y218" s="31">
        <f t="shared" si="203"/>
        <v>0.81200000000000006</v>
      </c>
      <c r="Z218" s="163">
        <f t="shared" si="204"/>
        <v>2.3890000000000002</v>
      </c>
      <c r="AA218" s="181">
        <f t="shared" si="205"/>
        <v>0.24299999999999999</v>
      </c>
      <c r="AB218" s="283">
        <f t="shared" si="206"/>
        <v>0</v>
      </c>
      <c r="AC218" s="284">
        <f t="shared" si="207"/>
        <v>1</v>
      </c>
      <c r="AE218" s="256">
        <v>21</v>
      </c>
      <c r="AF218" s="26">
        <f t="shared" si="208"/>
        <v>0.254</v>
      </c>
      <c r="AG218" s="79">
        <v>0</v>
      </c>
      <c r="AH218" s="26">
        <f t="shared" si="209"/>
        <v>0</v>
      </c>
      <c r="AI218" s="26">
        <f t="shared" si="210"/>
        <v>0.11290322580645161</v>
      </c>
      <c r="AJ218" s="83">
        <f t="shared" si="211"/>
        <v>0.63600000000000001</v>
      </c>
      <c r="AK218" s="61">
        <f t="shared" si="212"/>
        <v>0.84</v>
      </c>
      <c r="AL218" s="26">
        <f t="shared" si="213"/>
        <v>0.70599999999999996</v>
      </c>
      <c r="AM218" s="11">
        <v>21</v>
      </c>
      <c r="AN218" s="83">
        <f t="shared" si="214"/>
        <v>0.11290322580645161</v>
      </c>
      <c r="AO218" s="26">
        <f t="shared" si="215"/>
        <v>0</v>
      </c>
      <c r="AP218" s="26">
        <f t="shared" si="216"/>
        <v>0</v>
      </c>
      <c r="AQ218" s="198">
        <f t="shared" si="217"/>
        <v>1.5960000000000001</v>
      </c>
      <c r="AR218" s="193">
        <f t="shared" si="218"/>
        <v>0.374</v>
      </c>
      <c r="AS218" s="283">
        <f t="shared" si="219"/>
        <v>0</v>
      </c>
      <c r="AT218" s="284">
        <f t="shared" si="220"/>
        <v>0</v>
      </c>
      <c r="AV218" s="208">
        <v>28700</v>
      </c>
      <c r="AW218" s="83">
        <f t="shared" si="221"/>
        <v>0.35599999999999998</v>
      </c>
      <c r="AX218" s="26">
        <v>0.16666666666666671</v>
      </c>
      <c r="AY218" s="83">
        <f t="shared" si="222"/>
        <v>0.52600000000000002</v>
      </c>
      <c r="AZ218" s="26">
        <v>0.52400000000000002</v>
      </c>
      <c r="BA218" s="144">
        <f t="shared" si="223"/>
        <v>0.91500000000000004</v>
      </c>
      <c r="BB218" s="26">
        <v>0.47599999999999998</v>
      </c>
      <c r="BC218" s="83">
        <f t="shared" si="224"/>
        <v>0.219</v>
      </c>
      <c r="BD218" s="26">
        <v>0.85699999999999998</v>
      </c>
      <c r="BE218" s="83">
        <f t="shared" si="225"/>
        <v>0.63900000000000001</v>
      </c>
      <c r="BF218" s="26">
        <v>9.5238095238095233E-2</v>
      </c>
      <c r="BG218" s="178">
        <f t="shared" si="226"/>
        <v>0.84799999999999998</v>
      </c>
      <c r="BH218" s="212">
        <f t="shared" si="227"/>
        <v>3.5030000000000001</v>
      </c>
      <c r="BI218" s="193">
        <f t="shared" si="228"/>
        <v>0.60399999999999998</v>
      </c>
      <c r="BJ218" s="283">
        <f t="shared" si="229"/>
        <v>1</v>
      </c>
      <c r="BK218" s="284">
        <f t="shared" si="230"/>
        <v>2</v>
      </c>
      <c r="BM218" s="160">
        <v>0</v>
      </c>
      <c r="BN218" s="26">
        <f t="shared" si="231"/>
        <v>0</v>
      </c>
      <c r="BO218" s="11">
        <v>0</v>
      </c>
      <c r="BP218" s="26">
        <f t="shared" si="232"/>
        <v>0</v>
      </c>
      <c r="BQ218" s="26">
        <v>4.5999999999999999E-2</v>
      </c>
      <c r="BR218" s="83">
        <f t="shared" si="233"/>
        <v>0.314</v>
      </c>
      <c r="BS218" s="163">
        <f t="shared" si="234"/>
        <v>0.314</v>
      </c>
      <c r="BT218" s="223">
        <f t="shared" si="235"/>
        <v>0.22900000000000001</v>
      </c>
      <c r="BU218" s="283">
        <f t="shared" si="236"/>
        <v>0</v>
      </c>
      <c r="BV218" s="284">
        <f t="shared" si="237"/>
        <v>0</v>
      </c>
      <c r="BX218" s="160">
        <v>0</v>
      </c>
      <c r="BY218" s="26">
        <f t="shared" si="238"/>
        <v>0</v>
      </c>
      <c r="BZ218" s="11">
        <v>0</v>
      </c>
      <c r="CA218" s="26">
        <f t="shared" si="239"/>
        <v>0</v>
      </c>
      <c r="CB218" s="11">
        <v>1</v>
      </c>
      <c r="CC218" s="26">
        <f t="shared" si="240"/>
        <v>0.21199999999999999</v>
      </c>
      <c r="CD218" s="11">
        <v>0</v>
      </c>
      <c r="CE218" s="26">
        <f t="shared" si="241"/>
        <v>0</v>
      </c>
      <c r="CF218" s="163">
        <f t="shared" si="242"/>
        <v>0.21199999999999999</v>
      </c>
      <c r="CG218" s="203">
        <f t="shared" si="243"/>
        <v>0.20799999999999999</v>
      </c>
      <c r="CH218" s="283">
        <f t="shared" si="244"/>
        <v>0</v>
      </c>
      <c r="CI218" s="284">
        <f t="shared" si="245"/>
        <v>0</v>
      </c>
      <c r="CK218" s="160">
        <v>0</v>
      </c>
      <c r="CL218" s="26">
        <f t="shared" si="246"/>
        <v>0</v>
      </c>
      <c r="CM218" s="26">
        <v>0</v>
      </c>
      <c r="CN218" s="83">
        <f t="shared" si="247"/>
        <v>0</v>
      </c>
      <c r="CO218" s="11">
        <v>2</v>
      </c>
      <c r="CP218" s="26">
        <f t="shared" si="248"/>
        <v>0.16200000000000001</v>
      </c>
      <c r="CQ218" s="11">
        <v>0</v>
      </c>
      <c r="CR218" s="26">
        <f t="shared" si="249"/>
        <v>0</v>
      </c>
      <c r="CS218" s="163">
        <f t="shared" si="250"/>
        <v>0.16200000000000001</v>
      </c>
      <c r="CT218" s="203">
        <f t="shared" si="251"/>
        <v>0.13</v>
      </c>
      <c r="CU218" s="283">
        <f t="shared" si="252"/>
        <v>0</v>
      </c>
      <c r="CV218" s="284">
        <f t="shared" si="253"/>
        <v>0</v>
      </c>
      <c r="CX218" s="227">
        <v>0.13900000000000001</v>
      </c>
      <c r="CY218" s="26">
        <f t="shared" si="254"/>
        <v>0.57899999999999996</v>
      </c>
      <c r="CZ218" s="26">
        <v>9.9000000000000005E-2</v>
      </c>
      <c r="DA218" s="26">
        <f t="shared" si="255"/>
        <v>0.65</v>
      </c>
      <c r="DB218" s="26">
        <v>0.55059999999999998</v>
      </c>
      <c r="DC218" s="163">
        <f t="shared" si="256"/>
        <v>1.7796000000000001</v>
      </c>
      <c r="DD218" s="203">
        <f t="shared" si="257"/>
        <v>0.61399999999999999</v>
      </c>
      <c r="DE218" s="283">
        <f t="shared" si="258"/>
        <v>0</v>
      </c>
      <c r="DF218" s="284">
        <f t="shared" si="259"/>
        <v>0</v>
      </c>
      <c r="DI218" s="231"/>
      <c r="DJ218" s="163">
        <f t="shared" si="260"/>
        <v>9.9556000000000004</v>
      </c>
      <c r="DK218" s="203">
        <f t="shared" si="261"/>
        <v>0.26800000000000002</v>
      </c>
      <c r="DM218" s="301">
        <f t="shared" si="262"/>
        <v>1</v>
      </c>
      <c r="DN218" s="302">
        <f t="shared" si="263"/>
        <v>3</v>
      </c>
    </row>
    <row r="219" spans="2:118" x14ac:dyDescent="0.3">
      <c r="B219" s="47" t="s">
        <v>239</v>
      </c>
      <c r="C219" s="160">
        <v>540271</v>
      </c>
      <c r="D219" s="4" t="s">
        <v>352</v>
      </c>
      <c r="E219" s="4" t="s">
        <v>369</v>
      </c>
      <c r="F219" s="11">
        <v>3</v>
      </c>
      <c r="G219" s="18">
        <v>1675</v>
      </c>
      <c r="H219" s="18">
        <v>1052</v>
      </c>
      <c r="I219" s="18">
        <v>3140</v>
      </c>
      <c r="J219" s="19">
        <v>1199.7611940298507</v>
      </c>
      <c r="K219" s="18">
        <v>1036</v>
      </c>
      <c r="L219" s="163">
        <v>3.03</v>
      </c>
      <c r="N219" s="256">
        <v>102</v>
      </c>
      <c r="O219" s="26">
        <f t="shared" si="198"/>
        <v>0.47299999999999998</v>
      </c>
      <c r="P219" s="26">
        <v>6.0895522388059703E-2</v>
      </c>
      <c r="Q219" s="26">
        <f t="shared" si="199"/>
        <v>0.38800000000000001</v>
      </c>
      <c r="R219" s="11">
        <v>5.32</v>
      </c>
      <c r="S219" s="26">
        <f t="shared" si="200"/>
        <v>0.628</v>
      </c>
      <c r="T219" s="69">
        <v>3.1761194029850748E-3</v>
      </c>
      <c r="U219" s="26">
        <f t="shared" si="201"/>
        <v>0.46200000000000002</v>
      </c>
      <c r="V219" s="11">
        <v>16</v>
      </c>
      <c r="W219" s="26">
        <f t="shared" si="202"/>
        <v>0.38800000000000001</v>
      </c>
      <c r="X219" s="62">
        <v>1</v>
      </c>
      <c r="Y219" s="26">
        <f t="shared" si="203"/>
        <v>0.247</v>
      </c>
      <c r="Z219" s="163">
        <f t="shared" si="204"/>
        <v>2.5859999999999999</v>
      </c>
      <c r="AA219" s="181">
        <f t="shared" si="205"/>
        <v>0.29299999999999998</v>
      </c>
      <c r="AB219" s="283">
        <f t="shared" si="206"/>
        <v>0</v>
      </c>
      <c r="AC219" s="284">
        <f t="shared" si="207"/>
        <v>0</v>
      </c>
      <c r="AE219" s="256">
        <v>149</v>
      </c>
      <c r="AF219" s="26">
        <f t="shared" si="208"/>
        <v>0.67100000000000004</v>
      </c>
      <c r="AG219" s="79">
        <v>0</v>
      </c>
      <c r="AH219" s="26">
        <f t="shared" si="209"/>
        <v>0</v>
      </c>
      <c r="AI219" s="26">
        <f t="shared" si="210"/>
        <v>0.14163498098859315</v>
      </c>
      <c r="AJ219" s="83">
        <f t="shared" si="211"/>
        <v>0.68100000000000005</v>
      </c>
      <c r="AK219" s="61">
        <f t="shared" si="212"/>
        <v>1.4607843137254901</v>
      </c>
      <c r="AL219" s="31">
        <f t="shared" si="213"/>
        <v>0.872</v>
      </c>
      <c r="AM219" s="11">
        <v>182</v>
      </c>
      <c r="AN219" s="83">
        <f t="shared" si="214"/>
        <v>0.17300380228136883</v>
      </c>
      <c r="AO219" s="26">
        <f t="shared" si="215"/>
        <v>0</v>
      </c>
      <c r="AP219" s="26">
        <f t="shared" si="216"/>
        <v>0</v>
      </c>
      <c r="AQ219" s="198">
        <f t="shared" si="217"/>
        <v>2.2240000000000002</v>
      </c>
      <c r="AR219" s="193">
        <f t="shared" si="218"/>
        <v>0.60399999999999998</v>
      </c>
      <c r="AS219" s="283">
        <f t="shared" si="219"/>
        <v>0</v>
      </c>
      <c r="AT219" s="284">
        <f t="shared" si="220"/>
        <v>1</v>
      </c>
      <c r="AV219" s="208">
        <v>179350</v>
      </c>
      <c r="AW219" s="144">
        <f t="shared" si="221"/>
        <v>0.99199999999999999</v>
      </c>
      <c r="AX219" s="26">
        <v>0</v>
      </c>
      <c r="AY219" s="83">
        <f t="shared" si="222"/>
        <v>0</v>
      </c>
      <c r="AZ219" s="26">
        <v>7.0999999999999994E-2</v>
      </c>
      <c r="BA219" s="83">
        <f t="shared" si="223"/>
        <v>0.222</v>
      </c>
      <c r="BB219" s="26">
        <v>0.44500000000000001</v>
      </c>
      <c r="BC219" s="83">
        <f t="shared" si="224"/>
        <v>0.20399999999999999</v>
      </c>
      <c r="BD219" s="26">
        <v>0.434</v>
      </c>
      <c r="BE219" s="83">
        <f t="shared" si="225"/>
        <v>0.17299999999999999</v>
      </c>
      <c r="BF219" s="26">
        <v>2.6845637583892617E-2</v>
      </c>
      <c r="BG219" s="83">
        <f t="shared" si="226"/>
        <v>0.53700000000000003</v>
      </c>
      <c r="BH219" s="212">
        <f t="shared" si="227"/>
        <v>2.1280000000000001</v>
      </c>
      <c r="BI219" s="193">
        <f t="shared" si="228"/>
        <v>0.18</v>
      </c>
      <c r="BJ219" s="283">
        <f t="shared" si="229"/>
        <v>1</v>
      </c>
      <c r="BK219" s="284">
        <f t="shared" si="230"/>
        <v>1</v>
      </c>
      <c r="BM219" s="160">
        <v>1</v>
      </c>
      <c r="BN219" s="26">
        <f t="shared" si="231"/>
        <v>0.40200000000000002</v>
      </c>
      <c r="BO219" s="11">
        <v>1</v>
      </c>
      <c r="BP219" s="26">
        <f t="shared" si="232"/>
        <v>0.59299999999999997</v>
      </c>
      <c r="BQ219" s="26">
        <v>0.14299999999999999</v>
      </c>
      <c r="BR219" s="83">
        <f t="shared" si="233"/>
        <v>0.69199999999999995</v>
      </c>
      <c r="BS219" s="163">
        <f t="shared" si="234"/>
        <v>1.0939999999999999</v>
      </c>
      <c r="BT219" s="223">
        <f t="shared" si="235"/>
        <v>0.60699999999999998</v>
      </c>
      <c r="BU219" s="283">
        <f t="shared" si="236"/>
        <v>0</v>
      </c>
      <c r="BV219" s="284">
        <f t="shared" si="237"/>
        <v>0</v>
      </c>
      <c r="BX219" s="160">
        <v>0</v>
      </c>
      <c r="BY219" s="26">
        <f t="shared" si="238"/>
        <v>0</v>
      </c>
      <c r="BZ219" s="11">
        <v>0</v>
      </c>
      <c r="CA219" s="26">
        <f t="shared" si="239"/>
        <v>0</v>
      </c>
      <c r="CB219" s="11">
        <v>2</v>
      </c>
      <c r="CC219" s="26">
        <f t="shared" si="240"/>
        <v>0.42</v>
      </c>
      <c r="CD219" s="11">
        <v>1</v>
      </c>
      <c r="CE219" s="26">
        <f t="shared" si="241"/>
        <v>0.501</v>
      </c>
      <c r="CF219" s="163">
        <f t="shared" si="242"/>
        <v>0.42</v>
      </c>
      <c r="CG219" s="203">
        <f t="shared" si="243"/>
        <v>0.39200000000000002</v>
      </c>
      <c r="CH219" s="283">
        <f t="shared" si="244"/>
        <v>0</v>
      </c>
      <c r="CI219" s="284">
        <f t="shared" si="245"/>
        <v>0</v>
      </c>
      <c r="CK219" s="160">
        <v>0</v>
      </c>
      <c r="CL219" s="26">
        <f t="shared" si="246"/>
        <v>0</v>
      </c>
      <c r="CM219" s="26">
        <v>0</v>
      </c>
      <c r="CN219" s="83">
        <f t="shared" si="247"/>
        <v>0</v>
      </c>
      <c r="CO219" s="11">
        <v>4</v>
      </c>
      <c r="CP219" s="26">
        <f t="shared" si="248"/>
        <v>0.23599999999999999</v>
      </c>
      <c r="CQ219" s="11">
        <v>0</v>
      </c>
      <c r="CR219" s="26">
        <f t="shared" si="249"/>
        <v>0</v>
      </c>
      <c r="CS219" s="163">
        <f t="shared" si="250"/>
        <v>0.23599999999999999</v>
      </c>
      <c r="CT219" s="203">
        <f t="shared" si="251"/>
        <v>0.17299999999999999</v>
      </c>
      <c r="CU219" s="283">
        <f t="shared" si="252"/>
        <v>0</v>
      </c>
      <c r="CV219" s="284">
        <f t="shared" si="253"/>
        <v>0</v>
      </c>
      <c r="CX219" s="227">
        <v>0.14099999999999999</v>
      </c>
      <c r="CY219" s="26">
        <f t="shared" si="254"/>
        <v>0.58599999999999997</v>
      </c>
      <c r="CZ219" s="26">
        <v>7.5999999999999998E-2</v>
      </c>
      <c r="DA219" s="26">
        <f t="shared" si="255"/>
        <v>0.59299999999999997</v>
      </c>
      <c r="DB219" s="26">
        <v>7.4800000000000005E-2</v>
      </c>
      <c r="DC219" s="163">
        <f t="shared" si="256"/>
        <v>1.2537999999999998</v>
      </c>
      <c r="DD219" s="203">
        <f t="shared" si="257"/>
        <v>0.41599999999999998</v>
      </c>
      <c r="DE219" s="283">
        <f t="shared" si="258"/>
        <v>0</v>
      </c>
      <c r="DF219" s="284">
        <f t="shared" si="259"/>
        <v>0</v>
      </c>
      <c r="DI219" s="231"/>
      <c r="DJ219" s="163">
        <f t="shared" si="260"/>
        <v>9.9418000000000006</v>
      </c>
      <c r="DK219" s="203">
        <f t="shared" si="261"/>
        <v>0.26500000000000001</v>
      </c>
      <c r="DM219" s="301">
        <f t="shared" si="262"/>
        <v>1</v>
      </c>
      <c r="DN219" s="302">
        <f t="shared" si="263"/>
        <v>2</v>
      </c>
    </row>
    <row r="220" spans="2:118" x14ac:dyDescent="0.3">
      <c r="B220" s="47" t="s">
        <v>47</v>
      </c>
      <c r="C220" s="160">
        <v>540017</v>
      </c>
      <c r="D220" s="4" t="s">
        <v>313</v>
      </c>
      <c r="E220" s="4" t="s">
        <v>369</v>
      </c>
      <c r="F220" s="11">
        <v>2</v>
      </c>
      <c r="G220" s="18">
        <v>2617</v>
      </c>
      <c r="H220" s="18">
        <v>1702</v>
      </c>
      <c r="I220" s="18">
        <v>4280</v>
      </c>
      <c r="J220" s="19">
        <v>1046.6946885747038</v>
      </c>
      <c r="K220" s="18">
        <v>1581</v>
      </c>
      <c r="L220" s="163">
        <v>2.21</v>
      </c>
      <c r="N220" s="256">
        <v>323</v>
      </c>
      <c r="O220" s="26">
        <f t="shared" si="198"/>
        <v>0.749</v>
      </c>
      <c r="P220" s="26">
        <v>0.1234237676729079</v>
      </c>
      <c r="Q220" s="26">
        <f t="shared" si="199"/>
        <v>0.55800000000000005</v>
      </c>
      <c r="R220" s="11">
        <v>16.96</v>
      </c>
      <c r="S220" s="26">
        <f t="shared" si="200"/>
        <v>0.78</v>
      </c>
      <c r="T220" s="69">
        <v>6.4807030951471141E-3</v>
      </c>
      <c r="U220" s="26">
        <f t="shared" si="201"/>
        <v>0.749</v>
      </c>
      <c r="V220" s="11">
        <v>21</v>
      </c>
      <c r="W220" s="31">
        <f t="shared" si="202"/>
        <v>0.84399999999999997</v>
      </c>
      <c r="X220" s="65">
        <v>2.1</v>
      </c>
      <c r="Y220" s="26">
        <f t="shared" si="203"/>
        <v>0.6</v>
      </c>
      <c r="Z220" s="163">
        <f t="shared" si="204"/>
        <v>4.2799999999999994</v>
      </c>
      <c r="AA220" s="184">
        <f t="shared" si="205"/>
        <v>0.95399999999999996</v>
      </c>
      <c r="AB220" s="283">
        <f t="shared" si="206"/>
        <v>0</v>
      </c>
      <c r="AC220" s="284">
        <f t="shared" si="207"/>
        <v>1</v>
      </c>
      <c r="AE220" s="256">
        <v>31</v>
      </c>
      <c r="AF220" s="26">
        <f t="shared" si="208"/>
        <v>0.33900000000000002</v>
      </c>
      <c r="AG220" s="79">
        <v>0</v>
      </c>
      <c r="AH220" s="26">
        <f t="shared" si="209"/>
        <v>0</v>
      </c>
      <c r="AI220" s="26">
        <f t="shared" si="210"/>
        <v>1.8213866039952998E-2</v>
      </c>
      <c r="AJ220" s="83">
        <f t="shared" si="211"/>
        <v>0.23300000000000001</v>
      </c>
      <c r="AK220" s="61">
        <f t="shared" si="212"/>
        <v>9.5975232198142413E-2</v>
      </c>
      <c r="AL220" s="26">
        <f t="shared" si="213"/>
        <v>0.26500000000000001</v>
      </c>
      <c r="AM220" s="11">
        <v>43</v>
      </c>
      <c r="AN220" s="83">
        <f t="shared" si="214"/>
        <v>2.5264394829612222E-2</v>
      </c>
      <c r="AO220" s="26">
        <f t="shared" si="215"/>
        <v>0</v>
      </c>
      <c r="AP220" s="26">
        <f t="shared" si="216"/>
        <v>0</v>
      </c>
      <c r="AQ220" s="198">
        <f t="shared" si="217"/>
        <v>0.83699999999999997</v>
      </c>
      <c r="AR220" s="193">
        <f t="shared" si="218"/>
        <v>0.159</v>
      </c>
      <c r="AS220" s="283">
        <f t="shared" si="219"/>
        <v>0</v>
      </c>
      <c r="AT220" s="284">
        <f t="shared" si="220"/>
        <v>0</v>
      </c>
      <c r="AV220" s="208">
        <v>84500</v>
      </c>
      <c r="AW220" s="144">
        <f t="shared" si="221"/>
        <v>0.94299999999999995</v>
      </c>
      <c r="AX220" s="26">
        <v>0.1</v>
      </c>
      <c r="AY220" s="83">
        <f t="shared" si="222"/>
        <v>0.42</v>
      </c>
      <c r="AZ220" s="26">
        <v>0.23300000000000001</v>
      </c>
      <c r="BA220" s="83">
        <f t="shared" si="223"/>
        <v>0.56100000000000005</v>
      </c>
      <c r="BB220" s="26">
        <v>0.83699999999999997</v>
      </c>
      <c r="BC220" s="83">
        <f t="shared" si="224"/>
        <v>0.56100000000000005</v>
      </c>
      <c r="BD220" s="26">
        <v>0.72099999999999997</v>
      </c>
      <c r="BE220" s="83">
        <f t="shared" si="225"/>
        <v>0.33900000000000002</v>
      </c>
      <c r="BF220" s="26">
        <v>0</v>
      </c>
      <c r="BG220" s="83">
        <f t="shared" si="226"/>
        <v>0</v>
      </c>
      <c r="BH220" s="212">
        <f t="shared" si="227"/>
        <v>2.8240000000000003</v>
      </c>
      <c r="BI220" s="193">
        <f t="shared" si="228"/>
        <v>0.26800000000000002</v>
      </c>
      <c r="BJ220" s="283">
        <f t="shared" si="229"/>
        <v>1</v>
      </c>
      <c r="BK220" s="284">
        <f t="shared" si="230"/>
        <v>1</v>
      </c>
      <c r="BM220" s="160">
        <v>1</v>
      </c>
      <c r="BN220" s="26">
        <f t="shared" si="231"/>
        <v>0.40200000000000002</v>
      </c>
      <c r="BO220" s="11">
        <v>0</v>
      </c>
      <c r="BP220" s="26">
        <f t="shared" si="232"/>
        <v>0</v>
      </c>
      <c r="BQ220" s="26">
        <v>8.5999999999999993E-2</v>
      </c>
      <c r="BR220" s="83">
        <f t="shared" si="233"/>
        <v>0.53300000000000003</v>
      </c>
      <c r="BS220" s="163">
        <f t="shared" si="234"/>
        <v>0.93500000000000005</v>
      </c>
      <c r="BT220" s="223">
        <f t="shared" si="235"/>
        <v>0.49399999999999999</v>
      </c>
      <c r="BU220" s="283">
        <f t="shared" si="236"/>
        <v>0</v>
      </c>
      <c r="BV220" s="284">
        <f t="shared" si="237"/>
        <v>0</v>
      </c>
      <c r="BX220" s="160">
        <v>0</v>
      </c>
      <c r="BY220" s="26">
        <f t="shared" si="238"/>
        <v>0</v>
      </c>
      <c r="BZ220" s="11">
        <v>0</v>
      </c>
      <c r="CA220" s="26">
        <f t="shared" si="239"/>
        <v>0</v>
      </c>
      <c r="CB220" s="11">
        <v>1</v>
      </c>
      <c r="CC220" s="26">
        <f t="shared" si="240"/>
        <v>0.21199999999999999</v>
      </c>
      <c r="CD220" s="11">
        <v>0</v>
      </c>
      <c r="CE220" s="26">
        <f t="shared" si="241"/>
        <v>0</v>
      </c>
      <c r="CF220" s="163">
        <f t="shared" si="242"/>
        <v>0.21199999999999999</v>
      </c>
      <c r="CG220" s="203">
        <f t="shared" si="243"/>
        <v>0.20799999999999999</v>
      </c>
      <c r="CH220" s="283">
        <f t="shared" si="244"/>
        <v>0</v>
      </c>
      <c r="CI220" s="284">
        <f t="shared" si="245"/>
        <v>0</v>
      </c>
      <c r="CK220" s="160">
        <v>0</v>
      </c>
      <c r="CL220" s="26">
        <f t="shared" si="246"/>
        <v>0</v>
      </c>
      <c r="CM220" s="26">
        <v>0</v>
      </c>
      <c r="CN220" s="83">
        <f t="shared" si="247"/>
        <v>0</v>
      </c>
      <c r="CO220" s="11">
        <v>13</v>
      </c>
      <c r="CP220" s="26">
        <f t="shared" si="248"/>
        <v>0.42</v>
      </c>
      <c r="CQ220" s="11">
        <v>0</v>
      </c>
      <c r="CR220" s="26">
        <f t="shared" si="249"/>
        <v>0</v>
      </c>
      <c r="CS220" s="163">
        <f t="shared" si="250"/>
        <v>0.42</v>
      </c>
      <c r="CT220" s="203">
        <f t="shared" si="251"/>
        <v>0.23599999999999999</v>
      </c>
      <c r="CU220" s="283">
        <f t="shared" si="252"/>
        <v>0</v>
      </c>
      <c r="CV220" s="284">
        <f t="shared" si="253"/>
        <v>0</v>
      </c>
      <c r="CX220" s="227">
        <v>1.2999999999999999E-2</v>
      </c>
      <c r="CY220" s="26">
        <f t="shared" si="254"/>
        <v>0.187</v>
      </c>
      <c r="CZ220" s="26">
        <v>2E-3</v>
      </c>
      <c r="DA220" s="26">
        <f t="shared" si="255"/>
        <v>0.16900000000000001</v>
      </c>
      <c r="DB220" s="26">
        <v>6.6000000000000003E-2</v>
      </c>
      <c r="DC220" s="163">
        <f t="shared" si="256"/>
        <v>0.42199999999999999</v>
      </c>
      <c r="DD220" s="203">
        <f t="shared" si="257"/>
        <v>9.8000000000000004E-2</v>
      </c>
      <c r="DE220" s="283">
        <f t="shared" si="258"/>
        <v>0</v>
      </c>
      <c r="DF220" s="284">
        <f t="shared" si="259"/>
        <v>0</v>
      </c>
      <c r="DI220" s="231"/>
      <c r="DJ220" s="163">
        <f t="shared" si="260"/>
        <v>9.93</v>
      </c>
      <c r="DK220" s="203">
        <f t="shared" si="261"/>
        <v>0.26100000000000001</v>
      </c>
      <c r="DM220" s="301">
        <f t="shared" si="262"/>
        <v>1</v>
      </c>
      <c r="DN220" s="302">
        <f t="shared" si="263"/>
        <v>2</v>
      </c>
    </row>
    <row r="221" spans="2:118" x14ac:dyDescent="0.3">
      <c r="B221" s="47" t="s">
        <v>254</v>
      </c>
      <c r="C221" s="160">
        <v>540262</v>
      </c>
      <c r="D221" s="4" t="s">
        <v>355</v>
      </c>
      <c r="E221" s="4" t="s">
        <v>369</v>
      </c>
      <c r="F221" s="11">
        <v>5</v>
      </c>
      <c r="G221" s="18">
        <v>215</v>
      </c>
      <c r="H221" s="18">
        <v>109</v>
      </c>
      <c r="I221" s="18">
        <v>62</v>
      </c>
      <c r="J221" s="19">
        <v>184.55813953488371</v>
      </c>
      <c r="K221" s="18">
        <v>25</v>
      </c>
      <c r="L221" s="163">
        <v>2.48</v>
      </c>
      <c r="N221" s="256">
        <v>22</v>
      </c>
      <c r="O221" s="26">
        <f t="shared" si="198"/>
        <v>0.123</v>
      </c>
      <c r="P221" s="26">
        <v>0.10232558139534879</v>
      </c>
      <c r="Q221" s="26">
        <f t="shared" si="199"/>
        <v>0.501</v>
      </c>
      <c r="R221" s="11">
        <v>1.44</v>
      </c>
      <c r="S221" s="26">
        <f t="shared" si="200"/>
        <v>0.16600000000000001</v>
      </c>
      <c r="T221" s="69">
        <v>6.6976744186046516E-3</v>
      </c>
      <c r="U221" s="26">
        <f t="shared" si="201"/>
        <v>0.75900000000000001</v>
      </c>
      <c r="V221" s="11">
        <v>12</v>
      </c>
      <c r="W221" s="26">
        <f t="shared" si="202"/>
        <v>0.11600000000000001</v>
      </c>
      <c r="X221" s="62">
        <v>2.7</v>
      </c>
      <c r="Y221" s="26">
        <f t="shared" si="203"/>
        <v>0.71</v>
      </c>
      <c r="Z221" s="163">
        <f t="shared" si="204"/>
        <v>2.375</v>
      </c>
      <c r="AA221" s="181">
        <f t="shared" si="205"/>
        <v>0.22900000000000001</v>
      </c>
      <c r="AB221" s="283">
        <f t="shared" si="206"/>
        <v>0</v>
      </c>
      <c r="AC221" s="284">
        <f t="shared" si="207"/>
        <v>0</v>
      </c>
      <c r="AE221" s="256">
        <v>14</v>
      </c>
      <c r="AF221" s="26">
        <f t="shared" si="208"/>
        <v>0.17599999999999999</v>
      </c>
      <c r="AG221" s="79">
        <v>0</v>
      </c>
      <c r="AH221" s="26">
        <f t="shared" si="209"/>
        <v>0</v>
      </c>
      <c r="AI221" s="26">
        <f t="shared" si="210"/>
        <v>0.12844036697247707</v>
      </c>
      <c r="AJ221" s="83">
        <f t="shared" si="211"/>
        <v>0.66400000000000003</v>
      </c>
      <c r="AK221" s="61">
        <f t="shared" si="212"/>
        <v>0.63636363636363635</v>
      </c>
      <c r="AL221" s="26">
        <f t="shared" si="213"/>
        <v>0.61399999999999999</v>
      </c>
      <c r="AM221" s="11">
        <v>17</v>
      </c>
      <c r="AN221" s="83">
        <f t="shared" si="214"/>
        <v>0.15596330275229359</v>
      </c>
      <c r="AO221" s="26">
        <f t="shared" si="215"/>
        <v>0</v>
      </c>
      <c r="AP221" s="26">
        <f t="shared" si="216"/>
        <v>0</v>
      </c>
      <c r="AQ221" s="198">
        <f t="shared" si="217"/>
        <v>1.454</v>
      </c>
      <c r="AR221" s="193">
        <f t="shared" si="218"/>
        <v>0.32100000000000001</v>
      </c>
      <c r="AS221" s="283">
        <f t="shared" si="219"/>
        <v>0</v>
      </c>
      <c r="AT221" s="284">
        <f t="shared" si="220"/>
        <v>0</v>
      </c>
      <c r="AV221" s="208">
        <v>16200</v>
      </c>
      <c r="AW221" s="83">
        <f t="shared" si="221"/>
        <v>0.17599999999999999</v>
      </c>
      <c r="AX221" s="26">
        <v>0.25</v>
      </c>
      <c r="AY221" s="83">
        <f t="shared" si="222"/>
        <v>0.63900000000000001</v>
      </c>
      <c r="AZ221" s="26">
        <v>0</v>
      </c>
      <c r="BA221" s="83">
        <f t="shared" si="223"/>
        <v>0</v>
      </c>
      <c r="BB221" s="26">
        <v>0.88200000000000001</v>
      </c>
      <c r="BC221" s="83">
        <f t="shared" si="224"/>
        <v>0.68100000000000005</v>
      </c>
      <c r="BD221" s="26">
        <v>0.88200000000000001</v>
      </c>
      <c r="BE221" s="83">
        <f t="shared" si="225"/>
        <v>0.70599999999999996</v>
      </c>
      <c r="BF221" s="26">
        <v>0</v>
      </c>
      <c r="BG221" s="83">
        <f t="shared" si="226"/>
        <v>0</v>
      </c>
      <c r="BH221" s="212">
        <f t="shared" si="227"/>
        <v>2.202</v>
      </c>
      <c r="BI221" s="193">
        <f t="shared" si="228"/>
        <v>0.183</v>
      </c>
      <c r="BJ221" s="283">
        <f t="shared" si="229"/>
        <v>0</v>
      </c>
      <c r="BK221" s="284">
        <f t="shared" si="230"/>
        <v>0</v>
      </c>
      <c r="BM221" s="160">
        <v>0</v>
      </c>
      <c r="BN221" s="26">
        <f t="shared" si="231"/>
        <v>0</v>
      </c>
      <c r="BO221" s="11">
        <v>0</v>
      </c>
      <c r="BP221" s="26">
        <f t="shared" si="232"/>
        <v>0</v>
      </c>
      <c r="BQ221" s="26">
        <v>0.186</v>
      </c>
      <c r="BR221" s="178">
        <f t="shared" si="233"/>
        <v>0.81200000000000006</v>
      </c>
      <c r="BS221" s="163">
        <f t="shared" si="234"/>
        <v>0.81200000000000006</v>
      </c>
      <c r="BT221" s="223">
        <f t="shared" si="235"/>
        <v>0.42699999999999999</v>
      </c>
      <c r="BU221" s="283">
        <f t="shared" si="236"/>
        <v>0</v>
      </c>
      <c r="BV221" s="284">
        <f t="shared" si="237"/>
        <v>1</v>
      </c>
      <c r="BX221" s="160">
        <v>0</v>
      </c>
      <c r="BY221" s="26">
        <f t="shared" si="238"/>
        <v>0</v>
      </c>
      <c r="BZ221" s="11">
        <v>0</v>
      </c>
      <c r="CA221" s="26">
        <f t="shared" si="239"/>
        <v>0</v>
      </c>
      <c r="CB221" s="11">
        <v>1</v>
      </c>
      <c r="CC221" s="26">
        <f t="shared" si="240"/>
        <v>0.21199999999999999</v>
      </c>
      <c r="CD221" s="11">
        <v>0</v>
      </c>
      <c r="CE221" s="26">
        <f t="shared" si="241"/>
        <v>0</v>
      </c>
      <c r="CF221" s="163">
        <f t="shared" si="242"/>
        <v>0.21199999999999999</v>
      </c>
      <c r="CG221" s="203">
        <f t="shared" si="243"/>
        <v>0.20799999999999999</v>
      </c>
      <c r="CH221" s="283">
        <f t="shared" si="244"/>
        <v>0</v>
      </c>
      <c r="CI221" s="284">
        <f t="shared" si="245"/>
        <v>0</v>
      </c>
      <c r="CK221" s="160">
        <v>0</v>
      </c>
      <c r="CL221" s="26">
        <f t="shared" si="246"/>
        <v>0</v>
      </c>
      <c r="CM221" s="26">
        <v>0</v>
      </c>
      <c r="CN221" s="83">
        <f t="shared" si="247"/>
        <v>0</v>
      </c>
      <c r="CO221" s="11">
        <v>0</v>
      </c>
      <c r="CP221" s="26">
        <f t="shared" si="248"/>
        <v>0</v>
      </c>
      <c r="CQ221" s="11">
        <v>0</v>
      </c>
      <c r="CR221" s="26">
        <f t="shared" si="249"/>
        <v>0</v>
      </c>
      <c r="CS221" s="163">
        <f t="shared" si="250"/>
        <v>0</v>
      </c>
      <c r="CT221" s="203">
        <f t="shared" si="251"/>
        <v>0</v>
      </c>
      <c r="CU221" s="283">
        <f t="shared" si="252"/>
        <v>0</v>
      </c>
      <c r="CV221" s="284">
        <f t="shared" si="253"/>
        <v>0</v>
      </c>
      <c r="CX221" s="227">
        <v>0.51600000000000001</v>
      </c>
      <c r="CY221" s="144">
        <f t="shared" si="254"/>
        <v>0.91500000000000004</v>
      </c>
      <c r="CZ221" s="26">
        <v>0.35499999999999998</v>
      </c>
      <c r="DA221" s="144">
        <f t="shared" si="255"/>
        <v>0.90800000000000003</v>
      </c>
      <c r="DB221" s="144">
        <v>0.98670000000000002</v>
      </c>
      <c r="DC221" s="163">
        <f t="shared" si="256"/>
        <v>2.8096999999999999</v>
      </c>
      <c r="DD221" s="206">
        <f t="shared" si="257"/>
        <v>0.97499999999999998</v>
      </c>
      <c r="DE221" s="283">
        <f t="shared" si="258"/>
        <v>3</v>
      </c>
      <c r="DF221" s="284">
        <f t="shared" si="259"/>
        <v>3</v>
      </c>
      <c r="DI221" s="231"/>
      <c r="DJ221" s="163">
        <f t="shared" si="260"/>
        <v>9.8646999999999991</v>
      </c>
      <c r="DK221" s="203">
        <f t="shared" si="261"/>
        <v>0.25700000000000001</v>
      </c>
      <c r="DM221" s="301">
        <f t="shared" si="262"/>
        <v>3</v>
      </c>
      <c r="DN221" s="302">
        <f t="shared" si="263"/>
        <v>4</v>
      </c>
    </row>
    <row r="222" spans="2:118" x14ac:dyDescent="0.3">
      <c r="B222" s="47" t="s">
        <v>250</v>
      </c>
      <c r="C222" s="160">
        <v>540266</v>
      </c>
      <c r="D222" s="4" t="s">
        <v>354</v>
      </c>
      <c r="E222" s="4" t="s">
        <v>369</v>
      </c>
      <c r="F222" s="11">
        <v>7</v>
      </c>
      <c r="G222" s="18">
        <v>293</v>
      </c>
      <c r="H222" s="18">
        <v>378</v>
      </c>
      <c r="I222" s="18">
        <v>792</v>
      </c>
      <c r="J222" s="19">
        <v>1729.9658703071673</v>
      </c>
      <c r="K222" s="18">
        <v>289</v>
      </c>
      <c r="L222" s="163">
        <v>2.74</v>
      </c>
      <c r="N222" s="256">
        <v>22</v>
      </c>
      <c r="O222" s="26">
        <f t="shared" si="198"/>
        <v>0.123</v>
      </c>
      <c r="P222" s="26">
        <v>7.5085324232081918E-2</v>
      </c>
      <c r="Q222" s="26">
        <f t="shared" si="199"/>
        <v>0.42399999999999999</v>
      </c>
      <c r="R222" s="11">
        <v>1.82</v>
      </c>
      <c r="S222" s="26">
        <f t="shared" si="200"/>
        <v>0.24</v>
      </c>
      <c r="T222" s="69">
        <v>6.2116040955631406E-3</v>
      </c>
      <c r="U222" s="26">
        <f t="shared" si="201"/>
        <v>0.73799999999999999</v>
      </c>
      <c r="V222" s="11">
        <v>15</v>
      </c>
      <c r="W222" s="26">
        <f t="shared" si="202"/>
        <v>0.28199999999999997</v>
      </c>
      <c r="X222" s="62">
        <v>0.6</v>
      </c>
      <c r="Y222" s="26">
        <f t="shared" si="203"/>
        <v>0.155</v>
      </c>
      <c r="Z222" s="163">
        <f t="shared" si="204"/>
        <v>1.9619999999999997</v>
      </c>
      <c r="AA222" s="181">
        <f t="shared" si="205"/>
        <v>0.155</v>
      </c>
      <c r="AB222" s="283">
        <f t="shared" si="206"/>
        <v>0</v>
      </c>
      <c r="AC222" s="284">
        <f t="shared" si="207"/>
        <v>0</v>
      </c>
      <c r="AE222" s="256">
        <v>33</v>
      </c>
      <c r="AF222" s="26">
        <f t="shared" si="208"/>
        <v>0.34899999999999998</v>
      </c>
      <c r="AG222" s="79">
        <v>0</v>
      </c>
      <c r="AH222" s="26">
        <f t="shared" si="209"/>
        <v>0</v>
      </c>
      <c r="AI222" s="26">
        <f t="shared" si="210"/>
        <v>8.7301587301587297E-2</v>
      </c>
      <c r="AJ222" s="83">
        <f t="shared" si="211"/>
        <v>0.55400000000000005</v>
      </c>
      <c r="AK222" s="61">
        <f t="shared" si="212"/>
        <v>1.5</v>
      </c>
      <c r="AL222" s="31">
        <f t="shared" si="213"/>
        <v>0.88600000000000001</v>
      </c>
      <c r="AM222" s="11">
        <v>41</v>
      </c>
      <c r="AN222" s="83">
        <f t="shared" si="214"/>
        <v>0.10846560846560846</v>
      </c>
      <c r="AO222" s="26">
        <f t="shared" si="215"/>
        <v>0</v>
      </c>
      <c r="AP222" s="26">
        <f t="shared" si="216"/>
        <v>0</v>
      </c>
      <c r="AQ222" s="198">
        <f t="shared" si="217"/>
        <v>1.7889999999999999</v>
      </c>
      <c r="AR222" s="193">
        <f t="shared" si="218"/>
        <v>0.441</v>
      </c>
      <c r="AS222" s="283">
        <f t="shared" si="219"/>
        <v>0</v>
      </c>
      <c r="AT222" s="284">
        <f t="shared" si="220"/>
        <v>1</v>
      </c>
      <c r="AV222" s="208">
        <v>27330</v>
      </c>
      <c r="AW222" s="83">
        <f t="shared" si="221"/>
        <v>0.32500000000000001</v>
      </c>
      <c r="AX222" s="26">
        <v>0.57499999999999996</v>
      </c>
      <c r="AY222" s="144">
        <f t="shared" si="222"/>
        <v>0.98199999999999998</v>
      </c>
      <c r="AZ222" s="26">
        <v>9.8000000000000004E-2</v>
      </c>
      <c r="BA222" s="83">
        <f t="shared" si="223"/>
        <v>0.254</v>
      </c>
      <c r="BB222" s="26">
        <v>0.878</v>
      </c>
      <c r="BC222" s="83">
        <f t="shared" si="224"/>
        <v>0.65700000000000003</v>
      </c>
      <c r="BD222" s="26">
        <v>1</v>
      </c>
      <c r="BE222" s="144">
        <f t="shared" si="225"/>
        <v>0.98899999999999999</v>
      </c>
      <c r="BF222" s="26">
        <v>0</v>
      </c>
      <c r="BG222" s="83">
        <f t="shared" si="226"/>
        <v>0</v>
      </c>
      <c r="BH222" s="212">
        <f t="shared" si="227"/>
        <v>3.2069999999999999</v>
      </c>
      <c r="BI222" s="193">
        <f t="shared" si="228"/>
        <v>0.40899999999999997</v>
      </c>
      <c r="BJ222" s="283">
        <f t="shared" si="229"/>
        <v>2</v>
      </c>
      <c r="BK222" s="284">
        <f t="shared" si="230"/>
        <v>2</v>
      </c>
      <c r="BM222" s="160">
        <v>0</v>
      </c>
      <c r="BN222" s="26">
        <f t="shared" si="231"/>
        <v>0</v>
      </c>
      <c r="BO222" s="11">
        <v>0</v>
      </c>
      <c r="BP222" s="26">
        <f t="shared" si="232"/>
        <v>0</v>
      </c>
      <c r="BQ222" s="26">
        <v>7.3999999999999996E-2</v>
      </c>
      <c r="BR222" s="83">
        <f t="shared" si="233"/>
        <v>0.46200000000000002</v>
      </c>
      <c r="BS222" s="163">
        <f t="shared" si="234"/>
        <v>0.46200000000000002</v>
      </c>
      <c r="BT222" s="223">
        <f t="shared" si="235"/>
        <v>0.27900000000000003</v>
      </c>
      <c r="BU222" s="283">
        <f t="shared" si="236"/>
        <v>0</v>
      </c>
      <c r="BV222" s="284">
        <f t="shared" si="237"/>
        <v>0</v>
      </c>
      <c r="BX222" s="160">
        <v>0</v>
      </c>
      <c r="BY222" s="26">
        <f t="shared" si="238"/>
        <v>0</v>
      </c>
      <c r="BZ222" s="11">
        <v>0</v>
      </c>
      <c r="CA222" s="26">
        <f t="shared" si="239"/>
        <v>0</v>
      </c>
      <c r="CB222" s="11">
        <v>1</v>
      </c>
      <c r="CC222" s="26">
        <f t="shared" si="240"/>
        <v>0.21199999999999999</v>
      </c>
      <c r="CD222" s="11">
        <v>0</v>
      </c>
      <c r="CE222" s="26">
        <f t="shared" si="241"/>
        <v>0</v>
      </c>
      <c r="CF222" s="163">
        <f t="shared" si="242"/>
        <v>0.21199999999999999</v>
      </c>
      <c r="CG222" s="203">
        <f t="shared" si="243"/>
        <v>0.20799999999999999</v>
      </c>
      <c r="CH222" s="283">
        <f t="shared" si="244"/>
        <v>0</v>
      </c>
      <c r="CI222" s="284">
        <f t="shared" si="245"/>
        <v>0</v>
      </c>
      <c r="CK222" s="160">
        <v>0</v>
      </c>
      <c r="CL222" s="26">
        <f t="shared" si="246"/>
        <v>0</v>
      </c>
      <c r="CM222" s="26">
        <v>0</v>
      </c>
      <c r="CN222" s="83">
        <f t="shared" si="247"/>
        <v>0</v>
      </c>
      <c r="CO222" s="11">
        <v>2</v>
      </c>
      <c r="CP222" s="26">
        <f t="shared" si="248"/>
        <v>0.16200000000000001</v>
      </c>
      <c r="CQ222" s="11">
        <v>2</v>
      </c>
      <c r="CR222" s="26">
        <f t="shared" si="249"/>
        <v>0.35299999999999998</v>
      </c>
      <c r="CS222" s="163">
        <f t="shared" si="250"/>
        <v>0.51500000000000001</v>
      </c>
      <c r="CT222" s="203">
        <f t="shared" si="251"/>
        <v>0.24299999999999999</v>
      </c>
      <c r="CU222" s="283">
        <f t="shared" si="252"/>
        <v>0</v>
      </c>
      <c r="CV222" s="284">
        <f t="shared" si="253"/>
        <v>0</v>
      </c>
      <c r="CX222" s="227">
        <v>0.114</v>
      </c>
      <c r="CY222" s="26">
        <f t="shared" si="254"/>
        <v>0.53</v>
      </c>
      <c r="CZ222" s="26">
        <v>3.2000000000000001E-2</v>
      </c>
      <c r="DA222" s="26">
        <f t="shared" si="255"/>
        <v>0.36</v>
      </c>
      <c r="DB222" s="83">
        <v>0.73560000000000003</v>
      </c>
      <c r="DC222" s="163">
        <f t="shared" si="256"/>
        <v>1.6255999999999999</v>
      </c>
      <c r="DD222" s="203">
        <f t="shared" si="257"/>
        <v>0.55100000000000005</v>
      </c>
      <c r="DE222" s="283">
        <f t="shared" si="258"/>
        <v>0</v>
      </c>
      <c r="DF222" s="284">
        <f t="shared" si="259"/>
        <v>0</v>
      </c>
      <c r="DI222" s="231"/>
      <c r="DJ222" s="163">
        <f t="shared" si="260"/>
        <v>9.7725999999999988</v>
      </c>
      <c r="DK222" s="203">
        <f t="shared" si="261"/>
        <v>0.254</v>
      </c>
      <c r="DM222" s="301">
        <f t="shared" si="262"/>
        <v>2</v>
      </c>
      <c r="DN222" s="302">
        <f t="shared" si="263"/>
        <v>3</v>
      </c>
    </row>
    <row r="223" spans="2:118" x14ac:dyDescent="0.3">
      <c r="B223" s="47" t="s">
        <v>194</v>
      </c>
      <c r="C223" s="160">
        <v>540272</v>
      </c>
      <c r="D223" s="4" t="s">
        <v>343</v>
      </c>
      <c r="E223" s="4" t="s">
        <v>369</v>
      </c>
      <c r="F223" s="11">
        <v>6</v>
      </c>
      <c r="G223" s="18">
        <v>831</v>
      </c>
      <c r="H223" s="18">
        <v>1228</v>
      </c>
      <c r="I223" s="18">
        <v>1566</v>
      </c>
      <c r="J223" s="19">
        <v>1206.0649819494583</v>
      </c>
      <c r="K223" s="18">
        <v>637</v>
      </c>
      <c r="L223" s="163">
        <v>2.46</v>
      </c>
      <c r="N223" s="256">
        <v>40</v>
      </c>
      <c r="O223" s="26">
        <f t="shared" si="198"/>
        <v>0.22900000000000001</v>
      </c>
      <c r="P223" s="26">
        <v>4.8134777376654628E-2</v>
      </c>
      <c r="Q223" s="26">
        <f t="shared" si="199"/>
        <v>0.32100000000000001</v>
      </c>
      <c r="R223" s="11">
        <v>2.4500000000000002</v>
      </c>
      <c r="S223" s="26">
        <f t="shared" si="200"/>
        <v>0.34200000000000003</v>
      </c>
      <c r="T223" s="69">
        <v>2.9482551143200971E-3</v>
      </c>
      <c r="U223" s="26">
        <f t="shared" si="201"/>
        <v>0.434</v>
      </c>
      <c r="V223" s="11">
        <v>13</v>
      </c>
      <c r="W223" s="26">
        <f t="shared" si="202"/>
        <v>0.183</v>
      </c>
      <c r="X223" s="62">
        <v>0.1</v>
      </c>
      <c r="Y223" s="26">
        <f t="shared" si="203"/>
        <v>0.109</v>
      </c>
      <c r="Z223" s="163">
        <f t="shared" si="204"/>
        <v>1.6180000000000001</v>
      </c>
      <c r="AA223" s="181">
        <f t="shared" si="205"/>
        <v>0.12</v>
      </c>
      <c r="AB223" s="283">
        <f t="shared" si="206"/>
        <v>0</v>
      </c>
      <c r="AC223" s="284">
        <f t="shared" si="207"/>
        <v>0</v>
      </c>
      <c r="AE223" s="256">
        <v>29</v>
      </c>
      <c r="AF223" s="26">
        <f t="shared" si="208"/>
        <v>0.32100000000000001</v>
      </c>
      <c r="AG223" s="79">
        <v>3</v>
      </c>
      <c r="AH223" s="26">
        <f t="shared" si="209"/>
        <v>0.56100000000000005</v>
      </c>
      <c r="AI223" s="26">
        <f t="shared" si="210"/>
        <v>2.3615635179153095E-2</v>
      </c>
      <c r="AJ223" s="83">
        <f t="shared" si="211"/>
        <v>0.24299999999999999</v>
      </c>
      <c r="AK223" s="61">
        <f t="shared" si="212"/>
        <v>0.72499999999999998</v>
      </c>
      <c r="AL223" s="26">
        <f t="shared" si="213"/>
        <v>0.65300000000000002</v>
      </c>
      <c r="AM223" s="11">
        <v>29</v>
      </c>
      <c r="AN223" s="83">
        <f t="shared" si="214"/>
        <v>2.3615635179153095E-2</v>
      </c>
      <c r="AO223" s="26">
        <f t="shared" si="215"/>
        <v>0.10344827586206896</v>
      </c>
      <c r="AP223" s="26">
        <f t="shared" si="216"/>
        <v>0.745</v>
      </c>
      <c r="AQ223" s="198">
        <f t="shared" si="217"/>
        <v>1.778</v>
      </c>
      <c r="AR223" s="193">
        <f t="shared" si="218"/>
        <v>0.43099999999999999</v>
      </c>
      <c r="AS223" s="283">
        <f t="shared" si="219"/>
        <v>0</v>
      </c>
      <c r="AT223" s="284">
        <f t="shared" si="220"/>
        <v>0</v>
      </c>
      <c r="AV223" s="208">
        <v>29600</v>
      </c>
      <c r="AW223" s="83">
        <f t="shared" si="221"/>
        <v>0.38100000000000001</v>
      </c>
      <c r="AX223" s="26">
        <v>0.33333333333333331</v>
      </c>
      <c r="AY223" s="178">
        <f t="shared" si="222"/>
        <v>0.84</v>
      </c>
      <c r="AZ223" s="26">
        <v>0.27600000000000002</v>
      </c>
      <c r="BA223" s="83">
        <f t="shared" si="223"/>
        <v>0.65300000000000002</v>
      </c>
      <c r="BB223" s="26">
        <v>0.82799999999999996</v>
      </c>
      <c r="BC223" s="83">
        <f t="shared" si="224"/>
        <v>0.53</v>
      </c>
      <c r="BD223" s="26">
        <v>0.82799999999999996</v>
      </c>
      <c r="BE223" s="83">
        <f t="shared" si="225"/>
        <v>0.55800000000000005</v>
      </c>
      <c r="BF223" s="26">
        <v>0</v>
      </c>
      <c r="BG223" s="83">
        <f t="shared" si="226"/>
        <v>0</v>
      </c>
      <c r="BH223" s="212">
        <f t="shared" si="227"/>
        <v>2.9619999999999997</v>
      </c>
      <c r="BI223" s="193">
        <f t="shared" si="228"/>
        <v>0.307</v>
      </c>
      <c r="BJ223" s="283">
        <f t="shared" si="229"/>
        <v>0</v>
      </c>
      <c r="BK223" s="284">
        <f t="shared" si="230"/>
        <v>1</v>
      </c>
      <c r="BM223" s="160">
        <v>2</v>
      </c>
      <c r="BN223" s="26">
        <f t="shared" si="231"/>
        <v>0.61799999999999999</v>
      </c>
      <c r="BO223" s="11">
        <v>0</v>
      </c>
      <c r="BP223" s="26">
        <f t="shared" si="232"/>
        <v>0</v>
      </c>
      <c r="BQ223" s="26">
        <v>0.13600000000000001</v>
      </c>
      <c r="BR223" s="83">
        <f t="shared" si="233"/>
        <v>0.67400000000000004</v>
      </c>
      <c r="BS223" s="163">
        <f t="shared" si="234"/>
        <v>1.292</v>
      </c>
      <c r="BT223" s="223">
        <f t="shared" si="235"/>
        <v>0.71299999999999997</v>
      </c>
      <c r="BU223" s="283">
        <f t="shared" si="236"/>
        <v>0</v>
      </c>
      <c r="BV223" s="284">
        <f t="shared" si="237"/>
        <v>0</v>
      </c>
      <c r="BX223" s="160">
        <v>0</v>
      </c>
      <c r="BY223" s="26">
        <f t="shared" si="238"/>
        <v>0</v>
      </c>
      <c r="BZ223" s="11">
        <v>0</v>
      </c>
      <c r="CA223" s="26">
        <f t="shared" si="239"/>
        <v>0</v>
      </c>
      <c r="CB223" s="11">
        <v>1</v>
      </c>
      <c r="CC223" s="26">
        <f t="shared" si="240"/>
        <v>0.21199999999999999</v>
      </c>
      <c r="CD223" s="11">
        <v>0</v>
      </c>
      <c r="CE223" s="26">
        <f t="shared" si="241"/>
        <v>0</v>
      </c>
      <c r="CF223" s="163">
        <f t="shared" si="242"/>
        <v>0.21199999999999999</v>
      </c>
      <c r="CG223" s="203">
        <f t="shared" si="243"/>
        <v>0.20799999999999999</v>
      </c>
      <c r="CH223" s="283">
        <f t="shared" si="244"/>
        <v>0</v>
      </c>
      <c r="CI223" s="284">
        <f t="shared" si="245"/>
        <v>0</v>
      </c>
      <c r="CK223" s="160">
        <v>0</v>
      </c>
      <c r="CL223" s="26">
        <f t="shared" si="246"/>
        <v>0</v>
      </c>
      <c r="CM223" s="26">
        <v>0</v>
      </c>
      <c r="CN223" s="83">
        <f t="shared" si="247"/>
        <v>0</v>
      </c>
      <c r="CO223" s="11">
        <v>14</v>
      </c>
      <c r="CP223" s="26">
        <f t="shared" si="248"/>
        <v>0.42399999999999999</v>
      </c>
      <c r="CQ223" s="11">
        <v>5</v>
      </c>
      <c r="CR223" s="26">
        <f t="shared" si="249"/>
        <v>0.47699999999999998</v>
      </c>
      <c r="CS223" s="163">
        <f t="shared" si="250"/>
        <v>0.90100000000000002</v>
      </c>
      <c r="CT223" s="203">
        <f t="shared" si="251"/>
        <v>0.314</v>
      </c>
      <c r="CU223" s="283">
        <f t="shared" si="252"/>
        <v>0</v>
      </c>
      <c r="CV223" s="284">
        <f t="shared" si="253"/>
        <v>0</v>
      </c>
      <c r="CX223" s="227">
        <v>4.1000000000000002E-2</v>
      </c>
      <c r="CY223" s="26">
        <f t="shared" si="254"/>
        <v>0.27500000000000002</v>
      </c>
      <c r="CZ223" s="26">
        <v>8.0000000000000002E-3</v>
      </c>
      <c r="DA223" s="26">
        <f t="shared" si="255"/>
        <v>0.22600000000000001</v>
      </c>
      <c r="DB223" s="26">
        <v>0.45369999999999999</v>
      </c>
      <c r="DC223" s="163">
        <f t="shared" si="256"/>
        <v>0.95469999999999999</v>
      </c>
      <c r="DD223" s="203">
        <f t="shared" si="257"/>
        <v>0.29599999999999999</v>
      </c>
      <c r="DE223" s="283">
        <f t="shared" si="258"/>
        <v>0</v>
      </c>
      <c r="DF223" s="284">
        <f t="shared" si="259"/>
        <v>0</v>
      </c>
      <c r="DI223" s="231"/>
      <c r="DJ223" s="163">
        <f t="shared" si="260"/>
        <v>9.7176999999999989</v>
      </c>
      <c r="DK223" s="203">
        <f t="shared" si="261"/>
        <v>0.25</v>
      </c>
      <c r="DM223" s="301">
        <f t="shared" si="262"/>
        <v>0</v>
      </c>
      <c r="DN223" s="302">
        <f t="shared" si="263"/>
        <v>1</v>
      </c>
    </row>
    <row r="224" spans="2:118" x14ac:dyDescent="0.3">
      <c r="B224" s="47" t="s">
        <v>140</v>
      </c>
      <c r="C224" s="160">
        <v>540099</v>
      </c>
      <c r="D224" s="4" t="s">
        <v>335</v>
      </c>
      <c r="E224" s="4" t="s">
        <v>369</v>
      </c>
      <c r="F224" s="11">
        <v>6</v>
      </c>
      <c r="G224" s="18">
        <v>5965</v>
      </c>
      <c r="H224" s="18">
        <v>8378</v>
      </c>
      <c r="I224" s="18">
        <v>18369</v>
      </c>
      <c r="J224" s="19">
        <v>1970.8566638725902</v>
      </c>
      <c r="K224" s="18">
        <v>7903</v>
      </c>
      <c r="L224" s="163">
        <v>2.21</v>
      </c>
      <c r="N224" s="256">
        <v>416</v>
      </c>
      <c r="O224" s="26">
        <f t="shared" si="198"/>
        <v>0.75900000000000001</v>
      </c>
      <c r="P224" s="26">
        <v>6.9740150880134119E-2</v>
      </c>
      <c r="Q224" s="26">
        <f t="shared" si="199"/>
        <v>0.40899999999999997</v>
      </c>
      <c r="R224" s="11">
        <v>14.97</v>
      </c>
      <c r="S224" s="26">
        <f t="shared" si="200"/>
        <v>0.76600000000000001</v>
      </c>
      <c r="T224" s="69">
        <v>2.5096395641240571E-3</v>
      </c>
      <c r="U224" s="26">
        <f t="shared" si="201"/>
        <v>0.378</v>
      </c>
      <c r="V224" s="11">
        <v>15</v>
      </c>
      <c r="W224" s="26">
        <f t="shared" si="202"/>
        <v>0.28199999999999997</v>
      </c>
      <c r="X224" s="62">
        <v>0.6</v>
      </c>
      <c r="Y224" s="26">
        <f t="shared" si="203"/>
        <v>0.155</v>
      </c>
      <c r="Z224" s="163">
        <f t="shared" si="204"/>
        <v>2.7490000000000001</v>
      </c>
      <c r="AA224" s="181">
        <f t="shared" si="205"/>
        <v>0.33200000000000002</v>
      </c>
      <c r="AB224" s="283">
        <f t="shared" si="206"/>
        <v>0</v>
      </c>
      <c r="AC224" s="284">
        <f t="shared" si="207"/>
        <v>0</v>
      </c>
      <c r="AE224" s="256">
        <v>47</v>
      </c>
      <c r="AF224" s="26">
        <f t="shared" si="208"/>
        <v>0.41299999999999998</v>
      </c>
      <c r="AG224" s="79">
        <v>10</v>
      </c>
      <c r="AH224" s="26">
        <f t="shared" si="209"/>
        <v>0.71299999999999997</v>
      </c>
      <c r="AI224" s="26">
        <f t="shared" si="210"/>
        <v>5.6099307710670808E-3</v>
      </c>
      <c r="AJ224" s="83">
        <f t="shared" si="211"/>
        <v>0.16200000000000001</v>
      </c>
      <c r="AK224" s="61">
        <f t="shared" si="212"/>
        <v>0.11298076923076923</v>
      </c>
      <c r="AL224" s="26">
        <f t="shared" si="213"/>
        <v>0.28899999999999998</v>
      </c>
      <c r="AM224" s="11">
        <v>50</v>
      </c>
      <c r="AN224" s="83">
        <f t="shared" si="214"/>
        <v>5.9680114585820001E-3</v>
      </c>
      <c r="AO224" s="26">
        <f t="shared" si="215"/>
        <v>0.21276595744680851</v>
      </c>
      <c r="AP224" s="31">
        <f t="shared" si="216"/>
        <v>0.89700000000000002</v>
      </c>
      <c r="AQ224" s="198">
        <f t="shared" si="217"/>
        <v>1.577</v>
      </c>
      <c r="AR224" s="193">
        <f t="shared" si="218"/>
        <v>0.36</v>
      </c>
      <c r="AS224" s="283">
        <f t="shared" si="219"/>
        <v>0</v>
      </c>
      <c r="AT224" s="284">
        <f t="shared" si="220"/>
        <v>0</v>
      </c>
      <c r="AV224" s="208">
        <v>84500</v>
      </c>
      <c r="AW224" s="144">
        <f t="shared" si="221"/>
        <v>0.94299999999999995</v>
      </c>
      <c r="AX224" s="26">
        <v>0</v>
      </c>
      <c r="AY224" s="83">
        <f t="shared" si="222"/>
        <v>0</v>
      </c>
      <c r="AZ224" s="26">
        <v>0.32</v>
      </c>
      <c r="BA224" s="83">
        <f t="shared" si="223"/>
        <v>0.73399999999999999</v>
      </c>
      <c r="BB224" s="26">
        <v>0.84</v>
      </c>
      <c r="BC224" s="83">
        <f t="shared" si="224"/>
        <v>0.56799999999999995</v>
      </c>
      <c r="BD224" s="26">
        <v>0.74</v>
      </c>
      <c r="BE224" s="83">
        <f t="shared" si="225"/>
        <v>0.378</v>
      </c>
      <c r="BF224" s="26">
        <v>6.3829787234042548E-2</v>
      </c>
      <c r="BG224" s="83">
        <f t="shared" si="226"/>
        <v>0.752</v>
      </c>
      <c r="BH224" s="212">
        <f t="shared" si="227"/>
        <v>3.375</v>
      </c>
      <c r="BI224" s="193">
        <f t="shared" si="228"/>
        <v>0.51500000000000001</v>
      </c>
      <c r="BJ224" s="283">
        <f t="shared" si="229"/>
        <v>1</v>
      </c>
      <c r="BK224" s="284">
        <f t="shared" si="230"/>
        <v>1</v>
      </c>
      <c r="BM224" s="160">
        <v>0</v>
      </c>
      <c r="BN224" s="26">
        <f t="shared" si="231"/>
        <v>0</v>
      </c>
      <c r="BO224" s="11">
        <v>0</v>
      </c>
      <c r="BP224" s="26">
        <f t="shared" si="232"/>
        <v>0</v>
      </c>
      <c r="BQ224" s="26">
        <v>1.0999999999999999E-2</v>
      </c>
      <c r="BR224" s="83">
        <f t="shared" si="233"/>
        <v>0.123</v>
      </c>
      <c r="BS224" s="163">
        <f t="shared" si="234"/>
        <v>0.123</v>
      </c>
      <c r="BT224" s="223">
        <f t="shared" si="235"/>
        <v>0.11600000000000001</v>
      </c>
      <c r="BU224" s="283">
        <f t="shared" si="236"/>
        <v>0</v>
      </c>
      <c r="BV224" s="284">
        <f t="shared" si="237"/>
        <v>0</v>
      </c>
      <c r="BX224" s="160">
        <v>0</v>
      </c>
      <c r="BY224" s="26">
        <f t="shared" si="238"/>
        <v>0</v>
      </c>
      <c r="BZ224" s="11">
        <v>0</v>
      </c>
      <c r="CA224" s="26">
        <f t="shared" si="239"/>
        <v>0</v>
      </c>
      <c r="CB224" s="11">
        <v>0</v>
      </c>
      <c r="CC224" s="26">
        <f t="shared" si="240"/>
        <v>0</v>
      </c>
      <c r="CD224" s="11">
        <v>0</v>
      </c>
      <c r="CE224" s="26">
        <f t="shared" si="241"/>
        <v>0</v>
      </c>
      <c r="CF224" s="163">
        <f t="shared" si="242"/>
        <v>0</v>
      </c>
      <c r="CG224" s="203">
        <f t="shared" si="243"/>
        <v>0</v>
      </c>
      <c r="CH224" s="283">
        <f t="shared" si="244"/>
        <v>0</v>
      </c>
      <c r="CI224" s="284">
        <f t="shared" si="245"/>
        <v>0</v>
      </c>
      <c r="CK224" s="160">
        <v>0</v>
      </c>
      <c r="CL224" s="26">
        <f t="shared" si="246"/>
        <v>0</v>
      </c>
      <c r="CM224" s="26">
        <v>0</v>
      </c>
      <c r="CN224" s="83">
        <f t="shared" si="247"/>
        <v>0</v>
      </c>
      <c r="CO224" s="11">
        <v>54</v>
      </c>
      <c r="CP224" s="26">
        <f t="shared" si="248"/>
        <v>0.68899999999999995</v>
      </c>
      <c r="CQ224" s="11">
        <v>26</v>
      </c>
      <c r="CR224" s="26">
        <f t="shared" si="249"/>
        <v>0.752</v>
      </c>
      <c r="CS224" s="163">
        <f t="shared" si="250"/>
        <v>1.4409999999999998</v>
      </c>
      <c r="CT224" s="203">
        <f t="shared" si="251"/>
        <v>0.45500000000000002</v>
      </c>
      <c r="CU224" s="283">
        <f t="shared" si="252"/>
        <v>0</v>
      </c>
      <c r="CV224" s="284">
        <f t="shared" si="253"/>
        <v>0</v>
      </c>
      <c r="CX224" s="227">
        <v>3.0000000000000001E-3</v>
      </c>
      <c r="CY224" s="26">
        <f t="shared" si="254"/>
        <v>0.123</v>
      </c>
      <c r="CZ224" s="26">
        <v>1E-3</v>
      </c>
      <c r="DA224" s="26">
        <f t="shared" si="255"/>
        <v>0.155</v>
      </c>
      <c r="DB224" s="26">
        <v>0.14530000000000001</v>
      </c>
      <c r="DC224" s="163">
        <f t="shared" si="256"/>
        <v>0.42330000000000001</v>
      </c>
      <c r="DD224" s="203">
        <f t="shared" si="257"/>
        <v>0.10199999999999999</v>
      </c>
      <c r="DE224" s="283">
        <f t="shared" si="258"/>
        <v>0</v>
      </c>
      <c r="DF224" s="284">
        <f t="shared" si="259"/>
        <v>0</v>
      </c>
      <c r="DI224" s="231"/>
      <c r="DJ224" s="163">
        <f t="shared" si="260"/>
        <v>9.6883000000000017</v>
      </c>
      <c r="DK224" s="203">
        <f t="shared" si="261"/>
        <v>0.247</v>
      </c>
      <c r="DM224" s="301">
        <f t="shared" si="262"/>
        <v>1</v>
      </c>
      <c r="DN224" s="302">
        <f t="shared" si="263"/>
        <v>1</v>
      </c>
    </row>
    <row r="225" spans="2:118" x14ac:dyDescent="0.3">
      <c r="B225" s="47" t="s">
        <v>60</v>
      </c>
      <c r="C225" s="160">
        <v>540028</v>
      </c>
      <c r="D225" s="4" t="s">
        <v>318</v>
      </c>
      <c r="E225" s="4" t="s">
        <v>369</v>
      </c>
      <c r="F225" s="11">
        <v>4</v>
      </c>
      <c r="G225" s="18">
        <v>257</v>
      </c>
      <c r="H225" s="18">
        <v>202</v>
      </c>
      <c r="I225" s="18">
        <v>513</v>
      </c>
      <c r="J225" s="19">
        <v>1277.5097276264589</v>
      </c>
      <c r="K225" s="18">
        <v>200</v>
      </c>
      <c r="L225" s="163">
        <v>2.57</v>
      </c>
      <c r="N225" s="256">
        <v>50</v>
      </c>
      <c r="O225" s="26">
        <f t="shared" si="198"/>
        <v>0.28599999999999998</v>
      </c>
      <c r="P225" s="26">
        <v>0.19455252918287941</v>
      </c>
      <c r="Q225" s="26">
        <f t="shared" si="199"/>
        <v>0.75600000000000001</v>
      </c>
      <c r="R225" s="11">
        <v>2.5099999999999998</v>
      </c>
      <c r="S225" s="26">
        <f t="shared" si="200"/>
        <v>0.35299999999999998</v>
      </c>
      <c r="T225" s="69">
        <v>9.7665369649805444E-3</v>
      </c>
      <c r="U225" s="144">
        <f t="shared" si="201"/>
        <v>0.93200000000000005</v>
      </c>
      <c r="V225" s="11">
        <v>17</v>
      </c>
      <c r="W225" s="26">
        <f t="shared" si="202"/>
        <v>0.505</v>
      </c>
      <c r="X225" s="62">
        <v>0.6</v>
      </c>
      <c r="Y225" s="26">
        <f t="shared" si="203"/>
        <v>0.155</v>
      </c>
      <c r="Z225" s="163">
        <f t="shared" si="204"/>
        <v>2.9870000000000001</v>
      </c>
      <c r="AA225" s="181">
        <f t="shared" si="205"/>
        <v>0.42</v>
      </c>
      <c r="AB225" s="283">
        <f t="shared" si="206"/>
        <v>1</v>
      </c>
      <c r="AC225" s="284">
        <f t="shared" si="207"/>
        <v>1</v>
      </c>
      <c r="AE225" s="256">
        <v>20</v>
      </c>
      <c r="AF225" s="26">
        <f t="shared" si="208"/>
        <v>0.24299999999999999</v>
      </c>
      <c r="AG225" s="79">
        <v>0</v>
      </c>
      <c r="AH225" s="26">
        <f t="shared" si="209"/>
        <v>0</v>
      </c>
      <c r="AI225" s="26">
        <f t="shared" si="210"/>
        <v>9.9009900990099015E-2</v>
      </c>
      <c r="AJ225" s="83">
        <f t="shared" si="211"/>
        <v>0.58299999999999996</v>
      </c>
      <c r="AK225" s="61">
        <f t="shared" si="212"/>
        <v>0.4</v>
      </c>
      <c r="AL225" s="26">
        <f t="shared" si="213"/>
        <v>0.501</v>
      </c>
      <c r="AM225" s="11">
        <v>23</v>
      </c>
      <c r="AN225" s="83">
        <f t="shared" si="214"/>
        <v>0.11386138613861387</v>
      </c>
      <c r="AO225" s="26">
        <f t="shared" si="215"/>
        <v>0</v>
      </c>
      <c r="AP225" s="26">
        <f t="shared" si="216"/>
        <v>0</v>
      </c>
      <c r="AQ225" s="198">
        <f t="shared" si="217"/>
        <v>1.327</v>
      </c>
      <c r="AR225" s="193">
        <f t="shared" si="218"/>
        <v>0.28199999999999997</v>
      </c>
      <c r="AS225" s="283">
        <f t="shared" si="219"/>
        <v>0</v>
      </c>
      <c r="AT225" s="284">
        <f t="shared" si="220"/>
        <v>0</v>
      </c>
      <c r="AV225" s="208">
        <v>24510</v>
      </c>
      <c r="AW225" s="83">
        <f t="shared" si="221"/>
        <v>0.27200000000000002</v>
      </c>
      <c r="AX225" s="26">
        <v>0.35</v>
      </c>
      <c r="AY225" s="178">
        <f t="shared" si="222"/>
        <v>0.85799999999999998</v>
      </c>
      <c r="AZ225" s="26">
        <v>4.2999999999999997E-2</v>
      </c>
      <c r="BA225" s="83">
        <f t="shared" si="223"/>
        <v>0.183</v>
      </c>
      <c r="BB225" s="26">
        <v>0.91300000000000003</v>
      </c>
      <c r="BC225" s="178">
        <f t="shared" si="224"/>
        <v>0.81200000000000006</v>
      </c>
      <c r="BD225" s="26">
        <v>0.82600000000000007</v>
      </c>
      <c r="BE225" s="83">
        <f t="shared" si="225"/>
        <v>0.54700000000000004</v>
      </c>
      <c r="BF225" s="26">
        <v>0</v>
      </c>
      <c r="BG225" s="83">
        <f t="shared" si="226"/>
        <v>0</v>
      </c>
      <c r="BH225" s="212">
        <f t="shared" si="227"/>
        <v>2.6719999999999997</v>
      </c>
      <c r="BI225" s="193">
        <f t="shared" si="228"/>
        <v>0.24</v>
      </c>
      <c r="BJ225" s="283">
        <f t="shared" si="229"/>
        <v>0</v>
      </c>
      <c r="BK225" s="284">
        <f t="shared" si="230"/>
        <v>2</v>
      </c>
      <c r="BM225" s="160">
        <v>0</v>
      </c>
      <c r="BN225" s="26">
        <f t="shared" si="231"/>
        <v>0</v>
      </c>
      <c r="BO225" s="11">
        <v>0</v>
      </c>
      <c r="BP225" s="26">
        <f t="shared" si="232"/>
        <v>0</v>
      </c>
      <c r="BQ225" s="26">
        <v>0.1</v>
      </c>
      <c r="BR225" s="83">
        <f t="shared" si="233"/>
        <v>0.57899999999999996</v>
      </c>
      <c r="BS225" s="163">
        <f t="shared" si="234"/>
        <v>0.57899999999999996</v>
      </c>
      <c r="BT225" s="223">
        <f t="shared" si="235"/>
        <v>0.32500000000000001</v>
      </c>
      <c r="BU225" s="283">
        <f t="shared" si="236"/>
        <v>0</v>
      </c>
      <c r="BV225" s="284">
        <f t="shared" si="237"/>
        <v>0</v>
      </c>
      <c r="BX225" s="160">
        <v>0</v>
      </c>
      <c r="BY225" s="26">
        <f t="shared" si="238"/>
        <v>0</v>
      </c>
      <c r="BZ225" s="11">
        <v>0</v>
      </c>
      <c r="CA225" s="26">
        <f t="shared" si="239"/>
        <v>0</v>
      </c>
      <c r="CB225" s="11">
        <v>0</v>
      </c>
      <c r="CC225" s="26">
        <f t="shared" si="240"/>
        <v>0</v>
      </c>
      <c r="CD225" s="11">
        <v>0</v>
      </c>
      <c r="CE225" s="26">
        <f t="shared" si="241"/>
        <v>0</v>
      </c>
      <c r="CF225" s="163">
        <f t="shared" si="242"/>
        <v>0</v>
      </c>
      <c r="CG225" s="203">
        <f t="shared" si="243"/>
        <v>0</v>
      </c>
      <c r="CH225" s="283">
        <f t="shared" si="244"/>
        <v>0</v>
      </c>
      <c r="CI225" s="284">
        <f t="shared" si="245"/>
        <v>0</v>
      </c>
      <c r="CK225" s="160">
        <v>0</v>
      </c>
      <c r="CL225" s="26">
        <f t="shared" si="246"/>
        <v>0</v>
      </c>
      <c r="CM225" s="26">
        <v>0</v>
      </c>
      <c r="CN225" s="83">
        <f t="shared" si="247"/>
        <v>0</v>
      </c>
      <c r="CO225" s="11">
        <v>7</v>
      </c>
      <c r="CP225" s="26">
        <f t="shared" si="248"/>
        <v>0.31</v>
      </c>
      <c r="CQ225" s="11">
        <v>0</v>
      </c>
      <c r="CR225" s="26">
        <f t="shared" si="249"/>
        <v>0</v>
      </c>
      <c r="CS225" s="163">
        <f t="shared" si="250"/>
        <v>0.31</v>
      </c>
      <c r="CT225" s="203">
        <f t="shared" si="251"/>
        <v>0.21199999999999999</v>
      </c>
      <c r="CU225" s="283">
        <f t="shared" si="252"/>
        <v>0</v>
      </c>
      <c r="CV225" s="284">
        <f t="shared" si="253"/>
        <v>0</v>
      </c>
      <c r="CX225" s="227">
        <v>0.105</v>
      </c>
      <c r="CY225" s="26">
        <f t="shared" si="254"/>
        <v>0.498</v>
      </c>
      <c r="CZ225" s="26">
        <v>3.5000000000000003E-2</v>
      </c>
      <c r="DA225" s="26">
        <f t="shared" si="255"/>
        <v>0.38500000000000001</v>
      </c>
      <c r="DB225" s="83">
        <v>0.77529999999999999</v>
      </c>
      <c r="DC225" s="163">
        <f t="shared" si="256"/>
        <v>1.6583000000000001</v>
      </c>
      <c r="DD225" s="203">
        <f t="shared" si="257"/>
        <v>0.57899999999999996</v>
      </c>
      <c r="DE225" s="283">
        <f t="shared" si="258"/>
        <v>0</v>
      </c>
      <c r="DF225" s="284">
        <f t="shared" si="259"/>
        <v>0</v>
      </c>
      <c r="DI225" s="231"/>
      <c r="DJ225" s="163">
        <f t="shared" si="260"/>
        <v>9.5333000000000006</v>
      </c>
      <c r="DK225" s="203">
        <f t="shared" si="261"/>
        <v>0.24299999999999999</v>
      </c>
      <c r="DM225" s="301">
        <f t="shared" si="262"/>
        <v>1</v>
      </c>
      <c r="DN225" s="302">
        <f t="shared" si="263"/>
        <v>3</v>
      </c>
    </row>
    <row r="226" spans="2:118" x14ac:dyDescent="0.3">
      <c r="B226" s="47" t="s">
        <v>28</v>
      </c>
      <c r="C226" s="160">
        <v>540006</v>
      </c>
      <c r="D226" s="4" t="s">
        <v>308</v>
      </c>
      <c r="E226" s="4" t="s">
        <v>369</v>
      </c>
      <c r="F226" s="11">
        <v>9</v>
      </c>
      <c r="G226" s="18">
        <v>4259</v>
      </c>
      <c r="H226" s="18">
        <v>9314</v>
      </c>
      <c r="I226" s="18">
        <v>18502</v>
      </c>
      <c r="J226" s="19">
        <v>2780.2958440948578</v>
      </c>
      <c r="K226" s="18">
        <v>7464</v>
      </c>
      <c r="L226" s="163">
        <v>2.4500000000000002</v>
      </c>
      <c r="N226" s="256">
        <v>176</v>
      </c>
      <c r="O226" s="26">
        <f t="shared" si="198"/>
        <v>0.59299999999999997</v>
      </c>
      <c r="P226" s="26">
        <v>4.1324254519840342E-2</v>
      </c>
      <c r="Q226" s="26">
        <f t="shared" si="199"/>
        <v>0.26100000000000001</v>
      </c>
      <c r="R226" s="11">
        <v>5.74</v>
      </c>
      <c r="S226" s="26">
        <f t="shared" si="200"/>
        <v>0.65</v>
      </c>
      <c r="T226" s="69">
        <v>1.3477342099084289E-3</v>
      </c>
      <c r="U226" s="26">
        <f t="shared" si="201"/>
        <v>0.22600000000000001</v>
      </c>
      <c r="V226" s="11">
        <v>12</v>
      </c>
      <c r="W226" s="26">
        <f t="shared" si="202"/>
        <v>0.11600000000000001</v>
      </c>
      <c r="X226" s="62">
        <v>1</v>
      </c>
      <c r="Y226" s="26">
        <f t="shared" si="203"/>
        <v>0.247</v>
      </c>
      <c r="Z226" s="163">
        <f t="shared" si="204"/>
        <v>2.093</v>
      </c>
      <c r="AA226" s="181">
        <f t="shared" si="205"/>
        <v>0.17599999999999999</v>
      </c>
      <c r="AB226" s="283">
        <f t="shared" si="206"/>
        <v>0</v>
      </c>
      <c r="AC226" s="284">
        <f t="shared" si="207"/>
        <v>0</v>
      </c>
      <c r="AE226" s="256">
        <v>54</v>
      </c>
      <c r="AF226" s="26">
        <f t="shared" si="208"/>
        <v>0.46200000000000002</v>
      </c>
      <c r="AG226" s="79">
        <v>7</v>
      </c>
      <c r="AH226" s="26">
        <f t="shared" si="209"/>
        <v>0.67400000000000004</v>
      </c>
      <c r="AI226" s="26">
        <f t="shared" si="210"/>
        <v>5.7977238565600168E-3</v>
      </c>
      <c r="AJ226" s="83">
        <f t="shared" si="211"/>
        <v>0.16900000000000001</v>
      </c>
      <c r="AK226" s="61">
        <f t="shared" si="212"/>
        <v>0.30681818181818182</v>
      </c>
      <c r="AL226" s="26">
        <f t="shared" si="213"/>
        <v>0.441</v>
      </c>
      <c r="AM226" s="11">
        <v>75</v>
      </c>
      <c r="AN226" s="83">
        <f t="shared" si="214"/>
        <v>8.0523942452222462E-3</v>
      </c>
      <c r="AO226" s="26">
        <f t="shared" si="215"/>
        <v>0.12962962962962962</v>
      </c>
      <c r="AP226" s="31">
        <f t="shared" si="216"/>
        <v>0.80900000000000005</v>
      </c>
      <c r="AQ226" s="198">
        <f t="shared" si="217"/>
        <v>1.746</v>
      </c>
      <c r="AR226" s="193">
        <f t="shared" si="218"/>
        <v>0.41299999999999998</v>
      </c>
      <c r="AS226" s="283">
        <f t="shared" si="219"/>
        <v>0</v>
      </c>
      <c r="AT226" s="284">
        <f t="shared" si="220"/>
        <v>0</v>
      </c>
      <c r="AV226" s="208">
        <v>103200</v>
      </c>
      <c r="AW226" s="144">
        <f t="shared" si="221"/>
        <v>0.96799999999999997</v>
      </c>
      <c r="AX226" s="26">
        <v>0</v>
      </c>
      <c r="AY226" s="83">
        <f t="shared" si="222"/>
        <v>0</v>
      </c>
      <c r="AZ226" s="26">
        <v>0.253</v>
      </c>
      <c r="BA226" s="83">
        <f t="shared" si="223"/>
        <v>0.61799999999999999</v>
      </c>
      <c r="BB226" s="26">
        <v>0.57299999999999995</v>
      </c>
      <c r="BC226" s="83">
        <f t="shared" si="224"/>
        <v>0.254</v>
      </c>
      <c r="BD226" s="26">
        <v>0.8</v>
      </c>
      <c r="BE226" s="83">
        <f t="shared" si="225"/>
        <v>0.49399999999999999</v>
      </c>
      <c r="BF226" s="26">
        <v>0</v>
      </c>
      <c r="BG226" s="83">
        <f t="shared" si="226"/>
        <v>0</v>
      </c>
      <c r="BH226" s="212">
        <f t="shared" si="227"/>
        <v>2.3340000000000001</v>
      </c>
      <c r="BI226" s="193">
        <f t="shared" si="228"/>
        <v>0.19400000000000001</v>
      </c>
      <c r="BJ226" s="283">
        <f t="shared" si="229"/>
        <v>1</v>
      </c>
      <c r="BK226" s="284">
        <f t="shared" si="230"/>
        <v>1</v>
      </c>
      <c r="BM226" s="160">
        <v>0</v>
      </c>
      <c r="BN226" s="26">
        <f t="shared" si="231"/>
        <v>0</v>
      </c>
      <c r="BO226" s="11">
        <v>0</v>
      </c>
      <c r="BP226" s="26">
        <f t="shared" si="232"/>
        <v>0</v>
      </c>
      <c r="BQ226" s="26">
        <v>0.02</v>
      </c>
      <c r="BR226" s="83">
        <f t="shared" si="233"/>
        <v>0.151</v>
      </c>
      <c r="BS226" s="163">
        <f t="shared" si="234"/>
        <v>0.151</v>
      </c>
      <c r="BT226" s="223">
        <f t="shared" si="235"/>
        <v>0.14099999999999999</v>
      </c>
      <c r="BU226" s="283">
        <f t="shared" si="236"/>
        <v>0</v>
      </c>
      <c r="BV226" s="284">
        <f t="shared" si="237"/>
        <v>0</v>
      </c>
      <c r="BX226" s="160">
        <v>1</v>
      </c>
      <c r="BY226" s="26">
        <f t="shared" si="238"/>
        <v>0.71299999999999997</v>
      </c>
      <c r="BZ226" s="11">
        <v>1</v>
      </c>
      <c r="CA226" s="31">
        <f t="shared" si="239"/>
        <v>0.82299999999999995</v>
      </c>
      <c r="CB226" s="11">
        <v>7</v>
      </c>
      <c r="CC226" s="26">
        <f t="shared" si="240"/>
        <v>0.72399999999999998</v>
      </c>
      <c r="CD226" s="11">
        <v>3</v>
      </c>
      <c r="CE226" s="26">
        <f t="shared" si="241"/>
        <v>0.77300000000000002</v>
      </c>
      <c r="CF226" s="163">
        <f t="shared" si="242"/>
        <v>1.4369999999999998</v>
      </c>
      <c r="CG226" s="203">
        <f t="shared" si="243"/>
        <v>0.79500000000000004</v>
      </c>
      <c r="CH226" s="283">
        <f t="shared" si="244"/>
        <v>0</v>
      </c>
      <c r="CI226" s="284">
        <f t="shared" si="245"/>
        <v>0</v>
      </c>
      <c r="CK226" s="160">
        <v>0</v>
      </c>
      <c r="CL226" s="26">
        <f t="shared" si="246"/>
        <v>0</v>
      </c>
      <c r="CM226" s="26">
        <v>0</v>
      </c>
      <c r="CN226" s="83">
        <f t="shared" si="247"/>
        <v>0</v>
      </c>
      <c r="CO226" s="11">
        <v>34</v>
      </c>
      <c r="CP226" s="26">
        <f t="shared" si="248"/>
        <v>0.57499999999999996</v>
      </c>
      <c r="CQ226" s="11">
        <v>15</v>
      </c>
      <c r="CR226" s="26">
        <f t="shared" si="249"/>
        <v>0.67800000000000005</v>
      </c>
      <c r="CS226" s="163">
        <f t="shared" si="250"/>
        <v>1.2530000000000001</v>
      </c>
      <c r="CT226" s="203">
        <f t="shared" si="251"/>
        <v>0.40600000000000003</v>
      </c>
      <c r="CU226" s="283">
        <f t="shared" si="252"/>
        <v>0</v>
      </c>
      <c r="CV226" s="284">
        <f t="shared" si="253"/>
        <v>0</v>
      </c>
      <c r="CX226" s="227">
        <v>8.9999999999999993E-3</v>
      </c>
      <c r="CY226" s="26">
        <f t="shared" si="254"/>
        <v>0.16200000000000001</v>
      </c>
      <c r="CZ226" s="26">
        <v>5.0000000000000001E-3</v>
      </c>
      <c r="DA226" s="26">
        <f t="shared" si="255"/>
        <v>0.19</v>
      </c>
      <c r="DB226" s="26">
        <v>0.12330000000000001</v>
      </c>
      <c r="DC226" s="163">
        <f t="shared" si="256"/>
        <v>0.4753</v>
      </c>
      <c r="DD226" s="203">
        <f t="shared" si="257"/>
        <v>0.12</v>
      </c>
      <c r="DE226" s="283">
        <f t="shared" si="258"/>
        <v>0</v>
      </c>
      <c r="DF226" s="284">
        <f t="shared" si="259"/>
        <v>0</v>
      </c>
      <c r="DI226" s="231"/>
      <c r="DJ226" s="163">
        <f t="shared" si="260"/>
        <v>9.4892999999999983</v>
      </c>
      <c r="DK226" s="203">
        <f t="shared" si="261"/>
        <v>0.24</v>
      </c>
      <c r="DM226" s="301">
        <f t="shared" si="262"/>
        <v>1</v>
      </c>
      <c r="DN226" s="302">
        <f t="shared" si="263"/>
        <v>1</v>
      </c>
    </row>
    <row r="227" spans="2:118" x14ac:dyDescent="0.3">
      <c r="B227" s="47" t="s">
        <v>145</v>
      </c>
      <c r="C227" s="160">
        <v>540104</v>
      </c>
      <c r="D227" s="4" t="s">
        <v>335</v>
      </c>
      <c r="E227" s="4" t="s">
        <v>369</v>
      </c>
      <c r="F227" s="11">
        <v>6</v>
      </c>
      <c r="G227" s="18">
        <v>331</v>
      </c>
      <c r="H227" s="18">
        <v>447</v>
      </c>
      <c r="I227" s="18">
        <v>1023</v>
      </c>
      <c r="J227" s="19">
        <v>1978.0060422960723</v>
      </c>
      <c r="K227" s="18">
        <v>461</v>
      </c>
      <c r="L227" s="163">
        <v>2.21</v>
      </c>
      <c r="N227" s="256">
        <v>88</v>
      </c>
      <c r="O227" s="26">
        <f t="shared" si="198"/>
        <v>0.44800000000000001</v>
      </c>
      <c r="P227" s="26">
        <v>0.26586102719033228</v>
      </c>
      <c r="Q227" s="31">
        <f t="shared" si="199"/>
        <v>0.85499999999999998</v>
      </c>
      <c r="R227" s="11">
        <v>2.4700000000000002</v>
      </c>
      <c r="S227" s="26">
        <f t="shared" si="200"/>
        <v>0.34599999999999997</v>
      </c>
      <c r="T227" s="69">
        <v>7.4622356495468271E-3</v>
      </c>
      <c r="U227" s="31">
        <f t="shared" si="201"/>
        <v>0.81899999999999995</v>
      </c>
      <c r="V227" s="11">
        <v>15</v>
      </c>
      <c r="W227" s="26">
        <f t="shared" si="202"/>
        <v>0.28199999999999997</v>
      </c>
      <c r="X227" s="62">
        <v>1.8</v>
      </c>
      <c r="Y227" s="26">
        <f t="shared" si="203"/>
        <v>0.52200000000000002</v>
      </c>
      <c r="Z227" s="163">
        <f t="shared" si="204"/>
        <v>3.2719999999999998</v>
      </c>
      <c r="AA227" s="181">
        <f t="shared" si="205"/>
        <v>0.57199999999999995</v>
      </c>
      <c r="AB227" s="283">
        <f t="shared" si="206"/>
        <v>0</v>
      </c>
      <c r="AC227" s="284">
        <f t="shared" si="207"/>
        <v>2</v>
      </c>
      <c r="AE227" s="256">
        <v>19</v>
      </c>
      <c r="AF227" s="26">
        <f t="shared" si="208"/>
        <v>0.23300000000000001</v>
      </c>
      <c r="AG227" s="79">
        <v>0</v>
      </c>
      <c r="AH227" s="26">
        <f t="shared" si="209"/>
        <v>0</v>
      </c>
      <c r="AI227" s="26">
        <f t="shared" si="210"/>
        <v>4.2505592841163314E-2</v>
      </c>
      <c r="AJ227" s="83">
        <f t="shared" si="211"/>
        <v>0.34599999999999997</v>
      </c>
      <c r="AK227" s="61">
        <f t="shared" si="212"/>
        <v>0.21590909090909091</v>
      </c>
      <c r="AL227" s="26">
        <f t="shared" si="213"/>
        <v>0.36299999999999999</v>
      </c>
      <c r="AM227" s="11">
        <v>22</v>
      </c>
      <c r="AN227" s="83">
        <f t="shared" si="214"/>
        <v>4.9217002237136466E-2</v>
      </c>
      <c r="AO227" s="26">
        <f t="shared" si="215"/>
        <v>0</v>
      </c>
      <c r="AP227" s="26">
        <f t="shared" si="216"/>
        <v>0</v>
      </c>
      <c r="AQ227" s="198">
        <f t="shared" si="217"/>
        <v>0.94199999999999995</v>
      </c>
      <c r="AR227" s="193">
        <f t="shared" si="218"/>
        <v>0.183</v>
      </c>
      <c r="AS227" s="283">
        <f t="shared" si="219"/>
        <v>0</v>
      </c>
      <c r="AT227" s="284">
        <f t="shared" si="220"/>
        <v>0</v>
      </c>
      <c r="AV227" s="208">
        <v>49300</v>
      </c>
      <c r="AW227" s="83">
        <f t="shared" si="221"/>
        <v>0.69899999999999995</v>
      </c>
      <c r="AX227" s="26">
        <v>6.25E-2</v>
      </c>
      <c r="AY227" s="83">
        <f t="shared" si="222"/>
        <v>0.34599999999999997</v>
      </c>
      <c r="AZ227" s="26">
        <v>0.54500000000000004</v>
      </c>
      <c r="BA227" s="144">
        <f t="shared" si="223"/>
        <v>0.93200000000000005</v>
      </c>
      <c r="BB227" s="26">
        <v>0.63600000000000001</v>
      </c>
      <c r="BC227" s="83">
        <f t="shared" si="224"/>
        <v>0.28599999999999998</v>
      </c>
      <c r="BD227" s="26">
        <v>0.77300000000000002</v>
      </c>
      <c r="BE227" s="83">
        <f t="shared" si="225"/>
        <v>0.42</v>
      </c>
      <c r="BF227" s="26">
        <v>0</v>
      </c>
      <c r="BG227" s="83">
        <f t="shared" si="226"/>
        <v>0</v>
      </c>
      <c r="BH227" s="212">
        <f t="shared" si="227"/>
        <v>2.6829999999999998</v>
      </c>
      <c r="BI227" s="193">
        <f t="shared" si="228"/>
        <v>0.24299999999999999</v>
      </c>
      <c r="BJ227" s="283">
        <f t="shared" si="229"/>
        <v>1</v>
      </c>
      <c r="BK227" s="284">
        <f t="shared" si="230"/>
        <v>1</v>
      </c>
      <c r="BM227" s="160">
        <v>1</v>
      </c>
      <c r="BN227" s="26">
        <f t="shared" si="231"/>
        <v>0.40200000000000002</v>
      </c>
      <c r="BO227" s="11">
        <v>0</v>
      </c>
      <c r="BP227" s="26">
        <f t="shared" si="232"/>
        <v>0</v>
      </c>
      <c r="BQ227" s="26">
        <v>0.11899999999999999</v>
      </c>
      <c r="BR227" s="83">
        <f t="shared" si="233"/>
        <v>0.63200000000000001</v>
      </c>
      <c r="BS227" s="163">
        <f t="shared" si="234"/>
        <v>1.034</v>
      </c>
      <c r="BT227" s="223">
        <f t="shared" si="235"/>
        <v>0.55800000000000005</v>
      </c>
      <c r="BU227" s="283">
        <f t="shared" si="236"/>
        <v>0</v>
      </c>
      <c r="BV227" s="284">
        <f t="shared" si="237"/>
        <v>0</v>
      </c>
      <c r="BX227" s="160">
        <v>0</v>
      </c>
      <c r="BY227" s="26">
        <f t="shared" si="238"/>
        <v>0</v>
      </c>
      <c r="BZ227" s="11">
        <v>0</v>
      </c>
      <c r="CA227" s="26">
        <f t="shared" si="239"/>
        <v>0</v>
      </c>
      <c r="CB227" s="11">
        <v>0</v>
      </c>
      <c r="CC227" s="26">
        <f t="shared" si="240"/>
        <v>0</v>
      </c>
      <c r="CD227" s="11">
        <v>0</v>
      </c>
      <c r="CE227" s="26">
        <f t="shared" si="241"/>
        <v>0</v>
      </c>
      <c r="CF227" s="163">
        <f t="shared" si="242"/>
        <v>0</v>
      </c>
      <c r="CG227" s="203">
        <f t="shared" si="243"/>
        <v>0</v>
      </c>
      <c r="CH227" s="283">
        <f t="shared" si="244"/>
        <v>0</v>
      </c>
      <c r="CI227" s="284">
        <f t="shared" si="245"/>
        <v>0</v>
      </c>
      <c r="CK227" s="160">
        <v>0</v>
      </c>
      <c r="CL227" s="26">
        <f t="shared" si="246"/>
        <v>0</v>
      </c>
      <c r="CM227" s="26">
        <v>0</v>
      </c>
      <c r="CN227" s="83">
        <f t="shared" si="247"/>
        <v>0</v>
      </c>
      <c r="CO227" s="11">
        <v>1</v>
      </c>
      <c r="CP227" s="26">
        <f t="shared" si="248"/>
        <v>0.109</v>
      </c>
      <c r="CQ227" s="11">
        <v>0</v>
      </c>
      <c r="CR227" s="26">
        <f t="shared" si="249"/>
        <v>0</v>
      </c>
      <c r="CS227" s="163">
        <f t="shared" si="250"/>
        <v>0.109</v>
      </c>
      <c r="CT227" s="203">
        <f t="shared" si="251"/>
        <v>9.5000000000000001E-2</v>
      </c>
      <c r="CU227" s="283">
        <f t="shared" si="252"/>
        <v>0</v>
      </c>
      <c r="CV227" s="284">
        <f t="shared" si="253"/>
        <v>0</v>
      </c>
      <c r="CX227" s="227">
        <v>7.4999999999999997E-2</v>
      </c>
      <c r="CY227" s="26">
        <f t="shared" si="254"/>
        <v>0.38800000000000001</v>
      </c>
      <c r="CZ227" s="26">
        <v>6.3E-2</v>
      </c>
      <c r="DA227" s="26">
        <f t="shared" si="255"/>
        <v>0.52200000000000002</v>
      </c>
      <c r="DB227" s="26">
        <v>0.23780000000000001</v>
      </c>
      <c r="DC227" s="163">
        <f t="shared" si="256"/>
        <v>1.1478000000000002</v>
      </c>
      <c r="DD227" s="203">
        <f t="shared" si="257"/>
        <v>0.374</v>
      </c>
      <c r="DE227" s="283">
        <f t="shared" si="258"/>
        <v>0</v>
      </c>
      <c r="DF227" s="284">
        <f t="shared" si="259"/>
        <v>0</v>
      </c>
      <c r="DI227" s="231"/>
      <c r="DJ227" s="163">
        <f t="shared" si="260"/>
        <v>9.1878000000000011</v>
      </c>
      <c r="DK227" s="203">
        <f t="shared" si="261"/>
        <v>0.23599999999999999</v>
      </c>
      <c r="DM227" s="301">
        <f t="shared" si="262"/>
        <v>1</v>
      </c>
      <c r="DN227" s="302">
        <f t="shared" si="263"/>
        <v>3</v>
      </c>
    </row>
    <row r="228" spans="2:118" x14ac:dyDescent="0.3">
      <c r="B228" s="47" t="s">
        <v>143</v>
      </c>
      <c r="C228" s="160">
        <v>540102</v>
      </c>
      <c r="D228" s="4" t="s">
        <v>335</v>
      </c>
      <c r="E228" s="4" t="s">
        <v>369</v>
      </c>
      <c r="F228" s="11">
        <v>6</v>
      </c>
      <c r="G228" s="18">
        <v>352</v>
      </c>
      <c r="H228" s="18">
        <v>308</v>
      </c>
      <c r="I228" s="18">
        <v>417</v>
      </c>
      <c r="J228" s="19">
        <v>758.18181818181813</v>
      </c>
      <c r="K228" s="18">
        <v>164</v>
      </c>
      <c r="L228" s="163">
        <v>2.54</v>
      </c>
      <c r="N228" s="256">
        <v>56</v>
      </c>
      <c r="O228" s="26">
        <f t="shared" si="198"/>
        <v>0.32800000000000001</v>
      </c>
      <c r="P228" s="26">
        <v>0.15909090909090909</v>
      </c>
      <c r="Q228" s="26">
        <f t="shared" si="199"/>
        <v>0.66</v>
      </c>
      <c r="R228" s="11">
        <v>2.59</v>
      </c>
      <c r="S228" s="26">
        <f t="shared" si="200"/>
        <v>0.36</v>
      </c>
      <c r="T228" s="69">
        <v>7.3579545454545451E-3</v>
      </c>
      <c r="U228" s="31">
        <f t="shared" si="201"/>
        <v>0.80900000000000005</v>
      </c>
      <c r="V228" s="11">
        <v>15</v>
      </c>
      <c r="W228" s="26">
        <f t="shared" si="202"/>
        <v>0.28199999999999997</v>
      </c>
      <c r="X228" s="62">
        <v>0.1</v>
      </c>
      <c r="Y228" s="26">
        <f t="shared" si="203"/>
        <v>0.109</v>
      </c>
      <c r="Z228" s="163">
        <f t="shared" si="204"/>
        <v>2.548</v>
      </c>
      <c r="AA228" s="181">
        <f t="shared" si="205"/>
        <v>0.28599999999999998</v>
      </c>
      <c r="AB228" s="283">
        <f t="shared" si="206"/>
        <v>0</v>
      </c>
      <c r="AC228" s="284">
        <f t="shared" si="207"/>
        <v>1</v>
      </c>
      <c r="AE228" s="256">
        <v>36</v>
      </c>
      <c r="AF228" s="26">
        <f t="shared" si="208"/>
        <v>0.371</v>
      </c>
      <c r="AG228" s="79">
        <v>0</v>
      </c>
      <c r="AH228" s="26">
        <f t="shared" si="209"/>
        <v>0</v>
      </c>
      <c r="AI228" s="26">
        <f t="shared" si="210"/>
        <v>0.11688311688311688</v>
      </c>
      <c r="AJ228" s="83">
        <f t="shared" si="211"/>
        <v>0.64300000000000002</v>
      </c>
      <c r="AK228" s="61">
        <f t="shared" si="212"/>
        <v>0.6428571428571429</v>
      </c>
      <c r="AL228" s="26">
        <f t="shared" si="213"/>
        <v>0.61799999999999999</v>
      </c>
      <c r="AM228" s="11">
        <v>36</v>
      </c>
      <c r="AN228" s="83">
        <f t="shared" si="214"/>
        <v>0.11688311688311688</v>
      </c>
      <c r="AO228" s="26">
        <f t="shared" si="215"/>
        <v>0</v>
      </c>
      <c r="AP228" s="26">
        <f t="shared" si="216"/>
        <v>0</v>
      </c>
      <c r="AQ228" s="198">
        <f t="shared" si="217"/>
        <v>1.6320000000000001</v>
      </c>
      <c r="AR228" s="193">
        <f t="shared" si="218"/>
        <v>0.38500000000000001</v>
      </c>
      <c r="AS228" s="283">
        <f t="shared" si="219"/>
        <v>0</v>
      </c>
      <c r="AT228" s="284">
        <f t="shared" si="220"/>
        <v>0</v>
      </c>
      <c r="AV228" s="208">
        <v>24400</v>
      </c>
      <c r="AW228" s="83">
        <f t="shared" si="221"/>
        <v>0.26100000000000001</v>
      </c>
      <c r="AX228" s="26">
        <v>9.375E-2</v>
      </c>
      <c r="AY228" s="83">
        <f t="shared" si="222"/>
        <v>0.40899999999999997</v>
      </c>
      <c r="AZ228" s="26">
        <v>0.13900000000000001</v>
      </c>
      <c r="BA228" s="83">
        <f t="shared" si="223"/>
        <v>0.33200000000000002</v>
      </c>
      <c r="BB228" s="26">
        <v>0.91700000000000004</v>
      </c>
      <c r="BC228" s="178">
        <f t="shared" si="224"/>
        <v>0.85099999999999998</v>
      </c>
      <c r="BD228" s="26">
        <v>1</v>
      </c>
      <c r="BE228" s="144">
        <f t="shared" si="225"/>
        <v>0.98899999999999999</v>
      </c>
      <c r="BF228" s="26">
        <v>0</v>
      </c>
      <c r="BG228" s="83">
        <f t="shared" si="226"/>
        <v>0</v>
      </c>
      <c r="BH228" s="212">
        <f t="shared" si="227"/>
        <v>2.8419999999999996</v>
      </c>
      <c r="BI228" s="193">
        <f t="shared" si="228"/>
        <v>0.27500000000000002</v>
      </c>
      <c r="BJ228" s="283">
        <f t="shared" si="229"/>
        <v>1</v>
      </c>
      <c r="BK228" s="284">
        <f t="shared" si="230"/>
        <v>2</v>
      </c>
      <c r="BM228" s="160">
        <v>0</v>
      </c>
      <c r="BN228" s="26">
        <f t="shared" si="231"/>
        <v>0</v>
      </c>
      <c r="BO228" s="11">
        <v>0</v>
      </c>
      <c r="BP228" s="26">
        <f t="shared" si="232"/>
        <v>0</v>
      </c>
      <c r="BQ228" s="26">
        <v>9.9000000000000005E-2</v>
      </c>
      <c r="BR228" s="83">
        <f t="shared" si="233"/>
        <v>0.57499999999999996</v>
      </c>
      <c r="BS228" s="163">
        <f t="shared" si="234"/>
        <v>0.57499999999999996</v>
      </c>
      <c r="BT228" s="223">
        <f t="shared" si="235"/>
        <v>0.318</v>
      </c>
      <c r="BU228" s="283">
        <f t="shared" si="236"/>
        <v>0</v>
      </c>
      <c r="BV228" s="284">
        <f t="shared" si="237"/>
        <v>0</v>
      </c>
      <c r="BX228" s="160">
        <v>0</v>
      </c>
      <c r="BY228" s="26">
        <f t="shared" si="238"/>
        <v>0</v>
      </c>
      <c r="BZ228" s="11">
        <v>0</v>
      </c>
      <c r="CA228" s="26">
        <f t="shared" si="239"/>
        <v>0</v>
      </c>
      <c r="CB228" s="11">
        <v>1</v>
      </c>
      <c r="CC228" s="26">
        <f t="shared" si="240"/>
        <v>0.21199999999999999</v>
      </c>
      <c r="CD228" s="11">
        <v>0</v>
      </c>
      <c r="CE228" s="26">
        <f t="shared" si="241"/>
        <v>0</v>
      </c>
      <c r="CF228" s="163">
        <f t="shared" si="242"/>
        <v>0.21199999999999999</v>
      </c>
      <c r="CG228" s="203">
        <f t="shared" si="243"/>
        <v>0.20799999999999999</v>
      </c>
      <c r="CH228" s="283">
        <f t="shared" si="244"/>
        <v>0</v>
      </c>
      <c r="CI228" s="284">
        <f t="shared" si="245"/>
        <v>0</v>
      </c>
      <c r="CK228" s="160">
        <v>0</v>
      </c>
      <c r="CL228" s="26">
        <f t="shared" si="246"/>
        <v>0</v>
      </c>
      <c r="CM228" s="26">
        <v>0</v>
      </c>
      <c r="CN228" s="83">
        <f t="shared" si="247"/>
        <v>0</v>
      </c>
      <c r="CO228" s="11">
        <v>4</v>
      </c>
      <c r="CP228" s="26">
        <f t="shared" si="248"/>
        <v>0.23599999999999999</v>
      </c>
      <c r="CQ228" s="11">
        <v>0</v>
      </c>
      <c r="CR228" s="26">
        <f t="shared" si="249"/>
        <v>0</v>
      </c>
      <c r="CS228" s="163">
        <f t="shared" si="250"/>
        <v>0.23599999999999999</v>
      </c>
      <c r="CT228" s="203">
        <f t="shared" si="251"/>
        <v>0.17299999999999999</v>
      </c>
      <c r="CU228" s="283">
        <f t="shared" si="252"/>
        <v>0</v>
      </c>
      <c r="CV228" s="284">
        <f t="shared" si="253"/>
        <v>0</v>
      </c>
      <c r="CX228" s="227">
        <v>0.19400000000000001</v>
      </c>
      <c r="CY228" s="26">
        <f t="shared" si="254"/>
        <v>0.67800000000000005</v>
      </c>
      <c r="CZ228" s="26">
        <v>0</v>
      </c>
      <c r="DA228" s="26">
        <f t="shared" si="255"/>
        <v>0</v>
      </c>
      <c r="DB228" s="26">
        <v>0.38319999999999999</v>
      </c>
      <c r="DC228" s="163">
        <f t="shared" si="256"/>
        <v>1.0611999999999999</v>
      </c>
      <c r="DD228" s="203">
        <f t="shared" si="257"/>
        <v>0.33900000000000002</v>
      </c>
      <c r="DE228" s="283">
        <f t="shared" si="258"/>
        <v>0</v>
      </c>
      <c r="DF228" s="284">
        <f t="shared" si="259"/>
        <v>0</v>
      </c>
      <c r="DI228" s="231"/>
      <c r="DJ228" s="163">
        <f t="shared" si="260"/>
        <v>9.1062000000000012</v>
      </c>
      <c r="DK228" s="203">
        <f t="shared" si="261"/>
        <v>0.23300000000000001</v>
      </c>
      <c r="DM228" s="301">
        <f t="shared" si="262"/>
        <v>1</v>
      </c>
      <c r="DN228" s="302">
        <f t="shared" si="263"/>
        <v>3</v>
      </c>
    </row>
    <row r="229" spans="2:118" x14ac:dyDescent="0.3">
      <c r="B229" s="47" t="s">
        <v>244</v>
      </c>
      <c r="C229" s="160">
        <v>540174</v>
      </c>
      <c r="D229" s="4" t="s">
        <v>353</v>
      </c>
      <c r="E229" s="4" t="s">
        <v>369</v>
      </c>
      <c r="F229" s="11">
        <v>1</v>
      </c>
      <c r="G229" s="18">
        <v>447</v>
      </c>
      <c r="H229" s="18">
        <v>651</v>
      </c>
      <c r="I229" s="18">
        <v>1242</v>
      </c>
      <c r="J229" s="19">
        <v>1778.2550335570468</v>
      </c>
      <c r="K229" s="18">
        <v>662</v>
      </c>
      <c r="L229" s="163">
        <v>1.88</v>
      </c>
      <c r="N229" s="256">
        <v>10</v>
      </c>
      <c r="O229" s="26">
        <f t="shared" si="198"/>
        <v>6.3E-2</v>
      </c>
      <c r="P229" s="26">
        <v>2.2371364653243849E-2</v>
      </c>
      <c r="Q229" s="26">
        <f t="shared" si="199"/>
        <v>0.123</v>
      </c>
      <c r="R229" s="11">
        <v>1.98</v>
      </c>
      <c r="S229" s="26">
        <f t="shared" si="200"/>
        <v>0.27200000000000002</v>
      </c>
      <c r="T229" s="69">
        <v>4.4295302013422806E-3</v>
      </c>
      <c r="U229" s="26">
        <f t="shared" si="201"/>
        <v>0.59299999999999997</v>
      </c>
      <c r="V229" s="11">
        <v>20</v>
      </c>
      <c r="W229" s="31">
        <f t="shared" si="202"/>
        <v>0.80900000000000005</v>
      </c>
      <c r="X229" s="62">
        <v>0</v>
      </c>
      <c r="Y229" s="26">
        <f t="shared" si="203"/>
        <v>0</v>
      </c>
      <c r="Z229" s="163">
        <f t="shared" si="204"/>
        <v>1.86</v>
      </c>
      <c r="AA229" s="181">
        <f t="shared" si="205"/>
        <v>0.14099999999999999</v>
      </c>
      <c r="AB229" s="283">
        <f t="shared" si="206"/>
        <v>0</v>
      </c>
      <c r="AC229" s="284">
        <f t="shared" si="207"/>
        <v>1</v>
      </c>
      <c r="AE229" s="256">
        <v>12</v>
      </c>
      <c r="AF229" s="26">
        <f t="shared" si="208"/>
        <v>0.16600000000000001</v>
      </c>
      <c r="AG229" s="79">
        <v>0</v>
      </c>
      <c r="AH229" s="26">
        <f t="shared" si="209"/>
        <v>0</v>
      </c>
      <c r="AI229" s="26">
        <f t="shared" si="210"/>
        <v>1.8433179723502304E-2</v>
      </c>
      <c r="AJ229" s="83">
        <f t="shared" si="211"/>
        <v>0.23599999999999999</v>
      </c>
      <c r="AK229" s="61">
        <f t="shared" si="212"/>
        <v>1.2</v>
      </c>
      <c r="AL229" s="31">
        <f t="shared" si="213"/>
        <v>0.81599999999999995</v>
      </c>
      <c r="AM229" s="11">
        <v>13</v>
      </c>
      <c r="AN229" s="83">
        <f t="shared" si="214"/>
        <v>1.9969278033794162E-2</v>
      </c>
      <c r="AO229" s="26">
        <f t="shared" si="215"/>
        <v>0</v>
      </c>
      <c r="AP229" s="26">
        <f t="shared" si="216"/>
        <v>0</v>
      </c>
      <c r="AQ229" s="198">
        <f t="shared" si="217"/>
        <v>1.218</v>
      </c>
      <c r="AR229" s="193">
        <f t="shared" si="218"/>
        <v>0.24299999999999999</v>
      </c>
      <c r="AS229" s="283">
        <f t="shared" si="219"/>
        <v>0</v>
      </c>
      <c r="AT229" s="284">
        <f t="shared" si="220"/>
        <v>1</v>
      </c>
      <c r="AV229" s="208">
        <v>38700</v>
      </c>
      <c r="AW229" s="83">
        <f t="shared" si="221"/>
        <v>0.54</v>
      </c>
      <c r="AX229" s="26">
        <v>0.2</v>
      </c>
      <c r="AY229" s="83">
        <f t="shared" si="222"/>
        <v>0.59</v>
      </c>
      <c r="AZ229" s="26">
        <v>0</v>
      </c>
      <c r="BA229" s="83">
        <f t="shared" si="223"/>
        <v>0</v>
      </c>
      <c r="BB229" s="26">
        <v>0.92300000000000004</v>
      </c>
      <c r="BC229" s="178">
        <f t="shared" si="224"/>
        <v>0.879</v>
      </c>
      <c r="BD229" s="26">
        <v>0.92300000000000004</v>
      </c>
      <c r="BE229" s="178">
        <f t="shared" si="225"/>
        <v>0.83299999999999996</v>
      </c>
      <c r="BF229" s="26">
        <v>0</v>
      </c>
      <c r="BG229" s="83">
        <f t="shared" si="226"/>
        <v>0</v>
      </c>
      <c r="BH229" s="212">
        <f t="shared" si="227"/>
        <v>2.8420000000000001</v>
      </c>
      <c r="BI229" s="193">
        <f t="shared" si="228"/>
        <v>0.27900000000000003</v>
      </c>
      <c r="BJ229" s="283">
        <f t="shared" si="229"/>
        <v>0</v>
      </c>
      <c r="BK229" s="284">
        <f t="shared" si="230"/>
        <v>2</v>
      </c>
      <c r="BM229" s="160">
        <v>1</v>
      </c>
      <c r="BN229" s="26">
        <f t="shared" si="231"/>
        <v>0.40200000000000002</v>
      </c>
      <c r="BO229" s="11">
        <v>0</v>
      </c>
      <c r="BP229" s="26">
        <f t="shared" si="232"/>
        <v>0</v>
      </c>
      <c r="BQ229" s="26">
        <v>4.8000000000000001E-2</v>
      </c>
      <c r="BR229" s="83">
        <f t="shared" si="233"/>
        <v>0.33200000000000002</v>
      </c>
      <c r="BS229" s="163">
        <f t="shared" si="234"/>
        <v>0.73399999999999999</v>
      </c>
      <c r="BT229" s="223">
        <f t="shared" si="235"/>
        <v>0.38800000000000001</v>
      </c>
      <c r="BU229" s="283">
        <f t="shared" si="236"/>
        <v>0</v>
      </c>
      <c r="BV229" s="284">
        <f t="shared" si="237"/>
        <v>0</v>
      </c>
      <c r="BX229" s="160">
        <v>0</v>
      </c>
      <c r="BY229" s="26">
        <f t="shared" si="238"/>
        <v>0</v>
      </c>
      <c r="BZ229" s="11">
        <v>0</v>
      </c>
      <c r="CA229" s="26">
        <f t="shared" si="239"/>
        <v>0</v>
      </c>
      <c r="CB229" s="11">
        <v>1</v>
      </c>
      <c r="CC229" s="26">
        <f t="shared" si="240"/>
        <v>0.21199999999999999</v>
      </c>
      <c r="CD229" s="11">
        <v>0</v>
      </c>
      <c r="CE229" s="26">
        <f t="shared" si="241"/>
        <v>0</v>
      </c>
      <c r="CF229" s="163">
        <f t="shared" si="242"/>
        <v>0.21199999999999999</v>
      </c>
      <c r="CG229" s="203">
        <f t="shared" si="243"/>
        <v>0.20799999999999999</v>
      </c>
      <c r="CH229" s="283">
        <f t="shared" si="244"/>
        <v>0</v>
      </c>
      <c r="CI229" s="284">
        <f t="shared" si="245"/>
        <v>0</v>
      </c>
      <c r="CK229" s="160">
        <v>0</v>
      </c>
      <c r="CL229" s="26">
        <f t="shared" si="246"/>
        <v>0</v>
      </c>
      <c r="CM229" s="26">
        <v>0</v>
      </c>
      <c r="CN229" s="83">
        <f t="shared" si="247"/>
        <v>0</v>
      </c>
      <c r="CO229" s="11">
        <v>18</v>
      </c>
      <c r="CP229" s="26">
        <f t="shared" si="248"/>
        <v>0.46899999999999997</v>
      </c>
      <c r="CQ229" s="11">
        <v>4</v>
      </c>
      <c r="CR229" s="26">
        <f t="shared" si="249"/>
        <v>0.438</v>
      </c>
      <c r="CS229" s="163">
        <f t="shared" si="250"/>
        <v>0.90700000000000003</v>
      </c>
      <c r="CT229" s="203">
        <f t="shared" si="251"/>
        <v>0.318</v>
      </c>
      <c r="CU229" s="283">
        <f t="shared" si="252"/>
        <v>0</v>
      </c>
      <c r="CV229" s="284">
        <f t="shared" si="253"/>
        <v>0</v>
      </c>
      <c r="CX229" s="227">
        <v>1.4999999999999999E-2</v>
      </c>
      <c r="CY229" s="26">
        <f t="shared" si="254"/>
        <v>0.19700000000000001</v>
      </c>
      <c r="CZ229" s="26">
        <v>0</v>
      </c>
      <c r="DA229" s="26">
        <f t="shared" si="255"/>
        <v>0</v>
      </c>
      <c r="DB229" s="178">
        <v>0.87660000000000005</v>
      </c>
      <c r="DC229" s="163">
        <f t="shared" si="256"/>
        <v>1.0736000000000001</v>
      </c>
      <c r="DD229" s="203">
        <f t="shared" si="257"/>
        <v>0.34599999999999997</v>
      </c>
      <c r="DE229" s="283">
        <f t="shared" si="258"/>
        <v>0</v>
      </c>
      <c r="DF229" s="284">
        <f t="shared" si="259"/>
        <v>1</v>
      </c>
      <c r="DI229" s="231"/>
      <c r="DJ229" s="163">
        <f t="shared" si="260"/>
        <v>8.8466000000000005</v>
      </c>
      <c r="DK229" s="203">
        <f t="shared" si="261"/>
        <v>0.22900000000000001</v>
      </c>
      <c r="DM229" s="301">
        <f t="shared" si="262"/>
        <v>0</v>
      </c>
      <c r="DN229" s="302">
        <f t="shared" si="263"/>
        <v>5</v>
      </c>
    </row>
    <row r="230" spans="2:118" x14ac:dyDescent="0.3">
      <c r="B230" s="47" t="s">
        <v>289</v>
      </c>
      <c r="C230" s="160">
        <v>540206</v>
      </c>
      <c r="D230" s="4" t="s">
        <v>364</v>
      </c>
      <c r="E230" s="4" t="s">
        <v>369</v>
      </c>
      <c r="F230" s="11">
        <v>4</v>
      </c>
      <c r="G230" s="18">
        <v>403</v>
      </c>
      <c r="H230" s="18">
        <v>400</v>
      </c>
      <c r="I230" s="18">
        <v>809</v>
      </c>
      <c r="J230" s="19">
        <v>1284.7642679900744</v>
      </c>
      <c r="K230" s="18">
        <v>240</v>
      </c>
      <c r="L230" s="163">
        <v>3.37</v>
      </c>
      <c r="N230" s="256">
        <v>111</v>
      </c>
      <c r="O230" s="26">
        <f t="shared" si="198"/>
        <v>0.505</v>
      </c>
      <c r="P230" s="26">
        <v>0.27543424317617871</v>
      </c>
      <c r="Q230" s="31">
        <f t="shared" si="199"/>
        <v>0.876</v>
      </c>
      <c r="R230" s="11">
        <v>1.4</v>
      </c>
      <c r="S230" s="26">
        <f t="shared" si="200"/>
        <v>0.159</v>
      </c>
      <c r="T230" s="69">
        <v>3.47394540942928E-3</v>
      </c>
      <c r="U230" s="26">
        <f t="shared" si="201"/>
        <v>0.49099999999999999</v>
      </c>
      <c r="V230" s="11">
        <v>17</v>
      </c>
      <c r="W230" s="26">
        <f t="shared" si="202"/>
        <v>0.505</v>
      </c>
      <c r="X230" s="62">
        <v>0</v>
      </c>
      <c r="Y230" s="26">
        <f t="shared" si="203"/>
        <v>0</v>
      </c>
      <c r="Z230" s="163">
        <f t="shared" si="204"/>
        <v>2.536</v>
      </c>
      <c r="AA230" s="181">
        <f t="shared" si="205"/>
        <v>0.27500000000000002</v>
      </c>
      <c r="AB230" s="283">
        <f t="shared" si="206"/>
        <v>0</v>
      </c>
      <c r="AC230" s="284">
        <f t="shared" si="207"/>
        <v>1</v>
      </c>
      <c r="AE230" s="256">
        <v>35</v>
      </c>
      <c r="AF230" s="26">
        <f t="shared" si="208"/>
        <v>0.36299999999999999</v>
      </c>
      <c r="AG230" s="79">
        <v>0</v>
      </c>
      <c r="AH230" s="26">
        <f t="shared" si="209"/>
        <v>0</v>
      </c>
      <c r="AI230" s="26">
        <f t="shared" si="210"/>
        <v>8.7499999999999994E-2</v>
      </c>
      <c r="AJ230" s="83">
        <f t="shared" si="211"/>
        <v>0.55800000000000005</v>
      </c>
      <c r="AK230" s="61">
        <f t="shared" si="212"/>
        <v>0.31531531531531531</v>
      </c>
      <c r="AL230" s="26">
        <f t="shared" si="213"/>
        <v>0.44800000000000001</v>
      </c>
      <c r="AM230" s="11">
        <v>35</v>
      </c>
      <c r="AN230" s="83">
        <f t="shared" si="214"/>
        <v>8.7499999999999994E-2</v>
      </c>
      <c r="AO230" s="26">
        <f t="shared" si="215"/>
        <v>0</v>
      </c>
      <c r="AP230" s="26">
        <f t="shared" si="216"/>
        <v>0</v>
      </c>
      <c r="AQ230" s="198">
        <f t="shared" si="217"/>
        <v>1.369</v>
      </c>
      <c r="AR230" s="193">
        <f t="shared" si="218"/>
        <v>0.29299999999999998</v>
      </c>
      <c r="AS230" s="283">
        <f t="shared" si="219"/>
        <v>0</v>
      </c>
      <c r="AT230" s="284">
        <f t="shared" si="220"/>
        <v>0</v>
      </c>
      <c r="AV230" s="208">
        <v>28200</v>
      </c>
      <c r="AW230" s="83">
        <f t="shared" si="221"/>
        <v>0.34599999999999997</v>
      </c>
      <c r="AX230" s="26">
        <v>0.5357142857142857</v>
      </c>
      <c r="AY230" s="144">
        <f t="shared" si="222"/>
        <v>0.97099999999999997</v>
      </c>
      <c r="AZ230" s="26">
        <v>0</v>
      </c>
      <c r="BA230" s="83">
        <f t="shared" si="223"/>
        <v>0</v>
      </c>
      <c r="BB230" s="26">
        <v>0.94299999999999995</v>
      </c>
      <c r="BC230" s="144">
        <f t="shared" si="224"/>
        <v>0.93200000000000005</v>
      </c>
      <c r="BD230" s="26">
        <v>0.65700000000000003</v>
      </c>
      <c r="BE230" s="83">
        <f t="shared" si="225"/>
        <v>0.25700000000000001</v>
      </c>
      <c r="BF230" s="26">
        <v>0</v>
      </c>
      <c r="BG230" s="83">
        <f t="shared" si="226"/>
        <v>0</v>
      </c>
      <c r="BH230" s="212">
        <f t="shared" si="227"/>
        <v>2.5060000000000002</v>
      </c>
      <c r="BI230" s="193">
        <f t="shared" si="228"/>
        <v>0.21199999999999999</v>
      </c>
      <c r="BJ230" s="283">
        <f t="shared" si="229"/>
        <v>2</v>
      </c>
      <c r="BK230" s="284">
        <f t="shared" si="230"/>
        <v>2</v>
      </c>
      <c r="BM230" s="160">
        <v>1</v>
      </c>
      <c r="BN230" s="26">
        <f t="shared" si="231"/>
        <v>0.40200000000000002</v>
      </c>
      <c r="BO230" s="11">
        <v>1</v>
      </c>
      <c r="BP230" s="26">
        <f t="shared" si="232"/>
        <v>0.59299999999999997</v>
      </c>
      <c r="BQ230" s="26">
        <v>0</v>
      </c>
      <c r="BR230" s="83">
        <f t="shared" si="233"/>
        <v>0</v>
      </c>
      <c r="BS230" s="163">
        <f t="shared" si="234"/>
        <v>0.40200000000000002</v>
      </c>
      <c r="BT230" s="223">
        <f t="shared" si="235"/>
        <v>0.25700000000000001</v>
      </c>
      <c r="BU230" s="283">
        <f t="shared" si="236"/>
        <v>0</v>
      </c>
      <c r="BV230" s="284">
        <f t="shared" si="237"/>
        <v>0</v>
      </c>
      <c r="BX230" s="160">
        <v>0</v>
      </c>
      <c r="BY230" s="26">
        <f t="shared" si="238"/>
        <v>0</v>
      </c>
      <c r="BZ230" s="11">
        <v>0</v>
      </c>
      <c r="CA230" s="26">
        <f t="shared" si="239"/>
        <v>0</v>
      </c>
      <c r="CB230" s="11">
        <v>1</v>
      </c>
      <c r="CC230" s="26">
        <f t="shared" si="240"/>
        <v>0.21199999999999999</v>
      </c>
      <c r="CD230" s="11">
        <v>0</v>
      </c>
      <c r="CE230" s="26">
        <f t="shared" si="241"/>
        <v>0</v>
      </c>
      <c r="CF230" s="163">
        <f t="shared" si="242"/>
        <v>0.21199999999999999</v>
      </c>
      <c r="CG230" s="203">
        <f t="shared" si="243"/>
        <v>0.20799999999999999</v>
      </c>
      <c r="CH230" s="283">
        <f t="shared" si="244"/>
        <v>0</v>
      </c>
      <c r="CI230" s="284">
        <f t="shared" si="245"/>
        <v>0</v>
      </c>
      <c r="CK230" s="160">
        <v>0</v>
      </c>
      <c r="CL230" s="26">
        <f t="shared" si="246"/>
        <v>0</v>
      </c>
      <c r="CM230" s="26">
        <v>0</v>
      </c>
      <c r="CN230" s="83">
        <f t="shared" si="247"/>
        <v>0</v>
      </c>
      <c r="CO230" s="11">
        <v>6</v>
      </c>
      <c r="CP230" s="26">
        <f t="shared" si="248"/>
        <v>0.28899999999999998</v>
      </c>
      <c r="CQ230" s="11">
        <v>0</v>
      </c>
      <c r="CR230" s="26">
        <f t="shared" si="249"/>
        <v>0</v>
      </c>
      <c r="CS230" s="163">
        <f t="shared" si="250"/>
        <v>0.28899999999999998</v>
      </c>
      <c r="CT230" s="203">
        <f t="shared" si="251"/>
        <v>0.19700000000000001</v>
      </c>
      <c r="CU230" s="283">
        <f t="shared" si="252"/>
        <v>0</v>
      </c>
      <c r="CV230" s="284">
        <f t="shared" si="253"/>
        <v>0</v>
      </c>
      <c r="CX230" s="227">
        <v>0.11600000000000001</v>
      </c>
      <c r="CY230" s="26">
        <f t="shared" si="254"/>
        <v>0.54</v>
      </c>
      <c r="CZ230" s="26">
        <v>0</v>
      </c>
      <c r="DA230" s="26">
        <f t="shared" si="255"/>
        <v>0</v>
      </c>
      <c r="DB230" s="144">
        <v>0.92949999999999999</v>
      </c>
      <c r="DC230" s="163">
        <f t="shared" si="256"/>
        <v>1.4695</v>
      </c>
      <c r="DD230" s="203">
        <f t="shared" si="257"/>
        <v>0.501</v>
      </c>
      <c r="DE230" s="283">
        <f t="shared" si="258"/>
        <v>1</v>
      </c>
      <c r="DF230" s="284">
        <f t="shared" si="259"/>
        <v>1</v>
      </c>
      <c r="DI230" s="231"/>
      <c r="DJ230" s="163">
        <f t="shared" si="260"/>
        <v>8.7835000000000001</v>
      </c>
      <c r="DK230" s="203">
        <f t="shared" si="261"/>
        <v>0.22600000000000001</v>
      </c>
      <c r="DM230" s="301">
        <f t="shared" si="262"/>
        <v>3</v>
      </c>
      <c r="DN230" s="302">
        <f t="shared" si="263"/>
        <v>4</v>
      </c>
    </row>
    <row r="231" spans="2:118" x14ac:dyDescent="0.3">
      <c r="B231" s="47" t="s">
        <v>55</v>
      </c>
      <c r="C231" s="160">
        <v>540025</v>
      </c>
      <c r="D231" s="4" t="s">
        <v>317</v>
      </c>
      <c r="E231" s="4" t="s">
        <v>369</v>
      </c>
      <c r="F231" s="11">
        <v>6</v>
      </c>
      <c r="G231" s="18">
        <v>241</v>
      </c>
      <c r="H231" s="18">
        <v>567</v>
      </c>
      <c r="I231" s="18">
        <v>898</v>
      </c>
      <c r="J231" s="19">
        <v>2384.7302904564312</v>
      </c>
      <c r="K231" s="18">
        <v>311</v>
      </c>
      <c r="L231" s="163">
        <v>2.89</v>
      </c>
      <c r="N231" s="256">
        <v>29</v>
      </c>
      <c r="O231" s="26">
        <f t="shared" si="198"/>
        <v>0.155</v>
      </c>
      <c r="P231" s="26">
        <v>0.1203319502074689</v>
      </c>
      <c r="Q231" s="26">
        <f t="shared" si="199"/>
        <v>0.54400000000000004</v>
      </c>
      <c r="R231" s="11">
        <v>1.77</v>
      </c>
      <c r="S231" s="26">
        <f t="shared" si="200"/>
        <v>0.23300000000000001</v>
      </c>
      <c r="T231" s="69">
        <v>7.3443983402489629E-3</v>
      </c>
      <c r="U231" s="31">
        <f t="shared" si="201"/>
        <v>0.80500000000000005</v>
      </c>
      <c r="V231" s="11">
        <v>16</v>
      </c>
      <c r="W231" s="26">
        <f t="shared" si="202"/>
        <v>0.38800000000000001</v>
      </c>
      <c r="X231" s="62">
        <v>0.7</v>
      </c>
      <c r="Y231" s="26">
        <f t="shared" si="203"/>
        <v>0.17599999999999999</v>
      </c>
      <c r="Z231" s="163">
        <f t="shared" si="204"/>
        <v>2.3010000000000002</v>
      </c>
      <c r="AA231" s="181">
        <f t="shared" si="205"/>
        <v>0.20799999999999999</v>
      </c>
      <c r="AB231" s="283">
        <f t="shared" si="206"/>
        <v>0</v>
      </c>
      <c r="AC231" s="284">
        <f t="shared" si="207"/>
        <v>1</v>
      </c>
      <c r="AE231" s="256">
        <v>15</v>
      </c>
      <c r="AF231" s="26">
        <f t="shared" si="208"/>
        <v>0.19400000000000001</v>
      </c>
      <c r="AG231" s="79">
        <v>0</v>
      </c>
      <c r="AH231" s="26">
        <f t="shared" si="209"/>
        <v>0</v>
      </c>
      <c r="AI231" s="26">
        <f t="shared" si="210"/>
        <v>2.6455026455026454E-2</v>
      </c>
      <c r="AJ231" s="83">
        <f t="shared" si="211"/>
        <v>0.254</v>
      </c>
      <c r="AK231" s="61">
        <f t="shared" si="212"/>
        <v>0.51724137931034486</v>
      </c>
      <c r="AL231" s="26">
        <f t="shared" si="213"/>
        <v>0.54400000000000004</v>
      </c>
      <c r="AM231" s="11">
        <v>20</v>
      </c>
      <c r="AN231" s="83">
        <f t="shared" si="214"/>
        <v>3.5273368606701938E-2</v>
      </c>
      <c r="AO231" s="26">
        <f t="shared" si="215"/>
        <v>0</v>
      </c>
      <c r="AP231" s="26">
        <f t="shared" si="216"/>
        <v>0</v>
      </c>
      <c r="AQ231" s="198">
        <f t="shared" si="217"/>
        <v>0.99199999999999999</v>
      </c>
      <c r="AR231" s="193">
        <f t="shared" si="218"/>
        <v>0.19</v>
      </c>
      <c r="AS231" s="283">
        <f t="shared" si="219"/>
        <v>0</v>
      </c>
      <c r="AT231" s="284">
        <f t="shared" si="220"/>
        <v>0</v>
      </c>
      <c r="AV231" s="208">
        <v>37600</v>
      </c>
      <c r="AW231" s="83">
        <f t="shared" si="221"/>
        <v>0.52200000000000002</v>
      </c>
      <c r="AX231" s="26">
        <v>5.8823529411764712E-2</v>
      </c>
      <c r="AY231" s="83">
        <f t="shared" si="222"/>
        <v>0.33900000000000002</v>
      </c>
      <c r="AZ231" s="26">
        <v>0.25</v>
      </c>
      <c r="BA231" s="83">
        <f t="shared" si="223"/>
        <v>0.6</v>
      </c>
      <c r="BB231" s="26">
        <v>0.9</v>
      </c>
      <c r="BC231" s="83">
        <f t="shared" si="224"/>
        <v>0.752</v>
      </c>
      <c r="BD231" s="26">
        <v>0.9</v>
      </c>
      <c r="BE231" s="83">
        <f t="shared" si="225"/>
        <v>0.75900000000000001</v>
      </c>
      <c r="BF231" s="26">
        <v>0</v>
      </c>
      <c r="BG231" s="83">
        <f t="shared" si="226"/>
        <v>0</v>
      </c>
      <c r="BH231" s="212">
        <f t="shared" si="227"/>
        <v>2.9720000000000004</v>
      </c>
      <c r="BI231" s="193">
        <f t="shared" si="228"/>
        <v>0.31</v>
      </c>
      <c r="BJ231" s="283">
        <f t="shared" si="229"/>
        <v>0</v>
      </c>
      <c r="BK231" s="284">
        <f t="shared" si="230"/>
        <v>0</v>
      </c>
      <c r="BM231" s="160">
        <v>0</v>
      </c>
      <c r="BN231" s="26">
        <f t="shared" si="231"/>
        <v>0</v>
      </c>
      <c r="BO231" s="11">
        <v>0</v>
      </c>
      <c r="BP231" s="26">
        <f t="shared" si="232"/>
        <v>0</v>
      </c>
      <c r="BQ231" s="26">
        <v>3.4000000000000002E-2</v>
      </c>
      <c r="BR231" s="83">
        <f t="shared" si="233"/>
        <v>0.22900000000000001</v>
      </c>
      <c r="BS231" s="163">
        <f t="shared" si="234"/>
        <v>0.22900000000000001</v>
      </c>
      <c r="BT231" s="223">
        <f t="shared" si="235"/>
        <v>0.19400000000000001</v>
      </c>
      <c r="BU231" s="283">
        <f t="shared" si="236"/>
        <v>0</v>
      </c>
      <c r="BV231" s="284">
        <f t="shared" si="237"/>
        <v>0</v>
      </c>
      <c r="BX231" s="160">
        <v>0</v>
      </c>
      <c r="BY231" s="26">
        <f t="shared" si="238"/>
        <v>0</v>
      </c>
      <c r="BZ231" s="11">
        <v>0</v>
      </c>
      <c r="CA231" s="26">
        <f t="shared" si="239"/>
        <v>0</v>
      </c>
      <c r="CB231" s="11">
        <v>1</v>
      </c>
      <c r="CC231" s="26">
        <f t="shared" si="240"/>
        <v>0.21199999999999999</v>
      </c>
      <c r="CD231" s="11">
        <v>0</v>
      </c>
      <c r="CE231" s="26">
        <f t="shared" si="241"/>
        <v>0</v>
      </c>
      <c r="CF231" s="163">
        <f t="shared" si="242"/>
        <v>0.21199999999999999</v>
      </c>
      <c r="CG231" s="203">
        <f t="shared" si="243"/>
        <v>0.20799999999999999</v>
      </c>
      <c r="CH231" s="283">
        <f t="shared" si="244"/>
        <v>0</v>
      </c>
      <c r="CI231" s="284">
        <f t="shared" si="245"/>
        <v>0</v>
      </c>
      <c r="CK231" s="160">
        <v>0</v>
      </c>
      <c r="CL231" s="26">
        <f t="shared" si="246"/>
        <v>0</v>
      </c>
      <c r="CM231" s="26">
        <v>0</v>
      </c>
      <c r="CN231" s="83">
        <f t="shared" si="247"/>
        <v>0</v>
      </c>
      <c r="CO231" s="11">
        <v>16</v>
      </c>
      <c r="CP231" s="26">
        <f t="shared" si="248"/>
        <v>0.441</v>
      </c>
      <c r="CQ231" s="11">
        <v>5</v>
      </c>
      <c r="CR231" s="26">
        <f t="shared" si="249"/>
        <v>0.47699999999999998</v>
      </c>
      <c r="CS231" s="163">
        <f t="shared" si="250"/>
        <v>0.91799999999999993</v>
      </c>
      <c r="CT231" s="203">
        <f t="shared" si="251"/>
        <v>0.32500000000000001</v>
      </c>
      <c r="CU231" s="283">
        <f t="shared" si="252"/>
        <v>0</v>
      </c>
      <c r="CV231" s="284">
        <f t="shared" si="253"/>
        <v>0</v>
      </c>
      <c r="CX231" s="227">
        <v>3.9E-2</v>
      </c>
      <c r="CY231" s="26">
        <f t="shared" si="254"/>
        <v>0.26100000000000001</v>
      </c>
      <c r="CZ231" s="26">
        <v>2.5999999999999999E-2</v>
      </c>
      <c r="DA231" s="26">
        <f t="shared" si="255"/>
        <v>0.32800000000000001</v>
      </c>
      <c r="DB231" s="26">
        <v>0.41399999999999998</v>
      </c>
      <c r="DC231" s="163">
        <f t="shared" si="256"/>
        <v>1.0029999999999999</v>
      </c>
      <c r="DD231" s="203">
        <f t="shared" si="257"/>
        <v>0.31</v>
      </c>
      <c r="DE231" s="283">
        <f t="shared" si="258"/>
        <v>0</v>
      </c>
      <c r="DF231" s="284">
        <f t="shared" si="259"/>
        <v>0</v>
      </c>
      <c r="DI231" s="231"/>
      <c r="DJ231" s="163">
        <f t="shared" si="260"/>
        <v>8.6269999999999989</v>
      </c>
      <c r="DK231" s="203">
        <f t="shared" si="261"/>
        <v>0.222</v>
      </c>
      <c r="DM231" s="301">
        <f t="shared" si="262"/>
        <v>0</v>
      </c>
      <c r="DN231" s="302">
        <f t="shared" si="263"/>
        <v>1</v>
      </c>
    </row>
    <row r="232" spans="2:118" x14ac:dyDescent="0.3">
      <c r="B232" s="47" t="s">
        <v>266</v>
      </c>
      <c r="C232" s="160">
        <v>540189</v>
      </c>
      <c r="D232" s="4" t="s">
        <v>358</v>
      </c>
      <c r="E232" s="4" t="s">
        <v>369</v>
      </c>
      <c r="F232" s="11">
        <v>6</v>
      </c>
      <c r="G232" s="18">
        <v>196</v>
      </c>
      <c r="H232" s="18">
        <v>152</v>
      </c>
      <c r="I232" s="18">
        <v>315</v>
      </c>
      <c r="J232" s="19">
        <v>1028.5714285714284</v>
      </c>
      <c r="K232" s="18">
        <v>99</v>
      </c>
      <c r="L232" s="163">
        <v>3.18</v>
      </c>
      <c r="N232" s="256">
        <v>21</v>
      </c>
      <c r="O232" s="26">
        <f t="shared" si="198"/>
        <v>0.113</v>
      </c>
      <c r="P232" s="26">
        <v>0.1071428571428571</v>
      </c>
      <c r="Q232" s="26">
        <f t="shared" si="199"/>
        <v>0.51500000000000001</v>
      </c>
      <c r="R232" s="11">
        <v>1.82</v>
      </c>
      <c r="S232" s="26">
        <f t="shared" si="200"/>
        <v>0.24</v>
      </c>
      <c r="T232" s="69">
        <v>9.285714285714286E-3</v>
      </c>
      <c r="U232" s="144">
        <f t="shared" si="201"/>
        <v>0.91100000000000003</v>
      </c>
      <c r="V232" s="11">
        <v>14</v>
      </c>
      <c r="W232" s="26">
        <f t="shared" si="202"/>
        <v>0.23599999999999999</v>
      </c>
      <c r="X232" s="62">
        <v>1.8</v>
      </c>
      <c r="Y232" s="26">
        <f t="shared" si="203"/>
        <v>0.52200000000000002</v>
      </c>
      <c r="Z232" s="163">
        <f t="shared" si="204"/>
        <v>2.5369999999999999</v>
      </c>
      <c r="AA232" s="181">
        <f t="shared" si="205"/>
        <v>0.27900000000000003</v>
      </c>
      <c r="AB232" s="283">
        <f t="shared" si="206"/>
        <v>1</v>
      </c>
      <c r="AC232" s="284">
        <f t="shared" si="207"/>
        <v>1</v>
      </c>
      <c r="AE232" s="256">
        <v>12</v>
      </c>
      <c r="AF232" s="26">
        <f t="shared" si="208"/>
        <v>0.16600000000000001</v>
      </c>
      <c r="AG232" s="79">
        <v>0</v>
      </c>
      <c r="AH232" s="26">
        <f t="shared" si="209"/>
        <v>0</v>
      </c>
      <c r="AI232" s="26">
        <f t="shared" si="210"/>
        <v>7.8947368421052627E-2</v>
      </c>
      <c r="AJ232" s="83">
        <f t="shared" si="211"/>
        <v>0.54400000000000004</v>
      </c>
      <c r="AK232" s="61">
        <f t="shared" si="212"/>
        <v>0.5714285714285714</v>
      </c>
      <c r="AL232" s="26">
        <f t="shared" si="213"/>
        <v>0.58299999999999996</v>
      </c>
      <c r="AM232" s="11">
        <v>13</v>
      </c>
      <c r="AN232" s="83">
        <f t="shared" si="214"/>
        <v>8.5526315789473686E-2</v>
      </c>
      <c r="AO232" s="26">
        <f t="shared" si="215"/>
        <v>0</v>
      </c>
      <c r="AP232" s="26">
        <f t="shared" si="216"/>
        <v>0</v>
      </c>
      <c r="AQ232" s="198">
        <f t="shared" si="217"/>
        <v>1.2929999999999999</v>
      </c>
      <c r="AR232" s="193">
        <f t="shared" si="218"/>
        <v>0.27500000000000002</v>
      </c>
      <c r="AS232" s="283">
        <f t="shared" si="219"/>
        <v>0</v>
      </c>
      <c r="AT232" s="284">
        <f t="shared" si="220"/>
        <v>0</v>
      </c>
      <c r="AV232" s="208">
        <v>33400</v>
      </c>
      <c r="AW232" s="83">
        <f t="shared" si="221"/>
        <v>0.44800000000000001</v>
      </c>
      <c r="AX232" s="26">
        <v>0.14285714285714279</v>
      </c>
      <c r="AY232" s="83">
        <f t="shared" si="222"/>
        <v>0.498</v>
      </c>
      <c r="AZ232" s="26">
        <v>0.154</v>
      </c>
      <c r="BA232" s="83">
        <f t="shared" si="223"/>
        <v>0.38100000000000001</v>
      </c>
      <c r="BB232" s="26">
        <v>0.76900000000000002</v>
      </c>
      <c r="BC232" s="83">
        <f t="shared" si="224"/>
        <v>0.434</v>
      </c>
      <c r="BD232" s="26">
        <v>0.92300000000000004</v>
      </c>
      <c r="BE232" s="178">
        <f t="shared" si="225"/>
        <v>0.83299999999999996</v>
      </c>
      <c r="BF232" s="26">
        <v>0</v>
      </c>
      <c r="BG232" s="83">
        <f t="shared" si="226"/>
        <v>0</v>
      </c>
      <c r="BH232" s="212">
        <f t="shared" si="227"/>
        <v>2.5939999999999999</v>
      </c>
      <c r="BI232" s="193">
        <f t="shared" si="228"/>
        <v>0.22600000000000001</v>
      </c>
      <c r="BJ232" s="283">
        <f t="shared" si="229"/>
        <v>0</v>
      </c>
      <c r="BK232" s="284">
        <f t="shared" si="230"/>
        <v>1</v>
      </c>
      <c r="BM232" s="160">
        <v>0</v>
      </c>
      <c r="BN232" s="26">
        <f t="shared" si="231"/>
        <v>0</v>
      </c>
      <c r="BO232" s="11">
        <v>0</v>
      </c>
      <c r="BP232" s="26">
        <f t="shared" si="232"/>
        <v>0</v>
      </c>
      <c r="BQ232" s="26">
        <v>6.2E-2</v>
      </c>
      <c r="BR232" s="83">
        <f t="shared" si="233"/>
        <v>0.39900000000000002</v>
      </c>
      <c r="BS232" s="163">
        <f t="shared" si="234"/>
        <v>0.39900000000000002</v>
      </c>
      <c r="BT232" s="223">
        <f t="shared" si="235"/>
        <v>0.254</v>
      </c>
      <c r="BU232" s="283">
        <f t="shared" si="236"/>
        <v>0</v>
      </c>
      <c r="BV232" s="284">
        <f t="shared" si="237"/>
        <v>0</v>
      </c>
      <c r="BX232" s="160">
        <v>0</v>
      </c>
      <c r="BY232" s="26">
        <f t="shared" si="238"/>
        <v>0</v>
      </c>
      <c r="BZ232" s="11">
        <v>0</v>
      </c>
      <c r="CA232" s="26">
        <f t="shared" si="239"/>
        <v>0</v>
      </c>
      <c r="CB232" s="11">
        <v>3</v>
      </c>
      <c r="CC232" s="26">
        <f t="shared" si="240"/>
        <v>0.51500000000000001</v>
      </c>
      <c r="CD232" s="11">
        <v>3</v>
      </c>
      <c r="CE232" s="26">
        <f t="shared" si="241"/>
        <v>0.77300000000000002</v>
      </c>
      <c r="CF232" s="163">
        <f t="shared" si="242"/>
        <v>0.51500000000000001</v>
      </c>
      <c r="CG232" s="203">
        <f t="shared" si="243"/>
        <v>0.46600000000000003</v>
      </c>
      <c r="CH232" s="283">
        <f t="shared" si="244"/>
        <v>0</v>
      </c>
      <c r="CI232" s="284">
        <f t="shared" si="245"/>
        <v>0</v>
      </c>
      <c r="CK232" s="160">
        <v>0</v>
      </c>
      <c r="CL232" s="26">
        <f t="shared" si="246"/>
        <v>0</v>
      </c>
      <c r="CM232" s="26">
        <v>0</v>
      </c>
      <c r="CN232" s="83">
        <f t="shared" si="247"/>
        <v>0</v>
      </c>
      <c r="CO232" s="11">
        <v>2</v>
      </c>
      <c r="CP232" s="26">
        <f t="shared" si="248"/>
        <v>0.16200000000000001</v>
      </c>
      <c r="CQ232" s="11">
        <v>0</v>
      </c>
      <c r="CR232" s="26">
        <f t="shared" si="249"/>
        <v>0</v>
      </c>
      <c r="CS232" s="163">
        <f t="shared" si="250"/>
        <v>0.16200000000000001</v>
      </c>
      <c r="CT232" s="203">
        <f t="shared" si="251"/>
        <v>0.13</v>
      </c>
      <c r="CU232" s="283">
        <f t="shared" si="252"/>
        <v>0</v>
      </c>
      <c r="CV232" s="284">
        <f t="shared" si="253"/>
        <v>0</v>
      </c>
      <c r="CX232" s="227">
        <v>0.06</v>
      </c>
      <c r="CY232" s="26">
        <f t="shared" si="254"/>
        <v>0.33900000000000002</v>
      </c>
      <c r="CZ232" s="26">
        <v>4.1000000000000002E-2</v>
      </c>
      <c r="DA232" s="26">
        <f t="shared" si="255"/>
        <v>0.42699999999999999</v>
      </c>
      <c r="DB232" s="26">
        <v>0.29070000000000001</v>
      </c>
      <c r="DC232" s="163">
        <f t="shared" si="256"/>
        <v>1.0567</v>
      </c>
      <c r="DD232" s="203">
        <f t="shared" si="257"/>
        <v>0.33500000000000002</v>
      </c>
      <c r="DE232" s="283">
        <f t="shared" si="258"/>
        <v>0</v>
      </c>
      <c r="DF232" s="284">
        <f t="shared" si="259"/>
        <v>0</v>
      </c>
      <c r="DI232" s="231"/>
      <c r="DJ232" s="163">
        <f t="shared" si="260"/>
        <v>8.5567000000000011</v>
      </c>
      <c r="DK232" s="203">
        <f t="shared" si="261"/>
        <v>0.219</v>
      </c>
      <c r="DM232" s="301">
        <f t="shared" si="262"/>
        <v>1</v>
      </c>
      <c r="DN232" s="302">
        <f t="shared" si="263"/>
        <v>2</v>
      </c>
    </row>
    <row r="233" spans="2:118" x14ac:dyDescent="0.3">
      <c r="B233" s="47" t="s">
        <v>139</v>
      </c>
      <c r="C233" s="160">
        <v>540098</v>
      </c>
      <c r="D233" s="4" t="s">
        <v>335</v>
      </c>
      <c r="E233" s="4" t="s">
        <v>369</v>
      </c>
      <c r="F233" s="11">
        <v>6</v>
      </c>
      <c r="G233" s="18">
        <v>451</v>
      </c>
      <c r="H233" s="18">
        <v>580</v>
      </c>
      <c r="I233" s="18">
        <v>1408</v>
      </c>
      <c r="J233" s="19">
        <v>1998.0487804878048</v>
      </c>
      <c r="K233" s="18">
        <v>571</v>
      </c>
      <c r="L233" s="163">
        <v>2.4700000000000002</v>
      </c>
      <c r="N233" s="256">
        <v>56</v>
      </c>
      <c r="O233" s="26">
        <f t="shared" si="198"/>
        <v>0.32800000000000001</v>
      </c>
      <c r="P233" s="26">
        <v>0.1241685144124169</v>
      </c>
      <c r="Q233" s="26">
        <f t="shared" si="199"/>
        <v>0.56499999999999995</v>
      </c>
      <c r="R233" s="11">
        <v>4.13</v>
      </c>
      <c r="S233" s="26">
        <f t="shared" si="200"/>
        <v>0.54700000000000004</v>
      </c>
      <c r="T233" s="69">
        <v>9.1574279379157426E-3</v>
      </c>
      <c r="U233" s="144">
        <f t="shared" si="201"/>
        <v>0.90400000000000003</v>
      </c>
      <c r="V233" s="11">
        <v>15</v>
      </c>
      <c r="W233" s="26">
        <f t="shared" si="202"/>
        <v>0.28199999999999997</v>
      </c>
      <c r="X233" s="62">
        <v>0.1</v>
      </c>
      <c r="Y233" s="26">
        <f t="shared" si="203"/>
        <v>0.109</v>
      </c>
      <c r="Z233" s="163">
        <f t="shared" si="204"/>
        <v>2.7349999999999999</v>
      </c>
      <c r="AA233" s="181">
        <f t="shared" si="205"/>
        <v>0.32100000000000001</v>
      </c>
      <c r="AB233" s="283">
        <f t="shared" si="206"/>
        <v>1</v>
      </c>
      <c r="AC233" s="284">
        <f t="shared" si="207"/>
        <v>1</v>
      </c>
      <c r="AE233" s="256">
        <v>25</v>
      </c>
      <c r="AF233" s="26">
        <f t="shared" si="208"/>
        <v>0.28899999999999998</v>
      </c>
      <c r="AG233" s="79">
        <v>0</v>
      </c>
      <c r="AH233" s="26">
        <f t="shared" si="209"/>
        <v>0</v>
      </c>
      <c r="AI233" s="26">
        <f t="shared" si="210"/>
        <v>4.3103448275862072E-2</v>
      </c>
      <c r="AJ233" s="83">
        <f t="shared" si="211"/>
        <v>0.34899999999999998</v>
      </c>
      <c r="AK233" s="61">
        <f t="shared" si="212"/>
        <v>0.44642857142857145</v>
      </c>
      <c r="AL233" s="26">
        <f t="shared" si="213"/>
        <v>0.52200000000000002</v>
      </c>
      <c r="AM233" s="11">
        <v>28</v>
      </c>
      <c r="AN233" s="83">
        <f t="shared" si="214"/>
        <v>4.8275862068965517E-2</v>
      </c>
      <c r="AO233" s="26">
        <f t="shared" si="215"/>
        <v>0</v>
      </c>
      <c r="AP233" s="26">
        <f t="shared" si="216"/>
        <v>0</v>
      </c>
      <c r="AQ233" s="198">
        <f t="shared" si="217"/>
        <v>1.1599999999999999</v>
      </c>
      <c r="AR233" s="193">
        <f t="shared" si="218"/>
        <v>0.23300000000000001</v>
      </c>
      <c r="AS233" s="283">
        <f t="shared" si="219"/>
        <v>0</v>
      </c>
      <c r="AT233" s="284">
        <f t="shared" si="220"/>
        <v>0</v>
      </c>
      <c r="AV233" s="208">
        <v>37200</v>
      </c>
      <c r="AW233" s="83">
        <f t="shared" si="221"/>
        <v>0.51200000000000001</v>
      </c>
      <c r="AX233" s="26">
        <v>0.13636363636363641</v>
      </c>
      <c r="AY233" s="83">
        <f t="shared" si="222"/>
        <v>0.48</v>
      </c>
      <c r="AZ233" s="26">
        <v>0.39300000000000002</v>
      </c>
      <c r="BA233" s="178">
        <f t="shared" si="223"/>
        <v>0.83299999999999996</v>
      </c>
      <c r="BB233" s="26">
        <v>0.92900000000000005</v>
      </c>
      <c r="BC233" s="178">
        <f t="shared" si="224"/>
        <v>0.89300000000000002</v>
      </c>
      <c r="BD233" s="26">
        <v>0.78600000000000003</v>
      </c>
      <c r="BE233" s="83">
        <f t="shared" si="225"/>
        <v>0.46600000000000003</v>
      </c>
      <c r="BF233" s="26">
        <v>0</v>
      </c>
      <c r="BG233" s="83">
        <f t="shared" si="226"/>
        <v>0</v>
      </c>
      <c r="BH233" s="212">
        <f t="shared" si="227"/>
        <v>3.1840000000000002</v>
      </c>
      <c r="BI233" s="193">
        <f t="shared" si="228"/>
        <v>0.39200000000000002</v>
      </c>
      <c r="BJ233" s="283">
        <f t="shared" si="229"/>
        <v>0</v>
      </c>
      <c r="BK233" s="284">
        <f t="shared" si="230"/>
        <v>2</v>
      </c>
      <c r="BM233" s="160">
        <v>0</v>
      </c>
      <c r="BN233" s="26">
        <f t="shared" si="231"/>
        <v>0</v>
      </c>
      <c r="BO233" s="11">
        <v>0</v>
      </c>
      <c r="BP233" s="26">
        <f t="shared" si="232"/>
        <v>0</v>
      </c>
      <c r="BQ233" s="26">
        <v>0.113</v>
      </c>
      <c r="BR233" s="83">
        <f t="shared" si="233"/>
        <v>0.61399999999999999</v>
      </c>
      <c r="BS233" s="163">
        <f t="shared" si="234"/>
        <v>0.61399999999999999</v>
      </c>
      <c r="BT233" s="223">
        <f t="shared" si="235"/>
        <v>0.33500000000000002</v>
      </c>
      <c r="BU233" s="283">
        <f t="shared" si="236"/>
        <v>0</v>
      </c>
      <c r="BV233" s="284">
        <f t="shared" si="237"/>
        <v>0</v>
      </c>
      <c r="BX233" s="160">
        <v>0</v>
      </c>
      <c r="BY233" s="26">
        <f t="shared" si="238"/>
        <v>0</v>
      </c>
      <c r="BZ233" s="11">
        <v>0</v>
      </c>
      <c r="CA233" s="26">
        <f t="shared" si="239"/>
        <v>0</v>
      </c>
      <c r="CB233" s="11">
        <v>0</v>
      </c>
      <c r="CC233" s="26">
        <f t="shared" si="240"/>
        <v>0</v>
      </c>
      <c r="CD233" s="11">
        <v>0</v>
      </c>
      <c r="CE233" s="26">
        <f t="shared" si="241"/>
        <v>0</v>
      </c>
      <c r="CF233" s="163">
        <f t="shared" si="242"/>
        <v>0</v>
      </c>
      <c r="CG233" s="203">
        <f t="shared" si="243"/>
        <v>0</v>
      </c>
      <c r="CH233" s="283">
        <f t="shared" si="244"/>
        <v>0</v>
      </c>
      <c r="CI233" s="284">
        <f t="shared" si="245"/>
        <v>0</v>
      </c>
      <c r="CK233" s="160">
        <v>0</v>
      </c>
      <c r="CL233" s="26">
        <f t="shared" si="246"/>
        <v>0</v>
      </c>
      <c r="CM233" s="26">
        <v>0</v>
      </c>
      <c r="CN233" s="83">
        <f t="shared" si="247"/>
        <v>0</v>
      </c>
      <c r="CO233" s="11">
        <v>0</v>
      </c>
      <c r="CP233" s="26">
        <f t="shared" si="248"/>
        <v>0</v>
      </c>
      <c r="CQ233" s="11">
        <v>0</v>
      </c>
      <c r="CR233" s="26">
        <f t="shared" si="249"/>
        <v>0</v>
      </c>
      <c r="CS233" s="163">
        <f t="shared" si="250"/>
        <v>0</v>
      </c>
      <c r="CT233" s="203">
        <f t="shared" si="251"/>
        <v>0</v>
      </c>
      <c r="CU233" s="283">
        <f t="shared" si="252"/>
        <v>0</v>
      </c>
      <c r="CV233" s="284">
        <f t="shared" si="253"/>
        <v>0</v>
      </c>
      <c r="CX233" s="227">
        <v>4.9000000000000002E-2</v>
      </c>
      <c r="CY233" s="26">
        <f t="shared" si="254"/>
        <v>0.31</v>
      </c>
      <c r="CZ233" s="26">
        <v>1.6E-2</v>
      </c>
      <c r="DA233" s="26">
        <f t="shared" si="255"/>
        <v>0.28599999999999998</v>
      </c>
      <c r="DB233" s="26">
        <v>0.26429999999999998</v>
      </c>
      <c r="DC233" s="163">
        <f t="shared" si="256"/>
        <v>0.86029999999999995</v>
      </c>
      <c r="DD233" s="203">
        <f t="shared" si="257"/>
        <v>0.22600000000000001</v>
      </c>
      <c r="DE233" s="283">
        <f t="shared" si="258"/>
        <v>0</v>
      </c>
      <c r="DF233" s="284">
        <f t="shared" si="259"/>
        <v>0</v>
      </c>
      <c r="DI233" s="231"/>
      <c r="DJ233" s="163">
        <f t="shared" si="260"/>
        <v>8.5533000000000001</v>
      </c>
      <c r="DK233" s="203">
        <f t="shared" si="261"/>
        <v>0.215</v>
      </c>
      <c r="DM233" s="301">
        <f t="shared" si="262"/>
        <v>1</v>
      </c>
      <c r="DN233" s="302">
        <f t="shared" si="263"/>
        <v>3</v>
      </c>
    </row>
    <row r="234" spans="2:118" x14ac:dyDescent="0.3">
      <c r="B234" s="47" t="s">
        <v>251</v>
      </c>
      <c r="C234" s="160">
        <v>540265</v>
      </c>
      <c r="D234" s="4" t="s">
        <v>354</v>
      </c>
      <c r="E234" s="4" t="s">
        <v>369</v>
      </c>
      <c r="F234" s="11">
        <v>7</v>
      </c>
      <c r="G234" s="18">
        <v>402</v>
      </c>
      <c r="H234" s="18">
        <v>77</v>
      </c>
      <c r="I234" s="18">
        <v>325</v>
      </c>
      <c r="J234" s="19">
        <v>517.41293532338307</v>
      </c>
      <c r="K234" s="18">
        <v>100</v>
      </c>
      <c r="L234" s="163">
        <v>3.25</v>
      </c>
      <c r="N234" s="256">
        <v>118</v>
      </c>
      <c r="O234" s="26">
        <f t="shared" si="198"/>
        <v>0.52200000000000002</v>
      </c>
      <c r="P234" s="26">
        <v>0.29353233830845771</v>
      </c>
      <c r="Q234" s="31">
        <f t="shared" si="199"/>
        <v>0.89</v>
      </c>
      <c r="R234" s="11">
        <v>3.68</v>
      </c>
      <c r="S234" s="26">
        <f t="shared" si="200"/>
        <v>0.51200000000000001</v>
      </c>
      <c r="T234" s="69">
        <v>9.1542288557213934E-3</v>
      </c>
      <c r="U234" s="144">
        <f t="shared" si="201"/>
        <v>0.90100000000000002</v>
      </c>
      <c r="V234" s="11">
        <v>15</v>
      </c>
      <c r="W234" s="26">
        <f t="shared" si="202"/>
        <v>0.28199999999999997</v>
      </c>
      <c r="X234" s="62">
        <v>0.8</v>
      </c>
      <c r="Y234" s="26">
        <f t="shared" si="203"/>
        <v>0.20399999999999999</v>
      </c>
      <c r="Z234" s="163">
        <f t="shared" si="204"/>
        <v>3.3109999999999999</v>
      </c>
      <c r="AA234" s="181">
        <f t="shared" si="205"/>
        <v>0.59299999999999997</v>
      </c>
      <c r="AB234" s="283">
        <f t="shared" si="206"/>
        <v>1</v>
      </c>
      <c r="AC234" s="284">
        <f t="shared" si="207"/>
        <v>2</v>
      </c>
      <c r="AE234" s="256">
        <v>17</v>
      </c>
      <c r="AF234" s="26">
        <f t="shared" si="208"/>
        <v>0.219</v>
      </c>
      <c r="AG234" s="79">
        <v>0</v>
      </c>
      <c r="AH234" s="26">
        <f t="shared" si="209"/>
        <v>0</v>
      </c>
      <c r="AI234" s="26">
        <f t="shared" si="210"/>
        <v>0.22077922077922077</v>
      </c>
      <c r="AJ234" s="178">
        <f t="shared" si="211"/>
        <v>0.83699999999999997</v>
      </c>
      <c r="AK234" s="61">
        <f t="shared" si="212"/>
        <v>0.1440677966101695</v>
      </c>
      <c r="AL234" s="26">
        <f t="shared" si="213"/>
        <v>0.32100000000000001</v>
      </c>
      <c r="AM234" s="11">
        <v>22</v>
      </c>
      <c r="AN234" s="83">
        <f t="shared" si="214"/>
        <v>0.2857142857142857</v>
      </c>
      <c r="AO234" s="26">
        <f t="shared" si="215"/>
        <v>0</v>
      </c>
      <c r="AP234" s="26">
        <f t="shared" si="216"/>
        <v>0</v>
      </c>
      <c r="AQ234" s="198">
        <f t="shared" si="217"/>
        <v>1.377</v>
      </c>
      <c r="AR234" s="193">
        <f t="shared" si="218"/>
        <v>0.29599999999999999</v>
      </c>
      <c r="AS234" s="283">
        <f t="shared" si="219"/>
        <v>0</v>
      </c>
      <c r="AT234" s="284">
        <f t="shared" si="220"/>
        <v>1</v>
      </c>
      <c r="AV234" s="208">
        <v>46950</v>
      </c>
      <c r="AW234" s="83">
        <f t="shared" si="221"/>
        <v>0.67100000000000004</v>
      </c>
      <c r="AX234" s="26">
        <v>0</v>
      </c>
      <c r="AY234" s="83">
        <f t="shared" si="222"/>
        <v>0</v>
      </c>
      <c r="AZ234" s="26">
        <v>4.4999999999999998E-2</v>
      </c>
      <c r="BA234" s="83">
        <f t="shared" si="223"/>
        <v>0.19</v>
      </c>
      <c r="BB234" s="26">
        <v>0.68200000000000005</v>
      </c>
      <c r="BC234" s="83">
        <f t="shared" si="224"/>
        <v>0.34599999999999997</v>
      </c>
      <c r="BD234" s="26">
        <v>0.77300000000000002</v>
      </c>
      <c r="BE234" s="83">
        <f t="shared" si="225"/>
        <v>0.42</v>
      </c>
      <c r="BF234" s="26">
        <v>0</v>
      </c>
      <c r="BG234" s="83">
        <f t="shared" si="226"/>
        <v>0</v>
      </c>
      <c r="BH234" s="212">
        <f t="shared" si="227"/>
        <v>1.627</v>
      </c>
      <c r="BI234" s="193">
        <f t="shared" si="228"/>
        <v>0.155</v>
      </c>
      <c r="BJ234" s="283">
        <f t="shared" si="229"/>
        <v>0</v>
      </c>
      <c r="BK234" s="284">
        <f t="shared" si="230"/>
        <v>0</v>
      </c>
      <c r="BM234" s="160">
        <v>0</v>
      </c>
      <c r="BN234" s="26">
        <f t="shared" si="231"/>
        <v>0</v>
      </c>
      <c r="BO234" s="11">
        <v>0</v>
      </c>
      <c r="BP234" s="26">
        <f t="shared" si="232"/>
        <v>0</v>
      </c>
      <c r="BQ234" s="26">
        <v>7.5999999999999998E-2</v>
      </c>
      <c r="BR234" s="83">
        <f t="shared" si="233"/>
        <v>0.48</v>
      </c>
      <c r="BS234" s="163">
        <f t="shared" si="234"/>
        <v>0.48</v>
      </c>
      <c r="BT234" s="223">
        <f t="shared" si="235"/>
        <v>0.29299999999999998</v>
      </c>
      <c r="BU234" s="283">
        <f t="shared" si="236"/>
        <v>0</v>
      </c>
      <c r="BV234" s="284">
        <f t="shared" si="237"/>
        <v>0</v>
      </c>
      <c r="BX234" s="160">
        <v>0</v>
      </c>
      <c r="BY234" s="26">
        <f t="shared" si="238"/>
        <v>0</v>
      </c>
      <c r="BZ234" s="11">
        <v>0</v>
      </c>
      <c r="CA234" s="26">
        <f t="shared" si="239"/>
        <v>0</v>
      </c>
      <c r="CB234" s="11">
        <v>0</v>
      </c>
      <c r="CC234" s="26">
        <f t="shared" si="240"/>
        <v>0</v>
      </c>
      <c r="CD234" s="11">
        <v>0</v>
      </c>
      <c r="CE234" s="26">
        <f t="shared" si="241"/>
        <v>0</v>
      </c>
      <c r="CF234" s="163">
        <f t="shared" si="242"/>
        <v>0</v>
      </c>
      <c r="CG234" s="203">
        <f t="shared" si="243"/>
        <v>0</v>
      </c>
      <c r="CH234" s="283">
        <f t="shared" si="244"/>
        <v>0</v>
      </c>
      <c r="CI234" s="284">
        <f t="shared" si="245"/>
        <v>0</v>
      </c>
      <c r="CK234" s="160">
        <v>0</v>
      </c>
      <c r="CL234" s="26">
        <f t="shared" si="246"/>
        <v>0</v>
      </c>
      <c r="CM234" s="26">
        <v>0</v>
      </c>
      <c r="CN234" s="83">
        <f t="shared" si="247"/>
        <v>0</v>
      </c>
      <c r="CO234" s="11">
        <v>0</v>
      </c>
      <c r="CP234" s="26">
        <f t="shared" si="248"/>
        <v>0</v>
      </c>
      <c r="CQ234" s="11">
        <v>0</v>
      </c>
      <c r="CR234" s="26">
        <f t="shared" si="249"/>
        <v>0</v>
      </c>
      <c r="CS234" s="163">
        <f t="shared" si="250"/>
        <v>0</v>
      </c>
      <c r="CT234" s="203">
        <f t="shared" si="251"/>
        <v>0</v>
      </c>
      <c r="CU234" s="283">
        <f t="shared" si="252"/>
        <v>0</v>
      </c>
      <c r="CV234" s="284">
        <f t="shared" si="253"/>
        <v>0</v>
      </c>
      <c r="CX234" s="227">
        <v>0.16900000000000001</v>
      </c>
      <c r="CY234" s="26">
        <f t="shared" si="254"/>
        <v>0.625</v>
      </c>
      <c r="CZ234" s="26">
        <v>7.0999999999999994E-2</v>
      </c>
      <c r="DA234" s="26">
        <f t="shared" si="255"/>
        <v>0.56100000000000005</v>
      </c>
      <c r="DB234" s="26">
        <v>0.46689999999999998</v>
      </c>
      <c r="DC234" s="163">
        <f t="shared" si="256"/>
        <v>1.6528999999999998</v>
      </c>
      <c r="DD234" s="203">
        <f t="shared" si="257"/>
        <v>0.57199999999999995</v>
      </c>
      <c r="DE234" s="283">
        <f t="shared" si="258"/>
        <v>0</v>
      </c>
      <c r="DF234" s="284">
        <f t="shared" si="259"/>
        <v>0</v>
      </c>
      <c r="DI234" s="231"/>
      <c r="DJ234" s="163">
        <f t="shared" si="260"/>
        <v>8.4479000000000006</v>
      </c>
      <c r="DK234" s="203">
        <f t="shared" si="261"/>
        <v>0.21199999999999999</v>
      </c>
      <c r="DM234" s="301">
        <f t="shared" si="262"/>
        <v>1</v>
      </c>
      <c r="DN234" s="302">
        <f t="shared" si="263"/>
        <v>3</v>
      </c>
    </row>
    <row r="235" spans="2:118" x14ac:dyDescent="0.3">
      <c r="B235" s="47" t="s">
        <v>137</v>
      </c>
      <c r="C235" s="160">
        <v>545539</v>
      </c>
      <c r="D235" s="4" t="s">
        <v>334</v>
      </c>
      <c r="E235" s="4" t="s">
        <v>369</v>
      </c>
      <c r="F235" s="11">
        <v>2</v>
      </c>
      <c r="G235" s="18">
        <v>216</v>
      </c>
      <c r="H235" s="18">
        <v>265</v>
      </c>
      <c r="I235" s="18">
        <v>456</v>
      </c>
      <c r="J235" s="19">
        <v>1351.1111111111111</v>
      </c>
      <c r="K235" s="18">
        <v>144</v>
      </c>
      <c r="L235" s="163">
        <v>3.17</v>
      </c>
      <c r="N235" s="256">
        <v>6</v>
      </c>
      <c r="O235" s="26">
        <f t="shared" si="198"/>
        <v>5.2999999999999999E-2</v>
      </c>
      <c r="P235" s="26">
        <v>2.777777777777778E-2</v>
      </c>
      <c r="Q235" s="26">
        <f t="shared" si="199"/>
        <v>0.17599999999999999</v>
      </c>
      <c r="R235" s="11">
        <v>1.19</v>
      </c>
      <c r="S235" s="26">
        <f t="shared" si="200"/>
        <v>0.14399999999999999</v>
      </c>
      <c r="T235" s="69">
        <v>5.5092592592592589E-3</v>
      </c>
      <c r="U235" s="26">
        <f t="shared" si="201"/>
        <v>0.68899999999999995</v>
      </c>
      <c r="V235" s="11">
        <v>27</v>
      </c>
      <c r="W235" s="144">
        <f t="shared" si="202"/>
        <v>0.95</v>
      </c>
      <c r="X235" s="65">
        <v>1.1000000000000001</v>
      </c>
      <c r="Y235" s="26">
        <f t="shared" si="203"/>
        <v>0.28899999999999998</v>
      </c>
      <c r="Z235" s="163">
        <f t="shared" si="204"/>
        <v>2.3010000000000002</v>
      </c>
      <c r="AA235" s="181">
        <f t="shared" si="205"/>
        <v>0.20799999999999999</v>
      </c>
      <c r="AB235" s="283">
        <f t="shared" si="206"/>
        <v>1</v>
      </c>
      <c r="AC235" s="284">
        <f t="shared" si="207"/>
        <v>1</v>
      </c>
      <c r="AE235" s="256">
        <v>14</v>
      </c>
      <c r="AF235" s="26">
        <f t="shared" si="208"/>
        <v>0.17599999999999999</v>
      </c>
      <c r="AG235" s="79">
        <v>0</v>
      </c>
      <c r="AH235" s="26">
        <f t="shared" si="209"/>
        <v>0</v>
      </c>
      <c r="AI235" s="26">
        <f t="shared" si="210"/>
        <v>5.2830188679245285E-2</v>
      </c>
      <c r="AJ235" s="83">
        <f t="shared" si="211"/>
        <v>0.41599999999999998</v>
      </c>
      <c r="AK235" s="61">
        <f t="shared" si="212"/>
        <v>2.3333333333333335</v>
      </c>
      <c r="AL235" s="144">
        <f t="shared" si="213"/>
        <v>0.96099999999999997</v>
      </c>
      <c r="AM235" s="11">
        <v>18</v>
      </c>
      <c r="AN235" s="83">
        <f t="shared" si="214"/>
        <v>6.7924528301886791E-2</v>
      </c>
      <c r="AO235" s="26">
        <f t="shared" si="215"/>
        <v>0</v>
      </c>
      <c r="AP235" s="26">
        <f t="shared" si="216"/>
        <v>0</v>
      </c>
      <c r="AQ235" s="198">
        <f t="shared" si="217"/>
        <v>1.5529999999999999</v>
      </c>
      <c r="AR235" s="193">
        <f t="shared" si="218"/>
        <v>0.34599999999999997</v>
      </c>
      <c r="AS235" s="283">
        <f t="shared" si="219"/>
        <v>1</v>
      </c>
      <c r="AT235" s="284">
        <f t="shared" si="220"/>
        <v>1</v>
      </c>
      <c r="AV235" s="208">
        <v>21000</v>
      </c>
      <c r="AW235" s="83">
        <f t="shared" si="221"/>
        <v>0.219</v>
      </c>
      <c r="AX235" s="26">
        <v>0</v>
      </c>
      <c r="AY235" s="83">
        <f t="shared" si="222"/>
        <v>0</v>
      </c>
      <c r="AZ235" s="26">
        <v>0.27800000000000002</v>
      </c>
      <c r="BA235" s="83">
        <f t="shared" si="223"/>
        <v>0.66400000000000003</v>
      </c>
      <c r="BB235" s="26">
        <v>0.94399999999999995</v>
      </c>
      <c r="BC235" s="144">
        <f t="shared" si="224"/>
        <v>0.93600000000000005</v>
      </c>
      <c r="BD235" s="26">
        <v>0.83299999999999996</v>
      </c>
      <c r="BE235" s="83">
        <f t="shared" si="225"/>
        <v>0.56799999999999995</v>
      </c>
      <c r="BF235" s="26">
        <v>0</v>
      </c>
      <c r="BG235" s="83">
        <f t="shared" si="226"/>
        <v>0</v>
      </c>
      <c r="BH235" s="212">
        <f t="shared" si="227"/>
        <v>2.387</v>
      </c>
      <c r="BI235" s="193">
        <f t="shared" si="228"/>
        <v>0.19700000000000001</v>
      </c>
      <c r="BJ235" s="283">
        <f t="shared" si="229"/>
        <v>1</v>
      </c>
      <c r="BK235" s="284">
        <f t="shared" si="230"/>
        <v>1</v>
      </c>
      <c r="BM235" s="160">
        <v>0</v>
      </c>
      <c r="BN235" s="26">
        <f t="shared" si="231"/>
        <v>0</v>
      </c>
      <c r="BO235" s="11">
        <v>0</v>
      </c>
      <c r="BP235" s="26">
        <f t="shared" si="232"/>
        <v>0</v>
      </c>
      <c r="BQ235" s="26">
        <v>0</v>
      </c>
      <c r="BR235" s="83">
        <f t="shared" si="233"/>
        <v>0</v>
      </c>
      <c r="BS235" s="163">
        <f t="shared" si="234"/>
        <v>0</v>
      </c>
      <c r="BT235" s="223">
        <f t="shared" si="235"/>
        <v>0</v>
      </c>
      <c r="BU235" s="283">
        <f t="shared" si="236"/>
        <v>0</v>
      </c>
      <c r="BV235" s="284">
        <f t="shared" si="237"/>
        <v>0</v>
      </c>
      <c r="BX235" s="160">
        <v>0</v>
      </c>
      <c r="BY235" s="26">
        <f t="shared" si="238"/>
        <v>0</v>
      </c>
      <c r="BZ235" s="11">
        <v>0</v>
      </c>
      <c r="CA235" s="26">
        <f t="shared" si="239"/>
        <v>0</v>
      </c>
      <c r="CB235" s="11">
        <v>0</v>
      </c>
      <c r="CC235" s="26">
        <f t="shared" si="240"/>
        <v>0</v>
      </c>
      <c r="CD235" s="11">
        <v>0</v>
      </c>
      <c r="CE235" s="26">
        <f t="shared" si="241"/>
        <v>0</v>
      </c>
      <c r="CF235" s="163">
        <f t="shared" si="242"/>
        <v>0</v>
      </c>
      <c r="CG235" s="203">
        <f t="shared" si="243"/>
        <v>0</v>
      </c>
      <c r="CH235" s="283">
        <f t="shared" si="244"/>
        <v>0</v>
      </c>
      <c r="CI235" s="284">
        <f t="shared" si="245"/>
        <v>0</v>
      </c>
      <c r="CK235" s="160">
        <v>0</v>
      </c>
      <c r="CL235" s="26">
        <f t="shared" si="246"/>
        <v>0</v>
      </c>
      <c r="CM235" s="26">
        <v>0</v>
      </c>
      <c r="CN235" s="83">
        <f t="shared" si="247"/>
        <v>0</v>
      </c>
      <c r="CO235" s="11">
        <v>12</v>
      </c>
      <c r="CP235" s="26">
        <f t="shared" si="248"/>
        <v>0.40200000000000002</v>
      </c>
      <c r="CQ235" s="11">
        <v>4</v>
      </c>
      <c r="CR235" s="26">
        <f t="shared" si="249"/>
        <v>0.438</v>
      </c>
      <c r="CS235" s="163">
        <f t="shared" si="250"/>
        <v>0.84000000000000008</v>
      </c>
      <c r="CT235" s="203">
        <f t="shared" si="251"/>
        <v>0.28899999999999998</v>
      </c>
      <c r="CU235" s="283">
        <f t="shared" si="252"/>
        <v>0</v>
      </c>
      <c r="CV235" s="284">
        <f t="shared" si="253"/>
        <v>0</v>
      </c>
      <c r="CX235" s="227">
        <v>7.6999999999999999E-2</v>
      </c>
      <c r="CY235" s="26">
        <f t="shared" si="254"/>
        <v>0.40600000000000003</v>
      </c>
      <c r="CZ235" s="26">
        <v>3.5000000000000003E-2</v>
      </c>
      <c r="DA235" s="26">
        <f t="shared" si="255"/>
        <v>0.38500000000000001</v>
      </c>
      <c r="DB235" s="26">
        <v>0.53739999999999999</v>
      </c>
      <c r="DC235" s="163">
        <f t="shared" si="256"/>
        <v>1.3284</v>
      </c>
      <c r="DD235" s="203">
        <f t="shared" si="257"/>
        <v>0.441</v>
      </c>
      <c r="DE235" s="283">
        <f t="shared" si="258"/>
        <v>0</v>
      </c>
      <c r="DF235" s="284">
        <f t="shared" si="259"/>
        <v>0</v>
      </c>
      <c r="DI235" s="231"/>
      <c r="DJ235" s="163">
        <f t="shared" si="260"/>
        <v>8.4094000000000015</v>
      </c>
      <c r="DK235" s="203">
        <f t="shared" si="261"/>
        <v>0.20799999999999999</v>
      </c>
      <c r="DM235" s="301">
        <f t="shared" si="262"/>
        <v>3</v>
      </c>
      <c r="DN235" s="302">
        <f t="shared" si="263"/>
        <v>3</v>
      </c>
    </row>
    <row r="236" spans="2:118" x14ac:dyDescent="0.3">
      <c r="B236" s="47" t="s">
        <v>276</v>
      </c>
      <c r="C236" s="160">
        <v>540195</v>
      </c>
      <c r="D236" s="4" t="s">
        <v>360</v>
      </c>
      <c r="E236" s="4" t="s">
        <v>369</v>
      </c>
      <c r="F236" s="11">
        <v>5</v>
      </c>
      <c r="G236" s="18">
        <v>242</v>
      </c>
      <c r="H236" s="18">
        <v>393</v>
      </c>
      <c r="I236" s="18">
        <v>686</v>
      </c>
      <c r="J236" s="19">
        <v>1814.2148760330576</v>
      </c>
      <c r="K236" s="18">
        <v>254</v>
      </c>
      <c r="L236" s="163">
        <v>2.66</v>
      </c>
      <c r="N236" s="256">
        <v>37</v>
      </c>
      <c r="O236" s="26">
        <f t="shared" si="198"/>
        <v>0.20399999999999999</v>
      </c>
      <c r="P236" s="26">
        <v>0.15289256198347109</v>
      </c>
      <c r="Q236" s="26">
        <f t="shared" si="199"/>
        <v>0.63900000000000001</v>
      </c>
      <c r="R236" s="11">
        <v>2.37</v>
      </c>
      <c r="S236" s="26">
        <f t="shared" si="200"/>
        <v>0.32100000000000001</v>
      </c>
      <c r="T236" s="69">
        <v>9.7933884297520639E-3</v>
      </c>
      <c r="U236" s="144">
        <f t="shared" si="201"/>
        <v>0.93600000000000005</v>
      </c>
      <c r="V236" s="11">
        <v>16</v>
      </c>
      <c r="W236" s="26">
        <f t="shared" si="202"/>
        <v>0.38800000000000001</v>
      </c>
      <c r="X236" s="62">
        <v>0.6</v>
      </c>
      <c r="Y236" s="26">
        <f t="shared" si="203"/>
        <v>0.155</v>
      </c>
      <c r="Z236" s="163">
        <f t="shared" si="204"/>
        <v>2.6430000000000002</v>
      </c>
      <c r="AA236" s="181">
        <f t="shared" si="205"/>
        <v>0.3</v>
      </c>
      <c r="AB236" s="283">
        <f t="shared" si="206"/>
        <v>1</v>
      </c>
      <c r="AC236" s="284">
        <f t="shared" si="207"/>
        <v>1</v>
      </c>
      <c r="AE236" s="256">
        <v>11</v>
      </c>
      <c r="AF236" s="26">
        <f t="shared" si="208"/>
        <v>0.155</v>
      </c>
      <c r="AG236" s="79">
        <v>0</v>
      </c>
      <c r="AH236" s="26">
        <f t="shared" si="209"/>
        <v>0</v>
      </c>
      <c r="AI236" s="26">
        <f t="shared" si="210"/>
        <v>2.7989821882951654E-2</v>
      </c>
      <c r="AJ236" s="83">
        <f t="shared" si="211"/>
        <v>0.26500000000000001</v>
      </c>
      <c r="AK236" s="61">
        <f t="shared" si="212"/>
        <v>0.29729729729729731</v>
      </c>
      <c r="AL236" s="26">
        <f t="shared" si="213"/>
        <v>0.438</v>
      </c>
      <c r="AM236" s="11">
        <v>12</v>
      </c>
      <c r="AN236" s="83">
        <f t="shared" si="214"/>
        <v>3.0534351145038167E-2</v>
      </c>
      <c r="AO236" s="26">
        <f t="shared" si="215"/>
        <v>0</v>
      </c>
      <c r="AP236" s="26">
        <f t="shared" si="216"/>
        <v>0</v>
      </c>
      <c r="AQ236" s="198">
        <f t="shared" si="217"/>
        <v>0.8580000000000001</v>
      </c>
      <c r="AR236" s="193">
        <f t="shared" si="218"/>
        <v>0.16600000000000001</v>
      </c>
      <c r="AS236" s="283">
        <f t="shared" si="219"/>
        <v>0</v>
      </c>
      <c r="AT236" s="284">
        <f t="shared" si="220"/>
        <v>0</v>
      </c>
      <c r="AV236" s="208">
        <v>17500</v>
      </c>
      <c r="AW236" s="83">
        <f t="shared" si="221"/>
        <v>0.19</v>
      </c>
      <c r="AX236" s="26">
        <v>0.45454545454545447</v>
      </c>
      <c r="AY236" s="144">
        <f t="shared" si="222"/>
        <v>0.93200000000000005</v>
      </c>
      <c r="AZ236" s="26">
        <v>0.16700000000000001</v>
      </c>
      <c r="BA236" s="83">
        <f t="shared" si="223"/>
        <v>0.39900000000000002</v>
      </c>
      <c r="BB236" s="26">
        <v>0.91700000000000004</v>
      </c>
      <c r="BC236" s="178">
        <f t="shared" si="224"/>
        <v>0.85099999999999998</v>
      </c>
      <c r="BD236" s="26">
        <v>0.83299999999999996</v>
      </c>
      <c r="BE236" s="83">
        <f t="shared" si="225"/>
        <v>0.56799999999999995</v>
      </c>
      <c r="BF236" s="26">
        <v>0</v>
      </c>
      <c r="BG236" s="83">
        <f t="shared" si="226"/>
        <v>0</v>
      </c>
      <c r="BH236" s="212">
        <f t="shared" si="227"/>
        <v>2.94</v>
      </c>
      <c r="BI236" s="193">
        <f t="shared" si="228"/>
        <v>0.29599999999999999</v>
      </c>
      <c r="BJ236" s="283">
        <f t="shared" si="229"/>
        <v>1</v>
      </c>
      <c r="BK236" s="284">
        <f t="shared" si="230"/>
        <v>2</v>
      </c>
      <c r="BM236" s="160">
        <v>0</v>
      </c>
      <c r="BN236" s="26">
        <f t="shared" si="231"/>
        <v>0</v>
      </c>
      <c r="BO236" s="11">
        <v>0</v>
      </c>
      <c r="BP236" s="26">
        <f t="shared" si="232"/>
        <v>0</v>
      </c>
      <c r="BQ236" s="26">
        <v>2.1999999999999999E-2</v>
      </c>
      <c r="BR236" s="83">
        <f t="shared" si="233"/>
        <v>0.16200000000000001</v>
      </c>
      <c r="BS236" s="163">
        <f t="shared" si="234"/>
        <v>0.16200000000000001</v>
      </c>
      <c r="BT236" s="223">
        <f t="shared" si="235"/>
        <v>0.151</v>
      </c>
      <c r="BU236" s="283">
        <f t="shared" si="236"/>
        <v>0</v>
      </c>
      <c r="BV236" s="284">
        <f t="shared" si="237"/>
        <v>0</v>
      </c>
      <c r="BX236" s="160">
        <v>0</v>
      </c>
      <c r="BY236" s="26">
        <f t="shared" si="238"/>
        <v>0</v>
      </c>
      <c r="BZ236" s="11">
        <v>0</v>
      </c>
      <c r="CA236" s="26">
        <f t="shared" si="239"/>
        <v>0</v>
      </c>
      <c r="CB236" s="11">
        <v>1</v>
      </c>
      <c r="CC236" s="26">
        <f t="shared" si="240"/>
        <v>0.21199999999999999</v>
      </c>
      <c r="CD236" s="11">
        <v>0</v>
      </c>
      <c r="CE236" s="26">
        <f t="shared" si="241"/>
        <v>0</v>
      </c>
      <c r="CF236" s="163">
        <f t="shared" si="242"/>
        <v>0.21199999999999999</v>
      </c>
      <c r="CG236" s="203">
        <f t="shared" si="243"/>
        <v>0.20799999999999999</v>
      </c>
      <c r="CH236" s="283">
        <f t="shared" si="244"/>
        <v>0</v>
      </c>
      <c r="CI236" s="284">
        <f t="shared" si="245"/>
        <v>0</v>
      </c>
      <c r="CK236" s="160">
        <v>0</v>
      </c>
      <c r="CL236" s="26">
        <f t="shared" si="246"/>
        <v>0</v>
      </c>
      <c r="CM236" s="26">
        <v>0</v>
      </c>
      <c r="CN236" s="83">
        <f t="shared" si="247"/>
        <v>0</v>
      </c>
      <c r="CO236" s="11">
        <v>8</v>
      </c>
      <c r="CP236" s="26">
        <f t="shared" si="248"/>
        <v>0.32100000000000001</v>
      </c>
      <c r="CQ236" s="11">
        <v>1</v>
      </c>
      <c r="CR236" s="26">
        <f t="shared" si="249"/>
        <v>0.34200000000000003</v>
      </c>
      <c r="CS236" s="163">
        <f t="shared" si="250"/>
        <v>0.66300000000000003</v>
      </c>
      <c r="CT236" s="203">
        <f t="shared" si="251"/>
        <v>0.26500000000000001</v>
      </c>
      <c r="CU236" s="283">
        <f t="shared" si="252"/>
        <v>0</v>
      </c>
      <c r="CV236" s="284">
        <f t="shared" si="253"/>
        <v>0</v>
      </c>
      <c r="CX236" s="227">
        <v>3.9E-2</v>
      </c>
      <c r="CY236" s="26">
        <f t="shared" si="254"/>
        <v>0.26100000000000001</v>
      </c>
      <c r="CZ236" s="26">
        <v>0</v>
      </c>
      <c r="DA236" s="26">
        <f t="shared" si="255"/>
        <v>0</v>
      </c>
      <c r="DB236" s="83">
        <v>0.6431</v>
      </c>
      <c r="DC236" s="163">
        <f t="shared" si="256"/>
        <v>0.90410000000000001</v>
      </c>
      <c r="DD236" s="203">
        <f t="shared" si="257"/>
        <v>0.26100000000000001</v>
      </c>
      <c r="DE236" s="283">
        <f t="shared" si="258"/>
        <v>0</v>
      </c>
      <c r="DF236" s="284">
        <f t="shared" si="259"/>
        <v>0</v>
      </c>
      <c r="DI236" s="231"/>
      <c r="DJ236" s="163">
        <f t="shared" si="260"/>
        <v>8.3820999999999994</v>
      </c>
      <c r="DK236" s="203">
        <f t="shared" si="261"/>
        <v>0.20399999999999999</v>
      </c>
      <c r="DM236" s="301">
        <f t="shared" si="262"/>
        <v>2</v>
      </c>
      <c r="DN236" s="302">
        <f t="shared" si="263"/>
        <v>3</v>
      </c>
    </row>
    <row r="237" spans="2:118" x14ac:dyDescent="0.3">
      <c r="B237" s="47" t="s">
        <v>258</v>
      </c>
      <c r="C237" s="160">
        <v>540182</v>
      </c>
      <c r="D237" s="4" t="s">
        <v>355</v>
      </c>
      <c r="E237" s="4" t="s">
        <v>369</v>
      </c>
      <c r="F237" s="11">
        <v>5</v>
      </c>
      <c r="G237" s="18">
        <v>1742</v>
      </c>
      <c r="H237" s="18">
        <v>916</v>
      </c>
      <c r="I237" s="18">
        <v>1353</v>
      </c>
      <c r="J237" s="19">
        <v>497.08381171067731</v>
      </c>
      <c r="K237" s="18">
        <v>422</v>
      </c>
      <c r="L237" s="163">
        <v>3.21</v>
      </c>
      <c r="N237" s="256">
        <v>52</v>
      </c>
      <c r="O237" s="26">
        <f t="shared" si="198"/>
        <v>0.3</v>
      </c>
      <c r="P237" s="26">
        <v>2.9850746268656719E-2</v>
      </c>
      <c r="Q237" s="26">
        <f t="shared" si="199"/>
        <v>0.20100000000000001</v>
      </c>
      <c r="R237" s="11">
        <v>2.42</v>
      </c>
      <c r="S237" s="26">
        <f t="shared" si="200"/>
        <v>0.33900000000000002</v>
      </c>
      <c r="T237" s="69">
        <v>1.389207807118255E-3</v>
      </c>
      <c r="U237" s="26">
        <f t="shared" si="201"/>
        <v>0.24299999999999999</v>
      </c>
      <c r="V237" s="11">
        <v>12</v>
      </c>
      <c r="W237" s="26">
        <f t="shared" si="202"/>
        <v>0.11600000000000001</v>
      </c>
      <c r="X237" s="62">
        <v>0.7</v>
      </c>
      <c r="Y237" s="26">
        <f t="shared" si="203"/>
        <v>0.17599999999999999</v>
      </c>
      <c r="Z237" s="163">
        <f t="shared" si="204"/>
        <v>1.375</v>
      </c>
      <c r="AA237" s="181">
        <f t="shared" si="205"/>
        <v>8.7999999999999995E-2</v>
      </c>
      <c r="AB237" s="283">
        <f t="shared" si="206"/>
        <v>0</v>
      </c>
      <c r="AC237" s="284">
        <f t="shared" si="207"/>
        <v>0</v>
      </c>
      <c r="AE237" s="256">
        <v>24</v>
      </c>
      <c r="AF237" s="26">
        <f t="shared" si="208"/>
        <v>0.28599999999999998</v>
      </c>
      <c r="AG237" s="79">
        <v>0</v>
      </c>
      <c r="AH237" s="26">
        <f t="shared" si="209"/>
        <v>0</v>
      </c>
      <c r="AI237" s="26">
        <f t="shared" si="210"/>
        <v>2.6200873362445413E-2</v>
      </c>
      <c r="AJ237" s="83">
        <f t="shared" si="211"/>
        <v>0.247</v>
      </c>
      <c r="AK237" s="61">
        <f t="shared" si="212"/>
        <v>0.46153846153846156</v>
      </c>
      <c r="AL237" s="26">
        <f t="shared" si="213"/>
        <v>0.53</v>
      </c>
      <c r="AM237" s="11">
        <v>33</v>
      </c>
      <c r="AN237" s="83">
        <f t="shared" si="214"/>
        <v>3.6026200873362446E-2</v>
      </c>
      <c r="AO237" s="26">
        <f t="shared" si="215"/>
        <v>0</v>
      </c>
      <c r="AP237" s="26">
        <f t="shared" si="216"/>
        <v>0</v>
      </c>
      <c r="AQ237" s="198">
        <f t="shared" si="217"/>
        <v>1.0629999999999999</v>
      </c>
      <c r="AR237" s="193">
        <f t="shared" si="218"/>
        <v>0.20100000000000001</v>
      </c>
      <c r="AS237" s="283">
        <f t="shared" si="219"/>
        <v>0</v>
      </c>
      <c r="AT237" s="284">
        <f t="shared" si="220"/>
        <v>0</v>
      </c>
      <c r="AV237" s="208">
        <v>67800</v>
      </c>
      <c r="AW237" s="178">
        <f t="shared" si="221"/>
        <v>0.89300000000000002</v>
      </c>
      <c r="AX237" s="26">
        <v>6.25E-2</v>
      </c>
      <c r="AY237" s="83">
        <f t="shared" si="222"/>
        <v>0.34599999999999997</v>
      </c>
      <c r="AZ237" s="26">
        <v>9.0999999999999998E-2</v>
      </c>
      <c r="BA237" s="83">
        <f t="shared" si="223"/>
        <v>0.23300000000000001</v>
      </c>
      <c r="BB237" s="26">
        <v>0.78800000000000003</v>
      </c>
      <c r="BC237" s="83">
        <f t="shared" si="224"/>
        <v>0.45900000000000002</v>
      </c>
      <c r="BD237" s="26">
        <v>0.84899999999999998</v>
      </c>
      <c r="BE237" s="83">
        <f t="shared" si="225"/>
        <v>0.621</v>
      </c>
      <c r="BF237" s="26">
        <v>4.1666666666666664E-2</v>
      </c>
      <c r="BG237" s="83">
        <f t="shared" si="226"/>
        <v>0.63600000000000001</v>
      </c>
      <c r="BH237" s="212">
        <f t="shared" si="227"/>
        <v>3.1880000000000006</v>
      </c>
      <c r="BI237" s="193">
        <f t="shared" si="228"/>
        <v>0.39900000000000002</v>
      </c>
      <c r="BJ237" s="283">
        <f t="shared" si="229"/>
        <v>0</v>
      </c>
      <c r="BK237" s="284">
        <f t="shared" si="230"/>
        <v>1</v>
      </c>
      <c r="BM237" s="160">
        <v>0</v>
      </c>
      <c r="BN237" s="26">
        <f t="shared" si="231"/>
        <v>0</v>
      </c>
      <c r="BO237" s="11">
        <v>0</v>
      </c>
      <c r="BP237" s="26">
        <f t="shared" si="232"/>
        <v>0</v>
      </c>
      <c r="BQ237" s="26">
        <v>1.2999999999999999E-2</v>
      </c>
      <c r="BR237" s="83">
        <f t="shared" si="233"/>
        <v>0.14099999999999999</v>
      </c>
      <c r="BS237" s="163">
        <f t="shared" si="234"/>
        <v>0.14099999999999999</v>
      </c>
      <c r="BT237" s="223">
        <f t="shared" si="235"/>
        <v>0.13400000000000001</v>
      </c>
      <c r="BU237" s="283">
        <f t="shared" si="236"/>
        <v>0</v>
      </c>
      <c r="BV237" s="284">
        <f t="shared" si="237"/>
        <v>0</v>
      </c>
      <c r="BX237" s="160">
        <v>0</v>
      </c>
      <c r="BY237" s="26">
        <f t="shared" si="238"/>
        <v>0</v>
      </c>
      <c r="BZ237" s="11">
        <v>0</v>
      </c>
      <c r="CA237" s="26">
        <f t="shared" si="239"/>
        <v>0</v>
      </c>
      <c r="CB237" s="11">
        <v>2</v>
      </c>
      <c r="CC237" s="26">
        <f t="shared" si="240"/>
        <v>0.42</v>
      </c>
      <c r="CD237" s="11">
        <v>1</v>
      </c>
      <c r="CE237" s="26">
        <f t="shared" si="241"/>
        <v>0.501</v>
      </c>
      <c r="CF237" s="163">
        <f t="shared" si="242"/>
        <v>0.42</v>
      </c>
      <c r="CG237" s="203">
        <f t="shared" si="243"/>
        <v>0.39200000000000002</v>
      </c>
      <c r="CH237" s="283">
        <f t="shared" si="244"/>
        <v>0</v>
      </c>
      <c r="CI237" s="284">
        <f t="shared" si="245"/>
        <v>0</v>
      </c>
      <c r="CK237" s="160">
        <v>0</v>
      </c>
      <c r="CL237" s="26">
        <f t="shared" si="246"/>
        <v>0</v>
      </c>
      <c r="CM237" s="26">
        <v>0</v>
      </c>
      <c r="CN237" s="83">
        <f t="shared" si="247"/>
        <v>0</v>
      </c>
      <c r="CO237" s="11">
        <v>20</v>
      </c>
      <c r="CP237" s="26">
        <f t="shared" si="248"/>
        <v>0.48</v>
      </c>
      <c r="CQ237" s="11">
        <v>3</v>
      </c>
      <c r="CR237" s="26">
        <f t="shared" si="249"/>
        <v>0.40200000000000002</v>
      </c>
      <c r="CS237" s="163">
        <f t="shared" si="250"/>
        <v>0.88200000000000001</v>
      </c>
      <c r="CT237" s="203">
        <f t="shared" si="251"/>
        <v>0.30299999999999999</v>
      </c>
      <c r="CU237" s="283">
        <f t="shared" si="252"/>
        <v>0</v>
      </c>
      <c r="CV237" s="284">
        <f t="shared" si="253"/>
        <v>0</v>
      </c>
      <c r="CX237" s="227">
        <v>2.5999999999999999E-2</v>
      </c>
      <c r="CY237" s="26">
        <f t="shared" si="254"/>
        <v>0.222</v>
      </c>
      <c r="CZ237" s="26">
        <v>0.01</v>
      </c>
      <c r="DA237" s="26">
        <f t="shared" si="255"/>
        <v>0.24</v>
      </c>
      <c r="DB237" s="178">
        <v>0.83699999999999997</v>
      </c>
      <c r="DC237" s="163">
        <f t="shared" si="256"/>
        <v>1.2989999999999999</v>
      </c>
      <c r="DD237" s="203">
        <f t="shared" si="257"/>
        <v>0.42399999999999999</v>
      </c>
      <c r="DE237" s="283">
        <f t="shared" si="258"/>
        <v>0</v>
      </c>
      <c r="DF237" s="284">
        <f t="shared" si="259"/>
        <v>1</v>
      </c>
      <c r="DI237" s="231"/>
      <c r="DJ237" s="163">
        <f t="shared" si="260"/>
        <v>8.3680000000000003</v>
      </c>
      <c r="DK237" s="203">
        <f t="shared" si="261"/>
        <v>0.20100000000000001</v>
      </c>
      <c r="DM237" s="301">
        <f t="shared" si="262"/>
        <v>0</v>
      </c>
      <c r="DN237" s="302">
        <f t="shared" si="263"/>
        <v>2</v>
      </c>
    </row>
    <row r="238" spans="2:118" x14ac:dyDescent="0.3">
      <c r="B238" s="47" t="s">
        <v>109</v>
      </c>
      <c r="C238" s="160">
        <v>540068</v>
      </c>
      <c r="D238" s="4" t="s">
        <v>329</v>
      </c>
      <c r="E238" s="4" t="s">
        <v>369</v>
      </c>
      <c r="F238" s="11">
        <v>9</v>
      </c>
      <c r="G238" s="18">
        <v>5185</v>
      </c>
      <c r="H238" s="18">
        <v>2918</v>
      </c>
      <c r="I238" s="18">
        <v>5404</v>
      </c>
      <c r="J238" s="19">
        <v>667.0318225650916</v>
      </c>
      <c r="K238" s="18">
        <v>1953</v>
      </c>
      <c r="L238" s="163">
        <v>2.77</v>
      </c>
      <c r="N238" s="256">
        <v>179</v>
      </c>
      <c r="O238" s="26">
        <f t="shared" si="198"/>
        <v>0.59699999999999998</v>
      </c>
      <c r="P238" s="26">
        <v>3.4522661523625847E-2</v>
      </c>
      <c r="Q238" s="26">
        <f t="shared" si="199"/>
        <v>0.22600000000000001</v>
      </c>
      <c r="R238" s="11">
        <v>3.11</v>
      </c>
      <c r="S238" s="26">
        <f t="shared" si="200"/>
        <v>0.434</v>
      </c>
      <c r="T238" s="69">
        <v>5.9980713596914181E-4</v>
      </c>
      <c r="U238" s="26">
        <f t="shared" si="201"/>
        <v>4.9000000000000002E-2</v>
      </c>
      <c r="V238" s="11">
        <v>12</v>
      </c>
      <c r="W238" s="26">
        <f t="shared" si="202"/>
        <v>0.11600000000000001</v>
      </c>
      <c r="X238" s="62">
        <v>0.4</v>
      </c>
      <c r="Y238" s="26">
        <f t="shared" si="203"/>
        <v>0.13400000000000001</v>
      </c>
      <c r="Z238" s="163">
        <f t="shared" si="204"/>
        <v>1.556</v>
      </c>
      <c r="AA238" s="181">
        <f t="shared" si="205"/>
        <v>0.106</v>
      </c>
      <c r="AB238" s="283">
        <f t="shared" si="206"/>
        <v>0</v>
      </c>
      <c r="AC238" s="284">
        <f t="shared" si="207"/>
        <v>0</v>
      </c>
      <c r="AE238" s="256">
        <v>50</v>
      </c>
      <c r="AF238" s="26">
        <f t="shared" si="208"/>
        <v>0.434</v>
      </c>
      <c r="AG238" s="79">
        <v>2</v>
      </c>
      <c r="AH238" s="26">
        <f t="shared" si="209"/>
        <v>0.51900000000000002</v>
      </c>
      <c r="AI238" s="26">
        <f t="shared" si="210"/>
        <v>1.7135023989033583E-2</v>
      </c>
      <c r="AJ238" s="83">
        <f t="shared" si="211"/>
        <v>0.222</v>
      </c>
      <c r="AK238" s="61">
        <f t="shared" si="212"/>
        <v>0.27932960893854747</v>
      </c>
      <c r="AL238" s="26">
        <f t="shared" si="213"/>
        <v>0.42</v>
      </c>
      <c r="AM238" s="11">
        <v>78</v>
      </c>
      <c r="AN238" s="83">
        <f t="shared" si="214"/>
        <v>2.6730637422892393E-2</v>
      </c>
      <c r="AO238" s="26">
        <f t="shared" si="215"/>
        <v>0.04</v>
      </c>
      <c r="AP238" s="26">
        <f t="shared" si="216"/>
        <v>0.60699999999999998</v>
      </c>
      <c r="AQ238" s="198">
        <f t="shared" si="217"/>
        <v>1.595</v>
      </c>
      <c r="AR238" s="193">
        <f t="shared" si="218"/>
        <v>0.371</v>
      </c>
      <c r="AS238" s="283">
        <f t="shared" si="219"/>
        <v>0</v>
      </c>
      <c r="AT238" s="284">
        <f t="shared" si="220"/>
        <v>0</v>
      </c>
      <c r="AV238" s="208">
        <v>63350</v>
      </c>
      <c r="AW238" s="178">
        <f t="shared" si="221"/>
        <v>0.86899999999999999</v>
      </c>
      <c r="AX238" s="26">
        <v>0.1333333333333333</v>
      </c>
      <c r="AY238" s="83">
        <f t="shared" si="222"/>
        <v>0.47299999999999998</v>
      </c>
      <c r="AZ238" s="26">
        <v>0.375</v>
      </c>
      <c r="BA238" s="178">
        <f t="shared" si="223"/>
        <v>0.80900000000000005</v>
      </c>
      <c r="BB238" s="26">
        <v>0.9</v>
      </c>
      <c r="BC238" s="83">
        <f t="shared" si="224"/>
        <v>0.752</v>
      </c>
      <c r="BD238" s="26">
        <v>0.67500000000000004</v>
      </c>
      <c r="BE238" s="83">
        <f t="shared" si="225"/>
        <v>0.28599999999999998</v>
      </c>
      <c r="BF238" s="26">
        <v>0</v>
      </c>
      <c r="BG238" s="83">
        <f t="shared" si="226"/>
        <v>0</v>
      </c>
      <c r="BH238" s="212">
        <f t="shared" si="227"/>
        <v>3.1890000000000001</v>
      </c>
      <c r="BI238" s="193">
        <f t="shared" si="228"/>
        <v>0.40200000000000002</v>
      </c>
      <c r="BJ238" s="283">
        <f t="shared" si="229"/>
        <v>0</v>
      </c>
      <c r="BK238" s="284">
        <f t="shared" si="230"/>
        <v>2</v>
      </c>
      <c r="BM238" s="160">
        <v>0</v>
      </c>
      <c r="BN238" s="26">
        <f t="shared" si="231"/>
        <v>0</v>
      </c>
      <c r="BO238" s="11">
        <v>0</v>
      </c>
      <c r="BP238" s="26">
        <f t="shared" si="232"/>
        <v>0</v>
      </c>
      <c r="BQ238" s="26">
        <v>8.9999999999999993E-3</v>
      </c>
      <c r="BR238" s="83">
        <f t="shared" si="233"/>
        <v>0.11600000000000001</v>
      </c>
      <c r="BS238" s="163">
        <f t="shared" si="234"/>
        <v>0.11600000000000001</v>
      </c>
      <c r="BT238" s="223">
        <f t="shared" si="235"/>
        <v>0.113</v>
      </c>
      <c r="BU238" s="283">
        <f t="shared" si="236"/>
        <v>0</v>
      </c>
      <c r="BV238" s="284">
        <f t="shared" si="237"/>
        <v>0</v>
      </c>
      <c r="BX238" s="160">
        <v>0</v>
      </c>
      <c r="BY238" s="26">
        <f t="shared" si="238"/>
        <v>0</v>
      </c>
      <c r="BZ238" s="11">
        <v>0</v>
      </c>
      <c r="CA238" s="26">
        <f t="shared" si="239"/>
        <v>0</v>
      </c>
      <c r="CB238" s="11">
        <v>1</v>
      </c>
      <c r="CC238" s="26">
        <f t="shared" si="240"/>
        <v>0.21199999999999999</v>
      </c>
      <c r="CD238" s="11">
        <v>0</v>
      </c>
      <c r="CE238" s="26">
        <f t="shared" si="241"/>
        <v>0</v>
      </c>
      <c r="CF238" s="163">
        <f t="shared" si="242"/>
        <v>0.21199999999999999</v>
      </c>
      <c r="CG238" s="203">
        <f t="shared" si="243"/>
        <v>0.20799999999999999</v>
      </c>
      <c r="CH238" s="283">
        <f t="shared" si="244"/>
        <v>0</v>
      </c>
      <c r="CI238" s="284">
        <f t="shared" si="245"/>
        <v>0</v>
      </c>
      <c r="CK238" s="160">
        <v>0</v>
      </c>
      <c r="CL238" s="26">
        <f t="shared" si="246"/>
        <v>0</v>
      </c>
      <c r="CM238" s="26">
        <v>0</v>
      </c>
      <c r="CN238" s="83">
        <f t="shared" si="247"/>
        <v>0</v>
      </c>
      <c r="CO238" s="11">
        <v>20</v>
      </c>
      <c r="CP238" s="26">
        <f t="shared" si="248"/>
        <v>0.48</v>
      </c>
      <c r="CQ238" s="11">
        <v>6</v>
      </c>
      <c r="CR238" s="26">
        <f t="shared" si="249"/>
        <v>0.51900000000000002</v>
      </c>
      <c r="CS238" s="163">
        <f t="shared" si="250"/>
        <v>0.999</v>
      </c>
      <c r="CT238" s="203">
        <f t="shared" si="251"/>
        <v>0.34200000000000003</v>
      </c>
      <c r="CU238" s="283">
        <f t="shared" si="252"/>
        <v>0</v>
      </c>
      <c r="CV238" s="284">
        <f t="shared" si="253"/>
        <v>0</v>
      </c>
      <c r="CX238" s="227">
        <v>2.7E-2</v>
      </c>
      <c r="CY238" s="26">
        <f t="shared" si="254"/>
        <v>0.22600000000000001</v>
      </c>
      <c r="CZ238" s="26">
        <v>1.7000000000000001E-2</v>
      </c>
      <c r="DA238" s="26">
        <f t="shared" si="255"/>
        <v>0.29299999999999998</v>
      </c>
      <c r="DB238" s="26">
        <v>7.0400000000000004E-2</v>
      </c>
      <c r="DC238" s="163">
        <f t="shared" si="256"/>
        <v>0.58940000000000003</v>
      </c>
      <c r="DD238" s="203">
        <f t="shared" si="257"/>
        <v>0.14799999999999999</v>
      </c>
      <c r="DE238" s="283">
        <f t="shared" si="258"/>
        <v>0</v>
      </c>
      <c r="DF238" s="284">
        <f t="shared" si="259"/>
        <v>0</v>
      </c>
      <c r="DI238" s="231"/>
      <c r="DJ238" s="163">
        <f t="shared" si="260"/>
        <v>8.2564000000000011</v>
      </c>
      <c r="DK238" s="203">
        <f t="shared" si="261"/>
        <v>0.19700000000000001</v>
      </c>
      <c r="DM238" s="301">
        <f t="shared" si="262"/>
        <v>0</v>
      </c>
      <c r="DN238" s="302">
        <f t="shared" si="263"/>
        <v>2</v>
      </c>
    </row>
    <row r="239" spans="2:118" x14ac:dyDescent="0.3">
      <c r="B239" s="47" t="s">
        <v>203</v>
      </c>
      <c r="C239" s="160">
        <v>540252</v>
      </c>
      <c r="D239" s="4" t="s">
        <v>345</v>
      </c>
      <c r="E239" s="4" t="s">
        <v>369</v>
      </c>
      <c r="F239" s="11">
        <v>9</v>
      </c>
      <c r="G239" s="18">
        <v>340</v>
      </c>
      <c r="H239" s="18">
        <v>328</v>
      </c>
      <c r="I239" s="18">
        <v>492</v>
      </c>
      <c r="J239" s="19">
        <v>926.11764705882354</v>
      </c>
      <c r="K239" s="18">
        <v>169</v>
      </c>
      <c r="L239" s="163">
        <v>2.88</v>
      </c>
      <c r="N239" s="256">
        <v>119</v>
      </c>
      <c r="O239" s="26">
        <f t="shared" si="198"/>
        <v>0.53</v>
      </c>
      <c r="P239" s="26">
        <v>0.35</v>
      </c>
      <c r="Q239" s="144">
        <f t="shared" si="199"/>
        <v>0.92900000000000005</v>
      </c>
      <c r="R239" s="11">
        <v>1.04</v>
      </c>
      <c r="S239" s="26">
        <f t="shared" si="200"/>
        <v>0.12</v>
      </c>
      <c r="T239" s="69">
        <v>3.0588235294117649E-3</v>
      </c>
      <c r="U239" s="26">
        <f t="shared" si="201"/>
        <v>0.45500000000000002</v>
      </c>
      <c r="V239" s="11">
        <v>11</v>
      </c>
      <c r="W239" s="26">
        <f t="shared" si="202"/>
        <v>4.4999999999999998E-2</v>
      </c>
      <c r="X239" s="62">
        <v>1.5</v>
      </c>
      <c r="Y239" s="26">
        <f t="shared" si="203"/>
        <v>0.42699999999999999</v>
      </c>
      <c r="Z239" s="163">
        <f t="shared" si="204"/>
        <v>2.5060000000000002</v>
      </c>
      <c r="AA239" s="181">
        <f t="shared" si="205"/>
        <v>0.26800000000000002</v>
      </c>
      <c r="AB239" s="283">
        <f t="shared" si="206"/>
        <v>1</v>
      </c>
      <c r="AC239" s="284">
        <f t="shared" si="207"/>
        <v>1</v>
      </c>
      <c r="AE239" s="256">
        <v>13</v>
      </c>
      <c r="AF239" s="26">
        <f t="shared" si="208"/>
        <v>0.17299999999999999</v>
      </c>
      <c r="AG239" s="79">
        <v>0</v>
      </c>
      <c r="AH239" s="26">
        <f t="shared" si="209"/>
        <v>0</v>
      </c>
      <c r="AI239" s="26">
        <f t="shared" si="210"/>
        <v>3.9634146341463415E-2</v>
      </c>
      <c r="AJ239" s="83">
        <f t="shared" si="211"/>
        <v>0.33200000000000002</v>
      </c>
      <c r="AK239" s="61">
        <f t="shared" si="212"/>
        <v>0.1092436974789916</v>
      </c>
      <c r="AL239" s="26">
        <f t="shared" si="213"/>
        <v>0.28199999999999997</v>
      </c>
      <c r="AM239" s="11">
        <v>30</v>
      </c>
      <c r="AN239" s="83">
        <f t="shared" si="214"/>
        <v>9.1463414634146339E-2</v>
      </c>
      <c r="AO239" s="26">
        <f t="shared" si="215"/>
        <v>0</v>
      </c>
      <c r="AP239" s="26">
        <f t="shared" si="216"/>
        <v>0</v>
      </c>
      <c r="AQ239" s="198">
        <f t="shared" si="217"/>
        <v>0.78699999999999992</v>
      </c>
      <c r="AR239" s="193">
        <f t="shared" si="218"/>
        <v>0.155</v>
      </c>
      <c r="AS239" s="283">
        <f t="shared" si="219"/>
        <v>0</v>
      </c>
      <c r="AT239" s="284">
        <f t="shared" si="220"/>
        <v>0</v>
      </c>
      <c r="AV239" s="208">
        <v>65550</v>
      </c>
      <c r="AW239" s="178">
        <f t="shared" si="221"/>
        <v>0.876</v>
      </c>
      <c r="AX239" s="26">
        <v>0</v>
      </c>
      <c r="AY239" s="83">
        <f t="shared" si="222"/>
        <v>0</v>
      </c>
      <c r="AZ239" s="26">
        <v>0.433</v>
      </c>
      <c r="BA239" s="178">
        <f t="shared" si="223"/>
        <v>0.86899999999999999</v>
      </c>
      <c r="BB239" s="26">
        <v>0.53300000000000003</v>
      </c>
      <c r="BC239" s="83">
        <f t="shared" si="224"/>
        <v>0.22900000000000001</v>
      </c>
      <c r="BD239" s="26">
        <v>0.9</v>
      </c>
      <c r="BE239" s="83">
        <f t="shared" si="225"/>
        <v>0.75900000000000001</v>
      </c>
      <c r="BF239" s="26">
        <v>0</v>
      </c>
      <c r="BG239" s="83">
        <f t="shared" si="226"/>
        <v>0</v>
      </c>
      <c r="BH239" s="212">
        <f t="shared" si="227"/>
        <v>2.7330000000000001</v>
      </c>
      <c r="BI239" s="193">
        <f t="shared" si="228"/>
        <v>0.25</v>
      </c>
      <c r="BJ239" s="283">
        <f t="shared" si="229"/>
        <v>0</v>
      </c>
      <c r="BK239" s="284">
        <f t="shared" si="230"/>
        <v>2</v>
      </c>
      <c r="BM239" s="160">
        <v>0</v>
      </c>
      <c r="BN239" s="26">
        <f t="shared" si="231"/>
        <v>0</v>
      </c>
      <c r="BO239" s="11">
        <v>0</v>
      </c>
      <c r="BP239" s="26">
        <f t="shared" si="232"/>
        <v>0</v>
      </c>
      <c r="BQ239" s="26">
        <v>7.3999999999999996E-2</v>
      </c>
      <c r="BR239" s="83">
        <f t="shared" si="233"/>
        <v>0.46200000000000002</v>
      </c>
      <c r="BS239" s="163">
        <f t="shared" si="234"/>
        <v>0.46200000000000002</v>
      </c>
      <c r="BT239" s="223">
        <f t="shared" si="235"/>
        <v>0.27900000000000003</v>
      </c>
      <c r="BU239" s="283">
        <f t="shared" si="236"/>
        <v>0</v>
      </c>
      <c r="BV239" s="284">
        <f t="shared" si="237"/>
        <v>0</v>
      </c>
      <c r="BX239" s="160">
        <v>0</v>
      </c>
      <c r="BY239" s="26">
        <f t="shared" si="238"/>
        <v>0</v>
      </c>
      <c r="BZ239" s="11">
        <v>0</v>
      </c>
      <c r="CA239" s="26">
        <f t="shared" si="239"/>
        <v>0</v>
      </c>
      <c r="CB239" s="11">
        <v>1</v>
      </c>
      <c r="CC239" s="26">
        <f t="shared" si="240"/>
        <v>0.21199999999999999</v>
      </c>
      <c r="CD239" s="11">
        <v>0</v>
      </c>
      <c r="CE239" s="26">
        <f t="shared" si="241"/>
        <v>0</v>
      </c>
      <c r="CF239" s="163">
        <f t="shared" si="242"/>
        <v>0.21199999999999999</v>
      </c>
      <c r="CG239" s="203">
        <f t="shared" si="243"/>
        <v>0.20799999999999999</v>
      </c>
      <c r="CH239" s="283">
        <f t="shared" si="244"/>
        <v>0</v>
      </c>
      <c r="CI239" s="284">
        <f t="shared" si="245"/>
        <v>0</v>
      </c>
      <c r="CK239" s="160">
        <v>0</v>
      </c>
      <c r="CL239" s="26">
        <f t="shared" si="246"/>
        <v>0</v>
      </c>
      <c r="CM239" s="26">
        <v>0</v>
      </c>
      <c r="CN239" s="83">
        <f t="shared" si="247"/>
        <v>0</v>
      </c>
      <c r="CO239" s="11">
        <v>6</v>
      </c>
      <c r="CP239" s="26">
        <f t="shared" si="248"/>
        <v>0.28899999999999998</v>
      </c>
      <c r="CQ239" s="11">
        <v>0</v>
      </c>
      <c r="CR239" s="26">
        <f t="shared" si="249"/>
        <v>0</v>
      </c>
      <c r="CS239" s="163">
        <f t="shared" si="250"/>
        <v>0.28899999999999998</v>
      </c>
      <c r="CT239" s="203">
        <f t="shared" si="251"/>
        <v>0.19700000000000001</v>
      </c>
      <c r="CU239" s="283">
        <f t="shared" si="252"/>
        <v>0</v>
      </c>
      <c r="CV239" s="284">
        <f t="shared" si="253"/>
        <v>0</v>
      </c>
      <c r="CX239" s="227">
        <v>4.1000000000000002E-2</v>
      </c>
      <c r="CY239" s="26">
        <f t="shared" si="254"/>
        <v>0.27500000000000002</v>
      </c>
      <c r="CZ239" s="26">
        <v>6.0000000000000001E-3</v>
      </c>
      <c r="DA239" s="26">
        <f t="shared" si="255"/>
        <v>0.20799999999999999</v>
      </c>
      <c r="DB239" s="83">
        <v>0.75329999999999997</v>
      </c>
      <c r="DC239" s="163">
        <f t="shared" si="256"/>
        <v>1.2363</v>
      </c>
      <c r="DD239" s="203">
        <f t="shared" si="257"/>
        <v>0.40600000000000003</v>
      </c>
      <c r="DE239" s="283">
        <f t="shared" si="258"/>
        <v>0</v>
      </c>
      <c r="DF239" s="284">
        <f t="shared" si="259"/>
        <v>0</v>
      </c>
      <c r="DI239" s="231"/>
      <c r="DJ239" s="163">
        <f t="shared" si="260"/>
        <v>8.2253000000000007</v>
      </c>
      <c r="DK239" s="203">
        <f t="shared" si="261"/>
        <v>0.19400000000000001</v>
      </c>
      <c r="DM239" s="301">
        <f t="shared" si="262"/>
        <v>1</v>
      </c>
      <c r="DN239" s="302">
        <f t="shared" si="263"/>
        <v>3</v>
      </c>
    </row>
    <row r="240" spans="2:118" x14ac:dyDescent="0.3">
      <c r="B240" s="47" t="s">
        <v>214</v>
      </c>
      <c r="C240" s="160">
        <v>540154</v>
      </c>
      <c r="D240" s="4" t="s">
        <v>348</v>
      </c>
      <c r="E240" s="4" t="s">
        <v>369</v>
      </c>
      <c r="F240" s="11">
        <v>8</v>
      </c>
      <c r="G240" s="18">
        <v>361</v>
      </c>
      <c r="H240" s="18">
        <v>572</v>
      </c>
      <c r="I240" s="18">
        <v>402</v>
      </c>
      <c r="J240" s="19">
        <v>712.68698060941824</v>
      </c>
      <c r="K240" s="18">
        <v>144</v>
      </c>
      <c r="L240" s="163">
        <v>2.19</v>
      </c>
      <c r="N240" s="256">
        <v>27</v>
      </c>
      <c r="O240" s="26">
        <f t="shared" si="198"/>
        <v>0.14399999999999999</v>
      </c>
      <c r="P240" s="26">
        <v>7.4792243767313013E-2</v>
      </c>
      <c r="Q240" s="26">
        <f t="shared" si="199"/>
        <v>0.42</v>
      </c>
      <c r="R240" s="11">
        <v>0.84</v>
      </c>
      <c r="S240" s="26">
        <f t="shared" si="200"/>
        <v>0.10199999999999999</v>
      </c>
      <c r="T240" s="69">
        <v>2.3268698060941828E-3</v>
      </c>
      <c r="U240" s="26">
        <f t="shared" si="201"/>
        <v>0.36299999999999999</v>
      </c>
      <c r="V240" s="11">
        <v>15</v>
      </c>
      <c r="W240" s="26">
        <f t="shared" si="202"/>
        <v>0.28199999999999997</v>
      </c>
      <c r="X240" s="62">
        <v>1.7</v>
      </c>
      <c r="Y240" s="26">
        <f t="shared" si="203"/>
        <v>0.48</v>
      </c>
      <c r="Z240" s="163">
        <f t="shared" si="204"/>
        <v>1.7909999999999999</v>
      </c>
      <c r="AA240" s="181">
        <f t="shared" si="205"/>
        <v>0.13400000000000001</v>
      </c>
      <c r="AB240" s="283">
        <f t="shared" si="206"/>
        <v>0</v>
      </c>
      <c r="AC240" s="284">
        <f t="shared" si="207"/>
        <v>0</v>
      </c>
      <c r="AE240" s="256">
        <v>15</v>
      </c>
      <c r="AF240" s="26">
        <f t="shared" si="208"/>
        <v>0.19400000000000001</v>
      </c>
      <c r="AG240" s="79">
        <v>0</v>
      </c>
      <c r="AH240" s="26">
        <f t="shared" si="209"/>
        <v>0</v>
      </c>
      <c r="AI240" s="26">
        <f t="shared" si="210"/>
        <v>2.6223776223776224E-2</v>
      </c>
      <c r="AJ240" s="83">
        <f t="shared" si="211"/>
        <v>0.25</v>
      </c>
      <c r="AK240" s="61">
        <f t="shared" si="212"/>
        <v>0.55555555555555558</v>
      </c>
      <c r="AL240" s="26">
        <f t="shared" si="213"/>
        <v>0.56799999999999995</v>
      </c>
      <c r="AM240" s="11">
        <v>15</v>
      </c>
      <c r="AN240" s="83">
        <f t="shared" si="214"/>
        <v>2.6223776223776224E-2</v>
      </c>
      <c r="AO240" s="26">
        <f t="shared" si="215"/>
        <v>0</v>
      </c>
      <c r="AP240" s="26">
        <f t="shared" si="216"/>
        <v>0</v>
      </c>
      <c r="AQ240" s="198">
        <f t="shared" si="217"/>
        <v>1.012</v>
      </c>
      <c r="AR240" s="193">
        <f t="shared" si="218"/>
        <v>0.19400000000000001</v>
      </c>
      <c r="AS240" s="283">
        <f t="shared" si="219"/>
        <v>0</v>
      </c>
      <c r="AT240" s="284">
        <f t="shared" si="220"/>
        <v>0</v>
      </c>
      <c r="AV240" s="208">
        <v>164000</v>
      </c>
      <c r="AW240" s="144">
        <f t="shared" si="221"/>
        <v>0.98499999999999999</v>
      </c>
      <c r="AX240" s="26">
        <v>0</v>
      </c>
      <c r="AY240" s="83">
        <f t="shared" si="222"/>
        <v>0</v>
      </c>
      <c r="AZ240" s="26">
        <v>0.2</v>
      </c>
      <c r="BA240" s="83">
        <f t="shared" si="223"/>
        <v>0.49399999999999999</v>
      </c>
      <c r="BB240" s="26">
        <v>0.86699999999999999</v>
      </c>
      <c r="BC240" s="83">
        <f t="shared" si="224"/>
        <v>0.60699999999999998</v>
      </c>
      <c r="BD240" s="26">
        <v>0.66600000000000004</v>
      </c>
      <c r="BE240" s="83">
        <f t="shared" si="225"/>
        <v>0.27200000000000002</v>
      </c>
      <c r="BF240" s="26">
        <v>0.13333333333333333</v>
      </c>
      <c r="BG240" s="144">
        <f t="shared" si="226"/>
        <v>0.91500000000000004</v>
      </c>
      <c r="BH240" s="212">
        <f t="shared" si="227"/>
        <v>3.2730000000000001</v>
      </c>
      <c r="BI240" s="193">
        <f t="shared" si="228"/>
        <v>0.45500000000000002</v>
      </c>
      <c r="BJ240" s="283">
        <f t="shared" si="229"/>
        <v>2</v>
      </c>
      <c r="BK240" s="284">
        <f t="shared" si="230"/>
        <v>2</v>
      </c>
      <c r="BM240" s="160">
        <v>1</v>
      </c>
      <c r="BN240" s="26">
        <f t="shared" si="231"/>
        <v>0.40200000000000002</v>
      </c>
      <c r="BO240" s="11">
        <v>0</v>
      </c>
      <c r="BP240" s="26">
        <f t="shared" si="232"/>
        <v>0</v>
      </c>
      <c r="BQ240" s="26">
        <v>7.5999999999999998E-2</v>
      </c>
      <c r="BR240" s="83">
        <f t="shared" si="233"/>
        <v>0.48</v>
      </c>
      <c r="BS240" s="163">
        <f t="shared" si="234"/>
        <v>0.88200000000000001</v>
      </c>
      <c r="BT240" s="223">
        <f t="shared" si="235"/>
        <v>0.45500000000000002</v>
      </c>
      <c r="BU240" s="283">
        <f t="shared" si="236"/>
        <v>0</v>
      </c>
      <c r="BV240" s="284">
        <f t="shared" si="237"/>
        <v>0</v>
      </c>
      <c r="BX240" s="160">
        <v>0</v>
      </c>
      <c r="BY240" s="26">
        <f t="shared" si="238"/>
        <v>0</v>
      </c>
      <c r="BZ240" s="11">
        <v>0</v>
      </c>
      <c r="CA240" s="26">
        <f t="shared" si="239"/>
        <v>0</v>
      </c>
      <c r="CB240" s="11">
        <v>0</v>
      </c>
      <c r="CC240" s="26">
        <f t="shared" si="240"/>
        <v>0</v>
      </c>
      <c r="CD240" s="11">
        <v>0</v>
      </c>
      <c r="CE240" s="26">
        <f t="shared" si="241"/>
        <v>0</v>
      </c>
      <c r="CF240" s="163">
        <f t="shared" si="242"/>
        <v>0</v>
      </c>
      <c r="CG240" s="203">
        <f t="shared" si="243"/>
        <v>0</v>
      </c>
      <c r="CH240" s="283">
        <f t="shared" si="244"/>
        <v>0</v>
      </c>
      <c r="CI240" s="284">
        <f t="shared" si="245"/>
        <v>0</v>
      </c>
      <c r="CK240" s="160">
        <v>0</v>
      </c>
      <c r="CL240" s="26">
        <f t="shared" si="246"/>
        <v>0</v>
      </c>
      <c r="CM240" s="26">
        <v>0</v>
      </c>
      <c r="CN240" s="83">
        <f t="shared" si="247"/>
        <v>0</v>
      </c>
      <c r="CO240" s="11">
        <v>6</v>
      </c>
      <c r="CP240" s="26">
        <f t="shared" si="248"/>
        <v>0.28899999999999998</v>
      </c>
      <c r="CQ240" s="11">
        <v>0</v>
      </c>
      <c r="CR240" s="26">
        <f t="shared" si="249"/>
        <v>0</v>
      </c>
      <c r="CS240" s="163">
        <f t="shared" si="250"/>
        <v>0.28899999999999998</v>
      </c>
      <c r="CT240" s="203">
        <f t="shared" si="251"/>
        <v>0.19700000000000001</v>
      </c>
      <c r="CU240" s="283">
        <f t="shared" si="252"/>
        <v>0</v>
      </c>
      <c r="CV240" s="284">
        <f t="shared" si="253"/>
        <v>0</v>
      </c>
      <c r="CX240" s="227">
        <v>2.7E-2</v>
      </c>
      <c r="CY240" s="26">
        <f t="shared" si="254"/>
        <v>0.22600000000000001</v>
      </c>
      <c r="CZ240" s="26">
        <v>0.01</v>
      </c>
      <c r="DA240" s="26">
        <f t="shared" si="255"/>
        <v>0.24</v>
      </c>
      <c r="DB240" s="26">
        <v>0.41849999999999998</v>
      </c>
      <c r="DC240" s="163">
        <f t="shared" si="256"/>
        <v>0.88449999999999995</v>
      </c>
      <c r="DD240" s="203">
        <f t="shared" si="257"/>
        <v>0.24</v>
      </c>
      <c r="DE240" s="283">
        <f t="shared" si="258"/>
        <v>0</v>
      </c>
      <c r="DF240" s="284">
        <f t="shared" si="259"/>
        <v>0</v>
      </c>
      <c r="DI240" s="231"/>
      <c r="DJ240" s="163">
        <f t="shared" si="260"/>
        <v>8.1314999999999991</v>
      </c>
      <c r="DK240" s="203">
        <f t="shared" si="261"/>
        <v>0.19</v>
      </c>
      <c r="DM240" s="301">
        <f t="shared" si="262"/>
        <v>2</v>
      </c>
      <c r="DN240" s="302">
        <f t="shared" si="263"/>
        <v>2</v>
      </c>
    </row>
    <row r="241" spans="2:118" x14ac:dyDescent="0.3">
      <c r="B241" s="47" t="s">
        <v>136</v>
      </c>
      <c r="C241" s="160">
        <v>540095</v>
      </c>
      <c r="D241" s="4" t="s">
        <v>334</v>
      </c>
      <c r="E241" s="4" t="s">
        <v>369</v>
      </c>
      <c r="F241" s="11">
        <v>2</v>
      </c>
      <c r="G241" s="18">
        <v>215</v>
      </c>
      <c r="H241" s="18">
        <v>189</v>
      </c>
      <c r="I241" s="18">
        <v>350</v>
      </c>
      <c r="J241" s="19">
        <v>1041.8604651162791</v>
      </c>
      <c r="K241" s="18">
        <v>152</v>
      </c>
      <c r="L241" s="163">
        <v>2.2999999999999998</v>
      </c>
      <c r="N241" s="256">
        <v>13</v>
      </c>
      <c r="O241" s="26">
        <f t="shared" si="198"/>
        <v>7.3999999999999996E-2</v>
      </c>
      <c r="P241" s="26">
        <v>6.0465116279069767E-2</v>
      </c>
      <c r="Q241" s="26">
        <f t="shared" si="199"/>
        <v>0.38500000000000001</v>
      </c>
      <c r="R241" s="11">
        <v>0.88</v>
      </c>
      <c r="S241" s="26">
        <f t="shared" si="200"/>
        <v>0.106</v>
      </c>
      <c r="T241" s="69">
        <v>4.0930232558139537E-3</v>
      </c>
      <c r="U241" s="26">
        <f t="shared" si="201"/>
        <v>0.55800000000000005</v>
      </c>
      <c r="V241" s="11">
        <v>27</v>
      </c>
      <c r="W241" s="144">
        <f t="shared" si="202"/>
        <v>0.95</v>
      </c>
      <c r="X241" s="65">
        <v>0.5</v>
      </c>
      <c r="Y241" s="26">
        <f t="shared" si="203"/>
        <v>0.14399999999999999</v>
      </c>
      <c r="Z241" s="163">
        <f t="shared" si="204"/>
        <v>2.2169999999999996</v>
      </c>
      <c r="AA241" s="181">
        <f t="shared" si="205"/>
        <v>0.19</v>
      </c>
      <c r="AB241" s="283">
        <f t="shared" si="206"/>
        <v>1</v>
      </c>
      <c r="AC241" s="284">
        <f t="shared" si="207"/>
        <v>1</v>
      </c>
      <c r="AE241" s="256">
        <v>14</v>
      </c>
      <c r="AF241" s="26">
        <f t="shared" si="208"/>
        <v>0.17599999999999999</v>
      </c>
      <c r="AG241" s="79">
        <v>5</v>
      </c>
      <c r="AH241" s="26">
        <f t="shared" si="209"/>
        <v>0.625</v>
      </c>
      <c r="AI241" s="26">
        <f t="shared" si="210"/>
        <v>7.407407407407407E-2</v>
      </c>
      <c r="AJ241" s="83">
        <f t="shared" si="211"/>
        <v>0.51900000000000002</v>
      </c>
      <c r="AK241" s="61">
        <f t="shared" si="212"/>
        <v>1.0769230769230769</v>
      </c>
      <c r="AL241" s="26">
        <f t="shared" si="213"/>
        <v>0.78400000000000003</v>
      </c>
      <c r="AM241" s="11">
        <v>30</v>
      </c>
      <c r="AN241" s="83">
        <f t="shared" si="214"/>
        <v>0.15873015873015872</v>
      </c>
      <c r="AO241" s="26">
        <f t="shared" si="215"/>
        <v>0.35714285714285715</v>
      </c>
      <c r="AP241" s="144">
        <f t="shared" si="216"/>
        <v>0.96099999999999997</v>
      </c>
      <c r="AQ241" s="198">
        <f t="shared" si="217"/>
        <v>2.1040000000000001</v>
      </c>
      <c r="AR241" s="193">
        <f t="shared" si="218"/>
        <v>0.55800000000000005</v>
      </c>
      <c r="AS241" s="283">
        <f t="shared" si="219"/>
        <v>0</v>
      </c>
      <c r="AT241" s="284">
        <f t="shared" si="220"/>
        <v>0</v>
      </c>
      <c r="AV241" s="208">
        <v>144100</v>
      </c>
      <c r="AW241" s="144">
        <f t="shared" si="221"/>
        <v>0.98199999999999998</v>
      </c>
      <c r="AX241" s="26">
        <v>0</v>
      </c>
      <c r="AY241" s="83">
        <f t="shared" si="222"/>
        <v>0</v>
      </c>
      <c r="AZ241" s="26">
        <v>0.23300000000000001</v>
      </c>
      <c r="BA241" s="83">
        <f t="shared" si="223"/>
        <v>0.56100000000000005</v>
      </c>
      <c r="BB241" s="26">
        <v>0.63300000000000001</v>
      </c>
      <c r="BC241" s="83">
        <f t="shared" si="224"/>
        <v>0.27900000000000003</v>
      </c>
      <c r="BD241" s="26">
        <v>0.56699999999999995</v>
      </c>
      <c r="BE241" s="83">
        <f t="shared" si="225"/>
        <v>0.20399999999999999</v>
      </c>
      <c r="BF241" s="26">
        <v>0</v>
      </c>
      <c r="BG241" s="83">
        <f t="shared" si="226"/>
        <v>0</v>
      </c>
      <c r="BH241" s="212">
        <f t="shared" si="227"/>
        <v>2.0259999999999998</v>
      </c>
      <c r="BI241" s="193">
        <f t="shared" si="228"/>
        <v>0.16900000000000001</v>
      </c>
      <c r="BJ241" s="283">
        <f t="shared" si="229"/>
        <v>1</v>
      </c>
      <c r="BK241" s="284">
        <f t="shared" si="230"/>
        <v>1</v>
      </c>
      <c r="BM241" s="160">
        <v>0</v>
      </c>
      <c r="BN241" s="26">
        <f t="shared" si="231"/>
        <v>0</v>
      </c>
      <c r="BO241" s="11">
        <v>0</v>
      </c>
      <c r="BP241" s="26">
        <f t="shared" si="232"/>
        <v>0</v>
      </c>
      <c r="BQ241" s="26">
        <v>7.0000000000000007E-2</v>
      </c>
      <c r="BR241" s="83">
        <f t="shared" si="233"/>
        <v>0.438</v>
      </c>
      <c r="BS241" s="163">
        <f t="shared" si="234"/>
        <v>0.438</v>
      </c>
      <c r="BT241" s="223">
        <f t="shared" si="235"/>
        <v>0.27200000000000002</v>
      </c>
      <c r="BU241" s="283">
        <f t="shared" si="236"/>
        <v>0</v>
      </c>
      <c r="BV241" s="284">
        <f t="shared" si="237"/>
        <v>0</v>
      </c>
      <c r="BX241" s="160">
        <v>0</v>
      </c>
      <c r="BY241" s="26">
        <f t="shared" si="238"/>
        <v>0</v>
      </c>
      <c r="BZ241" s="11">
        <v>0</v>
      </c>
      <c r="CA241" s="26">
        <f t="shared" si="239"/>
        <v>0</v>
      </c>
      <c r="CB241" s="11">
        <v>0</v>
      </c>
      <c r="CC241" s="26">
        <f t="shared" si="240"/>
        <v>0</v>
      </c>
      <c r="CD241" s="11">
        <v>0</v>
      </c>
      <c r="CE241" s="26">
        <f t="shared" si="241"/>
        <v>0</v>
      </c>
      <c r="CF241" s="163">
        <f t="shared" si="242"/>
        <v>0</v>
      </c>
      <c r="CG241" s="203">
        <f t="shared" si="243"/>
        <v>0</v>
      </c>
      <c r="CH241" s="283">
        <f t="shared" si="244"/>
        <v>0</v>
      </c>
      <c r="CI241" s="284">
        <f t="shared" si="245"/>
        <v>0</v>
      </c>
      <c r="CK241" s="160">
        <v>0</v>
      </c>
      <c r="CL241" s="26">
        <f t="shared" si="246"/>
        <v>0</v>
      </c>
      <c r="CM241" s="26">
        <v>0</v>
      </c>
      <c r="CN241" s="83">
        <f t="shared" si="247"/>
        <v>0</v>
      </c>
      <c r="CO241" s="11">
        <v>8</v>
      </c>
      <c r="CP241" s="26">
        <f t="shared" si="248"/>
        <v>0.32100000000000001</v>
      </c>
      <c r="CQ241" s="11">
        <v>0</v>
      </c>
      <c r="CR241" s="26">
        <f t="shared" si="249"/>
        <v>0</v>
      </c>
      <c r="CS241" s="163">
        <f t="shared" si="250"/>
        <v>0.32100000000000001</v>
      </c>
      <c r="CT241" s="203">
        <f t="shared" si="251"/>
        <v>0.219</v>
      </c>
      <c r="CU241" s="283">
        <f t="shared" si="252"/>
        <v>0</v>
      </c>
      <c r="CV241" s="284">
        <f t="shared" si="253"/>
        <v>0</v>
      </c>
      <c r="CX241" s="227">
        <v>9.0999999999999998E-2</v>
      </c>
      <c r="CY241" s="26">
        <f t="shared" si="254"/>
        <v>0.45200000000000001</v>
      </c>
      <c r="CZ241" s="26">
        <v>0.02</v>
      </c>
      <c r="DA241" s="26">
        <f t="shared" si="255"/>
        <v>0.3</v>
      </c>
      <c r="DB241" s="26">
        <v>0.1585</v>
      </c>
      <c r="DC241" s="163">
        <f t="shared" si="256"/>
        <v>0.91049999999999998</v>
      </c>
      <c r="DD241" s="203">
        <f t="shared" si="257"/>
        <v>0.26800000000000002</v>
      </c>
      <c r="DE241" s="283">
        <f t="shared" si="258"/>
        <v>0</v>
      </c>
      <c r="DF241" s="284">
        <f t="shared" si="259"/>
        <v>0</v>
      </c>
      <c r="DI241" s="231"/>
      <c r="DJ241" s="163">
        <f t="shared" si="260"/>
        <v>8.0164999999999988</v>
      </c>
      <c r="DK241" s="203">
        <f t="shared" si="261"/>
        <v>0.187</v>
      </c>
      <c r="DM241" s="301">
        <f t="shared" si="262"/>
        <v>2</v>
      </c>
      <c r="DN241" s="302">
        <f t="shared" si="263"/>
        <v>2</v>
      </c>
    </row>
    <row r="242" spans="2:118" x14ac:dyDescent="0.3">
      <c r="B242" s="47" t="s">
        <v>231</v>
      </c>
      <c r="C242" s="160">
        <v>540257</v>
      </c>
      <c r="D242" s="4" t="s">
        <v>351</v>
      </c>
      <c r="E242" s="4" t="s">
        <v>369</v>
      </c>
      <c r="F242" s="11">
        <v>6</v>
      </c>
      <c r="G242" s="18">
        <v>759</v>
      </c>
      <c r="H242" s="18">
        <v>749</v>
      </c>
      <c r="I242" s="18">
        <v>2067</v>
      </c>
      <c r="J242" s="19">
        <v>1742.9249011857705</v>
      </c>
      <c r="K242" s="18">
        <v>678</v>
      </c>
      <c r="L242" s="163">
        <v>3.04</v>
      </c>
      <c r="N242" s="256">
        <v>36</v>
      </c>
      <c r="O242" s="26">
        <f t="shared" si="198"/>
        <v>0.19400000000000001</v>
      </c>
      <c r="P242" s="26">
        <v>4.7430830039525688E-2</v>
      </c>
      <c r="Q242" s="26">
        <f t="shared" si="199"/>
        <v>0.314</v>
      </c>
      <c r="R242" s="11">
        <v>1.53</v>
      </c>
      <c r="S242" s="26">
        <f t="shared" si="200"/>
        <v>0.183</v>
      </c>
      <c r="T242" s="69">
        <v>2.0158102766798421E-3</v>
      </c>
      <c r="U242" s="26">
        <f t="shared" si="201"/>
        <v>0.32500000000000001</v>
      </c>
      <c r="V242" s="11">
        <v>16</v>
      </c>
      <c r="W242" s="26">
        <f t="shared" si="202"/>
        <v>0.38800000000000001</v>
      </c>
      <c r="X242" s="62">
        <v>0.7</v>
      </c>
      <c r="Y242" s="26">
        <f t="shared" si="203"/>
        <v>0.17599999999999999</v>
      </c>
      <c r="Z242" s="163">
        <f t="shared" si="204"/>
        <v>1.58</v>
      </c>
      <c r="AA242" s="181">
        <f t="shared" si="205"/>
        <v>0.109</v>
      </c>
      <c r="AB242" s="283">
        <f t="shared" si="206"/>
        <v>0</v>
      </c>
      <c r="AC242" s="284">
        <f t="shared" si="207"/>
        <v>0</v>
      </c>
      <c r="AE242" s="256">
        <v>26</v>
      </c>
      <c r="AF242" s="26">
        <f t="shared" si="208"/>
        <v>0.29599999999999999</v>
      </c>
      <c r="AG242" s="79">
        <v>0</v>
      </c>
      <c r="AH242" s="26">
        <f t="shared" si="209"/>
        <v>0</v>
      </c>
      <c r="AI242" s="26">
        <f t="shared" si="210"/>
        <v>3.4712950600801068E-2</v>
      </c>
      <c r="AJ242" s="83">
        <f t="shared" si="211"/>
        <v>0.307</v>
      </c>
      <c r="AK242" s="61">
        <f t="shared" si="212"/>
        <v>0.72222222222222221</v>
      </c>
      <c r="AL242" s="26">
        <f t="shared" si="213"/>
        <v>0.65</v>
      </c>
      <c r="AM242" s="11">
        <v>28</v>
      </c>
      <c r="AN242" s="83">
        <f t="shared" si="214"/>
        <v>3.7383177570093455E-2</v>
      </c>
      <c r="AO242" s="26">
        <f t="shared" si="215"/>
        <v>0</v>
      </c>
      <c r="AP242" s="26">
        <f t="shared" si="216"/>
        <v>0</v>
      </c>
      <c r="AQ242" s="198">
        <f t="shared" si="217"/>
        <v>1.2530000000000001</v>
      </c>
      <c r="AR242" s="193">
        <f t="shared" si="218"/>
        <v>0.254</v>
      </c>
      <c r="AS242" s="283">
        <f t="shared" si="219"/>
        <v>0</v>
      </c>
      <c r="AT242" s="284">
        <f t="shared" si="220"/>
        <v>0</v>
      </c>
      <c r="AV242" s="208">
        <v>42000</v>
      </c>
      <c r="AW242" s="83">
        <f t="shared" si="221"/>
        <v>0.6</v>
      </c>
      <c r="AX242" s="26">
        <v>0.30434782608695649</v>
      </c>
      <c r="AY242" s="83">
        <f t="shared" si="222"/>
        <v>0.78700000000000003</v>
      </c>
      <c r="AZ242" s="26">
        <v>0.5</v>
      </c>
      <c r="BA242" s="144">
        <f t="shared" si="223"/>
        <v>0.90100000000000002</v>
      </c>
      <c r="BB242" s="26">
        <v>0.67900000000000005</v>
      </c>
      <c r="BC242" s="83">
        <f t="shared" si="224"/>
        <v>0.33500000000000002</v>
      </c>
      <c r="BD242" s="26">
        <v>0.96399999999999997</v>
      </c>
      <c r="BE242" s="144">
        <f t="shared" si="225"/>
        <v>0.93600000000000005</v>
      </c>
      <c r="BF242" s="26">
        <v>0</v>
      </c>
      <c r="BG242" s="83">
        <f t="shared" si="226"/>
        <v>0</v>
      </c>
      <c r="BH242" s="212">
        <f t="shared" si="227"/>
        <v>3.5590000000000002</v>
      </c>
      <c r="BI242" s="193">
        <f t="shared" si="228"/>
        <v>0.64600000000000002</v>
      </c>
      <c r="BJ242" s="283">
        <f t="shared" si="229"/>
        <v>2</v>
      </c>
      <c r="BK242" s="284">
        <f t="shared" si="230"/>
        <v>2</v>
      </c>
      <c r="BM242" s="160">
        <v>0</v>
      </c>
      <c r="BN242" s="26">
        <f t="shared" si="231"/>
        <v>0</v>
      </c>
      <c r="BO242" s="11">
        <v>0</v>
      </c>
      <c r="BP242" s="26">
        <f t="shared" si="232"/>
        <v>0</v>
      </c>
      <c r="BQ242" s="26">
        <v>2.9000000000000001E-2</v>
      </c>
      <c r="BR242" s="83">
        <f t="shared" si="233"/>
        <v>0.19700000000000001</v>
      </c>
      <c r="BS242" s="163">
        <f t="shared" si="234"/>
        <v>0.19700000000000001</v>
      </c>
      <c r="BT242" s="223">
        <f t="shared" si="235"/>
        <v>0.17599999999999999</v>
      </c>
      <c r="BU242" s="283">
        <f t="shared" si="236"/>
        <v>0</v>
      </c>
      <c r="BV242" s="284">
        <f t="shared" si="237"/>
        <v>0</v>
      </c>
      <c r="BX242" s="160">
        <v>0</v>
      </c>
      <c r="BY242" s="26">
        <f t="shared" si="238"/>
        <v>0</v>
      </c>
      <c r="BZ242" s="11">
        <v>0</v>
      </c>
      <c r="CA242" s="26">
        <f t="shared" si="239"/>
        <v>0</v>
      </c>
      <c r="CB242" s="11">
        <v>1</v>
      </c>
      <c r="CC242" s="26">
        <f t="shared" si="240"/>
        <v>0.21199999999999999</v>
      </c>
      <c r="CD242" s="11">
        <v>1</v>
      </c>
      <c r="CE242" s="26">
        <f t="shared" si="241"/>
        <v>0.501</v>
      </c>
      <c r="CF242" s="163">
        <f t="shared" si="242"/>
        <v>0.21199999999999999</v>
      </c>
      <c r="CG242" s="203">
        <f t="shared" si="243"/>
        <v>0.20799999999999999</v>
      </c>
      <c r="CH242" s="283">
        <f t="shared" si="244"/>
        <v>0</v>
      </c>
      <c r="CI242" s="284">
        <f t="shared" si="245"/>
        <v>0</v>
      </c>
      <c r="CK242" s="160">
        <v>0</v>
      </c>
      <c r="CL242" s="26">
        <f t="shared" si="246"/>
        <v>0</v>
      </c>
      <c r="CM242" s="26">
        <v>0</v>
      </c>
      <c r="CN242" s="83">
        <f t="shared" si="247"/>
        <v>0</v>
      </c>
      <c r="CO242" s="11">
        <v>1</v>
      </c>
      <c r="CP242" s="26">
        <f t="shared" si="248"/>
        <v>0.109</v>
      </c>
      <c r="CQ242" s="11">
        <v>0</v>
      </c>
      <c r="CR242" s="26">
        <f t="shared" si="249"/>
        <v>0</v>
      </c>
      <c r="CS242" s="163">
        <f t="shared" si="250"/>
        <v>0.109</v>
      </c>
      <c r="CT242" s="203">
        <f t="shared" si="251"/>
        <v>9.5000000000000001E-2</v>
      </c>
      <c r="CU242" s="283">
        <f t="shared" si="252"/>
        <v>0</v>
      </c>
      <c r="CV242" s="284">
        <f t="shared" si="253"/>
        <v>0</v>
      </c>
      <c r="CX242" s="227">
        <v>3.4000000000000002E-2</v>
      </c>
      <c r="CY242" s="26">
        <f t="shared" si="254"/>
        <v>0.25</v>
      </c>
      <c r="CZ242" s="26">
        <v>0.01</v>
      </c>
      <c r="DA242" s="26">
        <f t="shared" si="255"/>
        <v>0.24</v>
      </c>
      <c r="DB242" s="26">
        <v>0.6079</v>
      </c>
      <c r="DC242" s="163">
        <f t="shared" si="256"/>
        <v>1.0979000000000001</v>
      </c>
      <c r="DD242" s="203">
        <f t="shared" si="257"/>
        <v>0.35599999999999998</v>
      </c>
      <c r="DE242" s="283">
        <f t="shared" si="258"/>
        <v>0</v>
      </c>
      <c r="DF242" s="284">
        <f t="shared" si="259"/>
        <v>0</v>
      </c>
      <c r="DI242" s="231"/>
      <c r="DJ242" s="163">
        <f t="shared" si="260"/>
        <v>8.0079000000000011</v>
      </c>
      <c r="DK242" s="203">
        <f t="shared" si="261"/>
        <v>0.183</v>
      </c>
      <c r="DM242" s="301">
        <f t="shared" si="262"/>
        <v>2</v>
      </c>
      <c r="DN242" s="302">
        <f t="shared" si="263"/>
        <v>2</v>
      </c>
    </row>
    <row r="243" spans="2:118" x14ac:dyDescent="0.3">
      <c r="B243" s="47" t="s">
        <v>71</v>
      </c>
      <c r="C243" s="160">
        <v>540240</v>
      </c>
      <c r="D243" s="4" t="s">
        <v>321</v>
      </c>
      <c r="E243" s="4" t="s">
        <v>369</v>
      </c>
      <c r="F243" s="11">
        <v>8</v>
      </c>
      <c r="G243" s="18">
        <v>199</v>
      </c>
      <c r="H243" s="18">
        <v>186</v>
      </c>
      <c r="I243" s="18">
        <v>254</v>
      </c>
      <c r="J243" s="19">
        <v>816.88442211055269</v>
      </c>
      <c r="K243" s="18">
        <v>93</v>
      </c>
      <c r="L243" s="163">
        <v>2.73</v>
      </c>
      <c r="N243" s="256">
        <v>24</v>
      </c>
      <c r="O243" s="26">
        <f t="shared" si="198"/>
        <v>0.13700000000000001</v>
      </c>
      <c r="P243" s="26">
        <v>0.12060301507537689</v>
      </c>
      <c r="Q243" s="26">
        <f t="shared" si="199"/>
        <v>0.54700000000000004</v>
      </c>
      <c r="R243" s="11">
        <v>0.54</v>
      </c>
      <c r="S243" s="26">
        <f t="shared" si="200"/>
        <v>8.1000000000000003E-2</v>
      </c>
      <c r="T243" s="69">
        <v>2.7135678391959801E-3</v>
      </c>
      <c r="U243" s="26">
        <f t="shared" si="201"/>
        <v>0.41599999999999998</v>
      </c>
      <c r="V243" s="11">
        <v>12</v>
      </c>
      <c r="W243" s="26">
        <f t="shared" si="202"/>
        <v>0.11600000000000001</v>
      </c>
      <c r="X243" s="62">
        <v>0.9</v>
      </c>
      <c r="Y243" s="26">
        <f t="shared" si="203"/>
        <v>0.222</v>
      </c>
      <c r="Z243" s="163">
        <f t="shared" si="204"/>
        <v>1.5190000000000001</v>
      </c>
      <c r="AA243" s="181">
        <f t="shared" si="205"/>
        <v>9.8000000000000004E-2</v>
      </c>
      <c r="AB243" s="283">
        <f t="shared" si="206"/>
        <v>0</v>
      </c>
      <c r="AC243" s="284">
        <f t="shared" si="207"/>
        <v>0</v>
      </c>
      <c r="AE243" s="256">
        <v>22</v>
      </c>
      <c r="AF243" s="26">
        <f t="shared" si="208"/>
        <v>0.26800000000000002</v>
      </c>
      <c r="AG243" s="79">
        <v>0</v>
      </c>
      <c r="AH243" s="26">
        <f t="shared" si="209"/>
        <v>0</v>
      </c>
      <c r="AI243" s="26">
        <f t="shared" si="210"/>
        <v>0.11827956989247312</v>
      </c>
      <c r="AJ243" s="83">
        <f t="shared" si="211"/>
        <v>0.64600000000000002</v>
      </c>
      <c r="AK243" s="61">
        <f t="shared" si="212"/>
        <v>0.91666666666666663</v>
      </c>
      <c r="AL243" s="26">
        <f t="shared" si="213"/>
        <v>0.73099999999999998</v>
      </c>
      <c r="AM243" s="11">
        <v>23</v>
      </c>
      <c r="AN243" s="83">
        <f t="shared" si="214"/>
        <v>0.12365591397849462</v>
      </c>
      <c r="AO243" s="26">
        <f t="shared" si="215"/>
        <v>0</v>
      </c>
      <c r="AP243" s="26">
        <f t="shared" si="216"/>
        <v>0</v>
      </c>
      <c r="AQ243" s="198">
        <f t="shared" si="217"/>
        <v>1.645</v>
      </c>
      <c r="AR243" s="193">
        <f t="shared" si="218"/>
        <v>0.39200000000000002</v>
      </c>
      <c r="AS243" s="283">
        <f t="shared" si="219"/>
        <v>0</v>
      </c>
      <c r="AT243" s="284">
        <f t="shared" si="220"/>
        <v>0</v>
      </c>
      <c r="AV243" s="208">
        <v>19500</v>
      </c>
      <c r="AW243" s="83">
        <f t="shared" si="221"/>
        <v>0.20799999999999999</v>
      </c>
      <c r="AX243" s="26">
        <v>0.41176470588235292</v>
      </c>
      <c r="AY243" s="144">
        <f t="shared" si="222"/>
        <v>0.91100000000000003</v>
      </c>
      <c r="AZ243" s="26">
        <v>4.2999999999999997E-2</v>
      </c>
      <c r="BA243" s="83">
        <f t="shared" si="223"/>
        <v>0.183</v>
      </c>
      <c r="BB243" s="26">
        <v>0.65200000000000002</v>
      </c>
      <c r="BC243" s="83">
        <f t="shared" si="224"/>
        <v>0.30299999999999999</v>
      </c>
      <c r="BD243" s="26">
        <v>0.78300000000000003</v>
      </c>
      <c r="BE243" s="83">
        <f t="shared" si="225"/>
        <v>0.45200000000000001</v>
      </c>
      <c r="BF243" s="26">
        <v>0</v>
      </c>
      <c r="BG243" s="83">
        <f t="shared" si="226"/>
        <v>0</v>
      </c>
      <c r="BH243" s="212">
        <f t="shared" si="227"/>
        <v>2.0569999999999999</v>
      </c>
      <c r="BI243" s="193">
        <f t="shared" si="228"/>
        <v>0.17299999999999999</v>
      </c>
      <c r="BJ243" s="283">
        <f t="shared" si="229"/>
        <v>1</v>
      </c>
      <c r="BK243" s="284">
        <f t="shared" si="230"/>
        <v>1</v>
      </c>
      <c r="BM243" s="160">
        <v>0</v>
      </c>
      <c r="BN243" s="26">
        <f t="shared" si="231"/>
        <v>0</v>
      </c>
      <c r="BO243" s="11">
        <v>0</v>
      </c>
      <c r="BP243" s="26">
        <f t="shared" si="232"/>
        <v>0</v>
      </c>
      <c r="BQ243" s="26">
        <v>7.1999999999999995E-2</v>
      </c>
      <c r="BR243" s="83">
        <f t="shared" si="233"/>
        <v>0.44500000000000001</v>
      </c>
      <c r="BS243" s="163">
        <f t="shared" si="234"/>
        <v>0.44500000000000001</v>
      </c>
      <c r="BT243" s="223">
        <f t="shared" si="235"/>
        <v>0.27500000000000002</v>
      </c>
      <c r="BU243" s="283">
        <f t="shared" si="236"/>
        <v>0</v>
      </c>
      <c r="BV243" s="284">
        <f t="shared" si="237"/>
        <v>0</v>
      </c>
      <c r="BX243" s="160">
        <v>0</v>
      </c>
      <c r="BY243" s="26">
        <f t="shared" si="238"/>
        <v>0</v>
      </c>
      <c r="BZ243" s="11">
        <v>0</v>
      </c>
      <c r="CA243" s="26">
        <f t="shared" si="239"/>
        <v>0</v>
      </c>
      <c r="CB243" s="11">
        <v>1</v>
      </c>
      <c r="CC243" s="26">
        <f t="shared" si="240"/>
        <v>0.21199999999999999</v>
      </c>
      <c r="CD243" s="11">
        <v>0</v>
      </c>
      <c r="CE243" s="26">
        <f t="shared" si="241"/>
        <v>0</v>
      </c>
      <c r="CF243" s="163">
        <f t="shared" si="242"/>
        <v>0.21199999999999999</v>
      </c>
      <c r="CG243" s="203">
        <f t="shared" si="243"/>
        <v>0.20799999999999999</v>
      </c>
      <c r="CH243" s="283">
        <f t="shared" si="244"/>
        <v>0</v>
      </c>
      <c r="CI243" s="284">
        <f t="shared" si="245"/>
        <v>0</v>
      </c>
      <c r="CK243" s="160">
        <v>0</v>
      </c>
      <c r="CL243" s="26">
        <f t="shared" si="246"/>
        <v>0</v>
      </c>
      <c r="CM243" s="26">
        <v>0</v>
      </c>
      <c r="CN243" s="83">
        <f t="shared" si="247"/>
        <v>0</v>
      </c>
      <c r="CO243" s="11">
        <v>0</v>
      </c>
      <c r="CP243" s="26">
        <f t="shared" si="248"/>
        <v>0</v>
      </c>
      <c r="CQ243" s="11">
        <v>0</v>
      </c>
      <c r="CR243" s="26">
        <f t="shared" si="249"/>
        <v>0</v>
      </c>
      <c r="CS243" s="163">
        <f t="shared" si="250"/>
        <v>0</v>
      </c>
      <c r="CT243" s="203">
        <f t="shared" si="251"/>
        <v>0</v>
      </c>
      <c r="CU243" s="283">
        <f t="shared" si="252"/>
        <v>0</v>
      </c>
      <c r="CV243" s="284">
        <f t="shared" si="253"/>
        <v>0</v>
      </c>
      <c r="CX243" s="227">
        <v>0.217</v>
      </c>
      <c r="CY243" s="26">
        <f t="shared" si="254"/>
        <v>0.70299999999999996</v>
      </c>
      <c r="CZ243" s="26">
        <v>0.106</v>
      </c>
      <c r="DA243" s="26">
        <f t="shared" si="255"/>
        <v>0.66700000000000004</v>
      </c>
      <c r="DB243" s="83">
        <v>0.70479999999999998</v>
      </c>
      <c r="DC243" s="163">
        <f t="shared" si="256"/>
        <v>2.0748000000000002</v>
      </c>
      <c r="DD243" s="203">
        <f t="shared" si="257"/>
        <v>0.76600000000000001</v>
      </c>
      <c r="DE243" s="283">
        <f t="shared" si="258"/>
        <v>0</v>
      </c>
      <c r="DF243" s="284">
        <f t="shared" si="259"/>
        <v>0</v>
      </c>
      <c r="DI243" s="231"/>
      <c r="DJ243" s="163">
        <f t="shared" si="260"/>
        <v>7.952799999999999</v>
      </c>
      <c r="DK243" s="203">
        <f t="shared" si="261"/>
        <v>0.18</v>
      </c>
      <c r="DM243" s="301">
        <f t="shared" si="262"/>
        <v>1</v>
      </c>
      <c r="DN243" s="302">
        <f t="shared" si="263"/>
        <v>1</v>
      </c>
    </row>
    <row r="244" spans="2:118" x14ac:dyDescent="0.3">
      <c r="B244" s="47" t="s">
        <v>107</v>
      </c>
      <c r="C244" s="160">
        <v>540066</v>
      </c>
      <c r="D244" s="4" t="s">
        <v>329</v>
      </c>
      <c r="E244" s="4" t="s">
        <v>369</v>
      </c>
      <c r="F244" s="11">
        <v>9</v>
      </c>
      <c r="G244" s="18">
        <v>3758</v>
      </c>
      <c r="H244" s="18">
        <v>3670</v>
      </c>
      <c r="I244" s="18">
        <v>6373</v>
      </c>
      <c r="J244" s="19">
        <v>1085.3432676955827</v>
      </c>
      <c r="K244" s="18">
        <v>2349</v>
      </c>
      <c r="L244" s="163">
        <v>2.68</v>
      </c>
      <c r="N244" s="256">
        <v>199</v>
      </c>
      <c r="O244" s="26">
        <f t="shared" si="198"/>
        <v>0.625</v>
      </c>
      <c r="P244" s="26">
        <v>5.2953698775944649E-2</v>
      </c>
      <c r="Q244" s="26">
        <f t="shared" si="199"/>
        <v>0.34599999999999997</v>
      </c>
      <c r="R244" s="11">
        <v>5.99</v>
      </c>
      <c r="S244" s="26">
        <f t="shared" si="200"/>
        <v>0.66400000000000003</v>
      </c>
      <c r="T244" s="69">
        <v>1.593932943054816E-3</v>
      </c>
      <c r="U244" s="26">
        <f t="shared" si="201"/>
        <v>0.29299999999999998</v>
      </c>
      <c r="V244" s="11">
        <v>12</v>
      </c>
      <c r="W244" s="26">
        <f t="shared" si="202"/>
        <v>0.11600000000000001</v>
      </c>
      <c r="X244" s="62">
        <v>0.8</v>
      </c>
      <c r="Y244" s="26">
        <f t="shared" si="203"/>
        <v>0.20399999999999999</v>
      </c>
      <c r="Z244" s="163">
        <f t="shared" si="204"/>
        <v>2.2480000000000002</v>
      </c>
      <c r="AA244" s="181">
        <f t="shared" si="205"/>
        <v>0.19400000000000001</v>
      </c>
      <c r="AB244" s="283">
        <f t="shared" si="206"/>
        <v>0</v>
      </c>
      <c r="AC244" s="284">
        <f t="shared" si="207"/>
        <v>0</v>
      </c>
      <c r="AE244" s="256">
        <v>21</v>
      </c>
      <c r="AF244" s="26">
        <f t="shared" si="208"/>
        <v>0.254</v>
      </c>
      <c r="AG244" s="79">
        <v>4</v>
      </c>
      <c r="AH244" s="26">
        <f t="shared" si="209"/>
        <v>0.59699999999999998</v>
      </c>
      <c r="AI244" s="26">
        <f t="shared" si="210"/>
        <v>5.7220708446866489E-3</v>
      </c>
      <c r="AJ244" s="83">
        <f t="shared" si="211"/>
        <v>0.16600000000000001</v>
      </c>
      <c r="AK244" s="61">
        <f t="shared" si="212"/>
        <v>0.10552763819095477</v>
      </c>
      <c r="AL244" s="26">
        <f t="shared" si="213"/>
        <v>0.27500000000000002</v>
      </c>
      <c r="AM244" s="11">
        <v>29</v>
      </c>
      <c r="AN244" s="83">
        <f t="shared" si="214"/>
        <v>7.9019073569482293E-3</v>
      </c>
      <c r="AO244" s="26">
        <f t="shared" si="215"/>
        <v>0.19047619047619047</v>
      </c>
      <c r="AP244" s="31">
        <f t="shared" si="216"/>
        <v>0.879</v>
      </c>
      <c r="AQ244" s="198">
        <f t="shared" si="217"/>
        <v>1.292</v>
      </c>
      <c r="AR244" s="193">
        <f t="shared" si="218"/>
        <v>0.27200000000000002</v>
      </c>
      <c r="AS244" s="283">
        <f t="shared" si="219"/>
        <v>0</v>
      </c>
      <c r="AT244" s="284">
        <f t="shared" si="220"/>
        <v>0</v>
      </c>
      <c r="AV244" s="208">
        <v>67500</v>
      </c>
      <c r="AW244" s="178">
        <f t="shared" si="221"/>
        <v>0.89</v>
      </c>
      <c r="AX244" s="26">
        <v>0</v>
      </c>
      <c r="AY244" s="83">
        <f t="shared" si="222"/>
        <v>0</v>
      </c>
      <c r="AZ244" s="26">
        <v>0.63</v>
      </c>
      <c r="BA244" s="144">
        <f t="shared" si="223"/>
        <v>0.97499999999999998</v>
      </c>
      <c r="BB244" s="26">
        <v>0.37</v>
      </c>
      <c r="BC244" s="83">
        <f t="shared" si="224"/>
        <v>0.187</v>
      </c>
      <c r="BD244" s="26">
        <v>0.77800000000000002</v>
      </c>
      <c r="BE244" s="83">
        <f t="shared" si="225"/>
        <v>0.434</v>
      </c>
      <c r="BF244" s="26">
        <v>0</v>
      </c>
      <c r="BG244" s="83">
        <f t="shared" si="226"/>
        <v>0</v>
      </c>
      <c r="BH244" s="212">
        <f t="shared" si="227"/>
        <v>2.4860000000000002</v>
      </c>
      <c r="BI244" s="193">
        <f t="shared" si="228"/>
        <v>0.20399999999999999</v>
      </c>
      <c r="BJ244" s="283">
        <f t="shared" si="229"/>
        <v>1</v>
      </c>
      <c r="BK244" s="284">
        <f t="shared" si="230"/>
        <v>2</v>
      </c>
      <c r="BM244" s="160">
        <v>0</v>
      </c>
      <c r="BN244" s="26">
        <f t="shared" si="231"/>
        <v>0</v>
      </c>
      <c r="BO244" s="11">
        <v>0</v>
      </c>
      <c r="BP244" s="26">
        <f t="shared" si="232"/>
        <v>0</v>
      </c>
      <c r="BQ244" s="26">
        <v>1E-3</v>
      </c>
      <c r="BR244" s="83">
        <f t="shared" si="233"/>
        <v>8.4000000000000005E-2</v>
      </c>
      <c r="BS244" s="163">
        <f t="shared" si="234"/>
        <v>8.4000000000000005E-2</v>
      </c>
      <c r="BT244" s="223">
        <f t="shared" si="235"/>
        <v>8.1000000000000003E-2</v>
      </c>
      <c r="BU244" s="283">
        <f t="shared" si="236"/>
        <v>0</v>
      </c>
      <c r="BV244" s="284">
        <f t="shared" si="237"/>
        <v>0</v>
      </c>
      <c r="BX244" s="160">
        <v>14</v>
      </c>
      <c r="BY244" s="144">
        <f t="shared" si="238"/>
        <v>0.92500000000000004</v>
      </c>
      <c r="BZ244" s="11">
        <v>2</v>
      </c>
      <c r="CA244" s="31">
        <f t="shared" si="239"/>
        <v>0.872</v>
      </c>
      <c r="CB244" s="11">
        <v>1</v>
      </c>
      <c r="CC244" s="26">
        <f t="shared" si="240"/>
        <v>0.21199999999999999</v>
      </c>
      <c r="CD244" s="11">
        <v>0</v>
      </c>
      <c r="CE244" s="26">
        <f t="shared" si="241"/>
        <v>0</v>
      </c>
      <c r="CF244" s="163">
        <f t="shared" si="242"/>
        <v>1.137</v>
      </c>
      <c r="CG244" s="203">
        <f t="shared" si="243"/>
        <v>0.73799999999999999</v>
      </c>
      <c r="CH244" s="283">
        <f t="shared" si="244"/>
        <v>1</v>
      </c>
      <c r="CI244" s="284">
        <f t="shared" si="245"/>
        <v>1</v>
      </c>
      <c r="CK244" s="160">
        <v>0</v>
      </c>
      <c r="CL244" s="26">
        <f t="shared" si="246"/>
        <v>0</v>
      </c>
      <c r="CM244" s="26">
        <v>0</v>
      </c>
      <c r="CN244" s="83">
        <f t="shared" si="247"/>
        <v>0</v>
      </c>
      <c r="CO244" s="11">
        <v>3</v>
      </c>
      <c r="CP244" s="26">
        <f t="shared" si="248"/>
        <v>0.219</v>
      </c>
      <c r="CQ244" s="11">
        <v>0</v>
      </c>
      <c r="CR244" s="26">
        <f t="shared" si="249"/>
        <v>0</v>
      </c>
      <c r="CS244" s="163">
        <f t="shared" si="250"/>
        <v>0.219</v>
      </c>
      <c r="CT244" s="203">
        <f t="shared" si="251"/>
        <v>0.16200000000000001</v>
      </c>
      <c r="CU244" s="283">
        <f t="shared" si="252"/>
        <v>0</v>
      </c>
      <c r="CV244" s="284">
        <f t="shared" si="253"/>
        <v>0</v>
      </c>
      <c r="CX244" s="227">
        <v>8.9999999999999993E-3</v>
      </c>
      <c r="CY244" s="26">
        <f t="shared" si="254"/>
        <v>0.16200000000000001</v>
      </c>
      <c r="CZ244" s="26">
        <v>5.0000000000000001E-3</v>
      </c>
      <c r="DA244" s="26">
        <f t="shared" si="255"/>
        <v>0.19</v>
      </c>
      <c r="DB244" s="26">
        <v>8.8000000000000005E-3</v>
      </c>
      <c r="DC244" s="163">
        <f t="shared" si="256"/>
        <v>0.36079999999999995</v>
      </c>
      <c r="DD244" s="203">
        <f t="shared" si="257"/>
        <v>8.1000000000000003E-2</v>
      </c>
      <c r="DE244" s="283">
        <f t="shared" si="258"/>
        <v>0</v>
      </c>
      <c r="DF244" s="284">
        <f t="shared" si="259"/>
        <v>0</v>
      </c>
      <c r="DI244" s="231"/>
      <c r="DJ244" s="163">
        <f t="shared" si="260"/>
        <v>7.8267999999999995</v>
      </c>
      <c r="DK244" s="203">
        <f t="shared" si="261"/>
        <v>0.17599999999999999</v>
      </c>
      <c r="DM244" s="301">
        <f t="shared" si="262"/>
        <v>2</v>
      </c>
      <c r="DN244" s="302">
        <f t="shared" si="263"/>
        <v>3</v>
      </c>
    </row>
    <row r="245" spans="2:118" x14ac:dyDescent="0.3">
      <c r="B245" s="47" t="s">
        <v>100</v>
      </c>
      <c r="C245" s="160">
        <v>540061</v>
      </c>
      <c r="D245" s="4" t="s">
        <v>327</v>
      </c>
      <c r="E245" s="4" t="s">
        <v>369</v>
      </c>
      <c r="F245" s="11">
        <v>6</v>
      </c>
      <c r="G245" s="18">
        <v>545</v>
      </c>
      <c r="H245" s="18">
        <v>944</v>
      </c>
      <c r="I245" s="18">
        <v>2216</v>
      </c>
      <c r="J245" s="19">
        <v>2602.2752293577983</v>
      </c>
      <c r="K245" s="18">
        <v>881</v>
      </c>
      <c r="L245" s="163">
        <v>2.5</v>
      </c>
      <c r="N245" s="256">
        <v>30</v>
      </c>
      <c r="O245" s="26">
        <f t="shared" si="198"/>
        <v>0.16200000000000001</v>
      </c>
      <c r="P245" s="26">
        <v>5.5045871559633031E-2</v>
      </c>
      <c r="Q245" s="26">
        <f t="shared" si="199"/>
        <v>0.35599999999999998</v>
      </c>
      <c r="R245" s="11">
        <v>1.58</v>
      </c>
      <c r="S245" s="26">
        <f t="shared" si="200"/>
        <v>0.19400000000000001</v>
      </c>
      <c r="T245" s="69">
        <v>2.8990825688073401E-3</v>
      </c>
      <c r="U245" s="26">
        <f t="shared" si="201"/>
        <v>0.42399999999999999</v>
      </c>
      <c r="V245" s="11">
        <v>18</v>
      </c>
      <c r="W245" s="26">
        <f t="shared" si="202"/>
        <v>0.58599999999999997</v>
      </c>
      <c r="X245" s="62">
        <v>1.5</v>
      </c>
      <c r="Y245" s="26">
        <f t="shared" si="203"/>
        <v>0.42699999999999999</v>
      </c>
      <c r="Z245" s="163">
        <f t="shared" si="204"/>
        <v>2.1489999999999996</v>
      </c>
      <c r="AA245" s="181">
        <f t="shared" si="205"/>
        <v>0.18</v>
      </c>
      <c r="AB245" s="283">
        <f t="shared" si="206"/>
        <v>0</v>
      </c>
      <c r="AC245" s="284">
        <f t="shared" si="207"/>
        <v>0</v>
      </c>
      <c r="AE245" s="256">
        <v>16</v>
      </c>
      <c r="AF245" s="26">
        <f t="shared" si="208"/>
        <v>0.20799999999999999</v>
      </c>
      <c r="AG245" s="79">
        <v>1</v>
      </c>
      <c r="AH245" s="26">
        <f t="shared" si="209"/>
        <v>0.46899999999999997</v>
      </c>
      <c r="AI245" s="26">
        <f t="shared" si="210"/>
        <v>1.6949152542372881E-2</v>
      </c>
      <c r="AJ245" s="83">
        <f t="shared" si="211"/>
        <v>0.219</v>
      </c>
      <c r="AK245" s="61">
        <f t="shared" si="212"/>
        <v>0.53333333333333333</v>
      </c>
      <c r="AL245" s="26">
        <f t="shared" si="213"/>
        <v>0.55100000000000005</v>
      </c>
      <c r="AM245" s="11">
        <v>22</v>
      </c>
      <c r="AN245" s="83">
        <f t="shared" si="214"/>
        <v>2.3305084745762712E-2</v>
      </c>
      <c r="AO245" s="26">
        <f t="shared" si="215"/>
        <v>6.25E-2</v>
      </c>
      <c r="AP245" s="26">
        <f t="shared" si="216"/>
        <v>0.63900000000000001</v>
      </c>
      <c r="AQ245" s="198">
        <f t="shared" si="217"/>
        <v>1.4469999999999998</v>
      </c>
      <c r="AR245" s="193">
        <f t="shared" si="218"/>
        <v>0.318</v>
      </c>
      <c r="AS245" s="283">
        <f t="shared" si="219"/>
        <v>0</v>
      </c>
      <c r="AT245" s="284">
        <f t="shared" si="220"/>
        <v>0</v>
      </c>
      <c r="AV245" s="208">
        <v>67350</v>
      </c>
      <c r="AW245" s="178">
        <f t="shared" si="221"/>
        <v>0.88600000000000001</v>
      </c>
      <c r="AX245" s="26">
        <v>8.3333333333333329E-2</v>
      </c>
      <c r="AY245" s="83">
        <f t="shared" si="222"/>
        <v>0.38500000000000001</v>
      </c>
      <c r="AZ245" s="26">
        <v>0.182</v>
      </c>
      <c r="BA245" s="83">
        <f t="shared" si="223"/>
        <v>0.44500000000000001</v>
      </c>
      <c r="BB245" s="26">
        <v>0.63600000000000001</v>
      </c>
      <c r="BC245" s="83">
        <f t="shared" si="224"/>
        <v>0.28599999999999998</v>
      </c>
      <c r="BD245" s="26">
        <v>0.81800000000000006</v>
      </c>
      <c r="BE245" s="83">
        <f t="shared" si="225"/>
        <v>0.53700000000000003</v>
      </c>
      <c r="BF245" s="26">
        <v>0</v>
      </c>
      <c r="BG245" s="83">
        <f t="shared" si="226"/>
        <v>0</v>
      </c>
      <c r="BH245" s="212">
        <f t="shared" si="227"/>
        <v>2.5390000000000001</v>
      </c>
      <c r="BI245" s="193">
        <f t="shared" si="228"/>
        <v>0.219</v>
      </c>
      <c r="BJ245" s="283">
        <f t="shared" si="229"/>
        <v>0</v>
      </c>
      <c r="BK245" s="284">
        <f t="shared" si="230"/>
        <v>1</v>
      </c>
      <c r="BM245" s="160">
        <v>0</v>
      </c>
      <c r="BN245" s="26">
        <f t="shared" si="231"/>
        <v>0</v>
      </c>
      <c r="BO245" s="11">
        <v>0</v>
      </c>
      <c r="BP245" s="26">
        <f t="shared" si="232"/>
        <v>0</v>
      </c>
      <c r="BQ245" s="26">
        <v>3.5999999999999997E-2</v>
      </c>
      <c r="BR245" s="83">
        <f t="shared" si="233"/>
        <v>0.24</v>
      </c>
      <c r="BS245" s="163">
        <f t="shared" si="234"/>
        <v>0.24</v>
      </c>
      <c r="BT245" s="223">
        <f t="shared" si="235"/>
        <v>0.19700000000000001</v>
      </c>
      <c r="BU245" s="283">
        <f t="shared" si="236"/>
        <v>0</v>
      </c>
      <c r="BV245" s="284">
        <f t="shared" si="237"/>
        <v>0</v>
      </c>
      <c r="BX245" s="160">
        <v>0</v>
      </c>
      <c r="BY245" s="26">
        <f t="shared" si="238"/>
        <v>0</v>
      </c>
      <c r="BZ245" s="11">
        <v>0</v>
      </c>
      <c r="CA245" s="26">
        <f t="shared" si="239"/>
        <v>0</v>
      </c>
      <c r="CB245" s="11">
        <v>0</v>
      </c>
      <c r="CC245" s="26">
        <f t="shared" si="240"/>
        <v>0</v>
      </c>
      <c r="CD245" s="11">
        <v>0</v>
      </c>
      <c r="CE245" s="26">
        <f t="shared" si="241"/>
        <v>0</v>
      </c>
      <c r="CF245" s="163">
        <f t="shared" si="242"/>
        <v>0</v>
      </c>
      <c r="CG245" s="203">
        <f t="shared" si="243"/>
        <v>0</v>
      </c>
      <c r="CH245" s="283">
        <f t="shared" si="244"/>
        <v>0</v>
      </c>
      <c r="CI245" s="284">
        <f t="shared" si="245"/>
        <v>0</v>
      </c>
      <c r="CK245" s="160">
        <v>0</v>
      </c>
      <c r="CL245" s="26">
        <f t="shared" si="246"/>
        <v>0</v>
      </c>
      <c r="CM245" s="26">
        <v>0</v>
      </c>
      <c r="CN245" s="83">
        <f t="shared" si="247"/>
        <v>0</v>
      </c>
      <c r="CO245" s="11">
        <v>4</v>
      </c>
      <c r="CP245" s="26">
        <f t="shared" si="248"/>
        <v>0.23599999999999999</v>
      </c>
      <c r="CQ245" s="11">
        <v>2</v>
      </c>
      <c r="CR245" s="26">
        <f t="shared" si="249"/>
        <v>0.35299999999999998</v>
      </c>
      <c r="CS245" s="163">
        <f t="shared" si="250"/>
        <v>0.58899999999999997</v>
      </c>
      <c r="CT245" s="203">
        <f t="shared" si="251"/>
        <v>0.25</v>
      </c>
      <c r="CU245" s="283">
        <f t="shared" si="252"/>
        <v>0</v>
      </c>
      <c r="CV245" s="284">
        <f t="shared" si="253"/>
        <v>0</v>
      </c>
      <c r="CX245" s="227">
        <v>0.01</v>
      </c>
      <c r="CY245" s="26">
        <f t="shared" si="254"/>
        <v>0.16900000000000001</v>
      </c>
      <c r="CZ245" s="26">
        <v>5.0000000000000001E-3</v>
      </c>
      <c r="DA245" s="26">
        <f t="shared" si="255"/>
        <v>0.19</v>
      </c>
      <c r="DB245" s="26">
        <v>0.33029999999999998</v>
      </c>
      <c r="DC245" s="163">
        <f t="shared" si="256"/>
        <v>0.68930000000000002</v>
      </c>
      <c r="DD245" s="203">
        <f t="shared" si="257"/>
        <v>0.17599999999999999</v>
      </c>
      <c r="DE245" s="283">
        <f t="shared" si="258"/>
        <v>0</v>
      </c>
      <c r="DF245" s="284">
        <f t="shared" si="259"/>
        <v>0</v>
      </c>
      <c r="DI245" s="231"/>
      <c r="DJ245" s="163">
        <f t="shared" si="260"/>
        <v>7.6533000000000015</v>
      </c>
      <c r="DK245" s="203">
        <f t="shared" si="261"/>
        <v>0.17299999999999999</v>
      </c>
      <c r="DM245" s="301">
        <f t="shared" si="262"/>
        <v>0</v>
      </c>
      <c r="DN245" s="302">
        <f t="shared" si="263"/>
        <v>1</v>
      </c>
    </row>
    <row r="246" spans="2:118" x14ac:dyDescent="0.3">
      <c r="B246" s="47" t="s">
        <v>241</v>
      </c>
      <c r="C246" s="160">
        <v>540170</v>
      </c>
      <c r="D246" s="4" t="s">
        <v>353</v>
      </c>
      <c r="E246" s="4" t="s">
        <v>369</v>
      </c>
      <c r="F246" s="11">
        <v>1</v>
      </c>
      <c r="G246" s="18">
        <v>6083</v>
      </c>
      <c r="H246" s="18">
        <v>8939</v>
      </c>
      <c r="I246" s="18">
        <v>17261</v>
      </c>
      <c r="J246" s="19">
        <v>1816.0512904816701</v>
      </c>
      <c r="K246" s="18">
        <v>7154</v>
      </c>
      <c r="L246" s="163">
        <v>2.3199999999999998</v>
      </c>
      <c r="N246" s="256">
        <v>76</v>
      </c>
      <c r="O246" s="26">
        <f t="shared" si="198"/>
        <v>0.41299999999999998</v>
      </c>
      <c r="P246" s="26">
        <v>1.2493835278645411E-2</v>
      </c>
      <c r="Q246" s="26">
        <f t="shared" si="199"/>
        <v>7.3999999999999996E-2</v>
      </c>
      <c r="R246" s="11">
        <v>9.4699999999999989</v>
      </c>
      <c r="S246" s="26">
        <f t="shared" si="200"/>
        <v>0.73399999999999999</v>
      </c>
      <c r="T246" s="69">
        <v>1.5567976327469999E-3</v>
      </c>
      <c r="U246" s="26">
        <f t="shared" si="201"/>
        <v>0.28199999999999997</v>
      </c>
      <c r="V246" s="11">
        <v>20</v>
      </c>
      <c r="W246" s="31">
        <f t="shared" si="202"/>
        <v>0.80900000000000005</v>
      </c>
      <c r="X246" s="65">
        <v>1</v>
      </c>
      <c r="Y246" s="26">
        <f t="shared" si="203"/>
        <v>0.247</v>
      </c>
      <c r="Z246" s="163">
        <f t="shared" si="204"/>
        <v>2.5589999999999997</v>
      </c>
      <c r="AA246" s="181">
        <f t="shared" si="205"/>
        <v>0.28899999999999998</v>
      </c>
      <c r="AB246" s="283">
        <f t="shared" si="206"/>
        <v>0</v>
      </c>
      <c r="AC246" s="284">
        <f t="shared" si="207"/>
        <v>1</v>
      </c>
      <c r="AE246" s="256">
        <v>22</v>
      </c>
      <c r="AF246" s="26">
        <f t="shared" si="208"/>
        <v>0.26800000000000002</v>
      </c>
      <c r="AG246" s="79">
        <v>0</v>
      </c>
      <c r="AH246" s="26">
        <f t="shared" si="209"/>
        <v>0</v>
      </c>
      <c r="AI246" s="26">
        <f t="shared" si="210"/>
        <v>2.4611254055263453E-3</v>
      </c>
      <c r="AJ246" s="83">
        <f t="shared" si="211"/>
        <v>0.155</v>
      </c>
      <c r="AK246" s="61">
        <f t="shared" si="212"/>
        <v>0.28947368421052633</v>
      </c>
      <c r="AL246" s="26">
        <f t="shared" si="213"/>
        <v>0.43099999999999999</v>
      </c>
      <c r="AM246" s="11">
        <v>25</v>
      </c>
      <c r="AN246" s="83">
        <f t="shared" si="214"/>
        <v>2.7967334153708467E-3</v>
      </c>
      <c r="AO246" s="26">
        <f t="shared" si="215"/>
        <v>0</v>
      </c>
      <c r="AP246" s="26">
        <f t="shared" si="216"/>
        <v>0</v>
      </c>
      <c r="AQ246" s="198">
        <f t="shared" si="217"/>
        <v>0.85399999999999998</v>
      </c>
      <c r="AR246" s="193">
        <f t="shared" si="218"/>
        <v>0.16200000000000001</v>
      </c>
      <c r="AS246" s="283">
        <f t="shared" si="219"/>
        <v>0</v>
      </c>
      <c r="AT246" s="284">
        <f t="shared" si="220"/>
        <v>0</v>
      </c>
      <c r="AV246" s="208">
        <v>55800</v>
      </c>
      <c r="AW246" s="178">
        <f t="shared" si="221"/>
        <v>0.80200000000000005</v>
      </c>
      <c r="AX246" s="26">
        <v>0.16666666666666671</v>
      </c>
      <c r="AY246" s="83">
        <f t="shared" si="222"/>
        <v>0.52600000000000002</v>
      </c>
      <c r="AZ246" s="26">
        <v>0</v>
      </c>
      <c r="BA246" s="83">
        <f t="shared" si="223"/>
        <v>0</v>
      </c>
      <c r="BB246" s="26">
        <v>0.72</v>
      </c>
      <c r="BC246" s="83">
        <f t="shared" si="224"/>
        <v>0.38800000000000001</v>
      </c>
      <c r="BD246" s="26">
        <v>0.84000000000000008</v>
      </c>
      <c r="BE246" s="83">
        <f t="shared" si="225"/>
        <v>0.58299999999999996</v>
      </c>
      <c r="BF246" s="26">
        <v>0</v>
      </c>
      <c r="BG246" s="83">
        <f t="shared" si="226"/>
        <v>0</v>
      </c>
      <c r="BH246" s="212">
        <f t="shared" si="227"/>
        <v>2.2989999999999999</v>
      </c>
      <c r="BI246" s="193">
        <f t="shared" si="228"/>
        <v>0.19</v>
      </c>
      <c r="BJ246" s="283">
        <f t="shared" si="229"/>
        <v>0</v>
      </c>
      <c r="BK246" s="284">
        <f t="shared" si="230"/>
        <v>1</v>
      </c>
      <c r="BM246" s="160">
        <v>0</v>
      </c>
      <c r="BN246" s="26">
        <f t="shared" si="231"/>
        <v>0</v>
      </c>
      <c r="BO246" s="11">
        <v>0</v>
      </c>
      <c r="BP246" s="26">
        <f t="shared" si="232"/>
        <v>0</v>
      </c>
      <c r="BQ246" s="26">
        <v>2E-3</v>
      </c>
      <c r="BR246" s="83">
        <f t="shared" si="233"/>
        <v>8.7999999999999995E-2</v>
      </c>
      <c r="BS246" s="163">
        <f t="shared" si="234"/>
        <v>8.7999999999999995E-2</v>
      </c>
      <c r="BT246" s="223">
        <f t="shared" si="235"/>
        <v>8.4000000000000005E-2</v>
      </c>
      <c r="BU246" s="283">
        <f t="shared" si="236"/>
        <v>0</v>
      </c>
      <c r="BV246" s="284">
        <f t="shared" si="237"/>
        <v>0</v>
      </c>
      <c r="BX246" s="160">
        <v>0</v>
      </c>
      <c r="BY246" s="26">
        <f t="shared" si="238"/>
        <v>0</v>
      </c>
      <c r="BZ246" s="11">
        <v>0</v>
      </c>
      <c r="CA246" s="26">
        <f t="shared" si="239"/>
        <v>0</v>
      </c>
      <c r="CB246" s="11">
        <v>1</v>
      </c>
      <c r="CC246" s="26">
        <f t="shared" si="240"/>
        <v>0.21199999999999999</v>
      </c>
      <c r="CD246" s="11">
        <v>0</v>
      </c>
      <c r="CE246" s="26">
        <f t="shared" si="241"/>
        <v>0</v>
      </c>
      <c r="CF246" s="163">
        <f t="shared" si="242"/>
        <v>0.21199999999999999</v>
      </c>
      <c r="CG246" s="203">
        <f t="shared" si="243"/>
        <v>0.20799999999999999</v>
      </c>
      <c r="CH246" s="283">
        <f t="shared" si="244"/>
        <v>0</v>
      </c>
      <c r="CI246" s="284">
        <f t="shared" si="245"/>
        <v>0</v>
      </c>
      <c r="CK246" s="160">
        <v>0</v>
      </c>
      <c r="CL246" s="26">
        <f t="shared" si="246"/>
        <v>0</v>
      </c>
      <c r="CM246" s="26">
        <v>0</v>
      </c>
      <c r="CN246" s="83">
        <f t="shared" si="247"/>
        <v>0</v>
      </c>
      <c r="CO246" s="11">
        <v>30</v>
      </c>
      <c r="CP246" s="26">
        <f t="shared" si="248"/>
        <v>0.54</v>
      </c>
      <c r="CQ246" s="11">
        <v>13</v>
      </c>
      <c r="CR246" s="26">
        <f t="shared" si="249"/>
        <v>0.65</v>
      </c>
      <c r="CS246" s="163">
        <f t="shared" si="250"/>
        <v>1.19</v>
      </c>
      <c r="CT246" s="203">
        <f t="shared" si="251"/>
        <v>0.38500000000000001</v>
      </c>
      <c r="CU246" s="283">
        <f t="shared" si="252"/>
        <v>0</v>
      </c>
      <c r="CV246" s="284">
        <f t="shared" si="253"/>
        <v>0</v>
      </c>
      <c r="CX246" s="227">
        <v>1E-3</v>
      </c>
      <c r="CY246" s="26">
        <f t="shared" si="254"/>
        <v>0.10199999999999999</v>
      </c>
      <c r="CZ246" s="26">
        <v>0</v>
      </c>
      <c r="DA246" s="26">
        <f t="shared" si="255"/>
        <v>0</v>
      </c>
      <c r="DB246" s="26">
        <v>0.31269999999999998</v>
      </c>
      <c r="DC246" s="163">
        <f t="shared" si="256"/>
        <v>0.41469999999999996</v>
      </c>
      <c r="DD246" s="203">
        <f t="shared" si="257"/>
        <v>9.5000000000000001E-2</v>
      </c>
      <c r="DE246" s="283">
        <f t="shared" si="258"/>
        <v>0</v>
      </c>
      <c r="DF246" s="284">
        <f t="shared" si="259"/>
        <v>0</v>
      </c>
      <c r="DI246" s="231"/>
      <c r="DJ246" s="163">
        <f t="shared" si="260"/>
        <v>7.6166999999999998</v>
      </c>
      <c r="DK246" s="203">
        <f t="shared" si="261"/>
        <v>0.16900000000000001</v>
      </c>
      <c r="DM246" s="301">
        <f t="shared" si="262"/>
        <v>0</v>
      </c>
      <c r="DN246" s="302">
        <f t="shared" si="263"/>
        <v>2</v>
      </c>
    </row>
    <row r="247" spans="2:118" x14ac:dyDescent="0.3">
      <c r="B247" s="47" t="s">
        <v>62</v>
      </c>
      <c r="C247" s="160">
        <v>540031</v>
      </c>
      <c r="D247" s="4" t="s">
        <v>318</v>
      </c>
      <c r="E247" s="4" t="s">
        <v>369</v>
      </c>
      <c r="F247" s="11">
        <v>4</v>
      </c>
      <c r="G247" s="18">
        <v>6243</v>
      </c>
      <c r="H247" s="18">
        <v>4162</v>
      </c>
      <c r="I247" s="18">
        <v>8228</v>
      </c>
      <c r="J247" s="19">
        <v>843.49191094025298</v>
      </c>
      <c r="K247" s="18">
        <v>3410</v>
      </c>
      <c r="L247" s="163">
        <v>2.37</v>
      </c>
      <c r="N247" s="256">
        <v>86</v>
      </c>
      <c r="O247" s="26">
        <f t="shared" si="198"/>
        <v>0.441</v>
      </c>
      <c r="P247" s="26">
        <v>1.3775428479897491E-2</v>
      </c>
      <c r="Q247" s="26">
        <f t="shared" si="199"/>
        <v>7.6999999999999999E-2</v>
      </c>
      <c r="R247" s="11">
        <v>7.76</v>
      </c>
      <c r="S247" s="26">
        <f t="shared" si="200"/>
        <v>0.70599999999999996</v>
      </c>
      <c r="T247" s="69">
        <v>1.2429921512093539E-3</v>
      </c>
      <c r="U247" s="26">
        <f t="shared" si="201"/>
        <v>0.20799999999999999</v>
      </c>
      <c r="V247" s="11">
        <v>17</v>
      </c>
      <c r="W247" s="26">
        <f t="shared" si="202"/>
        <v>0.505</v>
      </c>
      <c r="X247" s="62">
        <v>0.5</v>
      </c>
      <c r="Y247" s="26">
        <f t="shared" si="203"/>
        <v>0.14399999999999999</v>
      </c>
      <c r="Z247" s="163">
        <f t="shared" si="204"/>
        <v>2.081</v>
      </c>
      <c r="AA247" s="181">
        <f t="shared" si="205"/>
        <v>0.16600000000000001</v>
      </c>
      <c r="AB247" s="283">
        <f t="shared" si="206"/>
        <v>0</v>
      </c>
      <c r="AC247" s="284">
        <f t="shared" si="207"/>
        <v>0</v>
      </c>
      <c r="AE247" s="256">
        <v>29</v>
      </c>
      <c r="AF247" s="26">
        <f t="shared" si="208"/>
        <v>0.32100000000000001</v>
      </c>
      <c r="AG247" s="79">
        <v>0</v>
      </c>
      <c r="AH247" s="26">
        <f t="shared" si="209"/>
        <v>0</v>
      </c>
      <c r="AI247" s="26">
        <f t="shared" si="210"/>
        <v>6.9678039404132627E-3</v>
      </c>
      <c r="AJ247" s="83">
        <f t="shared" si="211"/>
        <v>0.17299999999999999</v>
      </c>
      <c r="AK247" s="61">
        <f t="shared" si="212"/>
        <v>0.33720930232558138</v>
      </c>
      <c r="AL247" s="26">
        <f t="shared" si="213"/>
        <v>0.46899999999999997</v>
      </c>
      <c r="AM247" s="11">
        <v>55</v>
      </c>
      <c r="AN247" s="83">
        <f t="shared" si="214"/>
        <v>1.3214800576645843E-2</v>
      </c>
      <c r="AO247" s="26">
        <f t="shared" si="215"/>
        <v>0</v>
      </c>
      <c r="AP247" s="26">
        <f t="shared" si="216"/>
        <v>0</v>
      </c>
      <c r="AQ247" s="198">
        <f t="shared" si="217"/>
        <v>0.96299999999999986</v>
      </c>
      <c r="AR247" s="193">
        <f t="shared" si="218"/>
        <v>0.187</v>
      </c>
      <c r="AS247" s="283">
        <f t="shared" si="219"/>
        <v>0</v>
      </c>
      <c r="AT247" s="284">
        <f t="shared" si="220"/>
        <v>0</v>
      </c>
      <c r="AV247" s="208">
        <v>27000</v>
      </c>
      <c r="AW247" s="83">
        <f t="shared" si="221"/>
        <v>0.314</v>
      </c>
      <c r="AX247" s="26">
        <v>4.0816326530612242E-2</v>
      </c>
      <c r="AY247" s="83">
        <f t="shared" si="222"/>
        <v>0.3</v>
      </c>
      <c r="AZ247" s="26">
        <v>0.255</v>
      </c>
      <c r="BA247" s="83">
        <f t="shared" si="223"/>
        <v>0.621</v>
      </c>
      <c r="BB247" s="26">
        <v>0.96399999999999997</v>
      </c>
      <c r="BC247" s="144">
        <f t="shared" si="224"/>
        <v>0.98199999999999998</v>
      </c>
      <c r="BD247" s="26">
        <v>0.90900000000000003</v>
      </c>
      <c r="BE247" s="83">
        <f t="shared" si="225"/>
        <v>0.79500000000000004</v>
      </c>
      <c r="BF247" s="26">
        <v>0</v>
      </c>
      <c r="BG247" s="83">
        <f t="shared" si="226"/>
        <v>0</v>
      </c>
      <c r="BH247" s="212">
        <f t="shared" si="227"/>
        <v>3.012</v>
      </c>
      <c r="BI247" s="193">
        <f t="shared" si="228"/>
        <v>0.318</v>
      </c>
      <c r="BJ247" s="283">
        <f t="shared" si="229"/>
        <v>1</v>
      </c>
      <c r="BK247" s="284">
        <f t="shared" si="230"/>
        <v>1</v>
      </c>
      <c r="BM247" s="160">
        <v>0</v>
      </c>
      <c r="BN247" s="26">
        <f t="shared" si="231"/>
        <v>0</v>
      </c>
      <c r="BO247" s="11">
        <v>0</v>
      </c>
      <c r="BP247" s="26">
        <f t="shared" si="232"/>
        <v>0</v>
      </c>
      <c r="BQ247" s="26">
        <v>1.2E-2</v>
      </c>
      <c r="BR247" s="83">
        <f t="shared" si="233"/>
        <v>0.13700000000000001</v>
      </c>
      <c r="BS247" s="163">
        <f t="shared" si="234"/>
        <v>0.13700000000000001</v>
      </c>
      <c r="BT247" s="223">
        <f t="shared" si="235"/>
        <v>0.13</v>
      </c>
      <c r="BU247" s="283">
        <f t="shared" si="236"/>
        <v>0</v>
      </c>
      <c r="BV247" s="284">
        <f t="shared" si="237"/>
        <v>0</v>
      </c>
      <c r="BX247" s="160">
        <v>0</v>
      </c>
      <c r="BY247" s="26">
        <f t="shared" si="238"/>
        <v>0</v>
      </c>
      <c r="BZ247" s="11">
        <v>0</v>
      </c>
      <c r="CA247" s="26">
        <f t="shared" si="239"/>
        <v>0</v>
      </c>
      <c r="CB247" s="11">
        <v>0</v>
      </c>
      <c r="CC247" s="26">
        <f t="shared" si="240"/>
        <v>0</v>
      </c>
      <c r="CD247" s="11">
        <v>0</v>
      </c>
      <c r="CE247" s="26">
        <f t="shared" si="241"/>
        <v>0</v>
      </c>
      <c r="CF247" s="163">
        <f t="shared" si="242"/>
        <v>0</v>
      </c>
      <c r="CG247" s="203">
        <f t="shared" si="243"/>
        <v>0</v>
      </c>
      <c r="CH247" s="283">
        <f t="shared" si="244"/>
        <v>0</v>
      </c>
      <c r="CI247" s="284">
        <f t="shared" si="245"/>
        <v>0</v>
      </c>
      <c r="CK247" s="160">
        <v>0</v>
      </c>
      <c r="CL247" s="26">
        <f t="shared" si="246"/>
        <v>0</v>
      </c>
      <c r="CM247" s="26">
        <v>0</v>
      </c>
      <c r="CN247" s="83">
        <f t="shared" si="247"/>
        <v>0</v>
      </c>
      <c r="CO247" s="11">
        <v>7</v>
      </c>
      <c r="CP247" s="26">
        <f t="shared" si="248"/>
        <v>0.31</v>
      </c>
      <c r="CQ247" s="11">
        <v>0</v>
      </c>
      <c r="CR247" s="26">
        <f t="shared" si="249"/>
        <v>0</v>
      </c>
      <c r="CS247" s="163">
        <f t="shared" si="250"/>
        <v>0.31</v>
      </c>
      <c r="CT247" s="203">
        <f t="shared" si="251"/>
        <v>0.21199999999999999</v>
      </c>
      <c r="CU247" s="283">
        <f t="shared" si="252"/>
        <v>0</v>
      </c>
      <c r="CV247" s="284">
        <f t="shared" si="253"/>
        <v>0</v>
      </c>
      <c r="CX247" s="227">
        <v>8.0000000000000002E-3</v>
      </c>
      <c r="CY247" s="26">
        <f t="shared" si="254"/>
        <v>0.155</v>
      </c>
      <c r="CZ247" s="26">
        <v>2E-3</v>
      </c>
      <c r="DA247" s="26">
        <f t="shared" si="255"/>
        <v>0.16900000000000001</v>
      </c>
      <c r="DB247" s="26">
        <v>0.59909999999999997</v>
      </c>
      <c r="DC247" s="163">
        <f t="shared" si="256"/>
        <v>0.92310000000000003</v>
      </c>
      <c r="DD247" s="203">
        <f t="shared" si="257"/>
        <v>0.27900000000000003</v>
      </c>
      <c r="DE247" s="283">
        <f t="shared" si="258"/>
        <v>0</v>
      </c>
      <c r="DF247" s="284">
        <f t="shared" si="259"/>
        <v>0</v>
      </c>
      <c r="DI247" s="231"/>
      <c r="DJ247" s="163">
        <f t="shared" si="260"/>
        <v>7.426099999999999</v>
      </c>
      <c r="DK247" s="203">
        <f t="shared" si="261"/>
        <v>0.16600000000000001</v>
      </c>
      <c r="DM247" s="301">
        <f t="shared" si="262"/>
        <v>1</v>
      </c>
      <c r="DN247" s="302">
        <f t="shared" si="263"/>
        <v>1</v>
      </c>
    </row>
    <row r="248" spans="2:118" x14ac:dyDescent="0.3">
      <c r="B248" s="47" t="s">
        <v>256</v>
      </c>
      <c r="C248" s="160">
        <v>540180</v>
      </c>
      <c r="D248" s="4" t="s">
        <v>355</v>
      </c>
      <c r="E248" s="4" t="s">
        <v>369</v>
      </c>
      <c r="F248" s="11">
        <v>5</v>
      </c>
      <c r="G248" s="18">
        <v>720</v>
      </c>
      <c r="H248" s="18">
        <v>305</v>
      </c>
      <c r="I248" s="18">
        <v>195</v>
      </c>
      <c r="J248" s="19">
        <v>173.33333333333334</v>
      </c>
      <c r="K248" s="18">
        <v>66</v>
      </c>
      <c r="L248" s="163">
        <v>2.95</v>
      </c>
      <c r="N248" s="256">
        <v>33</v>
      </c>
      <c r="O248" s="26">
        <f t="shared" si="198"/>
        <v>0.17599999999999999</v>
      </c>
      <c r="P248" s="26">
        <v>4.583333333333333E-2</v>
      </c>
      <c r="Q248" s="26">
        <f t="shared" si="199"/>
        <v>0.307</v>
      </c>
      <c r="R248" s="11">
        <v>2.62</v>
      </c>
      <c r="S248" s="26">
        <f t="shared" si="200"/>
        <v>0.36299999999999999</v>
      </c>
      <c r="T248" s="69">
        <v>3.638888888888889E-3</v>
      </c>
      <c r="U248" s="26">
        <f t="shared" si="201"/>
        <v>0.501</v>
      </c>
      <c r="V248" s="11">
        <v>12</v>
      </c>
      <c r="W248" s="26">
        <f t="shared" si="202"/>
        <v>0.11600000000000001</v>
      </c>
      <c r="X248" s="62">
        <v>0.9</v>
      </c>
      <c r="Y248" s="26">
        <f t="shared" si="203"/>
        <v>0.222</v>
      </c>
      <c r="Z248" s="163">
        <f t="shared" si="204"/>
        <v>1.6849999999999998</v>
      </c>
      <c r="AA248" s="181">
        <f t="shared" si="205"/>
        <v>0.123</v>
      </c>
      <c r="AB248" s="283">
        <f t="shared" si="206"/>
        <v>0</v>
      </c>
      <c r="AC248" s="284">
        <f t="shared" si="207"/>
        <v>0</v>
      </c>
      <c r="AE248" s="256">
        <v>11</v>
      </c>
      <c r="AF248" s="26">
        <f t="shared" si="208"/>
        <v>0.155</v>
      </c>
      <c r="AG248" s="79">
        <v>0</v>
      </c>
      <c r="AH248" s="26">
        <f t="shared" si="209"/>
        <v>0</v>
      </c>
      <c r="AI248" s="26">
        <f t="shared" si="210"/>
        <v>3.6065573770491806E-2</v>
      </c>
      <c r="AJ248" s="83">
        <f t="shared" si="211"/>
        <v>0.31</v>
      </c>
      <c r="AK248" s="61">
        <f t="shared" si="212"/>
        <v>0.33333333333333331</v>
      </c>
      <c r="AL248" s="26">
        <f t="shared" si="213"/>
        <v>0.45500000000000002</v>
      </c>
      <c r="AM248" s="11">
        <v>18</v>
      </c>
      <c r="AN248" s="83">
        <f t="shared" si="214"/>
        <v>5.9016393442622953E-2</v>
      </c>
      <c r="AO248" s="26">
        <f t="shared" si="215"/>
        <v>0</v>
      </c>
      <c r="AP248" s="26">
        <f t="shared" si="216"/>
        <v>0</v>
      </c>
      <c r="AQ248" s="198">
        <f t="shared" si="217"/>
        <v>0.92</v>
      </c>
      <c r="AR248" s="193">
        <f t="shared" si="218"/>
        <v>0.18</v>
      </c>
      <c r="AS248" s="283">
        <f t="shared" si="219"/>
        <v>0</v>
      </c>
      <c r="AT248" s="284">
        <f t="shared" si="220"/>
        <v>0</v>
      </c>
      <c r="AV248" s="208">
        <v>35700</v>
      </c>
      <c r="AW248" s="83">
        <f t="shared" si="221"/>
        <v>0.48399999999999999</v>
      </c>
      <c r="AX248" s="26">
        <v>0.45454545454545447</v>
      </c>
      <c r="AY248" s="144">
        <f t="shared" si="222"/>
        <v>0.93200000000000005</v>
      </c>
      <c r="AZ248" s="26">
        <v>0</v>
      </c>
      <c r="BA248" s="83">
        <f t="shared" si="223"/>
        <v>0</v>
      </c>
      <c r="BB248" s="26">
        <v>0.94399999999999995</v>
      </c>
      <c r="BC248" s="144">
        <f t="shared" si="224"/>
        <v>0.93600000000000005</v>
      </c>
      <c r="BD248" s="26">
        <v>0.66800000000000015</v>
      </c>
      <c r="BE248" s="83">
        <f t="shared" si="225"/>
        <v>0.28199999999999997</v>
      </c>
      <c r="BF248" s="26">
        <v>0</v>
      </c>
      <c r="BG248" s="83">
        <f t="shared" si="226"/>
        <v>0</v>
      </c>
      <c r="BH248" s="212">
        <f t="shared" si="227"/>
        <v>2.6339999999999999</v>
      </c>
      <c r="BI248" s="193">
        <f t="shared" si="228"/>
        <v>0.22900000000000001</v>
      </c>
      <c r="BJ248" s="283">
        <f t="shared" si="229"/>
        <v>2</v>
      </c>
      <c r="BK248" s="284">
        <f t="shared" si="230"/>
        <v>2</v>
      </c>
      <c r="BM248" s="160">
        <v>0</v>
      </c>
      <c r="BN248" s="26">
        <f t="shared" si="231"/>
        <v>0</v>
      </c>
      <c r="BO248" s="11">
        <v>0</v>
      </c>
      <c r="BP248" s="26">
        <f t="shared" si="232"/>
        <v>0</v>
      </c>
      <c r="BQ248" s="26">
        <v>8.2000000000000003E-2</v>
      </c>
      <c r="BR248" s="83">
        <f t="shared" si="233"/>
        <v>0.51500000000000001</v>
      </c>
      <c r="BS248" s="163">
        <f t="shared" si="234"/>
        <v>0.51500000000000001</v>
      </c>
      <c r="BT248" s="223">
        <f t="shared" si="235"/>
        <v>0.307</v>
      </c>
      <c r="BU248" s="283">
        <f t="shared" si="236"/>
        <v>0</v>
      </c>
      <c r="BV248" s="284">
        <f t="shared" si="237"/>
        <v>0</v>
      </c>
      <c r="BX248" s="160">
        <v>0</v>
      </c>
      <c r="BY248" s="26">
        <f t="shared" si="238"/>
        <v>0</v>
      </c>
      <c r="BZ248" s="11">
        <v>0</v>
      </c>
      <c r="CA248" s="26">
        <f t="shared" si="239"/>
        <v>0</v>
      </c>
      <c r="CB248" s="11">
        <v>0</v>
      </c>
      <c r="CC248" s="26">
        <f t="shared" si="240"/>
        <v>0</v>
      </c>
      <c r="CD248" s="11">
        <v>0</v>
      </c>
      <c r="CE248" s="26">
        <f t="shared" si="241"/>
        <v>0</v>
      </c>
      <c r="CF248" s="163">
        <f t="shared" si="242"/>
        <v>0</v>
      </c>
      <c r="CG248" s="203">
        <f t="shared" si="243"/>
        <v>0</v>
      </c>
      <c r="CH248" s="283">
        <f t="shared" si="244"/>
        <v>0</v>
      </c>
      <c r="CI248" s="284">
        <f t="shared" si="245"/>
        <v>0</v>
      </c>
      <c r="CK248" s="160">
        <v>0</v>
      </c>
      <c r="CL248" s="26">
        <f t="shared" si="246"/>
        <v>0</v>
      </c>
      <c r="CM248" s="26">
        <v>0</v>
      </c>
      <c r="CN248" s="83">
        <f t="shared" si="247"/>
        <v>0</v>
      </c>
      <c r="CO248" s="11">
        <v>1</v>
      </c>
      <c r="CP248" s="26">
        <f t="shared" si="248"/>
        <v>0.109</v>
      </c>
      <c r="CQ248" s="11">
        <v>0</v>
      </c>
      <c r="CR248" s="26">
        <f t="shared" si="249"/>
        <v>0</v>
      </c>
      <c r="CS248" s="163">
        <f t="shared" si="250"/>
        <v>0.109</v>
      </c>
      <c r="CT248" s="203">
        <f t="shared" si="251"/>
        <v>9.5000000000000001E-2</v>
      </c>
      <c r="CU248" s="283">
        <f t="shared" si="252"/>
        <v>0</v>
      </c>
      <c r="CV248" s="284">
        <f t="shared" si="253"/>
        <v>0</v>
      </c>
      <c r="CX248" s="227">
        <v>9.1999999999999998E-2</v>
      </c>
      <c r="CY248" s="26">
        <f t="shared" si="254"/>
        <v>0.45500000000000002</v>
      </c>
      <c r="CZ248" s="26">
        <v>1.4999999999999999E-2</v>
      </c>
      <c r="DA248" s="26">
        <f t="shared" si="255"/>
        <v>0.27900000000000003</v>
      </c>
      <c r="DB248" s="83">
        <v>0.7268</v>
      </c>
      <c r="DC248" s="163">
        <f t="shared" si="256"/>
        <v>1.4607999999999999</v>
      </c>
      <c r="DD248" s="203">
        <f t="shared" si="257"/>
        <v>0.49399999999999999</v>
      </c>
      <c r="DE248" s="283">
        <f t="shared" si="258"/>
        <v>0</v>
      </c>
      <c r="DF248" s="284">
        <f t="shared" si="259"/>
        <v>0</v>
      </c>
      <c r="DI248" s="231"/>
      <c r="DJ248" s="163">
        <f t="shared" si="260"/>
        <v>7.3238000000000012</v>
      </c>
      <c r="DK248" s="203">
        <f t="shared" si="261"/>
        <v>0.16200000000000001</v>
      </c>
      <c r="DM248" s="301">
        <f t="shared" si="262"/>
        <v>2</v>
      </c>
      <c r="DN248" s="302">
        <f t="shared" si="263"/>
        <v>2</v>
      </c>
    </row>
    <row r="249" spans="2:118" x14ac:dyDescent="0.3">
      <c r="B249" s="47" t="s">
        <v>237</v>
      </c>
      <c r="C249" s="160">
        <v>540167</v>
      </c>
      <c r="D249" s="4" t="s">
        <v>352</v>
      </c>
      <c r="E249" s="4" t="s">
        <v>369</v>
      </c>
      <c r="F249" s="11">
        <v>3</v>
      </c>
      <c r="G249" s="18">
        <v>2384</v>
      </c>
      <c r="H249" s="18">
        <v>3054</v>
      </c>
      <c r="I249" s="18">
        <v>6901</v>
      </c>
      <c r="J249" s="19">
        <v>1852.6174496644294</v>
      </c>
      <c r="K249" s="18">
        <v>2759</v>
      </c>
      <c r="L249" s="163">
        <v>2.5</v>
      </c>
      <c r="N249" s="256">
        <v>102</v>
      </c>
      <c r="O249" s="26">
        <f t="shared" si="198"/>
        <v>0.47299999999999998</v>
      </c>
      <c r="P249" s="26">
        <v>4.278523489932886E-2</v>
      </c>
      <c r="Q249" s="26">
        <f t="shared" si="199"/>
        <v>0.27200000000000002</v>
      </c>
      <c r="R249" s="11">
        <v>7.22</v>
      </c>
      <c r="S249" s="26">
        <f t="shared" si="200"/>
        <v>0.68899999999999995</v>
      </c>
      <c r="T249" s="69">
        <v>3.0285234899328859E-3</v>
      </c>
      <c r="U249" s="26">
        <f t="shared" si="201"/>
        <v>0.44500000000000001</v>
      </c>
      <c r="V249" s="11">
        <v>16</v>
      </c>
      <c r="W249" s="26">
        <f t="shared" si="202"/>
        <v>0.38800000000000001</v>
      </c>
      <c r="X249" s="62">
        <v>0.4</v>
      </c>
      <c r="Y249" s="26">
        <f t="shared" si="203"/>
        <v>0.13400000000000001</v>
      </c>
      <c r="Z249" s="163">
        <f t="shared" si="204"/>
        <v>2.4010000000000002</v>
      </c>
      <c r="AA249" s="181">
        <f t="shared" si="205"/>
        <v>0.247</v>
      </c>
      <c r="AB249" s="283">
        <f t="shared" si="206"/>
        <v>0</v>
      </c>
      <c r="AC249" s="284">
        <f t="shared" si="207"/>
        <v>0</v>
      </c>
      <c r="AE249" s="256">
        <v>17</v>
      </c>
      <c r="AF249" s="26">
        <f t="shared" si="208"/>
        <v>0.219</v>
      </c>
      <c r="AG249" s="79">
        <v>2</v>
      </c>
      <c r="AH249" s="26">
        <f t="shared" si="209"/>
        <v>0.51900000000000002</v>
      </c>
      <c r="AI249" s="26">
        <f t="shared" si="210"/>
        <v>5.5664702030124424E-3</v>
      </c>
      <c r="AJ249" s="83">
        <f t="shared" si="211"/>
        <v>0.159</v>
      </c>
      <c r="AK249" s="61">
        <f t="shared" si="212"/>
        <v>0.16666666666666666</v>
      </c>
      <c r="AL249" s="26">
        <f t="shared" si="213"/>
        <v>0.34899999999999998</v>
      </c>
      <c r="AM249" s="11">
        <v>41</v>
      </c>
      <c r="AN249" s="83">
        <f t="shared" si="214"/>
        <v>1.3425016371971186E-2</v>
      </c>
      <c r="AO249" s="26">
        <f t="shared" si="215"/>
        <v>0.11764705882352941</v>
      </c>
      <c r="AP249" s="26">
        <f t="shared" si="216"/>
        <v>0.79100000000000004</v>
      </c>
      <c r="AQ249" s="198">
        <f t="shared" si="217"/>
        <v>1.2460000000000002</v>
      </c>
      <c r="AR249" s="193">
        <f t="shared" si="218"/>
        <v>0.25</v>
      </c>
      <c r="AS249" s="283">
        <f t="shared" si="219"/>
        <v>0</v>
      </c>
      <c r="AT249" s="284">
        <f t="shared" si="220"/>
        <v>0</v>
      </c>
      <c r="AV249" s="208">
        <v>176400</v>
      </c>
      <c r="AW249" s="144">
        <f t="shared" si="221"/>
        <v>0.98899999999999999</v>
      </c>
      <c r="AX249" s="26">
        <v>0.1470588235294118</v>
      </c>
      <c r="AY249" s="83">
        <f t="shared" si="222"/>
        <v>0.50800000000000001</v>
      </c>
      <c r="AZ249" s="26">
        <v>7.2999999999999995E-2</v>
      </c>
      <c r="BA249" s="83">
        <f t="shared" si="223"/>
        <v>0.22600000000000001</v>
      </c>
      <c r="BB249" s="26">
        <v>0.46300000000000002</v>
      </c>
      <c r="BC249" s="83">
        <f t="shared" si="224"/>
        <v>0.21199999999999999</v>
      </c>
      <c r="BD249" s="26">
        <v>0.26800000000000002</v>
      </c>
      <c r="BE249" s="83">
        <f t="shared" si="225"/>
        <v>0.159</v>
      </c>
      <c r="BF249" s="26">
        <v>0</v>
      </c>
      <c r="BG249" s="83">
        <f t="shared" si="226"/>
        <v>0</v>
      </c>
      <c r="BH249" s="212">
        <f t="shared" si="227"/>
        <v>2.0939999999999999</v>
      </c>
      <c r="BI249" s="193">
        <f t="shared" si="228"/>
        <v>0.17599999999999999</v>
      </c>
      <c r="BJ249" s="283">
        <f t="shared" si="229"/>
        <v>1</v>
      </c>
      <c r="BK249" s="284">
        <f t="shared" si="230"/>
        <v>1</v>
      </c>
      <c r="BM249" s="160">
        <v>0</v>
      </c>
      <c r="BN249" s="26">
        <f t="shared" si="231"/>
        <v>0</v>
      </c>
      <c r="BO249" s="11">
        <v>0</v>
      </c>
      <c r="BP249" s="26">
        <f t="shared" si="232"/>
        <v>0</v>
      </c>
      <c r="BQ249" s="26">
        <v>6.0000000000000001E-3</v>
      </c>
      <c r="BR249" s="83">
        <f t="shared" si="233"/>
        <v>0.106</v>
      </c>
      <c r="BS249" s="163">
        <f t="shared" si="234"/>
        <v>0.106</v>
      </c>
      <c r="BT249" s="223">
        <f t="shared" si="235"/>
        <v>0.10199999999999999</v>
      </c>
      <c r="BU249" s="283">
        <f t="shared" si="236"/>
        <v>0</v>
      </c>
      <c r="BV249" s="284">
        <f t="shared" si="237"/>
        <v>0</v>
      </c>
      <c r="BX249" s="160">
        <v>0</v>
      </c>
      <c r="BY249" s="26">
        <f t="shared" si="238"/>
        <v>0</v>
      </c>
      <c r="BZ249" s="11">
        <v>0</v>
      </c>
      <c r="CA249" s="26">
        <f t="shared" si="239"/>
        <v>0</v>
      </c>
      <c r="CB249" s="11">
        <v>0</v>
      </c>
      <c r="CC249" s="26">
        <f t="shared" si="240"/>
        <v>0</v>
      </c>
      <c r="CD249" s="11">
        <v>0</v>
      </c>
      <c r="CE249" s="26">
        <f t="shared" si="241"/>
        <v>0</v>
      </c>
      <c r="CF249" s="163">
        <f t="shared" si="242"/>
        <v>0</v>
      </c>
      <c r="CG249" s="203">
        <f t="shared" si="243"/>
        <v>0</v>
      </c>
      <c r="CH249" s="283">
        <f t="shared" si="244"/>
        <v>0</v>
      </c>
      <c r="CI249" s="284">
        <f t="shared" si="245"/>
        <v>0</v>
      </c>
      <c r="CK249" s="160">
        <v>0</v>
      </c>
      <c r="CL249" s="26">
        <f t="shared" si="246"/>
        <v>0</v>
      </c>
      <c r="CM249" s="26">
        <v>0</v>
      </c>
      <c r="CN249" s="83">
        <f t="shared" si="247"/>
        <v>0</v>
      </c>
      <c r="CO249" s="11">
        <v>17</v>
      </c>
      <c r="CP249" s="26">
        <f t="shared" si="248"/>
        <v>0.44800000000000001</v>
      </c>
      <c r="CQ249" s="11">
        <v>8</v>
      </c>
      <c r="CR249" s="26">
        <f t="shared" si="249"/>
        <v>0.57199999999999995</v>
      </c>
      <c r="CS249" s="163">
        <f t="shared" si="250"/>
        <v>1.02</v>
      </c>
      <c r="CT249" s="203">
        <f t="shared" si="251"/>
        <v>0.34599999999999997</v>
      </c>
      <c r="CU249" s="283">
        <f t="shared" si="252"/>
        <v>0</v>
      </c>
      <c r="CV249" s="284">
        <f t="shared" si="253"/>
        <v>0</v>
      </c>
      <c r="CX249" s="227">
        <v>3.0000000000000001E-3</v>
      </c>
      <c r="CY249" s="26">
        <f t="shared" si="254"/>
        <v>0.123</v>
      </c>
      <c r="CZ249" s="26">
        <v>0</v>
      </c>
      <c r="DA249" s="26">
        <f t="shared" si="255"/>
        <v>0</v>
      </c>
      <c r="DB249" s="26">
        <v>0.1145</v>
      </c>
      <c r="DC249" s="163">
        <f t="shared" si="256"/>
        <v>0.23749999999999999</v>
      </c>
      <c r="DD249" s="203">
        <f t="shared" si="257"/>
        <v>4.4999999999999998E-2</v>
      </c>
      <c r="DE249" s="283">
        <f t="shared" si="258"/>
        <v>0</v>
      </c>
      <c r="DF249" s="284">
        <f t="shared" si="259"/>
        <v>0</v>
      </c>
      <c r="DI249" s="231"/>
      <c r="DJ249" s="163">
        <f t="shared" si="260"/>
        <v>7.1045000000000007</v>
      </c>
      <c r="DK249" s="203">
        <f t="shared" si="261"/>
        <v>0.159</v>
      </c>
      <c r="DM249" s="301">
        <f t="shared" si="262"/>
        <v>1</v>
      </c>
      <c r="DN249" s="302">
        <f t="shared" si="263"/>
        <v>1</v>
      </c>
    </row>
    <row r="250" spans="2:118" x14ac:dyDescent="0.3">
      <c r="B250" s="47" t="s">
        <v>134</v>
      </c>
      <c r="C250" s="160">
        <v>545535</v>
      </c>
      <c r="D250" s="4" t="s">
        <v>334</v>
      </c>
      <c r="E250" s="4" t="s">
        <v>369</v>
      </c>
      <c r="F250" s="11">
        <v>2</v>
      </c>
      <c r="G250" s="18">
        <v>790</v>
      </c>
      <c r="H250" s="18">
        <v>1005</v>
      </c>
      <c r="I250" s="18">
        <v>1680</v>
      </c>
      <c r="J250" s="19">
        <v>1361.0126582278481</v>
      </c>
      <c r="K250" s="18">
        <v>609</v>
      </c>
      <c r="L250" s="163">
        <v>2.76</v>
      </c>
      <c r="N250" s="256">
        <v>85</v>
      </c>
      <c r="O250" s="26">
        <f t="shared" si="198"/>
        <v>0.434</v>
      </c>
      <c r="P250" s="26">
        <v>0.10759493670886081</v>
      </c>
      <c r="Q250" s="26">
        <f t="shared" si="199"/>
        <v>0.51900000000000002</v>
      </c>
      <c r="R250" s="11">
        <v>3.53</v>
      </c>
      <c r="S250" s="26">
        <f t="shared" si="200"/>
        <v>0.48399999999999999</v>
      </c>
      <c r="T250" s="69">
        <v>4.4683544303797474E-3</v>
      </c>
      <c r="U250" s="26">
        <f t="shared" si="201"/>
        <v>0.60399999999999998</v>
      </c>
      <c r="V250" s="11">
        <v>27</v>
      </c>
      <c r="W250" s="144">
        <f t="shared" si="202"/>
        <v>0.95</v>
      </c>
      <c r="X250" s="65">
        <v>2.6</v>
      </c>
      <c r="Y250" s="26">
        <f t="shared" si="203"/>
        <v>0.69199999999999995</v>
      </c>
      <c r="Z250" s="163">
        <f t="shared" si="204"/>
        <v>3.6830000000000003</v>
      </c>
      <c r="AA250" s="181">
        <f t="shared" si="205"/>
        <v>0.76600000000000001</v>
      </c>
      <c r="AB250" s="283">
        <f t="shared" si="206"/>
        <v>1</v>
      </c>
      <c r="AC250" s="284">
        <f t="shared" si="207"/>
        <v>1</v>
      </c>
      <c r="AE250" s="256">
        <v>4</v>
      </c>
      <c r="AF250" s="26">
        <f t="shared" si="208"/>
        <v>0.13</v>
      </c>
      <c r="AG250" s="79">
        <v>1</v>
      </c>
      <c r="AH250" s="26">
        <f t="shared" si="209"/>
        <v>0.46899999999999997</v>
      </c>
      <c r="AI250" s="452">
        <v>0</v>
      </c>
      <c r="AJ250" s="83">
        <f t="shared" si="211"/>
        <v>0</v>
      </c>
      <c r="AK250" s="61">
        <f t="shared" si="212"/>
        <v>4.7058823529411764E-2</v>
      </c>
      <c r="AL250" s="26">
        <f t="shared" si="213"/>
        <v>0.159</v>
      </c>
      <c r="AM250" s="11">
        <v>4</v>
      </c>
      <c r="AN250" s="83">
        <f t="shared" si="214"/>
        <v>3.9800995024875619E-3</v>
      </c>
      <c r="AO250" s="452">
        <v>0</v>
      </c>
      <c r="AP250" s="26">
        <f t="shared" si="216"/>
        <v>0</v>
      </c>
      <c r="AQ250" s="198">
        <f t="shared" si="217"/>
        <v>0.75800000000000001</v>
      </c>
      <c r="AR250" s="193">
        <f t="shared" si="218"/>
        <v>0.151</v>
      </c>
      <c r="AS250" s="283">
        <f t="shared" si="219"/>
        <v>0</v>
      </c>
      <c r="AT250" s="284">
        <f t="shared" si="220"/>
        <v>0</v>
      </c>
      <c r="AV250" s="450">
        <v>0</v>
      </c>
      <c r="AW250" s="83">
        <f t="shared" si="221"/>
        <v>0</v>
      </c>
      <c r="AX250" s="26">
        <v>0</v>
      </c>
      <c r="AY250" s="83">
        <f t="shared" si="222"/>
        <v>0</v>
      </c>
      <c r="AZ250" s="452">
        <v>0</v>
      </c>
      <c r="BA250" s="83">
        <f t="shared" si="223"/>
        <v>0</v>
      </c>
      <c r="BB250" s="452">
        <v>0</v>
      </c>
      <c r="BC250" s="83">
        <f t="shared" si="224"/>
        <v>0</v>
      </c>
      <c r="BD250" s="452">
        <v>0</v>
      </c>
      <c r="BE250" s="83">
        <f t="shared" si="225"/>
        <v>0</v>
      </c>
      <c r="BF250" s="452">
        <v>0</v>
      </c>
      <c r="BG250" s="83">
        <f t="shared" si="226"/>
        <v>0</v>
      </c>
      <c r="BH250" s="212">
        <f t="shared" si="227"/>
        <v>0</v>
      </c>
      <c r="BI250" s="193">
        <f t="shared" si="228"/>
        <v>0</v>
      </c>
      <c r="BJ250" s="283">
        <f t="shared" si="229"/>
        <v>0</v>
      </c>
      <c r="BK250" s="284">
        <f t="shared" si="230"/>
        <v>0</v>
      </c>
      <c r="BM250" s="160">
        <v>2</v>
      </c>
      <c r="BN250" s="26">
        <f t="shared" si="231"/>
        <v>0.61799999999999999</v>
      </c>
      <c r="BO250" s="11">
        <v>1</v>
      </c>
      <c r="BP250" s="26">
        <f t="shared" si="232"/>
        <v>0.59299999999999997</v>
      </c>
      <c r="BQ250" s="26">
        <v>2.1999999999999999E-2</v>
      </c>
      <c r="BR250" s="83">
        <f t="shared" si="233"/>
        <v>0.16200000000000001</v>
      </c>
      <c r="BS250" s="163">
        <f t="shared" si="234"/>
        <v>0.78</v>
      </c>
      <c r="BT250" s="223">
        <f t="shared" si="235"/>
        <v>0.40600000000000003</v>
      </c>
      <c r="BU250" s="283">
        <f t="shared" si="236"/>
        <v>0</v>
      </c>
      <c r="BV250" s="284">
        <f t="shared" si="237"/>
        <v>0</v>
      </c>
      <c r="BX250" s="160">
        <v>0</v>
      </c>
      <c r="BY250" s="26">
        <f t="shared" si="238"/>
        <v>0</v>
      </c>
      <c r="BZ250" s="11">
        <v>0</v>
      </c>
      <c r="CA250" s="26">
        <f t="shared" si="239"/>
        <v>0</v>
      </c>
      <c r="CB250" s="11">
        <v>0</v>
      </c>
      <c r="CC250" s="26">
        <f t="shared" si="240"/>
        <v>0</v>
      </c>
      <c r="CD250" s="11">
        <v>0</v>
      </c>
      <c r="CE250" s="26">
        <f t="shared" si="241"/>
        <v>0</v>
      </c>
      <c r="CF250" s="163">
        <f t="shared" si="242"/>
        <v>0</v>
      </c>
      <c r="CG250" s="203">
        <f t="shared" si="243"/>
        <v>0</v>
      </c>
      <c r="CH250" s="283">
        <f t="shared" si="244"/>
        <v>0</v>
      </c>
      <c r="CI250" s="284">
        <f t="shared" si="245"/>
        <v>0</v>
      </c>
      <c r="CK250" s="160">
        <v>0</v>
      </c>
      <c r="CL250" s="26">
        <f t="shared" si="246"/>
        <v>0</v>
      </c>
      <c r="CM250" s="26">
        <v>0</v>
      </c>
      <c r="CN250" s="83">
        <f t="shared" si="247"/>
        <v>0</v>
      </c>
      <c r="CO250" s="11">
        <v>49</v>
      </c>
      <c r="CP250" s="26">
        <f t="shared" si="248"/>
        <v>0.67400000000000004</v>
      </c>
      <c r="CQ250" s="11">
        <v>8</v>
      </c>
      <c r="CR250" s="26">
        <f t="shared" si="249"/>
        <v>0.57199999999999995</v>
      </c>
      <c r="CS250" s="163">
        <f t="shared" si="250"/>
        <v>1.246</v>
      </c>
      <c r="CT250" s="203">
        <f t="shared" si="251"/>
        <v>0.39900000000000002</v>
      </c>
      <c r="CU250" s="283">
        <f t="shared" si="252"/>
        <v>0</v>
      </c>
      <c r="CV250" s="284">
        <f t="shared" si="253"/>
        <v>0</v>
      </c>
      <c r="CX250" s="227">
        <v>2E-3</v>
      </c>
      <c r="CY250" s="26">
        <f t="shared" si="254"/>
        <v>0.11600000000000001</v>
      </c>
      <c r="CZ250" s="26">
        <v>0</v>
      </c>
      <c r="DA250" s="26">
        <f t="shared" si="255"/>
        <v>0</v>
      </c>
      <c r="DB250" s="26">
        <v>0.49769999999999998</v>
      </c>
      <c r="DC250" s="163">
        <f t="shared" si="256"/>
        <v>0.61370000000000002</v>
      </c>
      <c r="DD250" s="203">
        <f t="shared" si="257"/>
        <v>0.155</v>
      </c>
      <c r="DE250" s="283">
        <f t="shared" si="258"/>
        <v>0</v>
      </c>
      <c r="DF250" s="284">
        <f t="shared" si="259"/>
        <v>0</v>
      </c>
      <c r="DI250" s="231"/>
      <c r="DJ250" s="163">
        <f t="shared" si="260"/>
        <v>7.0807000000000002</v>
      </c>
      <c r="DK250" s="203">
        <f t="shared" si="261"/>
        <v>0.155</v>
      </c>
      <c r="DM250" s="301">
        <f t="shared" si="262"/>
        <v>1</v>
      </c>
      <c r="DN250" s="302">
        <f t="shared" si="263"/>
        <v>1</v>
      </c>
    </row>
    <row r="251" spans="2:118" x14ac:dyDescent="0.3">
      <c r="B251" s="47" t="s">
        <v>35</v>
      </c>
      <c r="C251" s="160">
        <v>540010</v>
      </c>
      <c r="D251" s="4" t="s">
        <v>310</v>
      </c>
      <c r="E251" s="4" t="s">
        <v>369</v>
      </c>
      <c r="F251" s="11">
        <v>7</v>
      </c>
      <c r="G251" s="18">
        <v>698</v>
      </c>
      <c r="H251" s="18">
        <v>460</v>
      </c>
      <c r="I251" s="18">
        <v>583</v>
      </c>
      <c r="J251" s="19">
        <v>534.55587392550149</v>
      </c>
      <c r="K251" s="18">
        <v>223</v>
      </c>
      <c r="L251" s="163">
        <v>2.61</v>
      </c>
      <c r="N251" s="256">
        <v>106</v>
      </c>
      <c r="O251" s="26">
        <f t="shared" si="198"/>
        <v>0.49399999999999999</v>
      </c>
      <c r="P251" s="26">
        <v>0.15186246418338109</v>
      </c>
      <c r="Q251" s="26">
        <f t="shared" si="199"/>
        <v>0.63600000000000001</v>
      </c>
      <c r="R251" s="11">
        <v>4.3000000000000007</v>
      </c>
      <c r="S251" s="26">
        <f t="shared" si="200"/>
        <v>0.55400000000000005</v>
      </c>
      <c r="T251" s="69">
        <v>6.1604584527220644E-3</v>
      </c>
      <c r="U251" s="26">
        <f t="shared" si="201"/>
        <v>0.73099999999999998</v>
      </c>
      <c r="V251" s="11">
        <v>18</v>
      </c>
      <c r="W251" s="26">
        <f t="shared" si="202"/>
        <v>0.58599999999999997</v>
      </c>
      <c r="X251" s="62">
        <v>3</v>
      </c>
      <c r="Y251" s="26">
        <f t="shared" si="203"/>
        <v>0.74199999999999999</v>
      </c>
      <c r="Z251" s="163">
        <f t="shared" si="204"/>
        <v>3.7429999999999994</v>
      </c>
      <c r="AA251" s="181">
        <f t="shared" si="205"/>
        <v>0.79800000000000004</v>
      </c>
      <c r="AB251" s="283">
        <f t="shared" si="206"/>
        <v>0</v>
      </c>
      <c r="AC251" s="284">
        <f t="shared" si="207"/>
        <v>0</v>
      </c>
      <c r="AE251" s="256">
        <v>8</v>
      </c>
      <c r="AF251" s="26">
        <f t="shared" si="208"/>
        <v>0.14399999999999999</v>
      </c>
      <c r="AG251" s="79">
        <v>0</v>
      </c>
      <c r="AH251" s="26">
        <f t="shared" si="209"/>
        <v>0</v>
      </c>
      <c r="AI251" s="452">
        <v>0</v>
      </c>
      <c r="AJ251" s="83">
        <f t="shared" si="211"/>
        <v>0</v>
      </c>
      <c r="AK251" s="61">
        <f t="shared" si="212"/>
        <v>7.5471698113207544E-2</v>
      </c>
      <c r="AL251" s="26">
        <f t="shared" si="213"/>
        <v>0.23300000000000001</v>
      </c>
      <c r="AM251" s="11">
        <v>20</v>
      </c>
      <c r="AN251" s="83">
        <f t="shared" si="214"/>
        <v>4.3478260869565216E-2</v>
      </c>
      <c r="AO251" s="26">
        <f t="shared" ref="AO251:AO259" si="264">AG251/AE251</f>
        <v>0</v>
      </c>
      <c r="AP251" s="26">
        <f t="shared" si="216"/>
        <v>0</v>
      </c>
      <c r="AQ251" s="198">
        <f t="shared" si="217"/>
        <v>0.377</v>
      </c>
      <c r="AR251" s="193">
        <f t="shared" si="218"/>
        <v>0.13400000000000001</v>
      </c>
      <c r="AS251" s="283">
        <f t="shared" si="219"/>
        <v>0</v>
      </c>
      <c r="AT251" s="284">
        <f t="shared" si="220"/>
        <v>0</v>
      </c>
      <c r="AV251" s="450">
        <v>0</v>
      </c>
      <c r="AW251" s="83">
        <f t="shared" si="221"/>
        <v>0</v>
      </c>
      <c r="AX251" s="452">
        <v>0</v>
      </c>
      <c r="AY251" s="83">
        <f t="shared" si="222"/>
        <v>0</v>
      </c>
      <c r="AZ251" s="452">
        <v>0</v>
      </c>
      <c r="BA251" s="83">
        <f t="shared" si="223"/>
        <v>0</v>
      </c>
      <c r="BB251" s="452">
        <v>0</v>
      </c>
      <c r="BC251" s="83">
        <f t="shared" si="224"/>
        <v>0</v>
      </c>
      <c r="BD251" s="452">
        <v>0</v>
      </c>
      <c r="BE251" s="83">
        <f t="shared" si="225"/>
        <v>0</v>
      </c>
      <c r="BF251" s="26">
        <v>0</v>
      </c>
      <c r="BG251" s="83">
        <f t="shared" si="226"/>
        <v>0</v>
      </c>
      <c r="BH251" s="212">
        <f t="shared" si="227"/>
        <v>0</v>
      </c>
      <c r="BI251" s="193">
        <f t="shared" si="228"/>
        <v>0</v>
      </c>
      <c r="BJ251" s="283">
        <f t="shared" si="229"/>
        <v>0</v>
      </c>
      <c r="BK251" s="284">
        <f t="shared" si="230"/>
        <v>0</v>
      </c>
      <c r="BM251" s="160">
        <v>1</v>
      </c>
      <c r="BN251" s="26">
        <f t="shared" si="231"/>
        <v>0.40200000000000002</v>
      </c>
      <c r="BO251" s="11">
        <v>0</v>
      </c>
      <c r="BP251" s="26">
        <f t="shared" si="232"/>
        <v>0</v>
      </c>
      <c r="BQ251" s="26">
        <v>0.08</v>
      </c>
      <c r="BR251" s="83">
        <f t="shared" si="233"/>
        <v>0.505</v>
      </c>
      <c r="BS251" s="163">
        <f t="shared" si="234"/>
        <v>0.90700000000000003</v>
      </c>
      <c r="BT251" s="223">
        <f t="shared" si="235"/>
        <v>0.47299999999999998</v>
      </c>
      <c r="BU251" s="283">
        <f t="shared" si="236"/>
        <v>0</v>
      </c>
      <c r="BV251" s="284">
        <f t="shared" si="237"/>
        <v>0</v>
      </c>
      <c r="BX251" s="160">
        <v>0</v>
      </c>
      <c r="BY251" s="26">
        <f t="shared" si="238"/>
        <v>0</v>
      </c>
      <c r="BZ251" s="11">
        <v>0</v>
      </c>
      <c r="CA251" s="26">
        <f t="shared" si="239"/>
        <v>0</v>
      </c>
      <c r="CB251" s="11">
        <v>2</v>
      </c>
      <c r="CC251" s="26">
        <f t="shared" si="240"/>
        <v>0.42</v>
      </c>
      <c r="CD251" s="11">
        <v>0</v>
      </c>
      <c r="CE251" s="26">
        <f t="shared" si="241"/>
        <v>0</v>
      </c>
      <c r="CF251" s="163">
        <f t="shared" si="242"/>
        <v>0.42</v>
      </c>
      <c r="CG251" s="203">
        <f t="shared" si="243"/>
        <v>0.39200000000000002</v>
      </c>
      <c r="CH251" s="283">
        <f t="shared" si="244"/>
        <v>0</v>
      </c>
      <c r="CI251" s="284">
        <f t="shared" si="245"/>
        <v>0</v>
      </c>
      <c r="CK251" s="160">
        <v>0</v>
      </c>
      <c r="CL251" s="26">
        <f t="shared" si="246"/>
        <v>0</v>
      </c>
      <c r="CM251" s="26">
        <v>0</v>
      </c>
      <c r="CN251" s="83">
        <f t="shared" si="247"/>
        <v>0</v>
      </c>
      <c r="CO251" s="11">
        <v>7</v>
      </c>
      <c r="CP251" s="26">
        <f t="shared" si="248"/>
        <v>0.31</v>
      </c>
      <c r="CQ251" s="11">
        <v>2</v>
      </c>
      <c r="CR251" s="26">
        <f t="shared" si="249"/>
        <v>0.35299999999999998</v>
      </c>
      <c r="CS251" s="163">
        <f t="shared" si="250"/>
        <v>0.66300000000000003</v>
      </c>
      <c r="CT251" s="203">
        <f t="shared" si="251"/>
        <v>0.26500000000000001</v>
      </c>
      <c r="CU251" s="283">
        <f t="shared" si="252"/>
        <v>0</v>
      </c>
      <c r="CV251" s="284">
        <f t="shared" si="253"/>
        <v>0</v>
      </c>
      <c r="CX251" s="227">
        <v>2.7E-2</v>
      </c>
      <c r="CY251" s="26">
        <f t="shared" si="254"/>
        <v>0.22600000000000001</v>
      </c>
      <c r="CZ251" s="26">
        <v>5.0000000000000001E-3</v>
      </c>
      <c r="DA251" s="26">
        <f t="shared" si="255"/>
        <v>0.19</v>
      </c>
      <c r="DB251" s="26">
        <v>0.185</v>
      </c>
      <c r="DC251" s="163">
        <f t="shared" si="256"/>
        <v>0.60099999999999998</v>
      </c>
      <c r="DD251" s="203">
        <f t="shared" si="257"/>
        <v>0.151</v>
      </c>
      <c r="DE251" s="283">
        <f t="shared" si="258"/>
        <v>0</v>
      </c>
      <c r="DF251" s="284">
        <f t="shared" si="259"/>
        <v>0</v>
      </c>
      <c r="DI251" s="231"/>
      <c r="DJ251" s="163">
        <f t="shared" si="260"/>
        <v>6.7110000000000003</v>
      </c>
      <c r="DK251" s="203">
        <f t="shared" si="261"/>
        <v>0.151</v>
      </c>
      <c r="DM251" s="301">
        <f t="shared" si="262"/>
        <v>0</v>
      </c>
      <c r="DN251" s="302">
        <f t="shared" si="263"/>
        <v>0</v>
      </c>
    </row>
    <row r="252" spans="2:118" x14ac:dyDescent="0.3">
      <c r="B252" s="47" t="s">
        <v>196</v>
      </c>
      <c r="C252" s="160">
        <v>540273</v>
      </c>
      <c r="D252" s="4" t="s">
        <v>343</v>
      </c>
      <c r="E252" s="4" t="s">
        <v>369</v>
      </c>
      <c r="F252" s="11">
        <v>6</v>
      </c>
      <c r="G252" s="18">
        <v>378</v>
      </c>
      <c r="H252" s="18">
        <v>1065</v>
      </c>
      <c r="I252" s="18">
        <v>2012</v>
      </c>
      <c r="J252" s="19">
        <v>3406.5608465608461</v>
      </c>
      <c r="K252" s="18">
        <v>970</v>
      </c>
      <c r="L252" s="163">
        <v>2.0699999999999998</v>
      </c>
      <c r="N252" s="256">
        <v>17</v>
      </c>
      <c r="O252" s="26">
        <f t="shared" si="198"/>
        <v>8.4000000000000005E-2</v>
      </c>
      <c r="P252" s="26">
        <v>4.4973544973544971E-2</v>
      </c>
      <c r="Q252" s="26">
        <f t="shared" si="199"/>
        <v>0.29599999999999999</v>
      </c>
      <c r="R252" s="11">
        <v>1.94</v>
      </c>
      <c r="S252" s="26">
        <f t="shared" si="200"/>
        <v>0.26100000000000001</v>
      </c>
      <c r="T252" s="69">
        <v>5.1322751322751322E-3</v>
      </c>
      <c r="U252" s="26">
        <f t="shared" si="201"/>
        <v>0.65300000000000002</v>
      </c>
      <c r="V252" s="11">
        <v>13</v>
      </c>
      <c r="W252" s="26">
        <f t="shared" si="202"/>
        <v>0.183</v>
      </c>
      <c r="X252" s="62">
        <v>0.1</v>
      </c>
      <c r="Y252" s="26">
        <f t="shared" si="203"/>
        <v>0.109</v>
      </c>
      <c r="Z252" s="163">
        <f t="shared" si="204"/>
        <v>1.5860000000000001</v>
      </c>
      <c r="AA252" s="181">
        <f t="shared" si="205"/>
        <v>0.113</v>
      </c>
      <c r="AB252" s="283">
        <f t="shared" si="206"/>
        <v>0</v>
      </c>
      <c r="AC252" s="284">
        <f t="shared" si="207"/>
        <v>0</v>
      </c>
      <c r="AE252" s="256">
        <v>17</v>
      </c>
      <c r="AF252" s="26">
        <f t="shared" si="208"/>
        <v>0.219</v>
      </c>
      <c r="AG252" s="79">
        <v>10</v>
      </c>
      <c r="AH252" s="26">
        <f t="shared" si="209"/>
        <v>0.71299999999999997</v>
      </c>
      <c r="AI252" s="26">
        <f>AE252/H252</f>
        <v>1.5962441314553991E-2</v>
      </c>
      <c r="AJ252" s="83">
        <f t="shared" si="211"/>
        <v>0.215</v>
      </c>
      <c r="AK252" s="61">
        <f t="shared" si="212"/>
        <v>1</v>
      </c>
      <c r="AL252" s="26">
        <f t="shared" si="213"/>
        <v>0.75600000000000001</v>
      </c>
      <c r="AM252" s="11">
        <v>17</v>
      </c>
      <c r="AN252" s="83">
        <f t="shared" si="214"/>
        <v>1.5962441314553991E-2</v>
      </c>
      <c r="AO252" s="26">
        <f t="shared" si="264"/>
        <v>0.58823529411764708</v>
      </c>
      <c r="AP252" s="144">
        <f t="shared" si="216"/>
        <v>0.996</v>
      </c>
      <c r="AQ252" s="198">
        <f t="shared" si="217"/>
        <v>1.903</v>
      </c>
      <c r="AR252" s="193">
        <f t="shared" si="218"/>
        <v>0.47299999999999998</v>
      </c>
      <c r="AS252" s="283">
        <f t="shared" si="219"/>
        <v>0</v>
      </c>
      <c r="AT252" s="284">
        <f t="shared" si="220"/>
        <v>0</v>
      </c>
      <c r="AV252" s="208">
        <v>112000</v>
      </c>
      <c r="AW252" s="144">
        <f t="shared" si="221"/>
        <v>0.97799999999999998</v>
      </c>
      <c r="AX252" s="26">
        <v>0</v>
      </c>
      <c r="AY252" s="83">
        <f t="shared" si="222"/>
        <v>0</v>
      </c>
      <c r="AZ252" s="26">
        <v>0</v>
      </c>
      <c r="BA252" s="83">
        <f t="shared" si="223"/>
        <v>0</v>
      </c>
      <c r="BB252" s="289">
        <v>0</v>
      </c>
      <c r="BC252" s="83">
        <f t="shared" si="224"/>
        <v>0</v>
      </c>
      <c r="BD252" s="26">
        <v>5.8999999999999997E-2</v>
      </c>
      <c r="BE252" s="83">
        <f t="shared" si="225"/>
        <v>0.151</v>
      </c>
      <c r="BF252" s="26">
        <v>0.11764705882352941</v>
      </c>
      <c r="BG252" s="178">
        <f t="shared" si="226"/>
        <v>0.88600000000000001</v>
      </c>
      <c r="BH252" s="212">
        <f t="shared" si="227"/>
        <v>2.0149999999999997</v>
      </c>
      <c r="BI252" s="193">
        <f t="shared" si="228"/>
        <v>0.16600000000000001</v>
      </c>
      <c r="BJ252" s="283">
        <f t="shared" si="229"/>
        <v>1</v>
      </c>
      <c r="BK252" s="284">
        <f t="shared" si="230"/>
        <v>2</v>
      </c>
      <c r="BM252" s="160">
        <v>0</v>
      </c>
      <c r="BN252" s="26">
        <f t="shared" si="231"/>
        <v>0</v>
      </c>
      <c r="BO252" s="11">
        <v>0</v>
      </c>
      <c r="BP252" s="26">
        <f t="shared" si="232"/>
        <v>0</v>
      </c>
      <c r="BQ252" s="26">
        <v>4.2000000000000003E-2</v>
      </c>
      <c r="BR252" s="83">
        <f t="shared" si="233"/>
        <v>0.27200000000000002</v>
      </c>
      <c r="BS252" s="163">
        <f t="shared" si="234"/>
        <v>0.27200000000000002</v>
      </c>
      <c r="BT252" s="223">
        <f t="shared" si="235"/>
        <v>0.20799999999999999</v>
      </c>
      <c r="BU252" s="283">
        <f t="shared" si="236"/>
        <v>0</v>
      </c>
      <c r="BV252" s="284">
        <f t="shared" si="237"/>
        <v>0</v>
      </c>
      <c r="BX252" s="160">
        <v>0</v>
      </c>
      <c r="BY252" s="26">
        <f t="shared" si="238"/>
        <v>0</v>
      </c>
      <c r="BZ252" s="11">
        <v>0</v>
      </c>
      <c r="CA252" s="26">
        <f t="shared" si="239"/>
        <v>0</v>
      </c>
      <c r="CB252" s="11">
        <v>1</v>
      </c>
      <c r="CC252" s="26">
        <f t="shared" si="240"/>
        <v>0.21199999999999999</v>
      </c>
      <c r="CD252" s="11">
        <v>1</v>
      </c>
      <c r="CE252" s="26">
        <f t="shared" si="241"/>
        <v>0.501</v>
      </c>
      <c r="CF252" s="163">
        <f t="shared" si="242"/>
        <v>0.21199999999999999</v>
      </c>
      <c r="CG252" s="203">
        <f t="shared" si="243"/>
        <v>0.20799999999999999</v>
      </c>
      <c r="CH252" s="283">
        <f t="shared" si="244"/>
        <v>0</v>
      </c>
      <c r="CI252" s="284">
        <f t="shared" si="245"/>
        <v>0</v>
      </c>
      <c r="CK252" s="160">
        <v>0</v>
      </c>
      <c r="CL252" s="26">
        <f t="shared" si="246"/>
        <v>0</v>
      </c>
      <c r="CM252" s="26">
        <v>0</v>
      </c>
      <c r="CN252" s="83">
        <f t="shared" si="247"/>
        <v>0</v>
      </c>
      <c r="CO252" s="11">
        <v>2</v>
      </c>
      <c r="CP252" s="26">
        <f t="shared" si="248"/>
        <v>0.16200000000000001</v>
      </c>
      <c r="CQ252" s="11">
        <v>0</v>
      </c>
      <c r="CR252" s="26">
        <f t="shared" si="249"/>
        <v>0</v>
      </c>
      <c r="CS252" s="163">
        <f t="shared" si="250"/>
        <v>0.16200000000000001</v>
      </c>
      <c r="CT252" s="203">
        <f t="shared" si="251"/>
        <v>0.13</v>
      </c>
      <c r="CU252" s="283">
        <f t="shared" si="252"/>
        <v>0</v>
      </c>
      <c r="CV252" s="284">
        <f t="shared" si="253"/>
        <v>0</v>
      </c>
      <c r="CX252" s="227">
        <v>2.9000000000000001E-2</v>
      </c>
      <c r="CY252" s="26">
        <f t="shared" si="254"/>
        <v>0.23599999999999999</v>
      </c>
      <c r="CZ252" s="26">
        <v>0</v>
      </c>
      <c r="DA252" s="26">
        <f t="shared" si="255"/>
        <v>0</v>
      </c>
      <c r="DB252" s="26">
        <v>5.7200000000000001E-2</v>
      </c>
      <c r="DC252" s="163">
        <f t="shared" si="256"/>
        <v>0.29320000000000002</v>
      </c>
      <c r="DD252" s="203">
        <f t="shared" si="257"/>
        <v>0.06</v>
      </c>
      <c r="DE252" s="283">
        <f t="shared" si="258"/>
        <v>0</v>
      </c>
      <c r="DF252" s="284">
        <f t="shared" si="259"/>
        <v>0</v>
      </c>
      <c r="DI252" s="231"/>
      <c r="DJ252" s="163">
        <f t="shared" si="260"/>
        <v>6.4432000000000009</v>
      </c>
      <c r="DK252" s="203">
        <f t="shared" si="261"/>
        <v>0.14799999999999999</v>
      </c>
      <c r="DM252" s="301">
        <f t="shared" si="262"/>
        <v>1</v>
      </c>
      <c r="DN252" s="302">
        <f t="shared" si="263"/>
        <v>2</v>
      </c>
    </row>
    <row r="253" spans="2:118" x14ac:dyDescent="0.3">
      <c r="B253" s="47" t="s">
        <v>74</v>
      </c>
      <c r="C253" s="160">
        <v>540243</v>
      </c>
      <c r="D253" s="4" t="s">
        <v>322</v>
      </c>
      <c r="E253" s="4" t="s">
        <v>369</v>
      </c>
      <c r="F253" s="11">
        <v>4</v>
      </c>
      <c r="G253" s="18">
        <v>338</v>
      </c>
      <c r="H253" s="18">
        <v>133</v>
      </c>
      <c r="I253" s="18">
        <v>124</v>
      </c>
      <c r="J253" s="19">
        <v>234.792899408284</v>
      </c>
      <c r="K253" s="18">
        <v>57</v>
      </c>
      <c r="L253" s="163">
        <v>2.1800000000000002</v>
      </c>
      <c r="N253" s="256">
        <v>38</v>
      </c>
      <c r="O253" s="26">
        <f t="shared" si="198"/>
        <v>0.215</v>
      </c>
      <c r="P253" s="26">
        <v>0.1124260355029586</v>
      </c>
      <c r="Q253" s="26">
        <f t="shared" si="199"/>
        <v>0.53</v>
      </c>
      <c r="R253" s="11">
        <v>1.1499999999999999</v>
      </c>
      <c r="S253" s="26">
        <f t="shared" si="200"/>
        <v>0.13</v>
      </c>
      <c r="T253" s="69">
        <v>3.4023668639053249E-3</v>
      </c>
      <c r="U253" s="26">
        <f t="shared" si="201"/>
        <v>0.48399999999999999</v>
      </c>
      <c r="V253" s="11">
        <v>18</v>
      </c>
      <c r="W253" s="26">
        <f t="shared" si="202"/>
        <v>0.58599999999999997</v>
      </c>
      <c r="X253" s="62">
        <v>7.9</v>
      </c>
      <c r="Y253" s="144">
        <f t="shared" si="203"/>
        <v>0.98899999999999999</v>
      </c>
      <c r="Z253" s="163">
        <f t="shared" si="204"/>
        <v>2.9340000000000002</v>
      </c>
      <c r="AA253" s="181">
        <f t="shared" si="205"/>
        <v>0.39500000000000002</v>
      </c>
      <c r="AB253" s="283">
        <f t="shared" si="206"/>
        <v>1</v>
      </c>
      <c r="AC253" s="284">
        <f t="shared" si="207"/>
        <v>1</v>
      </c>
      <c r="AE253" s="256">
        <v>3</v>
      </c>
      <c r="AF253" s="26">
        <f t="shared" si="208"/>
        <v>0.123</v>
      </c>
      <c r="AG253" s="79">
        <v>0</v>
      </c>
      <c r="AH253" s="26">
        <f t="shared" si="209"/>
        <v>0</v>
      </c>
      <c r="AI253" s="452">
        <v>0</v>
      </c>
      <c r="AJ253" s="83">
        <f t="shared" si="211"/>
        <v>0</v>
      </c>
      <c r="AK253" s="61">
        <f t="shared" si="212"/>
        <v>7.8947368421052627E-2</v>
      </c>
      <c r="AL253" s="26">
        <f t="shared" si="213"/>
        <v>0.25</v>
      </c>
      <c r="AM253" s="11">
        <v>3</v>
      </c>
      <c r="AN253" s="83">
        <f t="shared" si="214"/>
        <v>2.2556390977443608E-2</v>
      </c>
      <c r="AO253" s="26">
        <f t="shared" si="264"/>
        <v>0</v>
      </c>
      <c r="AP253" s="26">
        <f t="shared" si="216"/>
        <v>0</v>
      </c>
      <c r="AQ253" s="198">
        <f t="shared" si="217"/>
        <v>0.373</v>
      </c>
      <c r="AR253" s="193">
        <f t="shared" si="218"/>
        <v>0.13</v>
      </c>
      <c r="AS253" s="283">
        <f t="shared" si="219"/>
        <v>0</v>
      </c>
      <c r="AT253" s="284">
        <f t="shared" si="220"/>
        <v>0</v>
      </c>
      <c r="AV253" s="450">
        <v>0</v>
      </c>
      <c r="AW253" s="83">
        <f t="shared" si="221"/>
        <v>0</v>
      </c>
      <c r="AX253" s="452">
        <v>0</v>
      </c>
      <c r="AY253" s="83">
        <f t="shared" si="222"/>
        <v>0</v>
      </c>
      <c r="AZ253" s="452">
        <v>0</v>
      </c>
      <c r="BA253" s="83">
        <f t="shared" si="223"/>
        <v>0</v>
      </c>
      <c r="BB253" s="452">
        <v>0</v>
      </c>
      <c r="BC253" s="83">
        <f t="shared" si="224"/>
        <v>0</v>
      </c>
      <c r="BD253" s="26">
        <v>0</v>
      </c>
      <c r="BE253" s="83">
        <f t="shared" si="225"/>
        <v>0</v>
      </c>
      <c r="BF253" s="452">
        <v>0</v>
      </c>
      <c r="BG253" s="83">
        <f t="shared" si="226"/>
        <v>0</v>
      </c>
      <c r="BH253" s="212">
        <f t="shared" si="227"/>
        <v>0</v>
      </c>
      <c r="BI253" s="193">
        <f t="shared" si="228"/>
        <v>0</v>
      </c>
      <c r="BJ253" s="283">
        <f t="shared" si="229"/>
        <v>0</v>
      </c>
      <c r="BK253" s="284">
        <f t="shared" si="230"/>
        <v>0</v>
      </c>
      <c r="BM253" s="160">
        <v>0</v>
      </c>
      <c r="BN253" s="26">
        <f t="shared" si="231"/>
        <v>0</v>
      </c>
      <c r="BO253" s="11">
        <v>0</v>
      </c>
      <c r="BP253" s="26">
        <f t="shared" si="232"/>
        <v>0</v>
      </c>
      <c r="BQ253" s="26">
        <v>0.23499999999999999</v>
      </c>
      <c r="BR253" s="178">
        <f t="shared" si="233"/>
        <v>0.872</v>
      </c>
      <c r="BS253" s="163">
        <f t="shared" si="234"/>
        <v>0.872</v>
      </c>
      <c r="BT253" s="223">
        <f t="shared" si="235"/>
        <v>0.44500000000000001</v>
      </c>
      <c r="BU253" s="283">
        <f t="shared" si="236"/>
        <v>0</v>
      </c>
      <c r="BV253" s="284">
        <f t="shared" si="237"/>
        <v>1</v>
      </c>
      <c r="BX253" s="160">
        <v>0</v>
      </c>
      <c r="BY253" s="26">
        <f t="shared" si="238"/>
        <v>0</v>
      </c>
      <c r="BZ253" s="11">
        <v>0</v>
      </c>
      <c r="CA253" s="26">
        <f t="shared" si="239"/>
        <v>0</v>
      </c>
      <c r="CB253" s="11">
        <v>0</v>
      </c>
      <c r="CC253" s="26">
        <f t="shared" si="240"/>
        <v>0</v>
      </c>
      <c r="CD253" s="11">
        <v>0</v>
      </c>
      <c r="CE253" s="26">
        <f t="shared" si="241"/>
        <v>0</v>
      </c>
      <c r="CF253" s="163">
        <f t="shared" si="242"/>
        <v>0</v>
      </c>
      <c r="CG253" s="203">
        <f t="shared" si="243"/>
        <v>0</v>
      </c>
      <c r="CH253" s="283">
        <f t="shared" si="244"/>
        <v>0</v>
      </c>
      <c r="CI253" s="284">
        <f t="shared" si="245"/>
        <v>0</v>
      </c>
      <c r="CK253" s="160">
        <v>3</v>
      </c>
      <c r="CL253" s="26">
        <f t="shared" si="246"/>
        <v>0.56499999999999995</v>
      </c>
      <c r="CM253" s="452">
        <v>0</v>
      </c>
      <c r="CN253" s="83">
        <f t="shared" si="247"/>
        <v>0</v>
      </c>
      <c r="CO253" s="11">
        <v>2</v>
      </c>
      <c r="CP253" s="26">
        <f t="shared" si="248"/>
        <v>0.16200000000000001</v>
      </c>
      <c r="CQ253" s="11">
        <v>0</v>
      </c>
      <c r="CR253" s="26">
        <f t="shared" si="249"/>
        <v>0</v>
      </c>
      <c r="CS253" s="163">
        <f t="shared" si="250"/>
        <v>0.72699999999999998</v>
      </c>
      <c r="CT253" s="203">
        <f t="shared" si="251"/>
        <v>0.27200000000000002</v>
      </c>
      <c r="CU253" s="283">
        <f t="shared" si="252"/>
        <v>0</v>
      </c>
      <c r="CV253" s="284">
        <f t="shared" si="253"/>
        <v>0</v>
      </c>
      <c r="CX253" s="227">
        <v>5.6000000000000001E-2</v>
      </c>
      <c r="CY253" s="26">
        <f t="shared" si="254"/>
        <v>0.32800000000000001</v>
      </c>
      <c r="CZ253" s="26">
        <v>5.6000000000000001E-2</v>
      </c>
      <c r="DA253" s="26">
        <f t="shared" si="255"/>
        <v>0.505</v>
      </c>
      <c r="DB253" s="26">
        <v>0.56379999999999997</v>
      </c>
      <c r="DC253" s="163">
        <f t="shared" si="256"/>
        <v>1.3967999999999998</v>
      </c>
      <c r="DD253" s="203">
        <f t="shared" si="257"/>
        <v>0.46899999999999997</v>
      </c>
      <c r="DE253" s="283">
        <f t="shared" si="258"/>
        <v>0</v>
      </c>
      <c r="DF253" s="284">
        <f t="shared" si="259"/>
        <v>0</v>
      </c>
      <c r="DI253" s="231"/>
      <c r="DJ253" s="163">
        <f t="shared" si="260"/>
        <v>6.3027999999999995</v>
      </c>
      <c r="DK253" s="203">
        <f t="shared" si="261"/>
        <v>0.14399999999999999</v>
      </c>
      <c r="DM253" s="301">
        <f t="shared" si="262"/>
        <v>1</v>
      </c>
      <c r="DN253" s="302">
        <f t="shared" si="263"/>
        <v>2</v>
      </c>
    </row>
    <row r="254" spans="2:118" x14ac:dyDescent="0.3">
      <c r="B254" s="47" t="s">
        <v>38</v>
      </c>
      <c r="C254" s="160">
        <v>540236</v>
      </c>
      <c r="D254" s="4" t="s">
        <v>310</v>
      </c>
      <c r="E254" s="4" t="s">
        <v>369</v>
      </c>
      <c r="F254" s="11">
        <v>7</v>
      </c>
      <c r="G254" s="18">
        <v>482</v>
      </c>
      <c r="H254" s="18">
        <v>949</v>
      </c>
      <c r="I254" s="18">
        <v>809</v>
      </c>
      <c r="J254" s="19">
        <v>1074.1908713692947</v>
      </c>
      <c r="K254" s="18">
        <v>333</v>
      </c>
      <c r="L254" s="163">
        <v>2.4</v>
      </c>
      <c r="N254" s="256">
        <v>85</v>
      </c>
      <c r="O254" s="26">
        <f t="shared" si="198"/>
        <v>0.434</v>
      </c>
      <c r="P254" s="26">
        <v>0.17634854771784231</v>
      </c>
      <c r="Q254" s="26">
        <f t="shared" si="199"/>
        <v>0.69899999999999995</v>
      </c>
      <c r="R254" s="11">
        <v>2.39</v>
      </c>
      <c r="S254" s="26">
        <f t="shared" si="200"/>
        <v>0.32800000000000001</v>
      </c>
      <c r="T254" s="69">
        <v>4.9585062240663893E-3</v>
      </c>
      <c r="U254" s="26">
        <f t="shared" si="201"/>
        <v>0.64300000000000002</v>
      </c>
      <c r="V254" s="11">
        <v>18</v>
      </c>
      <c r="W254" s="26">
        <f t="shared" si="202"/>
        <v>0.58599999999999997</v>
      </c>
      <c r="X254" s="62">
        <v>1.9</v>
      </c>
      <c r="Y254" s="26">
        <f t="shared" si="203"/>
        <v>0.56100000000000005</v>
      </c>
      <c r="Z254" s="163">
        <f t="shared" si="204"/>
        <v>3.2509999999999999</v>
      </c>
      <c r="AA254" s="181">
        <f t="shared" si="205"/>
        <v>0.55100000000000005</v>
      </c>
      <c r="AB254" s="283">
        <f t="shared" si="206"/>
        <v>0</v>
      </c>
      <c r="AC254" s="284">
        <f t="shared" si="207"/>
        <v>0</v>
      </c>
      <c r="AE254" s="256">
        <v>2</v>
      </c>
      <c r="AF254" s="26">
        <f t="shared" si="208"/>
        <v>0.106</v>
      </c>
      <c r="AG254" s="79">
        <v>0</v>
      </c>
      <c r="AH254" s="26">
        <f t="shared" si="209"/>
        <v>0</v>
      </c>
      <c r="AI254" s="452">
        <v>0</v>
      </c>
      <c r="AJ254" s="83">
        <f t="shared" si="211"/>
        <v>0</v>
      </c>
      <c r="AK254" s="61">
        <f t="shared" si="212"/>
        <v>2.3529411764705882E-2</v>
      </c>
      <c r="AL254" s="26">
        <f t="shared" si="213"/>
        <v>0.10199999999999999</v>
      </c>
      <c r="AM254" s="11">
        <v>27</v>
      </c>
      <c r="AN254" s="83">
        <f t="shared" si="214"/>
        <v>2.8451001053740779E-2</v>
      </c>
      <c r="AO254" s="26">
        <f t="shared" si="264"/>
        <v>0</v>
      </c>
      <c r="AP254" s="26">
        <f t="shared" si="216"/>
        <v>0</v>
      </c>
      <c r="AQ254" s="198">
        <f t="shared" si="217"/>
        <v>0.20799999999999999</v>
      </c>
      <c r="AR254" s="193">
        <f t="shared" si="218"/>
        <v>9.8000000000000004E-2</v>
      </c>
      <c r="AS254" s="283">
        <f t="shared" si="219"/>
        <v>0</v>
      </c>
      <c r="AT254" s="284">
        <f t="shared" si="220"/>
        <v>0</v>
      </c>
      <c r="AV254" s="450">
        <v>0</v>
      </c>
      <c r="AW254" s="83">
        <f t="shared" si="221"/>
        <v>0</v>
      </c>
      <c r="AX254" s="452">
        <v>0</v>
      </c>
      <c r="AY254" s="83">
        <f t="shared" si="222"/>
        <v>0</v>
      </c>
      <c r="AZ254" s="452">
        <v>0</v>
      </c>
      <c r="BA254" s="83">
        <f t="shared" si="223"/>
        <v>0</v>
      </c>
      <c r="BB254" s="452">
        <v>0</v>
      </c>
      <c r="BC254" s="83">
        <f t="shared" si="224"/>
        <v>0</v>
      </c>
      <c r="BD254" s="452">
        <v>0</v>
      </c>
      <c r="BE254" s="83">
        <f t="shared" si="225"/>
        <v>0</v>
      </c>
      <c r="BF254" s="26">
        <v>0</v>
      </c>
      <c r="BG254" s="83">
        <f t="shared" si="226"/>
        <v>0</v>
      </c>
      <c r="BH254" s="212">
        <f t="shared" si="227"/>
        <v>0</v>
      </c>
      <c r="BI254" s="193">
        <f t="shared" si="228"/>
        <v>0</v>
      </c>
      <c r="BJ254" s="283">
        <f t="shared" si="229"/>
        <v>0</v>
      </c>
      <c r="BK254" s="284">
        <f t="shared" si="230"/>
        <v>0</v>
      </c>
      <c r="BM254" s="160">
        <v>0</v>
      </c>
      <c r="BN254" s="26">
        <f t="shared" si="231"/>
        <v>0</v>
      </c>
      <c r="BO254" s="11">
        <v>0</v>
      </c>
      <c r="BP254" s="26">
        <f t="shared" si="232"/>
        <v>0</v>
      </c>
      <c r="BQ254" s="26">
        <v>1.0999999999999999E-2</v>
      </c>
      <c r="BR254" s="83">
        <f t="shared" si="233"/>
        <v>0.123</v>
      </c>
      <c r="BS254" s="163">
        <f t="shared" si="234"/>
        <v>0.123</v>
      </c>
      <c r="BT254" s="223">
        <f t="shared" si="235"/>
        <v>0.11600000000000001</v>
      </c>
      <c r="BU254" s="283">
        <f t="shared" si="236"/>
        <v>0</v>
      </c>
      <c r="BV254" s="284">
        <f t="shared" si="237"/>
        <v>0</v>
      </c>
      <c r="BX254" s="160">
        <v>4</v>
      </c>
      <c r="BY254" s="31">
        <f t="shared" si="238"/>
        <v>0.86199999999999999</v>
      </c>
      <c r="BZ254" s="11">
        <v>0</v>
      </c>
      <c r="CA254" s="26">
        <f t="shared" si="239"/>
        <v>0</v>
      </c>
      <c r="CB254" s="11">
        <v>0</v>
      </c>
      <c r="CC254" s="26">
        <f t="shared" si="240"/>
        <v>0</v>
      </c>
      <c r="CD254" s="11">
        <v>0</v>
      </c>
      <c r="CE254" s="26">
        <f t="shared" si="241"/>
        <v>0</v>
      </c>
      <c r="CF254" s="163">
        <f t="shared" si="242"/>
        <v>0.86199999999999999</v>
      </c>
      <c r="CG254" s="203">
        <f t="shared" si="243"/>
        <v>0.66400000000000003</v>
      </c>
      <c r="CH254" s="283">
        <f t="shared" si="244"/>
        <v>0</v>
      </c>
      <c r="CI254" s="284">
        <f t="shared" si="245"/>
        <v>1</v>
      </c>
      <c r="CK254" s="160">
        <v>0</v>
      </c>
      <c r="CL254" s="26">
        <f t="shared" si="246"/>
        <v>0</v>
      </c>
      <c r="CM254" s="26">
        <v>0</v>
      </c>
      <c r="CN254" s="83">
        <f t="shared" si="247"/>
        <v>0</v>
      </c>
      <c r="CO254" s="11">
        <v>5</v>
      </c>
      <c r="CP254" s="26">
        <f t="shared" si="248"/>
        <v>0.26100000000000001</v>
      </c>
      <c r="CQ254" s="11">
        <v>0</v>
      </c>
      <c r="CR254" s="26">
        <f t="shared" si="249"/>
        <v>0</v>
      </c>
      <c r="CS254" s="163">
        <f t="shared" si="250"/>
        <v>0.26100000000000001</v>
      </c>
      <c r="CT254" s="203">
        <f t="shared" si="251"/>
        <v>0.187</v>
      </c>
      <c r="CU254" s="283">
        <f t="shared" si="252"/>
        <v>0</v>
      </c>
      <c r="CV254" s="284">
        <f t="shared" si="253"/>
        <v>0</v>
      </c>
      <c r="CX254" s="227">
        <v>0</v>
      </c>
      <c r="CY254" s="26">
        <f t="shared" si="254"/>
        <v>0</v>
      </c>
      <c r="CZ254" s="26">
        <v>0</v>
      </c>
      <c r="DA254" s="26">
        <f t="shared" si="255"/>
        <v>0</v>
      </c>
      <c r="DB254" s="83">
        <v>0.79290000000000005</v>
      </c>
      <c r="DC254" s="163">
        <f t="shared" si="256"/>
        <v>0.79290000000000005</v>
      </c>
      <c r="DD254" s="203">
        <f t="shared" si="257"/>
        <v>0.20100000000000001</v>
      </c>
      <c r="DE254" s="283">
        <f t="shared" si="258"/>
        <v>0</v>
      </c>
      <c r="DF254" s="284">
        <f t="shared" si="259"/>
        <v>0</v>
      </c>
      <c r="DI254" s="231"/>
      <c r="DJ254" s="163">
        <f t="shared" si="260"/>
        <v>5.4979000000000005</v>
      </c>
      <c r="DK254" s="203">
        <f t="shared" si="261"/>
        <v>0.14099999999999999</v>
      </c>
      <c r="DM254" s="301">
        <f t="shared" si="262"/>
        <v>0</v>
      </c>
      <c r="DN254" s="302">
        <f t="shared" si="263"/>
        <v>1</v>
      </c>
    </row>
    <row r="255" spans="2:118" x14ac:dyDescent="0.3">
      <c r="B255" s="47" t="s">
        <v>106</v>
      </c>
      <c r="C255" s="160">
        <v>540030</v>
      </c>
      <c r="D255" s="4" t="s">
        <v>329</v>
      </c>
      <c r="E255" s="4" t="s">
        <v>369</v>
      </c>
      <c r="F255" s="11">
        <v>9</v>
      </c>
      <c r="G255" s="18">
        <v>278</v>
      </c>
      <c r="H255" s="18">
        <v>616</v>
      </c>
      <c r="I255" s="18">
        <v>1290</v>
      </c>
      <c r="J255" s="19">
        <v>2969.7841726618703</v>
      </c>
      <c r="K255" s="18">
        <v>535</v>
      </c>
      <c r="L255" s="163">
        <v>2.41</v>
      </c>
      <c r="N255" s="256">
        <v>1</v>
      </c>
      <c r="O255" s="26">
        <f t="shared" si="198"/>
        <v>4.2000000000000003E-2</v>
      </c>
      <c r="P255" s="26">
        <v>3.597122302158274E-3</v>
      </c>
      <c r="Q255" s="26">
        <f t="shared" si="199"/>
        <v>4.4999999999999998E-2</v>
      </c>
      <c r="R255" s="11">
        <v>0.42</v>
      </c>
      <c r="S255" s="26">
        <f t="shared" si="200"/>
        <v>6.3E-2</v>
      </c>
      <c r="T255" s="69">
        <v>1.5107913669064751E-3</v>
      </c>
      <c r="U255" s="26">
        <f t="shared" si="201"/>
        <v>0.27200000000000002</v>
      </c>
      <c r="V255" s="11">
        <v>12</v>
      </c>
      <c r="W255" s="26">
        <f t="shared" si="202"/>
        <v>0.11600000000000001</v>
      </c>
      <c r="X255" s="62">
        <v>17.600000000000001</v>
      </c>
      <c r="Y255" s="144">
        <f t="shared" si="203"/>
        <v>0.996</v>
      </c>
      <c r="Z255" s="163">
        <f t="shared" si="204"/>
        <v>1.534</v>
      </c>
      <c r="AA255" s="181">
        <f t="shared" si="205"/>
        <v>0.10199999999999999</v>
      </c>
      <c r="AB255" s="283">
        <f t="shared" si="206"/>
        <v>1</v>
      </c>
      <c r="AC255" s="284">
        <f t="shared" si="207"/>
        <v>1</v>
      </c>
      <c r="AE255" s="256">
        <v>4</v>
      </c>
      <c r="AF255" s="26">
        <f t="shared" si="208"/>
        <v>0.13</v>
      </c>
      <c r="AG255" s="79">
        <v>0</v>
      </c>
      <c r="AH255" s="26">
        <f t="shared" si="209"/>
        <v>0</v>
      </c>
      <c r="AI255" s="452">
        <v>0</v>
      </c>
      <c r="AJ255" s="83">
        <f t="shared" si="211"/>
        <v>0</v>
      </c>
      <c r="AK255" s="61">
        <f t="shared" si="212"/>
        <v>4</v>
      </c>
      <c r="AL255" s="144">
        <f t="shared" si="213"/>
        <v>0.996</v>
      </c>
      <c r="AM255" s="11">
        <v>4</v>
      </c>
      <c r="AN255" s="83">
        <f t="shared" si="214"/>
        <v>6.4935064935064939E-3</v>
      </c>
      <c r="AO255" s="26">
        <f t="shared" si="264"/>
        <v>0</v>
      </c>
      <c r="AP255" s="26">
        <f t="shared" si="216"/>
        <v>0</v>
      </c>
      <c r="AQ255" s="198">
        <f t="shared" si="217"/>
        <v>1.1259999999999999</v>
      </c>
      <c r="AR255" s="193">
        <f t="shared" si="218"/>
        <v>0.215</v>
      </c>
      <c r="AS255" s="283">
        <f t="shared" si="219"/>
        <v>1</v>
      </c>
      <c r="AT255" s="284">
        <f t="shared" si="220"/>
        <v>1</v>
      </c>
      <c r="AV255" s="450">
        <v>0</v>
      </c>
      <c r="AW255" s="83">
        <f t="shared" si="221"/>
        <v>0</v>
      </c>
      <c r="AX255" s="26">
        <v>0</v>
      </c>
      <c r="AY255" s="83">
        <f t="shared" si="222"/>
        <v>0</v>
      </c>
      <c r="AZ255" s="452">
        <v>0</v>
      </c>
      <c r="BA255" s="83">
        <f t="shared" si="223"/>
        <v>0</v>
      </c>
      <c r="BB255" s="26">
        <v>0</v>
      </c>
      <c r="BC255" s="83">
        <f t="shared" si="224"/>
        <v>0</v>
      </c>
      <c r="BD255" s="452">
        <v>0</v>
      </c>
      <c r="BE255" s="83">
        <f t="shared" si="225"/>
        <v>0</v>
      </c>
      <c r="BF255" s="26">
        <v>0</v>
      </c>
      <c r="BG255" s="83">
        <f t="shared" si="226"/>
        <v>0</v>
      </c>
      <c r="BH255" s="212">
        <f t="shared" si="227"/>
        <v>0</v>
      </c>
      <c r="BI255" s="193">
        <f t="shared" si="228"/>
        <v>0</v>
      </c>
      <c r="BJ255" s="283">
        <f t="shared" si="229"/>
        <v>0</v>
      </c>
      <c r="BK255" s="284">
        <f t="shared" si="230"/>
        <v>0</v>
      </c>
      <c r="BM255" s="160">
        <v>0</v>
      </c>
      <c r="BN255" s="26">
        <f t="shared" si="231"/>
        <v>0</v>
      </c>
      <c r="BO255" s="11">
        <v>0</v>
      </c>
      <c r="BP255" s="26">
        <f t="shared" si="232"/>
        <v>0</v>
      </c>
      <c r="BQ255" s="26">
        <v>5.8999999999999997E-2</v>
      </c>
      <c r="BR255" s="83">
        <f t="shared" si="233"/>
        <v>0.378</v>
      </c>
      <c r="BS255" s="163">
        <f t="shared" si="234"/>
        <v>0.378</v>
      </c>
      <c r="BT255" s="223">
        <f t="shared" si="235"/>
        <v>0.25</v>
      </c>
      <c r="BU255" s="283">
        <f t="shared" si="236"/>
        <v>0</v>
      </c>
      <c r="BV255" s="284">
        <f t="shared" si="237"/>
        <v>0</v>
      </c>
      <c r="BX255" s="160">
        <v>3</v>
      </c>
      <c r="BY255" s="31">
        <f t="shared" si="238"/>
        <v>0.84</v>
      </c>
      <c r="BZ255" s="11">
        <v>3</v>
      </c>
      <c r="CA255" s="144">
        <f t="shared" si="239"/>
        <v>0.91800000000000004</v>
      </c>
      <c r="CB255" s="11">
        <v>1</v>
      </c>
      <c r="CC255" s="26">
        <f t="shared" si="240"/>
        <v>0.21199999999999999</v>
      </c>
      <c r="CD255" s="11">
        <v>1</v>
      </c>
      <c r="CE255" s="26">
        <f t="shared" si="241"/>
        <v>0.501</v>
      </c>
      <c r="CF255" s="163">
        <f t="shared" si="242"/>
        <v>1.052</v>
      </c>
      <c r="CG255" s="203">
        <f t="shared" si="243"/>
        <v>0.72399999999999998</v>
      </c>
      <c r="CH255" s="283">
        <f t="shared" si="244"/>
        <v>0</v>
      </c>
      <c r="CI255" s="284">
        <f t="shared" si="245"/>
        <v>1</v>
      </c>
      <c r="CK255" s="160">
        <v>1</v>
      </c>
      <c r="CL255" s="26">
        <f t="shared" si="246"/>
        <v>0.434</v>
      </c>
      <c r="CM255" s="452">
        <v>0</v>
      </c>
      <c r="CN255" s="83">
        <f t="shared" si="247"/>
        <v>0</v>
      </c>
      <c r="CO255" s="11">
        <v>0</v>
      </c>
      <c r="CP255" s="26">
        <f t="shared" si="248"/>
        <v>0</v>
      </c>
      <c r="CQ255" s="11">
        <v>0</v>
      </c>
      <c r="CR255" s="26">
        <f t="shared" si="249"/>
        <v>0</v>
      </c>
      <c r="CS255" s="163">
        <f t="shared" si="250"/>
        <v>0.434</v>
      </c>
      <c r="CT255" s="203">
        <f t="shared" si="251"/>
        <v>0.24</v>
      </c>
      <c r="CU255" s="283">
        <f t="shared" si="252"/>
        <v>0</v>
      </c>
      <c r="CV255" s="284">
        <f t="shared" si="253"/>
        <v>0</v>
      </c>
      <c r="CX255" s="227">
        <v>5.0000000000000001E-3</v>
      </c>
      <c r="CY255" s="26">
        <f t="shared" si="254"/>
        <v>0.14099999999999999</v>
      </c>
      <c r="CZ255" s="26">
        <v>2E-3</v>
      </c>
      <c r="DA255" s="26">
        <f t="shared" si="255"/>
        <v>0.16900000000000001</v>
      </c>
      <c r="DB255" s="26">
        <v>4.4000000000000003E-3</v>
      </c>
      <c r="DC255" s="163">
        <f t="shared" si="256"/>
        <v>0.31440000000000001</v>
      </c>
      <c r="DD255" s="203">
        <f t="shared" si="257"/>
        <v>7.0000000000000007E-2</v>
      </c>
      <c r="DE255" s="283">
        <f t="shared" si="258"/>
        <v>0</v>
      </c>
      <c r="DF255" s="284">
        <f t="shared" si="259"/>
        <v>0</v>
      </c>
      <c r="DI255" s="231"/>
      <c r="DJ255" s="163">
        <f t="shared" si="260"/>
        <v>4.8383999999999991</v>
      </c>
      <c r="DK255" s="203">
        <f t="shared" si="261"/>
        <v>0.13700000000000001</v>
      </c>
      <c r="DM255" s="301">
        <f t="shared" si="262"/>
        <v>2</v>
      </c>
      <c r="DN255" s="302">
        <f t="shared" si="263"/>
        <v>3</v>
      </c>
    </row>
    <row r="256" spans="2:118" x14ac:dyDescent="0.3">
      <c r="B256" s="47" t="s">
        <v>37</v>
      </c>
      <c r="C256" s="160">
        <v>540237</v>
      </c>
      <c r="D256" s="4" t="s">
        <v>310</v>
      </c>
      <c r="E256" s="4" t="s">
        <v>369</v>
      </c>
      <c r="F256" s="11">
        <v>7</v>
      </c>
      <c r="G256" s="18">
        <v>779</v>
      </c>
      <c r="H256" s="18">
        <v>827</v>
      </c>
      <c r="I256" s="18">
        <v>906</v>
      </c>
      <c r="J256" s="19">
        <v>744.3388960205391</v>
      </c>
      <c r="K256" s="18">
        <v>341</v>
      </c>
      <c r="L256" s="163">
        <v>2.66</v>
      </c>
      <c r="N256" s="256">
        <v>110</v>
      </c>
      <c r="O256" s="26">
        <f t="shared" si="198"/>
        <v>0.501</v>
      </c>
      <c r="P256" s="26">
        <v>0.141206675224647</v>
      </c>
      <c r="Q256" s="26">
        <f t="shared" si="199"/>
        <v>0.60699999999999998</v>
      </c>
      <c r="R256" s="11">
        <v>3.48</v>
      </c>
      <c r="S256" s="26">
        <f t="shared" si="200"/>
        <v>0.47299999999999998</v>
      </c>
      <c r="T256" s="69">
        <v>4.4672657252888322E-3</v>
      </c>
      <c r="U256" s="26">
        <f t="shared" si="201"/>
        <v>0.6</v>
      </c>
      <c r="V256" s="11">
        <v>18</v>
      </c>
      <c r="W256" s="26">
        <f t="shared" si="202"/>
        <v>0.58599999999999997</v>
      </c>
      <c r="X256" s="62">
        <v>0.7</v>
      </c>
      <c r="Y256" s="26">
        <f t="shared" si="203"/>
        <v>0.17599999999999999</v>
      </c>
      <c r="Z256" s="163">
        <f t="shared" si="204"/>
        <v>2.9430000000000001</v>
      </c>
      <c r="AA256" s="181">
        <f t="shared" si="205"/>
        <v>0.40200000000000002</v>
      </c>
      <c r="AB256" s="283">
        <f t="shared" si="206"/>
        <v>0</v>
      </c>
      <c r="AC256" s="284">
        <f t="shared" si="207"/>
        <v>0</v>
      </c>
      <c r="AE256" s="256">
        <v>8</v>
      </c>
      <c r="AF256" s="26">
        <f t="shared" si="208"/>
        <v>0.14399999999999999</v>
      </c>
      <c r="AG256" s="79">
        <v>0</v>
      </c>
      <c r="AH256" s="26">
        <f t="shared" si="209"/>
        <v>0</v>
      </c>
      <c r="AI256" s="452">
        <v>0</v>
      </c>
      <c r="AJ256" s="83">
        <f t="shared" si="211"/>
        <v>0</v>
      </c>
      <c r="AK256" s="61">
        <f t="shared" si="212"/>
        <v>7.2727272727272724E-2</v>
      </c>
      <c r="AL256" s="26">
        <f t="shared" si="213"/>
        <v>0.222</v>
      </c>
      <c r="AM256" s="11">
        <v>42</v>
      </c>
      <c r="AN256" s="83">
        <f t="shared" si="214"/>
        <v>5.078597339782346E-2</v>
      </c>
      <c r="AO256" s="26">
        <f t="shared" si="264"/>
        <v>0</v>
      </c>
      <c r="AP256" s="26">
        <f t="shared" si="216"/>
        <v>0</v>
      </c>
      <c r="AQ256" s="198">
        <f t="shared" si="217"/>
        <v>0.36599999999999999</v>
      </c>
      <c r="AR256" s="193">
        <f t="shared" si="218"/>
        <v>0.127</v>
      </c>
      <c r="AS256" s="283">
        <f t="shared" si="219"/>
        <v>0</v>
      </c>
      <c r="AT256" s="284">
        <f t="shared" si="220"/>
        <v>0</v>
      </c>
      <c r="AV256" s="450">
        <v>0</v>
      </c>
      <c r="AW256" s="83">
        <f t="shared" si="221"/>
        <v>0</v>
      </c>
      <c r="AX256" s="452">
        <v>0</v>
      </c>
      <c r="AY256" s="83">
        <f t="shared" si="222"/>
        <v>0</v>
      </c>
      <c r="AZ256" s="452">
        <v>0</v>
      </c>
      <c r="BA256" s="83">
        <f t="shared" si="223"/>
        <v>0</v>
      </c>
      <c r="BB256" s="452">
        <v>0</v>
      </c>
      <c r="BC256" s="83">
        <f t="shared" si="224"/>
        <v>0</v>
      </c>
      <c r="BD256" s="452">
        <v>0</v>
      </c>
      <c r="BE256" s="83">
        <f t="shared" si="225"/>
        <v>0</v>
      </c>
      <c r="BF256" s="26">
        <v>0</v>
      </c>
      <c r="BG256" s="83">
        <f t="shared" si="226"/>
        <v>0</v>
      </c>
      <c r="BH256" s="212">
        <f t="shared" si="227"/>
        <v>0</v>
      </c>
      <c r="BI256" s="193">
        <f t="shared" si="228"/>
        <v>0</v>
      </c>
      <c r="BJ256" s="283">
        <f t="shared" si="229"/>
        <v>0</v>
      </c>
      <c r="BK256" s="284">
        <f t="shared" si="230"/>
        <v>0</v>
      </c>
      <c r="BM256" s="160">
        <v>0</v>
      </c>
      <c r="BN256" s="26">
        <f t="shared" si="231"/>
        <v>0</v>
      </c>
      <c r="BO256" s="11">
        <v>0</v>
      </c>
      <c r="BP256" s="26">
        <f t="shared" si="232"/>
        <v>0</v>
      </c>
      <c r="BQ256" s="26">
        <v>2.8000000000000001E-2</v>
      </c>
      <c r="BR256" s="83">
        <f t="shared" si="233"/>
        <v>0.19</v>
      </c>
      <c r="BS256" s="163">
        <f t="shared" si="234"/>
        <v>0.19</v>
      </c>
      <c r="BT256" s="223">
        <f t="shared" si="235"/>
        <v>0.16900000000000001</v>
      </c>
      <c r="BU256" s="283">
        <f t="shared" si="236"/>
        <v>0</v>
      </c>
      <c r="BV256" s="284">
        <f t="shared" si="237"/>
        <v>0</v>
      </c>
      <c r="BX256" s="160">
        <v>0</v>
      </c>
      <c r="BY256" s="26">
        <f t="shared" si="238"/>
        <v>0</v>
      </c>
      <c r="BZ256" s="11">
        <v>0</v>
      </c>
      <c r="CA256" s="26">
        <f t="shared" si="239"/>
        <v>0</v>
      </c>
      <c r="CB256" s="11">
        <v>1</v>
      </c>
      <c r="CC256" s="26">
        <f t="shared" si="240"/>
        <v>0.21199999999999999</v>
      </c>
      <c r="CD256" s="11">
        <v>0</v>
      </c>
      <c r="CE256" s="26">
        <f t="shared" si="241"/>
        <v>0</v>
      </c>
      <c r="CF256" s="163">
        <f t="shared" si="242"/>
        <v>0.21199999999999999</v>
      </c>
      <c r="CG256" s="203">
        <f t="shared" si="243"/>
        <v>0.20799999999999999</v>
      </c>
      <c r="CH256" s="283">
        <f t="shared" si="244"/>
        <v>0</v>
      </c>
      <c r="CI256" s="284">
        <f t="shared" si="245"/>
        <v>0</v>
      </c>
      <c r="CK256" s="160">
        <v>0</v>
      </c>
      <c r="CL256" s="26">
        <f t="shared" si="246"/>
        <v>0</v>
      </c>
      <c r="CM256" s="26">
        <v>0</v>
      </c>
      <c r="CN256" s="83">
        <f t="shared" si="247"/>
        <v>0</v>
      </c>
      <c r="CO256" s="11">
        <v>2</v>
      </c>
      <c r="CP256" s="26">
        <f t="shared" si="248"/>
        <v>0.16200000000000001</v>
      </c>
      <c r="CQ256" s="11">
        <v>0</v>
      </c>
      <c r="CR256" s="26">
        <f t="shared" si="249"/>
        <v>0</v>
      </c>
      <c r="CS256" s="163">
        <f t="shared" si="250"/>
        <v>0.16200000000000001</v>
      </c>
      <c r="CT256" s="203">
        <f t="shared" si="251"/>
        <v>0.13</v>
      </c>
      <c r="CU256" s="283">
        <f t="shared" si="252"/>
        <v>0</v>
      </c>
      <c r="CV256" s="284">
        <f t="shared" si="253"/>
        <v>0</v>
      </c>
      <c r="CX256" s="227">
        <v>2.1000000000000001E-2</v>
      </c>
      <c r="CY256" s="26">
        <f t="shared" si="254"/>
        <v>0.20799999999999999</v>
      </c>
      <c r="CZ256" s="26">
        <v>1.2E-2</v>
      </c>
      <c r="DA256" s="26">
        <f t="shared" si="255"/>
        <v>0.26500000000000001</v>
      </c>
      <c r="DB256" s="26">
        <v>0.48449999999999999</v>
      </c>
      <c r="DC256" s="163">
        <f t="shared" si="256"/>
        <v>0.95750000000000002</v>
      </c>
      <c r="DD256" s="203">
        <f t="shared" si="257"/>
        <v>0.3</v>
      </c>
      <c r="DE256" s="283">
        <f t="shared" si="258"/>
        <v>0</v>
      </c>
      <c r="DF256" s="284">
        <f t="shared" si="259"/>
        <v>0</v>
      </c>
      <c r="DI256" s="231"/>
      <c r="DJ256" s="163">
        <f t="shared" si="260"/>
        <v>4.8304999999999998</v>
      </c>
      <c r="DK256" s="203">
        <f t="shared" si="261"/>
        <v>0.13400000000000001</v>
      </c>
      <c r="DM256" s="301">
        <f t="shared" si="262"/>
        <v>0</v>
      </c>
      <c r="DN256" s="302">
        <f t="shared" si="263"/>
        <v>0</v>
      </c>
    </row>
    <row r="257" spans="2:118" x14ac:dyDescent="0.3">
      <c r="B257" s="47" t="s">
        <v>236</v>
      </c>
      <c r="C257" s="160">
        <v>540222</v>
      </c>
      <c r="D257" s="4" t="s">
        <v>352</v>
      </c>
      <c r="E257" s="4" t="s">
        <v>369</v>
      </c>
      <c r="F257" s="11">
        <v>3</v>
      </c>
      <c r="G257" s="18">
        <v>1424</v>
      </c>
      <c r="H257" s="18">
        <v>737</v>
      </c>
      <c r="I257" s="18">
        <v>1446</v>
      </c>
      <c r="J257" s="19">
        <v>649.88764044943821</v>
      </c>
      <c r="K257" s="18">
        <v>584</v>
      </c>
      <c r="L257" s="163">
        <v>2.48</v>
      </c>
      <c r="N257" s="256">
        <v>319</v>
      </c>
      <c r="O257" s="26">
        <f t="shared" si="198"/>
        <v>0.745</v>
      </c>
      <c r="P257" s="26">
        <v>0.2240168539325843</v>
      </c>
      <c r="Q257" s="31">
        <f t="shared" si="199"/>
        <v>0.80900000000000005</v>
      </c>
      <c r="R257" s="11">
        <v>5.3599999999999994</v>
      </c>
      <c r="S257" s="26">
        <f t="shared" si="200"/>
        <v>0.63200000000000001</v>
      </c>
      <c r="T257" s="69">
        <v>3.764044943820224E-3</v>
      </c>
      <c r="U257" s="26">
        <f t="shared" si="201"/>
        <v>0.51500000000000001</v>
      </c>
      <c r="V257" s="11">
        <v>16</v>
      </c>
      <c r="W257" s="26">
        <f t="shared" si="202"/>
        <v>0.38800000000000001</v>
      </c>
      <c r="X257" s="62">
        <v>0.8</v>
      </c>
      <c r="Y257" s="26">
        <f t="shared" si="203"/>
        <v>0.20399999999999999</v>
      </c>
      <c r="Z257" s="163">
        <f t="shared" si="204"/>
        <v>3.2930000000000001</v>
      </c>
      <c r="AA257" s="181">
        <f t="shared" si="205"/>
        <v>0.58299999999999996</v>
      </c>
      <c r="AB257" s="283">
        <f t="shared" si="206"/>
        <v>0</v>
      </c>
      <c r="AC257" s="284">
        <f t="shared" si="207"/>
        <v>1</v>
      </c>
      <c r="AE257" s="256">
        <v>2</v>
      </c>
      <c r="AF257" s="26">
        <f t="shared" si="208"/>
        <v>0.106</v>
      </c>
      <c r="AG257" s="79">
        <v>0</v>
      </c>
      <c r="AH257" s="26">
        <f t="shared" si="209"/>
        <v>0</v>
      </c>
      <c r="AI257" s="452">
        <v>0</v>
      </c>
      <c r="AJ257" s="83">
        <f t="shared" si="211"/>
        <v>0</v>
      </c>
      <c r="AK257" s="61">
        <f t="shared" si="212"/>
        <v>6.269592476489028E-3</v>
      </c>
      <c r="AL257" s="26">
        <f t="shared" si="213"/>
        <v>9.0999999999999998E-2</v>
      </c>
      <c r="AM257" s="11">
        <v>7</v>
      </c>
      <c r="AN257" s="83">
        <f t="shared" si="214"/>
        <v>9.497964721845319E-3</v>
      </c>
      <c r="AO257" s="26">
        <f t="shared" si="264"/>
        <v>0</v>
      </c>
      <c r="AP257" s="26">
        <f t="shared" si="216"/>
        <v>0</v>
      </c>
      <c r="AQ257" s="198">
        <f t="shared" si="217"/>
        <v>0.19700000000000001</v>
      </c>
      <c r="AR257" s="193">
        <f t="shared" si="218"/>
        <v>9.0999999999999998E-2</v>
      </c>
      <c r="AS257" s="283">
        <f t="shared" si="219"/>
        <v>0</v>
      </c>
      <c r="AT257" s="284">
        <f t="shared" si="220"/>
        <v>0</v>
      </c>
      <c r="AV257" s="450">
        <v>0</v>
      </c>
      <c r="AW257" s="83">
        <f t="shared" si="221"/>
        <v>0</v>
      </c>
      <c r="AX257" s="26">
        <v>0</v>
      </c>
      <c r="AY257" s="83">
        <f t="shared" si="222"/>
        <v>0</v>
      </c>
      <c r="AZ257" s="452">
        <v>0</v>
      </c>
      <c r="BA257" s="83">
        <f t="shared" si="223"/>
        <v>0</v>
      </c>
      <c r="BB257" s="452">
        <v>0</v>
      </c>
      <c r="BC257" s="83">
        <f t="shared" si="224"/>
        <v>0</v>
      </c>
      <c r="BD257" s="452">
        <v>0</v>
      </c>
      <c r="BE257" s="83">
        <f t="shared" si="225"/>
        <v>0</v>
      </c>
      <c r="BF257" s="26">
        <v>0</v>
      </c>
      <c r="BG257" s="83">
        <f t="shared" si="226"/>
        <v>0</v>
      </c>
      <c r="BH257" s="212">
        <f t="shared" si="227"/>
        <v>0</v>
      </c>
      <c r="BI257" s="193">
        <f t="shared" si="228"/>
        <v>0</v>
      </c>
      <c r="BJ257" s="283">
        <f t="shared" si="229"/>
        <v>0</v>
      </c>
      <c r="BK257" s="284">
        <f t="shared" si="230"/>
        <v>0</v>
      </c>
      <c r="BM257" s="160">
        <v>0</v>
      </c>
      <c r="BN257" s="26">
        <f t="shared" si="231"/>
        <v>0</v>
      </c>
      <c r="BO257" s="11">
        <v>0</v>
      </c>
      <c r="BP257" s="26">
        <f t="shared" si="232"/>
        <v>0</v>
      </c>
      <c r="BQ257" s="26">
        <v>7.6999999999999999E-2</v>
      </c>
      <c r="BR257" s="83">
        <f t="shared" si="233"/>
        <v>0.49399999999999999</v>
      </c>
      <c r="BS257" s="163">
        <f t="shared" si="234"/>
        <v>0.49399999999999999</v>
      </c>
      <c r="BT257" s="223">
        <f t="shared" si="235"/>
        <v>0.29599999999999999</v>
      </c>
      <c r="BU257" s="283">
        <f t="shared" si="236"/>
        <v>0</v>
      </c>
      <c r="BV257" s="284">
        <f t="shared" si="237"/>
        <v>0</v>
      </c>
      <c r="BX257" s="160">
        <v>0</v>
      </c>
      <c r="BY257" s="26">
        <f t="shared" si="238"/>
        <v>0</v>
      </c>
      <c r="BZ257" s="11">
        <v>0</v>
      </c>
      <c r="CA257" s="26">
        <f t="shared" si="239"/>
        <v>0</v>
      </c>
      <c r="CB257" s="11">
        <v>1</v>
      </c>
      <c r="CC257" s="26">
        <f t="shared" si="240"/>
        <v>0.21199999999999999</v>
      </c>
      <c r="CD257" s="11">
        <v>0</v>
      </c>
      <c r="CE257" s="26">
        <f t="shared" si="241"/>
        <v>0</v>
      </c>
      <c r="CF257" s="163">
        <f t="shared" si="242"/>
        <v>0.21199999999999999</v>
      </c>
      <c r="CG257" s="203">
        <f t="shared" si="243"/>
        <v>0.20799999999999999</v>
      </c>
      <c r="CH257" s="283">
        <f t="shared" si="244"/>
        <v>0</v>
      </c>
      <c r="CI257" s="284">
        <f t="shared" si="245"/>
        <v>0</v>
      </c>
      <c r="CK257" s="160">
        <v>0</v>
      </c>
      <c r="CL257" s="26">
        <f t="shared" si="246"/>
        <v>0</v>
      </c>
      <c r="CM257" s="26">
        <v>0</v>
      </c>
      <c r="CN257" s="83">
        <f t="shared" si="247"/>
        <v>0</v>
      </c>
      <c r="CO257" s="11">
        <v>2</v>
      </c>
      <c r="CP257" s="26">
        <f t="shared" si="248"/>
        <v>0.16200000000000001</v>
      </c>
      <c r="CQ257" s="11">
        <v>0</v>
      </c>
      <c r="CR257" s="26">
        <f t="shared" si="249"/>
        <v>0</v>
      </c>
      <c r="CS257" s="163">
        <f t="shared" si="250"/>
        <v>0.16200000000000001</v>
      </c>
      <c r="CT257" s="203">
        <f t="shared" si="251"/>
        <v>0.13</v>
      </c>
      <c r="CU257" s="283">
        <f t="shared" si="252"/>
        <v>0</v>
      </c>
      <c r="CV257" s="284">
        <f t="shared" si="253"/>
        <v>0</v>
      </c>
      <c r="CX257" s="227">
        <v>3.0000000000000001E-3</v>
      </c>
      <c r="CY257" s="26">
        <f t="shared" si="254"/>
        <v>0.123</v>
      </c>
      <c r="CZ257" s="26">
        <v>0</v>
      </c>
      <c r="DA257" s="26">
        <f t="shared" si="255"/>
        <v>0</v>
      </c>
      <c r="DB257" s="26">
        <v>0.19819999999999999</v>
      </c>
      <c r="DC257" s="163">
        <f t="shared" si="256"/>
        <v>0.32119999999999999</v>
      </c>
      <c r="DD257" s="203">
        <f t="shared" si="257"/>
        <v>7.6999999999999999E-2</v>
      </c>
      <c r="DE257" s="283">
        <f t="shared" si="258"/>
        <v>0</v>
      </c>
      <c r="DF257" s="284">
        <f t="shared" si="259"/>
        <v>0</v>
      </c>
      <c r="DI257" s="231"/>
      <c r="DJ257" s="163">
        <f t="shared" si="260"/>
        <v>4.6792000000000007</v>
      </c>
      <c r="DK257" s="203">
        <f t="shared" si="261"/>
        <v>0.13</v>
      </c>
      <c r="DM257" s="301">
        <f t="shared" si="262"/>
        <v>0</v>
      </c>
      <c r="DN257" s="302">
        <f t="shared" si="263"/>
        <v>1</v>
      </c>
    </row>
    <row r="258" spans="2:118" x14ac:dyDescent="0.3">
      <c r="B258" s="47" t="s">
        <v>259</v>
      </c>
      <c r="C258" s="160">
        <v>540263</v>
      </c>
      <c r="D258" s="4" t="s">
        <v>355</v>
      </c>
      <c r="E258" s="4" t="s">
        <v>369</v>
      </c>
      <c r="F258" s="11">
        <v>5</v>
      </c>
      <c r="G258" s="18">
        <v>156</v>
      </c>
      <c r="H258" s="18">
        <v>136</v>
      </c>
      <c r="I258" s="18">
        <v>339</v>
      </c>
      <c r="J258" s="19">
        <v>1390.7692307692307</v>
      </c>
      <c r="K258" s="18">
        <v>72</v>
      </c>
      <c r="L258" s="163">
        <v>4.71</v>
      </c>
      <c r="N258" s="256">
        <v>16</v>
      </c>
      <c r="O258" s="26">
        <f t="shared" si="198"/>
        <v>7.6999999999999999E-2</v>
      </c>
      <c r="P258" s="26">
        <v>0.1025641025641026</v>
      </c>
      <c r="Q258" s="26">
        <f t="shared" si="199"/>
        <v>0.505</v>
      </c>
      <c r="R258" s="11">
        <v>1.02</v>
      </c>
      <c r="S258" s="26">
        <f t="shared" si="200"/>
        <v>0.11600000000000001</v>
      </c>
      <c r="T258" s="69">
        <v>6.538461538461539E-3</v>
      </c>
      <c r="U258" s="26">
        <f t="shared" si="201"/>
        <v>0.752</v>
      </c>
      <c r="V258" s="11">
        <v>12</v>
      </c>
      <c r="W258" s="26">
        <f t="shared" si="202"/>
        <v>0.11600000000000001</v>
      </c>
      <c r="X258" s="62">
        <v>0.6</v>
      </c>
      <c r="Y258" s="26">
        <f t="shared" si="203"/>
        <v>0.155</v>
      </c>
      <c r="Z258" s="163">
        <f t="shared" si="204"/>
        <v>1.7210000000000001</v>
      </c>
      <c r="AA258" s="181">
        <f t="shared" si="205"/>
        <v>0.13</v>
      </c>
      <c r="AB258" s="283">
        <f t="shared" si="206"/>
        <v>0</v>
      </c>
      <c r="AC258" s="284">
        <f t="shared" si="207"/>
        <v>0</v>
      </c>
      <c r="AE258" s="256">
        <v>8</v>
      </c>
      <c r="AF258" s="26">
        <f t="shared" si="208"/>
        <v>0.14399999999999999</v>
      </c>
      <c r="AG258" s="79">
        <v>0</v>
      </c>
      <c r="AH258" s="26">
        <f t="shared" si="209"/>
        <v>0</v>
      </c>
      <c r="AI258" s="452">
        <v>0</v>
      </c>
      <c r="AJ258" s="83">
        <f t="shared" si="211"/>
        <v>0</v>
      </c>
      <c r="AK258" s="61">
        <f t="shared" si="212"/>
        <v>0.5</v>
      </c>
      <c r="AL258" s="26">
        <f t="shared" si="213"/>
        <v>0.53700000000000003</v>
      </c>
      <c r="AM258" s="11">
        <v>15</v>
      </c>
      <c r="AN258" s="83">
        <f t="shared" si="214"/>
        <v>0.11029411764705882</v>
      </c>
      <c r="AO258" s="26">
        <f t="shared" si="264"/>
        <v>0</v>
      </c>
      <c r="AP258" s="26">
        <f t="shared" si="216"/>
        <v>0</v>
      </c>
      <c r="AQ258" s="198">
        <f t="shared" si="217"/>
        <v>0.68100000000000005</v>
      </c>
      <c r="AR258" s="193">
        <f t="shared" si="218"/>
        <v>0.14399999999999999</v>
      </c>
      <c r="AS258" s="283">
        <f t="shared" si="219"/>
        <v>0</v>
      </c>
      <c r="AT258" s="284">
        <f t="shared" si="220"/>
        <v>0</v>
      </c>
      <c r="AV258" s="450">
        <v>0</v>
      </c>
      <c r="AW258" s="83">
        <f t="shared" si="221"/>
        <v>0</v>
      </c>
      <c r="AX258" s="452">
        <v>0</v>
      </c>
      <c r="AY258" s="83">
        <f t="shared" si="222"/>
        <v>0</v>
      </c>
      <c r="AZ258" s="452">
        <v>0</v>
      </c>
      <c r="BA258" s="83">
        <f t="shared" si="223"/>
        <v>0</v>
      </c>
      <c r="BB258" s="452">
        <v>0</v>
      </c>
      <c r="BC258" s="83">
        <f t="shared" si="224"/>
        <v>0</v>
      </c>
      <c r="BD258" s="452">
        <v>0</v>
      </c>
      <c r="BE258" s="83">
        <f t="shared" si="225"/>
        <v>0</v>
      </c>
      <c r="BF258" s="26">
        <v>0</v>
      </c>
      <c r="BG258" s="83">
        <f t="shared" si="226"/>
        <v>0</v>
      </c>
      <c r="BH258" s="212">
        <f t="shared" si="227"/>
        <v>0</v>
      </c>
      <c r="BI258" s="193">
        <f t="shared" si="228"/>
        <v>0</v>
      </c>
      <c r="BJ258" s="283">
        <f t="shared" si="229"/>
        <v>0</v>
      </c>
      <c r="BK258" s="284">
        <f t="shared" si="230"/>
        <v>0</v>
      </c>
      <c r="BM258" s="160">
        <v>0</v>
      </c>
      <c r="BN258" s="26">
        <f t="shared" si="231"/>
        <v>0</v>
      </c>
      <c r="BO258" s="11">
        <v>0</v>
      </c>
      <c r="BP258" s="26">
        <f t="shared" si="232"/>
        <v>0</v>
      </c>
      <c r="BQ258" s="26">
        <v>6.4000000000000001E-2</v>
      </c>
      <c r="BR258" s="83">
        <f t="shared" si="233"/>
        <v>0.42</v>
      </c>
      <c r="BS258" s="163">
        <f t="shared" si="234"/>
        <v>0.42</v>
      </c>
      <c r="BT258" s="223">
        <f t="shared" si="235"/>
        <v>0.26800000000000002</v>
      </c>
      <c r="BU258" s="283">
        <f t="shared" si="236"/>
        <v>0</v>
      </c>
      <c r="BV258" s="284">
        <f t="shared" si="237"/>
        <v>0</v>
      </c>
      <c r="BX258" s="160">
        <v>0</v>
      </c>
      <c r="BY258" s="26">
        <f t="shared" si="238"/>
        <v>0</v>
      </c>
      <c r="BZ258" s="11">
        <v>0</v>
      </c>
      <c r="CA258" s="26">
        <f t="shared" si="239"/>
        <v>0</v>
      </c>
      <c r="CB258" s="11">
        <v>1</v>
      </c>
      <c r="CC258" s="26">
        <f t="shared" si="240"/>
        <v>0.21199999999999999</v>
      </c>
      <c r="CD258" s="11">
        <v>0</v>
      </c>
      <c r="CE258" s="26">
        <f t="shared" si="241"/>
        <v>0</v>
      </c>
      <c r="CF258" s="163">
        <f t="shared" si="242"/>
        <v>0.21199999999999999</v>
      </c>
      <c r="CG258" s="203">
        <f t="shared" si="243"/>
        <v>0.20799999999999999</v>
      </c>
      <c r="CH258" s="283">
        <f t="shared" si="244"/>
        <v>0</v>
      </c>
      <c r="CI258" s="284">
        <f t="shared" si="245"/>
        <v>0</v>
      </c>
      <c r="CK258" s="160">
        <v>0</v>
      </c>
      <c r="CL258" s="26">
        <f t="shared" si="246"/>
        <v>0</v>
      </c>
      <c r="CM258" s="26">
        <v>0</v>
      </c>
      <c r="CN258" s="83">
        <f t="shared" si="247"/>
        <v>0</v>
      </c>
      <c r="CO258" s="11">
        <v>0</v>
      </c>
      <c r="CP258" s="26">
        <f t="shared" si="248"/>
        <v>0</v>
      </c>
      <c r="CQ258" s="11">
        <v>0</v>
      </c>
      <c r="CR258" s="26">
        <f t="shared" si="249"/>
        <v>0</v>
      </c>
      <c r="CS258" s="163">
        <f t="shared" si="250"/>
        <v>0</v>
      </c>
      <c r="CT258" s="203">
        <f t="shared" si="251"/>
        <v>0</v>
      </c>
      <c r="CU258" s="283">
        <f t="shared" si="252"/>
        <v>0</v>
      </c>
      <c r="CV258" s="284">
        <f t="shared" si="253"/>
        <v>0</v>
      </c>
      <c r="CX258" s="227">
        <v>9.7000000000000003E-2</v>
      </c>
      <c r="CY258" s="26">
        <f t="shared" si="254"/>
        <v>0.48399999999999999</v>
      </c>
      <c r="CZ258" s="26">
        <v>5.6000000000000001E-2</v>
      </c>
      <c r="DA258" s="26">
        <f t="shared" si="255"/>
        <v>0.505</v>
      </c>
      <c r="DB258" s="83">
        <v>0.63870000000000005</v>
      </c>
      <c r="DC258" s="163">
        <f t="shared" si="256"/>
        <v>1.6276999999999999</v>
      </c>
      <c r="DD258" s="203">
        <f t="shared" si="257"/>
        <v>0.55400000000000005</v>
      </c>
      <c r="DE258" s="283">
        <f t="shared" si="258"/>
        <v>0</v>
      </c>
      <c r="DF258" s="284">
        <f t="shared" si="259"/>
        <v>0</v>
      </c>
      <c r="DI258" s="231"/>
      <c r="DJ258" s="163">
        <f t="shared" si="260"/>
        <v>4.6617000000000006</v>
      </c>
      <c r="DK258" s="203">
        <f t="shared" si="261"/>
        <v>0.127</v>
      </c>
      <c r="DM258" s="301">
        <f t="shared" si="262"/>
        <v>0</v>
      </c>
      <c r="DN258" s="302">
        <f t="shared" si="263"/>
        <v>0</v>
      </c>
    </row>
    <row r="259" spans="2:118" x14ac:dyDescent="0.3">
      <c r="B259" s="47" t="s">
        <v>41</v>
      </c>
      <c r="C259" s="160">
        <v>540012</v>
      </c>
      <c r="D259" s="4" t="s">
        <v>311</v>
      </c>
      <c r="E259" s="4" t="s">
        <v>369</v>
      </c>
      <c r="F259" s="11">
        <v>11</v>
      </c>
      <c r="G259" s="18">
        <v>471</v>
      </c>
      <c r="H259" s="18">
        <v>339</v>
      </c>
      <c r="I259" s="18">
        <v>1028</v>
      </c>
      <c r="J259" s="19">
        <v>1396.8577494692145</v>
      </c>
      <c r="K259" s="18">
        <v>153</v>
      </c>
      <c r="L259" s="163">
        <v>1.95</v>
      </c>
      <c r="N259" s="256">
        <v>65</v>
      </c>
      <c r="O259" s="26">
        <f t="shared" si="198"/>
        <v>0.36299999999999999</v>
      </c>
      <c r="P259" s="26">
        <v>0.13800424628450109</v>
      </c>
      <c r="Q259" s="26">
        <f t="shared" si="199"/>
        <v>0.59699999999999998</v>
      </c>
      <c r="R259" s="11">
        <v>3.51</v>
      </c>
      <c r="S259" s="26">
        <f t="shared" si="200"/>
        <v>0.47699999999999998</v>
      </c>
      <c r="T259" s="69">
        <v>7.4522292993630572E-3</v>
      </c>
      <c r="U259" s="31">
        <f t="shared" si="201"/>
        <v>0.81200000000000006</v>
      </c>
      <c r="V259" s="11">
        <v>9</v>
      </c>
      <c r="W259" s="26">
        <f t="shared" si="202"/>
        <v>0</v>
      </c>
      <c r="X259" s="62">
        <v>3.5</v>
      </c>
      <c r="Y259" s="26">
        <f t="shared" si="203"/>
        <v>0.79800000000000004</v>
      </c>
      <c r="Z259" s="163">
        <f t="shared" si="204"/>
        <v>3.0470000000000002</v>
      </c>
      <c r="AA259" s="181">
        <f t="shared" si="205"/>
        <v>0.46200000000000002</v>
      </c>
      <c r="AB259" s="283">
        <f t="shared" si="206"/>
        <v>0</v>
      </c>
      <c r="AC259" s="284">
        <f t="shared" si="207"/>
        <v>1</v>
      </c>
      <c r="AE259" s="256">
        <v>2</v>
      </c>
      <c r="AF259" s="26">
        <f t="shared" si="208"/>
        <v>0.106</v>
      </c>
      <c r="AG259" s="79">
        <v>0</v>
      </c>
      <c r="AH259" s="26">
        <f t="shared" si="209"/>
        <v>0</v>
      </c>
      <c r="AI259" s="452">
        <v>0</v>
      </c>
      <c r="AJ259" s="83">
        <f t="shared" si="211"/>
        <v>0</v>
      </c>
      <c r="AK259" s="61">
        <f t="shared" si="212"/>
        <v>3.0769230769230771E-2</v>
      </c>
      <c r="AL259" s="26">
        <f t="shared" si="213"/>
        <v>0.109</v>
      </c>
      <c r="AM259" s="11">
        <v>5</v>
      </c>
      <c r="AN259" s="83">
        <f t="shared" si="214"/>
        <v>1.4749262536873156E-2</v>
      </c>
      <c r="AO259" s="26">
        <f t="shared" si="264"/>
        <v>0</v>
      </c>
      <c r="AP259" s="26">
        <f t="shared" si="216"/>
        <v>0</v>
      </c>
      <c r="AQ259" s="198">
        <f t="shared" si="217"/>
        <v>0.215</v>
      </c>
      <c r="AR259" s="193">
        <f t="shared" si="218"/>
        <v>0.10199999999999999</v>
      </c>
      <c r="AS259" s="283">
        <f t="shared" si="219"/>
        <v>0</v>
      </c>
      <c r="AT259" s="284">
        <f t="shared" si="220"/>
        <v>0</v>
      </c>
      <c r="AV259" s="450">
        <v>0</v>
      </c>
      <c r="AW259" s="83">
        <f t="shared" si="221"/>
        <v>0</v>
      </c>
      <c r="AX259" s="452">
        <v>0</v>
      </c>
      <c r="AY259" s="83">
        <f t="shared" si="222"/>
        <v>0</v>
      </c>
      <c r="AZ259" s="452">
        <v>0</v>
      </c>
      <c r="BA259" s="83">
        <f t="shared" si="223"/>
        <v>0</v>
      </c>
      <c r="BB259" s="452">
        <v>0</v>
      </c>
      <c r="BC259" s="83">
        <f t="shared" si="224"/>
        <v>0</v>
      </c>
      <c r="BD259" s="452">
        <v>0</v>
      </c>
      <c r="BE259" s="83">
        <f t="shared" si="225"/>
        <v>0</v>
      </c>
      <c r="BF259" s="452">
        <v>0</v>
      </c>
      <c r="BG259" s="83">
        <f t="shared" si="226"/>
        <v>0</v>
      </c>
      <c r="BH259" s="212">
        <f t="shared" si="227"/>
        <v>0</v>
      </c>
      <c r="BI259" s="193">
        <f t="shared" si="228"/>
        <v>0</v>
      </c>
      <c r="BJ259" s="283">
        <f t="shared" si="229"/>
        <v>0</v>
      </c>
      <c r="BK259" s="284">
        <f t="shared" si="230"/>
        <v>0</v>
      </c>
      <c r="BM259" s="160">
        <v>1</v>
      </c>
      <c r="BN259" s="26">
        <f t="shared" si="231"/>
        <v>0.40200000000000002</v>
      </c>
      <c r="BO259" s="11">
        <v>1</v>
      </c>
      <c r="BP259" s="26">
        <f t="shared" si="232"/>
        <v>0.59299999999999997</v>
      </c>
      <c r="BQ259" s="26">
        <v>0.01</v>
      </c>
      <c r="BR259" s="83">
        <f t="shared" si="233"/>
        <v>0.12</v>
      </c>
      <c r="BS259" s="163">
        <f t="shared" si="234"/>
        <v>0.52200000000000002</v>
      </c>
      <c r="BT259" s="223">
        <f t="shared" si="235"/>
        <v>0.31</v>
      </c>
      <c r="BU259" s="283">
        <f t="shared" si="236"/>
        <v>0</v>
      </c>
      <c r="BV259" s="284">
        <f t="shared" si="237"/>
        <v>0</v>
      </c>
      <c r="BX259" s="160">
        <v>0</v>
      </c>
      <c r="BY259" s="26">
        <f t="shared" si="238"/>
        <v>0</v>
      </c>
      <c r="BZ259" s="11">
        <v>0</v>
      </c>
      <c r="CA259" s="26">
        <f t="shared" si="239"/>
        <v>0</v>
      </c>
      <c r="CB259" s="11">
        <v>0</v>
      </c>
      <c r="CC259" s="26">
        <f t="shared" si="240"/>
        <v>0</v>
      </c>
      <c r="CD259" s="11">
        <v>0</v>
      </c>
      <c r="CE259" s="26">
        <f t="shared" si="241"/>
        <v>0</v>
      </c>
      <c r="CF259" s="163">
        <f t="shared" si="242"/>
        <v>0</v>
      </c>
      <c r="CG259" s="203">
        <f t="shared" si="243"/>
        <v>0</v>
      </c>
      <c r="CH259" s="283">
        <f t="shared" si="244"/>
        <v>0</v>
      </c>
      <c r="CI259" s="284">
        <f t="shared" si="245"/>
        <v>0</v>
      </c>
      <c r="CK259" s="160">
        <v>0</v>
      </c>
      <c r="CL259" s="26">
        <f t="shared" si="246"/>
        <v>0</v>
      </c>
      <c r="CM259" s="26">
        <v>0</v>
      </c>
      <c r="CN259" s="83">
        <f t="shared" si="247"/>
        <v>0</v>
      </c>
      <c r="CO259" s="11">
        <v>3</v>
      </c>
      <c r="CP259" s="26">
        <f t="shared" si="248"/>
        <v>0.219</v>
      </c>
      <c r="CQ259" s="11">
        <v>2</v>
      </c>
      <c r="CR259" s="26">
        <f t="shared" si="249"/>
        <v>0.35299999999999998</v>
      </c>
      <c r="CS259" s="163">
        <f t="shared" si="250"/>
        <v>0.57199999999999995</v>
      </c>
      <c r="CT259" s="203">
        <f t="shared" si="251"/>
        <v>0.247</v>
      </c>
      <c r="CU259" s="283">
        <f t="shared" si="252"/>
        <v>0</v>
      </c>
      <c r="CV259" s="284">
        <f t="shared" si="253"/>
        <v>0</v>
      </c>
      <c r="CX259" s="227">
        <v>2E-3</v>
      </c>
      <c r="CY259" s="26">
        <f t="shared" si="254"/>
        <v>0.11600000000000001</v>
      </c>
      <c r="CZ259" s="26">
        <v>0</v>
      </c>
      <c r="DA259" s="26">
        <f t="shared" si="255"/>
        <v>0</v>
      </c>
      <c r="DB259" s="26">
        <v>0.1101</v>
      </c>
      <c r="DC259" s="163">
        <f t="shared" si="256"/>
        <v>0.22610000000000002</v>
      </c>
      <c r="DD259" s="203">
        <f t="shared" si="257"/>
        <v>4.2000000000000003E-2</v>
      </c>
      <c r="DE259" s="283">
        <f t="shared" si="258"/>
        <v>0</v>
      </c>
      <c r="DF259" s="284">
        <f t="shared" si="259"/>
        <v>0</v>
      </c>
      <c r="DI259" s="231"/>
      <c r="DJ259" s="163">
        <f t="shared" si="260"/>
        <v>4.5820999999999996</v>
      </c>
      <c r="DK259" s="203">
        <f t="shared" si="261"/>
        <v>0.123</v>
      </c>
      <c r="DM259" s="301">
        <f t="shared" si="262"/>
        <v>0</v>
      </c>
      <c r="DN259" s="302">
        <f t="shared" si="263"/>
        <v>1</v>
      </c>
    </row>
    <row r="260" spans="2:118" x14ac:dyDescent="0.3">
      <c r="B260" s="47" t="s">
        <v>84</v>
      </c>
      <c r="C260" s="160">
        <v>540276</v>
      </c>
      <c r="D260" s="4" t="s">
        <v>324</v>
      </c>
      <c r="E260" s="4" t="s">
        <v>369</v>
      </c>
      <c r="F260" s="11">
        <v>8</v>
      </c>
      <c r="G260" s="18">
        <v>677</v>
      </c>
      <c r="H260" s="18">
        <v>1158</v>
      </c>
      <c r="I260" s="18">
        <v>2035</v>
      </c>
      <c r="J260" s="19">
        <v>1923.7813884785819</v>
      </c>
      <c r="K260" s="18">
        <v>662</v>
      </c>
      <c r="L260" s="163">
        <v>2.78</v>
      </c>
      <c r="N260" s="256">
        <v>55</v>
      </c>
      <c r="O260" s="26">
        <f t="shared" si="198"/>
        <v>0.32500000000000001</v>
      </c>
      <c r="P260" s="26">
        <v>8.1240768094534718E-2</v>
      </c>
      <c r="Q260" s="26">
        <f t="shared" si="199"/>
        <v>0.44800000000000001</v>
      </c>
      <c r="R260" s="11">
        <v>3.36</v>
      </c>
      <c r="S260" s="26">
        <f t="shared" si="200"/>
        <v>0.45200000000000001</v>
      </c>
      <c r="T260" s="69">
        <v>4.9630723781388473E-3</v>
      </c>
      <c r="U260" s="26">
        <f t="shared" si="201"/>
        <v>0.64600000000000002</v>
      </c>
      <c r="V260" s="11">
        <v>11</v>
      </c>
      <c r="W260" s="26">
        <f t="shared" si="202"/>
        <v>4.4999999999999998E-2</v>
      </c>
      <c r="X260" s="62">
        <v>0.1</v>
      </c>
      <c r="Y260" s="26">
        <f t="shared" si="203"/>
        <v>0.109</v>
      </c>
      <c r="Z260" s="163">
        <f t="shared" si="204"/>
        <v>2.0249999999999999</v>
      </c>
      <c r="AA260" s="181">
        <f t="shared" si="205"/>
        <v>0.16200000000000001</v>
      </c>
      <c r="AB260" s="283">
        <f t="shared" si="206"/>
        <v>0</v>
      </c>
      <c r="AC260" s="284">
        <f t="shared" si="207"/>
        <v>0</v>
      </c>
      <c r="AE260" s="256">
        <v>4</v>
      </c>
      <c r="AF260" s="26">
        <f t="shared" si="208"/>
        <v>0.13</v>
      </c>
      <c r="AG260" s="79">
        <v>2</v>
      </c>
      <c r="AH260" s="26">
        <f t="shared" si="209"/>
        <v>0.51900000000000002</v>
      </c>
      <c r="AI260" s="452">
        <v>0</v>
      </c>
      <c r="AJ260" s="83">
        <f t="shared" si="211"/>
        <v>0</v>
      </c>
      <c r="AK260" s="61">
        <f t="shared" si="212"/>
        <v>7.2727272727272724E-2</v>
      </c>
      <c r="AL260" s="26">
        <f t="shared" si="213"/>
        <v>0.222</v>
      </c>
      <c r="AM260" s="11">
        <v>7</v>
      </c>
      <c r="AN260" s="83">
        <f t="shared" si="214"/>
        <v>6.044905008635579E-3</v>
      </c>
      <c r="AO260" s="452">
        <v>0</v>
      </c>
      <c r="AP260" s="26">
        <f t="shared" si="216"/>
        <v>0</v>
      </c>
      <c r="AQ260" s="198">
        <f t="shared" si="217"/>
        <v>0.871</v>
      </c>
      <c r="AR260" s="193">
        <f t="shared" si="218"/>
        <v>0.16900000000000001</v>
      </c>
      <c r="AS260" s="283">
        <f t="shared" si="219"/>
        <v>0</v>
      </c>
      <c r="AT260" s="284">
        <f t="shared" si="220"/>
        <v>0</v>
      </c>
      <c r="AV260" s="450">
        <v>0</v>
      </c>
      <c r="AW260" s="83">
        <f t="shared" si="221"/>
        <v>0</v>
      </c>
      <c r="AX260" s="26">
        <v>0</v>
      </c>
      <c r="AY260" s="83">
        <f t="shared" si="222"/>
        <v>0</v>
      </c>
      <c r="AZ260" s="452">
        <v>0</v>
      </c>
      <c r="BA260" s="83">
        <f t="shared" si="223"/>
        <v>0</v>
      </c>
      <c r="BB260" s="452">
        <v>0</v>
      </c>
      <c r="BC260" s="83">
        <f t="shared" si="224"/>
        <v>0</v>
      </c>
      <c r="BD260" s="452">
        <v>0</v>
      </c>
      <c r="BE260" s="83">
        <f t="shared" si="225"/>
        <v>0</v>
      </c>
      <c r="BF260" s="26">
        <v>0</v>
      </c>
      <c r="BG260" s="83">
        <f t="shared" si="226"/>
        <v>0</v>
      </c>
      <c r="BH260" s="212">
        <f t="shared" si="227"/>
        <v>0</v>
      </c>
      <c r="BI260" s="193">
        <f t="shared" si="228"/>
        <v>0</v>
      </c>
      <c r="BJ260" s="283">
        <f t="shared" si="229"/>
        <v>0</v>
      </c>
      <c r="BK260" s="284">
        <f t="shared" si="230"/>
        <v>0</v>
      </c>
      <c r="BM260" s="160">
        <v>0</v>
      </c>
      <c r="BN260" s="26">
        <f t="shared" si="231"/>
        <v>0</v>
      </c>
      <c r="BO260" s="11">
        <v>0</v>
      </c>
      <c r="BP260" s="26">
        <f t="shared" si="232"/>
        <v>0</v>
      </c>
      <c r="BQ260" s="26">
        <v>1.0999999999999999E-2</v>
      </c>
      <c r="BR260" s="83">
        <f t="shared" si="233"/>
        <v>0.123</v>
      </c>
      <c r="BS260" s="163">
        <f t="shared" si="234"/>
        <v>0.123</v>
      </c>
      <c r="BT260" s="223">
        <f t="shared" si="235"/>
        <v>0.11600000000000001</v>
      </c>
      <c r="BU260" s="283">
        <f t="shared" si="236"/>
        <v>0</v>
      </c>
      <c r="BV260" s="284">
        <f t="shared" si="237"/>
        <v>0</v>
      </c>
      <c r="BX260" s="160">
        <v>0</v>
      </c>
      <c r="BY260" s="26">
        <f t="shared" si="238"/>
        <v>0</v>
      </c>
      <c r="BZ260" s="11">
        <v>0</v>
      </c>
      <c r="CA260" s="26">
        <f t="shared" si="239"/>
        <v>0</v>
      </c>
      <c r="CB260" s="11">
        <v>1</v>
      </c>
      <c r="CC260" s="26">
        <f t="shared" si="240"/>
        <v>0.21199999999999999</v>
      </c>
      <c r="CD260" s="11">
        <v>0</v>
      </c>
      <c r="CE260" s="26">
        <f t="shared" si="241"/>
        <v>0</v>
      </c>
      <c r="CF260" s="163">
        <f t="shared" si="242"/>
        <v>0.21199999999999999</v>
      </c>
      <c r="CG260" s="203">
        <f t="shared" si="243"/>
        <v>0.20799999999999999</v>
      </c>
      <c r="CH260" s="283">
        <f t="shared" si="244"/>
        <v>0</v>
      </c>
      <c r="CI260" s="284">
        <f t="shared" si="245"/>
        <v>0</v>
      </c>
      <c r="CK260" s="160">
        <v>0</v>
      </c>
      <c r="CL260" s="26">
        <f t="shared" si="246"/>
        <v>0</v>
      </c>
      <c r="CM260" s="26">
        <v>0</v>
      </c>
      <c r="CN260" s="83">
        <f t="shared" si="247"/>
        <v>0</v>
      </c>
      <c r="CO260" s="11">
        <v>4</v>
      </c>
      <c r="CP260" s="26">
        <f t="shared" si="248"/>
        <v>0.23599999999999999</v>
      </c>
      <c r="CQ260" s="11">
        <v>0</v>
      </c>
      <c r="CR260" s="26">
        <f t="shared" si="249"/>
        <v>0</v>
      </c>
      <c r="CS260" s="163">
        <f t="shared" si="250"/>
        <v>0.23599999999999999</v>
      </c>
      <c r="CT260" s="203">
        <f t="shared" si="251"/>
        <v>0.17299999999999999</v>
      </c>
      <c r="CU260" s="283">
        <f t="shared" si="252"/>
        <v>0</v>
      </c>
      <c r="CV260" s="284">
        <f t="shared" si="253"/>
        <v>0</v>
      </c>
      <c r="CX260" s="227">
        <v>1E-3</v>
      </c>
      <c r="CY260" s="26">
        <f t="shared" si="254"/>
        <v>0.10199999999999999</v>
      </c>
      <c r="CZ260" s="26">
        <v>1E-3</v>
      </c>
      <c r="DA260" s="26">
        <f t="shared" si="255"/>
        <v>0.155</v>
      </c>
      <c r="DB260" s="83">
        <v>0.68720000000000003</v>
      </c>
      <c r="DC260" s="163">
        <f t="shared" si="256"/>
        <v>0.94420000000000004</v>
      </c>
      <c r="DD260" s="203">
        <f t="shared" si="257"/>
        <v>0.29299999999999998</v>
      </c>
      <c r="DE260" s="283">
        <f t="shared" si="258"/>
        <v>0</v>
      </c>
      <c r="DF260" s="284">
        <f t="shared" si="259"/>
        <v>0</v>
      </c>
      <c r="DI260" s="231"/>
      <c r="DJ260" s="163">
        <f t="shared" si="260"/>
        <v>4.4112</v>
      </c>
      <c r="DK260" s="203">
        <f t="shared" si="261"/>
        <v>0.12</v>
      </c>
      <c r="DM260" s="301">
        <f t="shared" si="262"/>
        <v>0</v>
      </c>
      <c r="DN260" s="302">
        <f t="shared" si="263"/>
        <v>0</v>
      </c>
    </row>
    <row r="261" spans="2:118" x14ac:dyDescent="0.3">
      <c r="B261" s="47" t="s">
        <v>40</v>
      </c>
      <c r="C261" s="160">
        <v>540093</v>
      </c>
      <c r="D261" s="4" t="s">
        <v>311</v>
      </c>
      <c r="E261" s="4" t="s">
        <v>369</v>
      </c>
      <c r="F261" s="11">
        <v>11</v>
      </c>
      <c r="G261" s="18">
        <v>1193</v>
      </c>
      <c r="H261" s="18">
        <v>470</v>
      </c>
      <c r="I261" s="18">
        <v>591</v>
      </c>
      <c r="J261" s="19">
        <v>317.0494551550712</v>
      </c>
      <c r="K261" s="18">
        <v>249</v>
      </c>
      <c r="L261" s="163">
        <v>2.37</v>
      </c>
      <c r="N261" s="256">
        <v>186</v>
      </c>
      <c r="O261" s="26">
        <f t="shared" si="198"/>
        <v>0.61399999999999999</v>
      </c>
      <c r="P261" s="26">
        <v>0.15590947191953061</v>
      </c>
      <c r="Q261" s="26">
        <f t="shared" si="199"/>
        <v>0.64600000000000002</v>
      </c>
      <c r="R261" s="11">
        <v>5.0999999999999996</v>
      </c>
      <c r="S261" s="26">
        <f t="shared" si="200"/>
        <v>0.61399999999999999</v>
      </c>
      <c r="T261" s="69">
        <v>4.2749371332774519E-3</v>
      </c>
      <c r="U261" s="26">
        <f t="shared" si="201"/>
        <v>0.57199999999999995</v>
      </c>
      <c r="V261" s="11">
        <v>9</v>
      </c>
      <c r="W261" s="26">
        <f t="shared" si="202"/>
        <v>0</v>
      </c>
      <c r="X261" s="62">
        <v>3.3</v>
      </c>
      <c r="Y261" s="26">
        <f t="shared" si="203"/>
        <v>0.77300000000000002</v>
      </c>
      <c r="Z261" s="163">
        <f t="shared" si="204"/>
        <v>3.2189999999999999</v>
      </c>
      <c r="AA261" s="181">
        <f t="shared" si="205"/>
        <v>0.52600000000000002</v>
      </c>
      <c r="AB261" s="283">
        <f t="shared" si="206"/>
        <v>0</v>
      </c>
      <c r="AC261" s="284">
        <f t="shared" si="207"/>
        <v>0</v>
      </c>
      <c r="AE261" s="256">
        <v>2</v>
      </c>
      <c r="AF261" s="26">
        <f t="shared" si="208"/>
        <v>0.106</v>
      </c>
      <c r="AG261" s="79">
        <v>0</v>
      </c>
      <c r="AH261" s="26">
        <f t="shared" si="209"/>
        <v>0</v>
      </c>
      <c r="AI261" s="452">
        <v>0</v>
      </c>
      <c r="AJ261" s="83">
        <f t="shared" si="211"/>
        <v>0</v>
      </c>
      <c r="AK261" s="61">
        <f t="shared" si="212"/>
        <v>1.0752688172043012E-2</v>
      </c>
      <c r="AL261" s="26">
        <f t="shared" si="213"/>
        <v>9.5000000000000001E-2</v>
      </c>
      <c r="AM261" s="11">
        <v>7</v>
      </c>
      <c r="AN261" s="83">
        <f t="shared" si="214"/>
        <v>1.4893617021276596E-2</v>
      </c>
      <c r="AO261" s="26">
        <f>AG261/AE261</f>
        <v>0</v>
      </c>
      <c r="AP261" s="26">
        <f t="shared" si="216"/>
        <v>0</v>
      </c>
      <c r="AQ261" s="198">
        <f t="shared" si="217"/>
        <v>0.20100000000000001</v>
      </c>
      <c r="AR261" s="193">
        <f t="shared" si="218"/>
        <v>9.5000000000000001E-2</v>
      </c>
      <c r="AS261" s="283">
        <f t="shared" si="219"/>
        <v>0</v>
      </c>
      <c r="AT261" s="284">
        <f t="shared" si="220"/>
        <v>0</v>
      </c>
      <c r="AV261" s="450">
        <v>0</v>
      </c>
      <c r="AW261" s="83">
        <f t="shared" si="221"/>
        <v>0</v>
      </c>
      <c r="AX261" s="26">
        <v>0</v>
      </c>
      <c r="AY261" s="83">
        <f t="shared" si="222"/>
        <v>0</v>
      </c>
      <c r="AZ261" s="26">
        <v>0</v>
      </c>
      <c r="BA261" s="83">
        <f t="shared" si="223"/>
        <v>0</v>
      </c>
      <c r="BB261" s="452">
        <v>0</v>
      </c>
      <c r="BC261" s="83">
        <f t="shared" si="224"/>
        <v>0</v>
      </c>
      <c r="BD261" s="452">
        <v>0</v>
      </c>
      <c r="BE261" s="83">
        <f t="shared" si="225"/>
        <v>0</v>
      </c>
      <c r="BF261" s="26">
        <v>0</v>
      </c>
      <c r="BG261" s="83">
        <f t="shared" si="226"/>
        <v>0</v>
      </c>
      <c r="BH261" s="212">
        <f t="shared" si="227"/>
        <v>0</v>
      </c>
      <c r="BI261" s="193">
        <f t="shared" si="228"/>
        <v>0</v>
      </c>
      <c r="BJ261" s="283">
        <f t="shared" si="229"/>
        <v>0</v>
      </c>
      <c r="BK261" s="284">
        <f t="shared" si="230"/>
        <v>0</v>
      </c>
      <c r="BM261" s="160">
        <v>0</v>
      </c>
      <c r="BN261" s="26">
        <f t="shared" si="231"/>
        <v>0</v>
      </c>
      <c r="BO261" s="11">
        <v>0</v>
      </c>
      <c r="BP261" s="26">
        <f t="shared" si="232"/>
        <v>0</v>
      </c>
      <c r="BQ261" s="26">
        <v>0.02</v>
      </c>
      <c r="BR261" s="83">
        <f t="shared" si="233"/>
        <v>0.151</v>
      </c>
      <c r="BS261" s="163">
        <f t="shared" si="234"/>
        <v>0.151</v>
      </c>
      <c r="BT261" s="223">
        <f t="shared" si="235"/>
        <v>0.14099999999999999</v>
      </c>
      <c r="BU261" s="283">
        <f t="shared" si="236"/>
        <v>0</v>
      </c>
      <c r="BV261" s="284">
        <f t="shared" si="237"/>
        <v>0</v>
      </c>
      <c r="BX261" s="160">
        <v>0</v>
      </c>
      <c r="BY261" s="26">
        <f t="shared" si="238"/>
        <v>0</v>
      </c>
      <c r="BZ261" s="11">
        <v>0</v>
      </c>
      <c r="CA261" s="26">
        <f t="shared" si="239"/>
        <v>0</v>
      </c>
      <c r="CB261" s="11">
        <v>1</v>
      </c>
      <c r="CC261" s="26">
        <f t="shared" si="240"/>
        <v>0.21199999999999999</v>
      </c>
      <c r="CD261" s="11">
        <v>0</v>
      </c>
      <c r="CE261" s="26">
        <f t="shared" si="241"/>
        <v>0</v>
      </c>
      <c r="CF261" s="163">
        <f t="shared" si="242"/>
        <v>0.21199999999999999</v>
      </c>
      <c r="CG261" s="203">
        <f t="shared" si="243"/>
        <v>0.20799999999999999</v>
      </c>
      <c r="CH261" s="283">
        <f t="shared" si="244"/>
        <v>0</v>
      </c>
      <c r="CI261" s="284">
        <f t="shared" si="245"/>
        <v>0</v>
      </c>
      <c r="CK261" s="160">
        <v>0</v>
      </c>
      <c r="CL261" s="26">
        <f t="shared" si="246"/>
        <v>0</v>
      </c>
      <c r="CM261" s="26">
        <v>0</v>
      </c>
      <c r="CN261" s="83">
        <f t="shared" si="247"/>
        <v>0</v>
      </c>
      <c r="CO261" s="11">
        <v>0</v>
      </c>
      <c r="CP261" s="26">
        <f t="shared" si="248"/>
        <v>0</v>
      </c>
      <c r="CQ261" s="11">
        <v>0</v>
      </c>
      <c r="CR261" s="26">
        <f t="shared" si="249"/>
        <v>0</v>
      </c>
      <c r="CS261" s="163">
        <f t="shared" si="250"/>
        <v>0</v>
      </c>
      <c r="CT261" s="203">
        <f t="shared" si="251"/>
        <v>0</v>
      </c>
      <c r="CU261" s="283">
        <f t="shared" si="252"/>
        <v>0</v>
      </c>
      <c r="CV261" s="284">
        <f t="shared" si="253"/>
        <v>0</v>
      </c>
      <c r="CX261" s="227">
        <v>0</v>
      </c>
      <c r="CY261" s="26">
        <f t="shared" si="254"/>
        <v>0</v>
      </c>
      <c r="CZ261" s="26">
        <v>0</v>
      </c>
      <c r="DA261" s="26">
        <f t="shared" si="255"/>
        <v>0</v>
      </c>
      <c r="DB261" s="26">
        <v>0.39639999999999997</v>
      </c>
      <c r="DC261" s="163">
        <f t="shared" si="256"/>
        <v>0.39639999999999997</v>
      </c>
      <c r="DD261" s="203">
        <f t="shared" si="257"/>
        <v>9.0999999999999998E-2</v>
      </c>
      <c r="DE261" s="283">
        <f t="shared" si="258"/>
        <v>0</v>
      </c>
      <c r="DF261" s="284">
        <f t="shared" si="259"/>
        <v>0</v>
      </c>
      <c r="DI261" s="231"/>
      <c r="DJ261" s="163">
        <f t="shared" si="260"/>
        <v>4.1793999999999993</v>
      </c>
      <c r="DK261" s="203">
        <f t="shared" si="261"/>
        <v>0.11600000000000001</v>
      </c>
      <c r="DM261" s="301">
        <f t="shared" si="262"/>
        <v>0</v>
      </c>
      <c r="DN261" s="302">
        <f t="shared" si="263"/>
        <v>0</v>
      </c>
    </row>
    <row r="262" spans="2:118" x14ac:dyDescent="0.3">
      <c r="B262" s="49" t="s">
        <v>279</v>
      </c>
      <c r="C262" s="161">
        <v>540196</v>
      </c>
      <c r="D262" s="6" t="s">
        <v>361</v>
      </c>
      <c r="E262" s="6" t="s">
        <v>369</v>
      </c>
      <c r="F262" s="13">
        <v>5</v>
      </c>
      <c r="G262" s="22">
        <v>542</v>
      </c>
      <c r="H262" s="22">
        <v>1834</v>
      </c>
      <c r="I262" s="22">
        <v>2459</v>
      </c>
      <c r="J262" s="23">
        <v>2903.6162361623615</v>
      </c>
      <c r="K262" s="22">
        <v>949</v>
      </c>
      <c r="L262" s="164">
        <v>2.5911485774499474</v>
      </c>
      <c r="N262" s="445">
        <v>79</v>
      </c>
      <c r="O262" s="28">
        <f t="shared" si="198"/>
        <v>0.42</v>
      </c>
      <c r="P262" s="28">
        <v>0.14575645756457559</v>
      </c>
      <c r="Q262" s="28">
        <f t="shared" si="199"/>
        <v>0.625</v>
      </c>
      <c r="R262" s="13">
        <v>0.32</v>
      </c>
      <c r="S262" s="28">
        <f t="shared" si="200"/>
        <v>0.06</v>
      </c>
      <c r="T262" s="70">
        <v>5.9040590405904064E-4</v>
      </c>
      <c r="U262" s="28">
        <f t="shared" si="201"/>
        <v>4.4999999999999998E-2</v>
      </c>
      <c r="V262" s="13">
        <v>18</v>
      </c>
      <c r="W262" s="28">
        <f t="shared" si="202"/>
        <v>0.58599999999999997</v>
      </c>
      <c r="X262" s="63">
        <v>3</v>
      </c>
      <c r="Y262" s="28">
        <f t="shared" si="203"/>
        <v>0.74199999999999999</v>
      </c>
      <c r="Z262" s="164">
        <f t="shared" si="204"/>
        <v>2.4779999999999998</v>
      </c>
      <c r="AA262" s="187">
        <f t="shared" si="205"/>
        <v>0.26100000000000001</v>
      </c>
      <c r="AB262" s="360">
        <f t="shared" si="206"/>
        <v>0</v>
      </c>
      <c r="AC262" s="361">
        <f t="shared" si="207"/>
        <v>0</v>
      </c>
      <c r="AE262" s="445">
        <v>3</v>
      </c>
      <c r="AF262" s="28">
        <f t="shared" si="208"/>
        <v>0.123</v>
      </c>
      <c r="AG262" s="81">
        <v>0</v>
      </c>
      <c r="AH262" s="28">
        <f t="shared" si="209"/>
        <v>0</v>
      </c>
      <c r="AI262" s="453">
        <v>0</v>
      </c>
      <c r="AJ262" s="86">
        <f t="shared" si="211"/>
        <v>0</v>
      </c>
      <c r="AK262" s="73">
        <f t="shared" si="212"/>
        <v>3.7974683544303799E-2</v>
      </c>
      <c r="AL262" s="28">
        <f t="shared" si="213"/>
        <v>0.13400000000000001</v>
      </c>
      <c r="AM262" s="13">
        <v>8</v>
      </c>
      <c r="AN262" s="86">
        <f t="shared" si="214"/>
        <v>4.3620501635768813E-3</v>
      </c>
      <c r="AO262" s="28">
        <f>AG262/AE262</f>
        <v>0</v>
      </c>
      <c r="AP262" s="28">
        <f t="shared" si="216"/>
        <v>0</v>
      </c>
      <c r="AQ262" s="197">
        <f t="shared" si="217"/>
        <v>0.25700000000000001</v>
      </c>
      <c r="AR262" s="195">
        <f t="shared" si="218"/>
        <v>0.109</v>
      </c>
      <c r="AS262" s="360">
        <f t="shared" si="219"/>
        <v>0</v>
      </c>
      <c r="AT262" s="361">
        <f t="shared" si="220"/>
        <v>0</v>
      </c>
      <c r="AV262" s="451">
        <v>0</v>
      </c>
      <c r="AW262" s="86">
        <f t="shared" si="221"/>
        <v>0</v>
      </c>
      <c r="AX262" s="453">
        <v>0</v>
      </c>
      <c r="AY262" s="86">
        <f t="shared" si="222"/>
        <v>0</v>
      </c>
      <c r="AZ262" s="453">
        <v>0</v>
      </c>
      <c r="BA262" s="86">
        <f t="shared" si="223"/>
        <v>0</v>
      </c>
      <c r="BB262" s="453">
        <v>0</v>
      </c>
      <c r="BC262" s="86">
        <f t="shared" si="224"/>
        <v>0</v>
      </c>
      <c r="BD262" s="453">
        <v>0</v>
      </c>
      <c r="BE262" s="86">
        <f t="shared" si="225"/>
        <v>0</v>
      </c>
      <c r="BF262" s="28">
        <v>0</v>
      </c>
      <c r="BG262" s="86">
        <f t="shared" si="226"/>
        <v>0</v>
      </c>
      <c r="BH262" s="214">
        <f t="shared" si="227"/>
        <v>0</v>
      </c>
      <c r="BI262" s="195">
        <f t="shared" si="228"/>
        <v>0</v>
      </c>
      <c r="BJ262" s="360">
        <f t="shared" si="229"/>
        <v>0</v>
      </c>
      <c r="BK262" s="361">
        <f t="shared" si="230"/>
        <v>0</v>
      </c>
      <c r="BM262" s="161">
        <v>0</v>
      </c>
      <c r="BN262" s="28">
        <f t="shared" si="231"/>
        <v>0</v>
      </c>
      <c r="BO262" s="13">
        <v>0</v>
      </c>
      <c r="BP262" s="28">
        <f t="shared" si="232"/>
        <v>0</v>
      </c>
      <c r="BQ262" s="28">
        <v>7.9000000000000001E-2</v>
      </c>
      <c r="BR262" s="86">
        <f t="shared" si="233"/>
        <v>0.498</v>
      </c>
      <c r="BS262" s="164">
        <f t="shared" si="234"/>
        <v>0.498</v>
      </c>
      <c r="BT262" s="225">
        <f t="shared" si="235"/>
        <v>0.3</v>
      </c>
      <c r="BU262" s="360">
        <f t="shared" si="236"/>
        <v>0</v>
      </c>
      <c r="BV262" s="361">
        <f t="shared" si="237"/>
        <v>0</v>
      </c>
      <c r="BX262" s="161">
        <v>0</v>
      </c>
      <c r="BY262" s="28">
        <f t="shared" si="238"/>
        <v>0</v>
      </c>
      <c r="BZ262" s="13">
        <v>0</v>
      </c>
      <c r="CA262" s="28">
        <f t="shared" si="239"/>
        <v>0</v>
      </c>
      <c r="CB262" s="13">
        <v>1</v>
      </c>
      <c r="CC262" s="28">
        <f t="shared" si="240"/>
        <v>0.21199999999999999</v>
      </c>
      <c r="CD262" s="13">
        <v>1</v>
      </c>
      <c r="CE262" s="28">
        <f t="shared" si="241"/>
        <v>0.501</v>
      </c>
      <c r="CF262" s="164">
        <f t="shared" si="242"/>
        <v>0.21199999999999999</v>
      </c>
      <c r="CG262" s="195">
        <f t="shared" si="243"/>
        <v>0.20799999999999999</v>
      </c>
      <c r="CH262" s="360">
        <f t="shared" si="244"/>
        <v>0</v>
      </c>
      <c r="CI262" s="361">
        <f t="shared" si="245"/>
        <v>0</v>
      </c>
      <c r="CK262" s="161">
        <v>0</v>
      </c>
      <c r="CL262" s="28">
        <f t="shared" si="246"/>
        <v>0</v>
      </c>
      <c r="CM262" s="28">
        <v>0</v>
      </c>
      <c r="CN262" s="86">
        <f t="shared" si="247"/>
        <v>0</v>
      </c>
      <c r="CO262" s="13">
        <v>1</v>
      </c>
      <c r="CP262" s="28">
        <f t="shared" si="248"/>
        <v>0.109</v>
      </c>
      <c r="CQ262" s="13">
        <v>0</v>
      </c>
      <c r="CR262" s="28">
        <f t="shared" si="249"/>
        <v>0</v>
      </c>
      <c r="CS262" s="164">
        <f t="shared" si="250"/>
        <v>0.109</v>
      </c>
      <c r="CT262" s="195">
        <f t="shared" si="251"/>
        <v>9.5000000000000001E-2</v>
      </c>
      <c r="CU262" s="360">
        <f t="shared" si="252"/>
        <v>0</v>
      </c>
      <c r="CV262" s="361">
        <f t="shared" si="253"/>
        <v>0</v>
      </c>
      <c r="CX262" s="229">
        <v>0</v>
      </c>
      <c r="CY262" s="28">
        <f t="shared" si="254"/>
        <v>0</v>
      </c>
      <c r="CZ262" s="28">
        <v>0</v>
      </c>
      <c r="DA262" s="28">
        <f t="shared" si="255"/>
        <v>0</v>
      </c>
      <c r="DB262" s="28">
        <v>0.50660000000000005</v>
      </c>
      <c r="DC262" s="164">
        <f t="shared" si="256"/>
        <v>0.50660000000000005</v>
      </c>
      <c r="DD262" s="195">
        <f t="shared" si="257"/>
        <v>0.127</v>
      </c>
      <c r="DE262" s="360">
        <f t="shared" si="258"/>
        <v>0</v>
      </c>
      <c r="DF262" s="361">
        <f t="shared" si="259"/>
        <v>0</v>
      </c>
      <c r="DI262" s="231"/>
      <c r="DJ262" s="164">
        <f t="shared" si="260"/>
        <v>4.0606</v>
      </c>
      <c r="DK262" s="195">
        <f t="shared" si="261"/>
        <v>0.113</v>
      </c>
      <c r="DM262" s="363">
        <f t="shared" si="262"/>
        <v>0</v>
      </c>
      <c r="DN262" s="364">
        <f t="shared" si="263"/>
        <v>0</v>
      </c>
    </row>
    <row r="263" spans="2:118" x14ac:dyDescent="0.3">
      <c r="B263" s="47" t="s">
        <v>86</v>
      </c>
      <c r="C263" s="160">
        <v>540048</v>
      </c>
      <c r="D263" s="4" t="s">
        <v>325</v>
      </c>
      <c r="E263" s="4" t="s">
        <v>369</v>
      </c>
      <c r="F263" s="11">
        <v>11</v>
      </c>
      <c r="G263" s="18">
        <v>639</v>
      </c>
      <c r="H263" s="18">
        <v>1294</v>
      </c>
      <c r="I263" s="18">
        <v>2357</v>
      </c>
      <c r="J263" s="19">
        <v>2360.6885758998433</v>
      </c>
      <c r="K263" s="18">
        <v>1228</v>
      </c>
      <c r="L263" s="163">
        <v>1.92</v>
      </c>
      <c r="N263" s="256">
        <v>42</v>
      </c>
      <c r="O263" s="26">
        <f t="shared" si="198"/>
        <v>0.24</v>
      </c>
      <c r="P263" s="26">
        <v>6.5727699530516437E-2</v>
      </c>
      <c r="Q263" s="26">
        <f t="shared" si="199"/>
        <v>0.39900000000000002</v>
      </c>
      <c r="R263" s="11">
        <v>0.95000000000000007</v>
      </c>
      <c r="S263" s="26">
        <f t="shared" si="200"/>
        <v>0.109</v>
      </c>
      <c r="T263" s="69">
        <v>1.486697965571205E-3</v>
      </c>
      <c r="U263" s="26">
        <f t="shared" si="201"/>
        <v>0.26800000000000002</v>
      </c>
      <c r="V263" s="11">
        <v>9</v>
      </c>
      <c r="W263" s="26">
        <f t="shared" si="202"/>
        <v>0</v>
      </c>
      <c r="X263" s="62">
        <v>4.4000000000000004</v>
      </c>
      <c r="Y263" s="31">
        <f t="shared" si="203"/>
        <v>0.89700000000000002</v>
      </c>
      <c r="Z263" s="163">
        <f t="shared" si="204"/>
        <v>1.913</v>
      </c>
      <c r="AA263" s="181">
        <f t="shared" si="205"/>
        <v>0.151</v>
      </c>
      <c r="AB263" s="283">
        <f t="shared" si="206"/>
        <v>0</v>
      </c>
      <c r="AC263" s="284">
        <f t="shared" si="207"/>
        <v>1</v>
      </c>
      <c r="AE263" s="256">
        <v>6</v>
      </c>
      <c r="AF263" s="26">
        <f t="shared" si="208"/>
        <v>0.14099999999999999</v>
      </c>
      <c r="AG263" s="79">
        <v>0</v>
      </c>
      <c r="AH263" s="26">
        <f t="shared" si="209"/>
        <v>0</v>
      </c>
      <c r="AI263" s="452">
        <v>0</v>
      </c>
      <c r="AJ263" s="83">
        <f t="shared" si="211"/>
        <v>0</v>
      </c>
      <c r="AK263" s="61">
        <f t="shared" si="212"/>
        <v>0.14285714285714285</v>
      </c>
      <c r="AL263" s="26">
        <f t="shared" si="213"/>
        <v>0.318</v>
      </c>
      <c r="AM263" s="11">
        <v>15</v>
      </c>
      <c r="AN263" s="83">
        <f t="shared" si="214"/>
        <v>1.1591962905718702E-2</v>
      </c>
      <c r="AO263" s="26">
        <f>AG263/AE263</f>
        <v>0</v>
      </c>
      <c r="AP263" s="26">
        <f t="shared" si="216"/>
        <v>0</v>
      </c>
      <c r="AQ263" s="198">
        <f t="shared" si="217"/>
        <v>0.45899999999999996</v>
      </c>
      <c r="AR263" s="193">
        <f t="shared" si="218"/>
        <v>0.13700000000000001</v>
      </c>
      <c r="AS263" s="283">
        <f t="shared" si="219"/>
        <v>0</v>
      </c>
      <c r="AT263" s="284">
        <f t="shared" si="220"/>
        <v>0</v>
      </c>
      <c r="AV263" s="450">
        <v>0</v>
      </c>
      <c r="AW263" s="83">
        <f t="shared" si="221"/>
        <v>0</v>
      </c>
      <c r="AX263" s="26">
        <v>0</v>
      </c>
      <c r="AY263" s="83">
        <f t="shared" si="222"/>
        <v>0</v>
      </c>
      <c r="AZ263" s="452">
        <v>0</v>
      </c>
      <c r="BA263" s="83">
        <f t="shared" si="223"/>
        <v>0</v>
      </c>
      <c r="BB263" s="452">
        <v>0</v>
      </c>
      <c r="BC263" s="83">
        <f t="shared" si="224"/>
        <v>0</v>
      </c>
      <c r="BD263" s="452">
        <v>0</v>
      </c>
      <c r="BE263" s="83">
        <f t="shared" si="225"/>
        <v>0</v>
      </c>
      <c r="BF263" s="26">
        <v>0</v>
      </c>
      <c r="BG263" s="83">
        <f t="shared" si="226"/>
        <v>0</v>
      </c>
      <c r="BH263" s="212">
        <f t="shared" si="227"/>
        <v>0</v>
      </c>
      <c r="BI263" s="193">
        <f t="shared" si="228"/>
        <v>0</v>
      </c>
      <c r="BJ263" s="283">
        <f t="shared" si="229"/>
        <v>0</v>
      </c>
      <c r="BK263" s="284">
        <f t="shared" si="230"/>
        <v>0</v>
      </c>
      <c r="BM263" s="160">
        <v>0</v>
      </c>
      <c r="BN263" s="26">
        <f t="shared" si="231"/>
        <v>0</v>
      </c>
      <c r="BO263" s="11">
        <v>0</v>
      </c>
      <c r="BP263" s="26">
        <f t="shared" si="232"/>
        <v>0</v>
      </c>
      <c r="BQ263" s="26">
        <v>2.7E-2</v>
      </c>
      <c r="BR263" s="83">
        <f t="shared" si="233"/>
        <v>0.183</v>
      </c>
      <c r="BS263" s="163">
        <f t="shared" si="234"/>
        <v>0.183</v>
      </c>
      <c r="BT263" s="223">
        <f t="shared" si="235"/>
        <v>0.16200000000000001</v>
      </c>
      <c r="BU263" s="283">
        <f t="shared" si="236"/>
        <v>0</v>
      </c>
      <c r="BV263" s="284">
        <f t="shared" si="237"/>
        <v>0</v>
      </c>
      <c r="BX263" s="160">
        <v>0</v>
      </c>
      <c r="BY263" s="26">
        <f t="shared" si="238"/>
        <v>0</v>
      </c>
      <c r="BZ263" s="11">
        <v>0</v>
      </c>
      <c r="CA263" s="26">
        <f t="shared" si="239"/>
        <v>0</v>
      </c>
      <c r="CB263" s="11">
        <v>1</v>
      </c>
      <c r="CC263" s="26">
        <f t="shared" si="240"/>
        <v>0.21199999999999999</v>
      </c>
      <c r="CD263" s="11">
        <v>1</v>
      </c>
      <c r="CE263" s="26">
        <f t="shared" si="241"/>
        <v>0.501</v>
      </c>
      <c r="CF263" s="163">
        <f t="shared" si="242"/>
        <v>0.21199999999999999</v>
      </c>
      <c r="CG263" s="203">
        <f t="shared" si="243"/>
        <v>0.20799999999999999</v>
      </c>
      <c r="CH263" s="283">
        <f t="shared" si="244"/>
        <v>0</v>
      </c>
      <c r="CI263" s="284">
        <f t="shared" si="245"/>
        <v>0</v>
      </c>
      <c r="CK263" s="160">
        <v>0</v>
      </c>
      <c r="CL263" s="26">
        <f t="shared" si="246"/>
        <v>0</v>
      </c>
      <c r="CM263" s="26">
        <v>0</v>
      </c>
      <c r="CN263" s="83">
        <f t="shared" si="247"/>
        <v>0</v>
      </c>
      <c r="CO263" s="11">
        <v>5</v>
      </c>
      <c r="CP263" s="26">
        <f t="shared" si="248"/>
        <v>0.26100000000000001</v>
      </c>
      <c r="CQ263" s="11">
        <v>0</v>
      </c>
      <c r="CR263" s="26">
        <f t="shared" si="249"/>
        <v>0</v>
      </c>
      <c r="CS263" s="163">
        <f t="shared" si="250"/>
        <v>0.26100000000000001</v>
      </c>
      <c r="CT263" s="203">
        <f t="shared" si="251"/>
        <v>0.187</v>
      </c>
      <c r="CU263" s="283">
        <f t="shared" si="252"/>
        <v>0</v>
      </c>
      <c r="CV263" s="284">
        <f t="shared" si="253"/>
        <v>0</v>
      </c>
      <c r="CX263" s="227">
        <v>5.0000000000000001E-3</v>
      </c>
      <c r="CY263" s="26">
        <f t="shared" si="254"/>
        <v>0.14099999999999999</v>
      </c>
      <c r="CZ263" s="26">
        <v>1E-3</v>
      </c>
      <c r="DA263" s="26">
        <f t="shared" si="255"/>
        <v>0.155</v>
      </c>
      <c r="DB263" s="26">
        <v>0.17180000000000001</v>
      </c>
      <c r="DC263" s="163">
        <f t="shared" si="256"/>
        <v>0.46779999999999999</v>
      </c>
      <c r="DD263" s="203">
        <f t="shared" si="257"/>
        <v>0.113</v>
      </c>
      <c r="DE263" s="283">
        <f t="shared" si="258"/>
        <v>0</v>
      </c>
      <c r="DF263" s="284">
        <f t="shared" si="259"/>
        <v>0</v>
      </c>
      <c r="DI263" s="231"/>
      <c r="DJ263" s="163">
        <f t="shared" si="260"/>
        <v>3.4958</v>
      </c>
      <c r="DK263" s="203">
        <f t="shared" si="261"/>
        <v>0.109</v>
      </c>
      <c r="DM263" s="301">
        <f t="shared" si="262"/>
        <v>0</v>
      </c>
      <c r="DN263" s="302">
        <f t="shared" si="263"/>
        <v>1</v>
      </c>
    </row>
    <row r="264" spans="2:118" x14ac:dyDescent="0.3">
      <c r="B264" s="47" t="s">
        <v>249</v>
      </c>
      <c r="C264" s="160">
        <v>540264</v>
      </c>
      <c r="D264" s="4" t="s">
        <v>354</v>
      </c>
      <c r="E264" s="4" t="s">
        <v>369</v>
      </c>
      <c r="F264" s="11">
        <v>7</v>
      </c>
      <c r="G264" s="18">
        <v>194</v>
      </c>
      <c r="H264" s="18">
        <v>120</v>
      </c>
      <c r="I264" s="18">
        <v>186</v>
      </c>
      <c r="J264" s="19">
        <v>613.60824742268039</v>
      </c>
      <c r="K264" s="18">
        <v>52</v>
      </c>
      <c r="L264" s="163">
        <v>3.58</v>
      </c>
      <c r="N264" s="256">
        <v>37</v>
      </c>
      <c r="O264" s="26">
        <f t="shared" si="198"/>
        <v>0.20399999999999999</v>
      </c>
      <c r="P264" s="26">
        <v>0.1907216494845361</v>
      </c>
      <c r="Q264" s="26">
        <f t="shared" si="199"/>
        <v>0.74199999999999999</v>
      </c>
      <c r="R264" s="11">
        <v>1.65</v>
      </c>
      <c r="S264" s="26">
        <f t="shared" si="200"/>
        <v>0.21199999999999999</v>
      </c>
      <c r="T264" s="69">
        <v>8.505154639175257E-3</v>
      </c>
      <c r="U264" s="31">
        <f t="shared" si="201"/>
        <v>0.86899999999999999</v>
      </c>
      <c r="V264" s="11">
        <v>15</v>
      </c>
      <c r="W264" s="26">
        <f t="shared" si="202"/>
        <v>0.28199999999999997</v>
      </c>
      <c r="X264" s="62">
        <v>0</v>
      </c>
      <c r="Y264" s="26">
        <f t="shared" si="203"/>
        <v>0</v>
      </c>
      <c r="Z264" s="163">
        <f t="shared" si="204"/>
        <v>2.3090000000000002</v>
      </c>
      <c r="AA264" s="181">
        <f t="shared" si="205"/>
        <v>0.215</v>
      </c>
      <c r="AB264" s="283">
        <f t="shared" si="206"/>
        <v>0</v>
      </c>
      <c r="AC264" s="284">
        <f t="shared" si="207"/>
        <v>1</v>
      </c>
      <c r="AE264" s="256">
        <v>0</v>
      </c>
      <c r="AF264" s="26">
        <f t="shared" si="208"/>
        <v>0</v>
      </c>
      <c r="AG264" s="79">
        <v>0</v>
      </c>
      <c r="AH264" s="26">
        <f t="shared" si="209"/>
        <v>0</v>
      </c>
      <c r="AI264" s="26">
        <v>0</v>
      </c>
      <c r="AJ264" s="83">
        <f t="shared" si="211"/>
        <v>0</v>
      </c>
      <c r="AK264" s="61">
        <f t="shared" si="212"/>
        <v>0</v>
      </c>
      <c r="AL264" s="26">
        <f t="shared" si="213"/>
        <v>0</v>
      </c>
      <c r="AM264" s="11">
        <v>0</v>
      </c>
      <c r="AN264" s="83">
        <f t="shared" si="214"/>
        <v>0</v>
      </c>
      <c r="AO264" s="11">
        <v>0</v>
      </c>
      <c r="AP264" s="26">
        <f t="shared" si="216"/>
        <v>0</v>
      </c>
      <c r="AQ264" s="198">
        <f t="shared" si="217"/>
        <v>0</v>
      </c>
      <c r="AR264" s="193">
        <f t="shared" si="218"/>
        <v>0</v>
      </c>
      <c r="AS264" s="283">
        <f t="shared" si="219"/>
        <v>0</v>
      </c>
      <c r="AT264" s="284">
        <f t="shared" si="220"/>
        <v>0</v>
      </c>
      <c r="AV264" s="208">
        <v>0</v>
      </c>
      <c r="AW264" s="83">
        <f t="shared" si="221"/>
        <v>0</v>
      </c>
      <c r="AX264" s="26">
        <v>0</v>
      </c>
      <c r="AY264" s="83">
        <f t="shared" si="222"/>
        <v>0</v>
      </c>
      <c r="AZ264" s="26">
        <v>0</v>
      </c>
      <c r="BA264" s="83">
        <f t="shared" si="223"/>
        <v>0</v>
      </c>
      <c r="BB264" s="26">
        <v>0</v>
      </c>
      <c r="BC264" s="83">
        <f t="shared" si="224"/>
        <v>0</v>
      </c>
      <c r="BD264" s="26">
        <v>0</v>
      </c>
      <c r="BE264" s="83">
        <f t="shared" si="225"/>
        <v>0</v>
      </c>
      <c r="BF264" s="26">
        <v>0</v>
      </c>
      <c r="BG264" s="83">
        <f t="shared" si="226"/>
        <v>0</v>
      </c>
      <c r="BH264" s="212">
        <f t="shared" si="227"/>
        <v>0</v>
      </c>
      <c r="BI264" s="193">
        <f t="shared" si="228"/>
        <v>0</v>
      </c>
      <c r="BJ264" s="283">
        <f t="shared" si="229"/>
        <v>0</v>
      </c>
      <c r="BK264" s="284">
        <f t="shared" si="230"/>
        <v>0</v>
      </c>
      <c r="BM264" s="160">
        <v>0</v>
      </c>
      <c r="BN264" s="26">
        <f t="shared" si="231"/>
        <v>0</v>
      </c>
      <c r="BO264" s="11">
        <v>0</v>
      </c>
      <c r="BP264" s="26">
        <f t="shared" si="232"/>
        <v>0</v>
      </c>
      <c r="BQ264" s="26">
        <v>0</v>
      </c>
      <c r="BR264" s="83">
        <f t="shared" si="233"/>
        <v>0</v>
      </c>
      <c r="BS264" s="163">
        <f t="shared" si="234"/>
        <v>0</v>
      </c>
      <c r="BT264" s="223">
        <f t="shared" si="235"/>
        <v>0</v>
      </c>
      <c r="BU264" s="283">
        <f t="shared" si="236"/>
        <v>0</v>
      </c>
      <c r="BV264" s="284">
        <f t="shared" si="237"/>
        <v>0</v>
      </c>
      <c r="BX264" s="160">
        <v>0</v>
      </c>
      <c r="BY264" s="26">
        <f t="shared" si="238"/>
        <v>0</v>
      </c>
      <c r="BZ264" s="11">
        <v>0</v>
      </c>
      <c r="CA264" s="26">
        <f t="shared" si="239"/>
        <v>0</v>
      </c>
      <c r="CB264" s="11">
        <v>0</v>
      </c>
      <c r="CC264" s="26">
        <f t="shared" si="240"/>
        <v>0</v>
      </c>
      <c r="CD264" s="11">
        <v>0</v>
      </c>
      <c r="CE264" s="26">
        <f t="shared" si="241"/>
        <v>0</v>
      </c>
      <c r="CF264" s="163">
        <f t="shared" si="242"/>
        <v>0</v>
      </c>
      <c r="CG264" s="203">
        <f t="shared" si="243"/>
        <v>0</v>
      </c>
      <c r="CH264" s="283">
        <f t="shared" si="244"/>
        <v>0</v>
      </c>
      <c r="CI264" s="284">
        <f t="shared" si="245"/>
        <v>0</v>
      </c>
      <c r="CK264" s="160">
        <v>0</v>
      </c>
      <c r="CL264" s="26">
        <f t="shared" si="246"/>
        <v>0</v>
      </c>
      <c r="CM264" s="26">
        <v>0</v>
      </c>
      <c r="CN264" s="83">
        <f t="shared" si="247"/>
        <v>0</v>
      </c>
      <c r="CO264" s="11">
        <v>2</v>
      </c>
      <c r="CP264" s="26">
        <f t="shared" si="248"/>
        <v>0.16200000000000001</v>
      </c>
      <c r="CQ264" s="11">
        <v>0</v>
      </c>
      <c r="CR264" s="26">
        <f t="shared" si="249"/>
        <v>0</v>
      </c>
      <c r="CS264" s="163">
        <f t="shared" si="250"/>
        <v>0.16200000000000001</v>
      </c>
      <c r="CT264" s="203">
        <f t="shared" si="251"/>
        <v>0.13</v>
      </c>
      <c r="CU264" s="283">
        <f t="shared" si="252"/>
        <v>0</v>
      </c>
      <c r="CV264" s="284">
        <f t="shared" si="253"/>
        <v>0</v>
      </c>
      <c r="CX264" s="227">
        <v>0</v>
      </c>
      <c r="CY264" s="26">
        <f t="shared" si="254"/>
        <v>0</v>
      </c>
      <c r="CZ264" s="26">
        <v>0</v>
      </c>
      <c r="DA264" s="26">
        <f t="shared" si="255"/>
        <v>0</v>
      </c>
      <c r="DB264" s="26">
        <v>0.61670000000000003</v>
      </c>
      <c r="DC264" s="163">
        <f t="shared" si="256"/>
        <v>0.61670000000000003</v>
      </c>
      <c r="DD264" s="203">
        <f t="shared" si="257"/>
        <v>0.159</v>
      </c>
      <c r="DE264" s="283">
        <f t="shared" si="258"/>
        <v>0</v>
      </c>
      <c r="DF264" s="284">
        <f t="shared" si="259"/>
        <v>0</v>
      </c>
      <c r="DI264" s="231"/>
      <c r="DJ264" s="163">
        <f t="shared" si="260"/>
        <v>3.0876999999999999</v>
      </c>
      <c r="DK264" s="203">
        <f t="shared" si="261"/>
        <v>0.106</v>
      </c>
      <c r="DM264" s="301">
        <f t="shared" si="262"/>
        <v>0</v>
      </c>
      <c r="DN264" s="302">
        <f t="shared" si="263"/>
        <v>1</v>
      </c>
    </row>
    <row r="265" spans="2:118" x14ac:dyDescent="0.3">
      <c r="B265" s="47" t="s">
        <v>90</v>
      </c>
      <c r="C265" s="160">
        <v>540245</v>
      </c>
      <c r="D265" s="4" t="s">
        <v>326</v>
      </c>
      <c r="E265" s="4" t="s">
        <v>369</v>
      </c>
      <c r="F265" s="11">
        <v>8</v>
      </c>
      <c r="G265" s="18">
        <v>212</v>
      </c>
      <c r="H265" s="18">
        <v>193</v>
      </c>
      <c r="I265" s="18">
        <v>381</v>
      </c>
      <c r="J265" s="19">
        <v>1150.1886792452829</v>
      </c>
      <c r="K265" s="18">
        <v>174</v>
      </c>
      <c r="L265" s="163">
        <v>2.06</v>
      </c>
      <c r="N265" s="256">
        <v>12</v>
      </c>
      <c r="O265" s="26">
        <f t="shared" si="198"/>
        <v>7.0000000000000007E-2</v>
      </c>
      <c r="P265" s="26">
        <v>5.6603773584905662E-2</v>
      </c>
      <c r="Q265" s="26">
        <f t="shared" si="199"/>
        <v>0.36299999999999999</v>
      </c>
      <c r="R265" s="11">
        <v>1</v>
      </c>
      <c r="S265" s="26">
        <f t="shared" si="200"/>
        <v>0.113</v>
      </c>
      <c r="T265" s="69">
        <v>4.7169811320754724E-3</v>
      </c>
      <c r="U265" s="26">
        <f t="shared" si="201"/>
        <v>0.61799999999999999</v>
      </c>
      <c r="V265" s="11">
        <v>13</v>
      </c>
      <c r="W265" s="26">
        <f t="shared" si="202"/>
        <v>0.183</v>
      </c>
      <c r="X265" s="62">
        <v>1.8</v>
      </c>
      <c r="Y265" s="26">
        <f t="shared" si="203"/>
        <v>0.52200000000000002</v>
      </c>
      <c r="Z265" s="163">
        <f t="shared" si="204"/>
        <v>1.869</v>
      </c>
      <c r="AA265" s="181">
        <f t="shared" si="205"/>
        <v>0.14399999999999999</v>
      </c>
      <c r="AB265" s="283">
        <f t="shared" si="206"/>
        <v>0</v>
      </c>
      <c r="AC265" s="284">
        <f t="shared" si="207"/>
        <v>0</v>
      </c>
      <c r="AE265" s="256">
        <v>1</v>
      </c>
      <c r="AF265" s="26">
        <f t="shared" si="208"/>
        <v>9.0999999999999998E-2</v>
      </c>
      <c r="AG265" s="79">
        <v>0</v>
      </c>
      <c r="AH265" s="26">
        <f t="shared" si="209"/>
        <v>0</v>
      </c>
      <c r="AI265" s="452">
        <v>0</v>
      </c>
      <c r="AJ265" s="83">
        <f t="shared" si="211"/>
        <v>0</v>
      </c>
      <c r="AK265" s="61">
        <f t="shared" si="212"/>
        <v>8.3333333333333329E-2</v>
      </c>
      <c r="AL265" s="26">
        <f t="shared" si="213"/>
        <v>0.25700000000000001</v>
      </c>
      <c r="AM265" s="11">
        <v>2</v>
      </c>
      <c r="AN265" s="83">
        <f t="shared" si="214"/>
        <v>1.0362694300518135E-2</v>
      </c>
      <c r="AO265" s="26">
        <f>AG265/AE265</f>
        <v>0</v>
      </c>
      <c r="AP265" s="26">
        <f t="shared" si="216"/>
        <v>0</v>
      </c>
      <c r="AQ265" s="198">
        <f t="shared" si="217"/>
        <v>0.34799999999999998</v>
      </c>
      <c r="AR265" s="193">
        <f t="shared" si="218"/>
        <v>0.12</v>
      </c>
      <c r="AS265" s="283">
        <f t="shared" si="219"/>
        <v>0</v>
      </c>
      <c r="AT265" s="284">
        <f t="shared" si="220"/>
        <v>0</v>
      </c>
      <c r="AV265" s="450">
        <v>0</v>
      </c>
      <c r="AW265" s="83">
        <f t="shared" si="221"/>
        <v>0</v>
      </c>
      <c r="AX265" s="26">
        <v>0</v>
      </c>
      <c r="AY265" s="83">
        <f t="shared" si="222"/>
        <v>0</v>
      </c>
      <c r="AZ265" s="452">
        <v>0</v>
      </c>
      <c r="BA265" s="83">
        <f t="shared" si="223"/>
        <v>0</v>
      </c>
      <c r="BB265" s="452">
        <v>0</v>
      </c>
      <c r="BC265" s="83">
        <f t="shared" si="224"/>
        <v>0</v>
      </c>
      <c r="BD265" s="452">
        <v>0</v>
      </c>
      <c r="BE265" s="83">
        <f t="shared" si="225"/>
        <v>0</v>
      </c>
      <c r="BF265" s="26">
        <v>0</v>
      </c>
      <c r="BG265" s="83">
        <f t="shared" si="226"/>
        <v>0</v>
      </c>
      <c r="BH265" s="212">
        <f t="shared" si="227"/>
        <v>0</v>
      </c>
      <c r="BI265" s="193">
        <f t="shared" si="228"/>
        <v>0</v>
      </c>
      <c r="BJ265" s="283">
        <f t="shared" si="229"/>
        <v>0</v>
      </c>
      <c r="BK265" s="284">
        <f t="shared" si="230"/>
        <v>0</v>
      </c>
      <c r="BM265" s="160">
        <v>0</v>
      </c>
      <c r="BN265" s="26">
        <f t="shared" si="231"/>
        <v>0</v>
      </c>
      <c r="BO265" s="11">
        <v>0</v>
      </c>
      <c r="BP265" s="26">
        <f t="shared" si="232"/>
        <v>0</v>
      </c>
      <c r="BQ265" s="26">
        <v>0</v>
      </c>
      <c r="BR265" s="83">
        <f t="shared" si="233"/>
        <v>0</v>
      </c>
      <c r="BS265" s="163">
        <f t="shared" si="234"/>
        <v>0</v>
      </c>
      <c r="BT265" s="223">
        <f t="shared" si="235"/>
        <v>0</v>
      </c>
      <c r="BU265" s="283">
        <f t="shared" si="236"/>
        <v>0</v>
      </c>
      <c r="BV265" s="284">
        <f t="shared" si="237"/>
        <v>0</v>
      </c>
      <c r="BX265" s="160">
        <v>0</v>
      </c>
      <c r="BY265" s="26">
        <f t="shared" si="238"/>
        <v>0</v>
      </c>
      <c r="BZ265" s="11">
        <v>0</v>
      </c>
      <c r="CA265" s="26">
        <f t="shared" si="239"/>
        <v>0</v>
      </c>
      <c r="CB265" s="11">
        <v>0</v>
      </c>
      <c r="CC265" s="26">
        <f t="shared" si="240"/>
        <v>0</v>
      </c>
      <c r="CD265" s="11">
        <v>0</v>
      </c>
      <c r="CE265" s="26">
        <f t="shared" si="241"/>
        <v>0</v>
      </c>
      <c r="CF265" s="163">
        <f t="shared" si="242"/>
        <v>0</v>
      </c>
      <c r="CG265" s="203">
        <f t="shared" si="243"/>
        <v>0</v>
      </c>
      <c r="CH265" s="283">
        <f t="shared" si="244"/>
        <v>0</v>
      </c>
      <c r="CI265" s="284">
        <f t="shared" si="245"/>
        <v>0</v>
      </c>
      <c r="CK265" s="160">
        <v>0</v>
      </c>
      <c r="CL265" s="26">
        <f t="shared" si="246"/>
        <v>0</v>
      </c>
      <c r="CM265" s="26">
        <v>0</v>
      </c>
      <c r="CN265" s="83">
        <f t="shared" si="247"/>
        <v>0</v>
      </c>
      <c r="CO265" s="11">
        <v>0</v>
      </c>
      <c r="CP265" s="26">
        <f t="shared" si="248"/>
        <v>0</v>
      </c>
      <c r="CQ265" s="11">
        <v>0</v>
      </c>
      <c r="CR265" s="26">
        <f t="shared" si="249"/>
        <v>0</v>
      </c>
      <c r="CS265" s="163">
        <f t="shared" si="250"/>
        <v>0</v>
      </c>
      <c r="CT265" s="203">
        <f t="shared" si="251"/>
        <v>0</v>
      </c>
      <c r="CU265" s="283">
        <f t="shared" si="252"/>
        <v>0</v>
      </c>
      <c r="CV265" s="284">
        <f t="shared" si="253"/>
        <v>0</v>
      </c>
      <c r="CX265" s="227">
        <v>5.0000000000000001E-3</v>
      </c>
      <c r="CY265" s="26">
        <f t="shared" si="254"/>
        <v>0.14099999999999999</v>
      </c>
      <c r="CZ265" s="26">
        <v>5.0000000000000001E-3</v>
      </c>
      <c r="DA265" s="26">
        <f t="shared" si="255"/>
        <v>0.19</v>
      </c>
      <c r="DB265" s="26">
        <v>0.37880000000000003</v>
      </c>
      <c r="DC265" s="163">
        <f t="shared" si="256"/>
        <v>0.70979999999999999</v>
      </c>
      <c r="DD265" s="203">
        <f t="shared" si="257"/>
        <v>0.183</v>
      </c>
      <c r="DE265" s="283">
        <f t="shared" si="258"/>
        <v>0</v>
      </c>
      <c r="DF265" s="284">
        <f t="shared" si="259"/>
        <v>0</v>
      </c>
      <c r="DI265" s="231"/>
      <c r="DJ265" s="163">
        <f t="shared" si="260"/>
        <v>2.9268000000000001</v>
      </c>
      <c r="DK265" s="203">
        <f t="shared" si="261"/>
        <v>0.10199999999999999</v>
      </c>
      <c r="DM265" s="301">
        <f t="shared" si="262"/>
        <v>0</v>
      </c>
      <c r="DN265" s="302">
        <f t="shared" si="263"/>
        <v>0</v>
      </c>
    </row>
    <row r="266" spans="2:118" x14ac:dyDescent="0.3">
      <c r="B266" s="47" t="s">
        <v>273</v>
      </c>
      <c r="C266" s="160">
        <v>540261</v>
      </c>
      <c r="D266" s="4" t="s">
        <v>359</v>
      </c>
      <c r="E266" s="4" t="s">
        <v>369</v>
      </c>
      <c r="F266" s="11">
        <v>7</v>
      </c>
      <c r="G266" s="18">
        <v>2257</v>
      </c>
      <c r="H266" s="18">
        <v>537</v>
      </c>
      <c r="I266" s="18">
        <v>532</v>
      </c>
      <c r="J266" s="19">
        <v>150.85511741249445</v>
      </c>
      <c r="K266" s="18">
        <v>197</v>
      </c>
      <c r="L266" s="163">
        <v>2.31</v>
      </c>
      <c r="N266" s="256">
        <v>115</v>
      </c>
      <c r="O266" s="26">
        <f t="shared" si="198"/>
        <v>0.51500000000000001</v>
      </c>
      <c r="P266" s="26">
        <v>5.0952591936198492E-2</v>
      </c>
      <c r="Q266" s="26">
        <f t="shared" si="199"/>
        <v>0.33900000000000002</v>
      </c>
      <c r="R266" s="11">
        <v>5.0199999999999996</v>
      </c>
      <c r="S266" s="26">
        <f t="shared" si="200"/>
        <v>0.6</v>
      </c>
      <c r="T266" s="69">
        <v>2.224191404519273E-3</v>
      </c>
      <c r="U266" s="26">
        <f t="shared" si="201"/>
        <v>0.34899999999999998</v>
      </c>
      <c r="V266" s="11">
        <v>18</v>
      </c>
      <c r="W266" s="26">
        <f t="shared" si="202"/>
        <v>0.58599999999999997</v>
      </c>
      <c r="X266" s="62">
        <v>0</v>
      </c>
      <c r="Y266" s="26">
        <f t="shared" si="203"/>
        <v>0</v>
      </c>
      <c r="Z266" s="163">
        <f t="shared" si="204"/>
        <v>2.3889999999999998</v>
      </c>
      <c r="AA266" s="181">
        <f t="shared" si="205"/>
        <v>0.24</v>
      </c>
      <c r="AB266" s="283">
        <f t="shared" si="206"/>
        <v>0</v>
      </c>
      <c r="AC266" s="284">
        <f t="shared" si="207"/>
        <v>0</v>
      </c>
      <c r="AE266" s="256">
        <v>0</v>
      </c>
      <c r="AF266" s="26">
        <f t="shared" si="208"/>
        <v>0</v>
      </c>
      <c r="AG266" s="79">
        <v>0</v>
      </c>
      <c r="AH266" s="26">
        <f t="shared" si="209"/>
        <v>0</v>
      </c>
      <c r="AI266" s="26">
        <v>0</v>
      </c>
      <c r="AJ266" s="83">
        <f t="shared" si="211"/>
        <v>0</v>
      </c>
      <c r="AK266" s="61">
        <f t="shared" si="212"/>
        <v>0</v>
      </c>
      <c r="AL266" s="26">
        <f t="shared" si="213"/>
        <v>0</v>
      </c>
      <c r="AM266" s="11">
        <v>0</v>
      </c>
      <c r="AN266" s="83">
        <f t="shared" si="214"/>
        <v>0</v>
      </c>
      <c r="AO266" s="11">
        <v>0</v>
      </c>
      <c r="AP266" s="26">
        <f t="shared" si="216"/>
        <v>0</v>
      </c>
      <c r="AQ266" s="198">
        <f t="shared" si="217"/>
        <v>0</v>
      </c>
      <c r="AR266" s="193">
        <f t="shared" si="218"/>
        <v>0</v>
      </c>
      <c r="AS266" s="283">
        <f t="shared" si="219"/>
        <v>0</v>
      </c>
      <c r="AT266" s="284">
        <f t="shared" si="220"/>
        <v>0</v>
      </c>
      <c r="AV266" s="208">
        <v>0</v>
      </c>
      <c r="AW266" s="83">
        <f t="shared" si="221"/>
        <v>0</v>
      </c>
      <c r="AX266" s="26">
        <v>0</v>
      </c>
      <c r="AY266" s="83">
        <f t="shared" si="222"/>
        <v>0</v>
      </c>
      <c r="AZ266" s="26">
        <v>0</v>
      </c>
      <c r="BA266" s="83">
        <f t="shared" si="223"/>
        <v>0</v>
      </c>
      <c r="BB266" s="26">
        <v>0</v>
      </c>
      <c r="BC266" s="83">
        <f t="shared" si="224"/>
        <v>0</v>
      </c>
      <c r="BD266" s="26">
        <v>0</v>
      </c>
      <c r="BE266" s="83">
        <f t="shared" si="225"/>
        <v>0</v>
      </c>
      <c r="BF266" s="26">
        <v>0</v>
      </c>
      <c r="BG266" s="83">
        <f t="shared" si="226"/>
        <v>0</v>
      </c>
      <c r="BH266" s="212">
        <f t="shared" si="227"/>
        <v>0</v>
      </c>
      <c r="BI266" s="193">
        <f t="shared" si="228"/>
        <v>0</v>
      </c>
      <c r="BJ266" s="283">
        <f t="shared" si="229"/>
        <v>0</v>
      </c>
      <c r="BK266" s="284">
        <f t="shared" si="230"/>
        <v>0</v>
      </c>
      <c r="BM266" s="160">
        <v>0</v>
      </c>
      <c r="BN266" s="26">
        <f t="shared" si="231"/>
        <v>0</v>
      </c>
      <c r="BO266" s="11">
        <v>0</v>
      </c>
      <c r="BP266" s="26">
        <f t="shared" si="232"/>
        <v>0</v>
      </c>
      <c r="BQ266" s="26">
        <v>4.0000000000000001E-3</v>
      </c>
      <c r="BR266" s="83">
        <f t="shared" si="233"/>
        <v>9.5000000000000001E-2</v>
      </c>
      <c r="BS266" s="163">
        <f t="shared" si="234"/>
        <v>9.5000000000000001E-2</v>
      </c>
      <c r="BT266" s="223">
        <f t="shared" si="235"/>
        <v>9.0999999999999998E-2</v>
      </c>
      <c r="BU266" s="283">
        <f t="shared" si="236"/>
        <v>0</v>
      </c>
      <c r="BV266" s="284">
        <f t="shared" si="237"/>
        <v>0</v>
      </c>
      <c r="BX266" s="160">
        <v>0</v>
      </c>
      <c r="BY266" s="26">
        <f t="shared" si="238"/>
        <v>0</v>
      </c>
      <c r="BZ266" s="11">
        <v>0</v>
      </c>
      <c r="CA266" s="26">
        <f t="shared" si="239"/>
        <v>0</v>
      </c>
      <c r="CB266" s="11">
        <v>0</v>
      </c>
      <c r="CC266" s="26">
        <f t="shared" si="240"/>
        <v>0</v>
      </c>
      <c r="CD266" s="11">
        <v>0</v>
      </c>
      <c r="CE266" s="26">
        <f t="shared" si="241"/>
        <v>0</v>
      </c>
      <c r="CF266" s="163">
        <f t="shared" si="242"/>
        <v>0</v>
      </c>
      <c r="CG266" s="203">
        <f t="shared" si="243"/>
        <v>0</v>
      </c>
      <c r="CH266" s="283">
        <f t="shared" si="244"/>
        <v>0</v>
      </c>
      <c r="CI266" s="284">
        <f t="shared" si="245"/>
        <v>0</v>
      </c>
      <c r="CK266" s="160">
        <v>0</v>
      </c>
      <c r="CL266" s="26">
        <f t="shared" si="246"/>
        <v>0</v>
      </c>
      <c r="CM266" s="26">
        <v>0</v>
      </c>
      <c r="CN266" s="83">
        <f t="shared" si="247"/>
        <v>0</v>
      </c>
      <c r="CO266" s="11">
        <v>1</v>
      </c>
      <c r="CP266" s="26">
        <f t="shared" si="248"/>
        <v>0.109</v>
      </c>
      <c r="CQ266" s="11">
        <v>0</v>
      </c>
      <c r="CR266" s="26">
        <f t="shared" si="249"/>
        <v>0</v>
      </c>
      <c r="CS266" s="163">
        <f t="shared" si="250"/>
        <v>0.109</v>
      </c>
      <c r="CT266" s="203">
        <f t="shared" si="251"/>
        <v>9.5000000000000001E-2</v>
      </c>
      <c r="CU266" s="283">
        <f t="shared" si="252"/>
        <v>0</v>
      </c>
      <c r="CV266" s="284">
        <f t="shared" si="253"/>
        <v>0</v>
      </c>
      <c r="CX266" s="227">
        <v>0</v>
      </c>
      <c r="CY266" s="26">
        <f t="shared" si="254"/>
        <v>0</v>
      </c>
      <c r="CZ266" s="26">
        <v>0</v>
      </c>
      <c r="DA266" s="26">
        <f t="shared" si="255"/>
        <v>0</v>
      </c>
      <c r="DB266" s="26">
        <v>0.30830000000000002</v>
      </c>
      <c r="DC266" s="163">
        <f t="shared" si="256"/>
        <v>0.30830000000000002</v>
      </c>
      <c r="DD266" s="203">
        <f t="shared" si="257"/>
        <v>6.7000000000000004E-2</v>
      </c>
      <c r="DE266" s="283">
        <f t="shared" si="258"/>
        <v>0</v>
      </c>
      <c r="DF266" s="284">
        <f t="shared" si="259"/>
        <v>0</v>
      </c>
      <c r="DI266" s="231"/>
      <c r="DJ266" s="163">
        <f t="shared" si="260"/>
        <v>2.9013</v>
      </c>
      <c r="DK266" s="203">
        <f t="shared" si="261"/>
        <v>9.8000000000000004E-2</v>
      </c>
      <c r="DM266" s="301">
        <f t="shared" si="262"/>
        <v>0</v>
      </c>
      <c r="DN266" s="302">
        <f t="shared" si="263"/>
        <v>0</v>
      </c>
    </row>
    <row r="267" spans="2:118" x14ac:dyDescent="0.3">
      <c r="B267" s="47" t="s">
        <v>269</v>
      </c>
      <c r="C267" s="160">
        <v>540260</v>
      </c>
      <c r="D267" s="4" t="s">
        <v>359</v>
      </c>
      <c r="E267" s="4" t="s">
        <v>369</v>
      </c>
      <c r="F267" s="11">
        <v>7</v>
      </c>
      <c r="G267" s="18">
        <v>1280</v>
      </c>
      <c r="H267" s="18">
        <v>537</v>
      </c>
      <c r="I267" s="18">
        <v>846</v>
      </c>
      <c r="J267" s="19">
        <v>423</v>
      </c>
      <c r="K267" s="18">
        <v>378</v>
      </c>
      <c r="L267" s="163">
        <v>2.2400000000000002</v>
      </c>
      <c r="N267" s="256">
        <v>98</v>
      </c>
      <c r="O267" s="26">
        <f t="shared" ref="O267:O330" si="265">IFERROR(_xlfn.PERCENTRANK.INC(N$11:N$294,N267),"-9999")</f>
        <v>0.46600000000000003</v>
      </c>
      <c r="P267" s="26">
        <v>7.6562500000000006E-2</v>
      </c>
      <c r="Q267" s="26">
        <f t="shared" ref="Q267:Q330" si="266">IFERROR(_xlfn.PERCENTRANK.INC(P$11:P$294,P267),"-9999")</f>
        <v>0.434</v>
      </c>
      <c r="R267" s="11">
        <v>2.69</v>
      </c>
      <c r="S267" s="26">
        <f t="shared" ref="S267:S330" si="267">IFERROR(_xlfn.PERCENTRANK.INC(R$11:R$294,R267),"-9999")</f>
        <v>0.378</v>
      </c>
      <c r="T267" s="69">
        <v>2.1015625000000001E-3</v>
      </c>
      <c r="U267" s="26">
        <f t="shared" ref="U267:U330" si="268">IFERROR(_xlfn.PERCENTRANK.INC(T$11:T$294,T267),"-9999")</f>
        <v>0.33200000000000002</v>
      </c>
      <c r="V267" s="11">
        <v>18</v>
      </c>
      <c r="W267" s="26">
        <f t="shared" ref="W267:W330" si="269">IFERROR(_xlfn.PERCENTRANK.INC(V$11:V$294,V267),"-9999")</f>
        <v>0.58599999999999997</v>
      </c>
      <c r="X267" s="62">
        <v>0</v>
      </c>
      <c r="Y267" s="26">
        <f t="shared" ref="Y267:Y330" si="270">IFERROR(_xlfn.PERCENTRANK.INC(X$11:X$294,X267),"-9999")</f>
        <v>0</v>
      </c>
      <c r="Z267" s="163">
        <f t="shared" ref="Z267:Z330" si="271">SUM(Y267,W267,U267,S267,Q267,O267)</f>
        <v>2.1959999999999997</v>
      </c>
      <c r="AA267" s="181">
        <f t="shared" ref="AA267:AA330" si="272">IFERROR(_xlfn.PERCENTRANK.INC(Z$11:Z$294,Z267),"-9999")</f>
        <v>0.183</v>
      </c>
      <c r="AB267" s="283">
        <f t="shared" ref="AB267:AB294" si="273">COUNTIF(O267,"&gt;=90%")+COUNTIF(Q267,"&gt;=90%")+COUNTIF(S267,"&gt;=90%")+COUNTIF(U267,"&gt;=90%")+COUNTIF(W267,"&gt;=90%")+COUNTIF(Y267,"&gt;=90%")</f>
        <v>0</v>
      </c>
      <c r="AC267" s="284">
        <f t="shared" ref="AC267:AC294" si="274">COUNTIF(O267,"&gt;=80%")+COUNTIF(Q267,"&gt;=80%")+COUNTIF(S267,"&gt;=80%")+COUNTIF(U267,"&gt;=80%")+COUNTIF(W267,"&gt;=80%")+COUNTIF(Y267,"&gt;=80%")</f>
        <v>0</v>
      </c>
      <c r="AE267" s="256">
        <v>0</v>
      </c>
      <c r="AF267" s="26">
        <f t="shared" ref="AF267:AF330" si="275">IFERROR(_xlfn.PERCENTRANK.INC(AE$11:AE$294,AE267),"-9999")</f>
        <v>0</v>
      </c>
      <c r="AG267" s="79">
        <v>0</v>
      </c>
      <c r="AH267" s="26">
        <f t="shared" ref="AH267:AH330" si="276">IFERROR(_xlfn.PERCENTRANK.INC(AG$11:AG$294,AG267),"-9999")</f>
        <v>0</v>
      </c>
      <c r="AI267" s="26">
        <v>0</v>
      </c>
      <c r="AJ267" s="83">
        <f t="shared" ref="AJ267:AJ330" si="277">IFERROR(_xlfn.PERCENTRANK.INC(AI$11:AI$294,AI267),"-9999")</f>
        <v>0</v>
      </c>
      <c r="AK267" s="61">
        <f t="shared" si="212"/>
        <v>0</v>
      </c>
      <c r="AL267" s="26">
        <f t="shared" ref="AL267:AL330" si="278">IFERROR(_xlfn.PERCENTRANK.INC(AK$11:AK$294,AK267),"-9999")</f>
        <v>0</v>
      </c>
      <c r="AM267" s="11">
        <v>2</v>
      </c>
      <c r="AN267" s="83">
        <f t="shared" ref="AN267:AN330" si="279">AM267/H267</f>
        <v>3.7243947858472998E-3</v>
      </c>
      <c r="AO267" s="11">
        <v>0</v>
      </c>
      <c r="AP267" s="26">
        <f t="shared" ref="AP267:AP330" si="280">IFERROR(_xlfn.PERCENTRANK.INC(AO$11:AO$294,AO267),"-9999")</f>
        <v>0</v>
      </c>
      <c r="AQ267" s="198">
        <f t="shared" ref="AQ267:AQ294" si="281">SUM(AL267,AJ267,AH267,AF267)</f>
        <v>0</v>
      </c>
      <c r="AR267" s="193">
        <f t="shared" ref="AR267:AR330" si="282">IFERROR(_xlfn.PERCENTRANK.INC(AQ$11:AQ$294,AQ267),"-9999")</f>
        <v>0</v>
      </c>
      <c r="AS267" s="283">
        <f t="shared" ref="AS267:AS294" si="283">COUNTIF(AF267,"&gt;=90%")+COUNTIF(AH267,"&gt;=90%")+COUNTIF(AJ267,"&gt;=90%")+COUNTIF(AL267,"&gt;=90%")</f>
        <v>0</v>
      </c>
      <c r="AT267" s="284">
        <f t="shared" ref="AT267:AT294" si="284">COUNTIF(AF267,"&gt;=80%")+COUNTIF(AH267,"&gt;=80%")+COUNTIF(AJ267,"&gt;=80%")+COUNTIF(AL267,"&gt;=80%")</f>
        <v>0</v>
      </c>
      <c r="AV267" s="450">
        <v>0</v>
      </c>
      <c r="AW267" s="83">
        <f t="shared" ref="AW267:AW330" si="285">IFERROR(_xlfn.PERCENTRANK.INC(AV$11:AV$294,AV267),"-9999")</f>
        <v>0</v>
      </c>
      <c r="AX267" s="26">
        <v>0</v>
      </c>
      <c r="AY267" s="83">
        <f t="shared" ref="AY267:AY330" si="286">IFERROR(_xlfn.PERCENTRANK.INC(AX$11:AX$294,AX267),"-9999")</f>
        <v>0</v>
      </c>
      <c r="AZ267" s="26">
        <v>0</v>
      </c>
      <c r="BA267" s="83">
        <f t="shared" ref="BA267:BA330" si="287">IFERROR(_xlfn.PERCENTRANK.INC(AZ$11:AZ$294,AZ267),"-9999")</f>
        <v>0</v>
      </c>
      <c r="BB267" s="452">
        <v>0</v>
      </c>
      <c r="BC267" s="83">
        <f t="shared" ref="BC267:BC330" si="288">IFERROR(_xlfn.PERCENTRANK.INC(BB$11:BB$294,BB267),"-9999")</f>
        <v>0</v>
      </c>
      <c r="BD267" s="26">
        <v>0</v>
      </c>
      <c r="BE267" s="83">
        <f t="shared" ref="BE267:BE330" si="289">IFERROR(_xlfn.PERCENTRANK.INC(BD$11:BD$294,BD267),"-9999")</f>
        <v>0</v>
      </c>
      <c r="BF267" s="26">
        <v>0</v>
      </c>
      <c r="BG267" s="83">
        <f t="shared" ref="BG267:BG330" si="290">IFERROR(_xlfn.PERCENTRANK.INC(BF$11:BF$294,BF267),"-9999")</f>
        <v>0</v>
      </c>
      <c r="BH267" s="212">
        <f t="shared" ref="BH267:BH330" si="291">SUM(BG267,BE267,BC267,BA267,AY267,AW267)</f>
        <v>0</v>
      </c>
      <c r="BI267" s="193">
        <f t="shared" ref="BI267:BI330" si="292">IFERROR(_xlfn.PERCENTRANK.INC(BH$11:BH$294,BH267),"-9999")</f>
        <v>0</v>
      </c>
      <c r="BJ267" s="283">
        <f t="shared" ref="BJ267:BJ294" si="293">COUNTIF(AW267,"&gt;=90%")+COUNTIF(AY267,"&gt;=90%")+COUNTIF(BA267,"&gt;=90%")+COUNTIF(BC267,"&gt;=90%")+COUNTIF(BE267,"&gt;=90%")+COUNTIF(BG267,"&gt;=90%")</f>
        <v>0</v>
      </c>
      <c r="BK267" s="284">
        <f t="shared" ref="BK267:BK294" si="294">COUNTIF(AW267,"&gt;=80%")+COUNTIF(AY267,"&gt;=80%")+COUNTIF(BA267,"&gt;=80%")+COUNTIF(BC267,"&gt;=80%")+COUNTIF(BE267,"&gt;=80%")+COUNTIF(BG267,"&gt;=80%")</f>
        <v>0</v>
      </c>
      <c r="BM267" s="160">
        <v>0</v>
      </c>
      <c r="BN267" s="26">
        <f t="shared" ref="BN267:BN330" si="295">IFERROR(_xlfn.PERCENTRANK.INC(BM$11:BM$294,BM267),"-9999")</f>
        <v>0</v>
      </c>
      <c r="BO267" s="11">
        <v>0</v>
      </c>
      <c r="BP267" s="26">
        <f t="shared" ref="BP267:BP330" si="296">IFERROR(_xlfn.PERCENTRANK.INC(BO$11:BO$294,BO267),"-9999")</f>
        <v>0</v>
      </c>
      <c r="BQ267" s="26">
        <v>0.02</v>
      </c>
      <c r="BR267" s="83">
        <f t="shared" ref="BR267:BR330" si="297">IFERROR(_xlfn.PERCENTRANK.INC(BQ$11:BQ$294,BQ267),"-9999")</f>
        <v>0.151</v>
      </c>
      <c r="BS267" s="163">
        <f t="shared" ref="BS267:BS330" si="298">SUM(BR267,BN267)</f>
        <v>0.151</v>
      </c>
      <c r="BT267" s="223">
        <f t="shared" ref="BT267:BT330" si="299">IFERROR(_xlfn.PERCENTRANK.INC(BS$11:BS$294,BS267),"-9999")</f>
        <v>0.14099999999999999</v>
      </c>
      <c r="BU267" s="283">
        <f t="shared" ref="BU267:BU294" si="300">COUNTIF(BN267,"&gt;=90%")+COUNTIF(BR267,"&gt;=90%")</f>
        <v>0</v>
      </c>
      <c r="BV267" s="284">
        <f t="shared" ref="BV267:BV294" si="301">COUNTIF(BN267,"&gt;=80%")+COUNTIF(BR267,"&gt;=80%")</f>
        <v>0</v>
      </c>
      <c r="BX267" s="160">
        <v>0</v>
      </c>
      <c r="BY267" s="26">
        <f t="shared" ref="BY267:BY330" si="302">IFERROR(_xlfn.PERCENTRANK.INC(BX$11:BX$294,BX267),"-9999")</f>
        <v>0</v>
      </c>
      <c r="BZ267" s="11">
        <v>0</v>
      </c>
      <c r="CA267" s="26">
        <f t="shared" ref="CA267:CA330" si="303">IFERROR(_xlfn.PERCENTRANK.INC(BZ$11:BZ$294,BZ267),"-9999")</f>
        <v>0</v>
      </c>
      <c r="CB267" s="11">
        <v>0</v>
      </c>
      <c r="CC267" s="26">
        <f t="shared" ref="CC267:CC330" si="304">IFERROR(_xlfn.PERCENTRANK.INC(CB$11:CB$294,CB267),"-9999")</f>
        <v>0</v>
      </c>
      <c r="CD267" s="11">
        <v>0</v>
      </c>
      <c r="CE267" s="26">
        <f t="shared" ref="CE267:CE330" si="305">IFERROR(_xlfn.PERCENTRANK.INC(CD$11:CD$294,CD267),"-9999")</f>
        <v>0</v>
      </c>
      <c r="CF267" s="163">
        <f t="shared" ref="CF267:CF294" si="306">SUM(CC267,BY267)</f>
        <v>0</v>
      </c>
      <c r="CG267" s="203">
        <f t="shared" ref="CG267:CG330" si="307">IFERROR(_xlfn.PERCENTRANK.INC(CF$11:CF$294,CF267),"-9999")</f>
        <v>0</v>
      </c>
      <c r="CH267" s="283">
        <f t="shared" ref="CH267:CH294" si="308">COUNTIF(BY267,"&gt;=90%")+COUNTIF(CC267,"&gt;=90%")</f>
        <v>0</v>
      </c>
      <c r="CI267" s="284">
        <f t="shared" ref="CI267:CI294" si="309">COUNTIF(BY267,"&gt;=80%")+COUNTIF(CC267,"&gt;=80%")</f>
        <v>0</v>
      </c>
      <c r="CK267" s="160">
        <v>0</v>
      </c>
      <c r="CL267" s="26">
        <f t="shared" ref="CL267:CL330" si="310">IFERROR(_xlfn.PERCENTRANK.INC(CK$11:CK$294,CK267),"-9999")</f>
        <v>0</v>
      </c>
      <c r="CM267" s="26">
        <v>0</v>
      </c>
      <c r="CN267" s="83">
        <f t="shared" ref="CN267:CN330" si="311">IFERROR(_xlfn.PERCENTRANK.INC(CM$11:CM$294,CM267),"-9999")</f>
        <v>0</v>
      </c>
      <c r="CO267" s="11">
        <v>1</v>
      </c>
      <c r="CP267" s="26">
        <f t="shared" ref="CP267:CP330" si="312">IFERROR(_xlfn.PERCENTRANK.INC(CO$11:CO$294,CO267),"-9999")</f>
        <v>0.109</v>
      </c>
      <c r="CQ267" s="11">
        <v>0</v>
      </c>
      <c r="CR267" s="26">
        <f t="shared" ref="CR267:CR330" si="313">IFERROR(_xlfn.PERCENTRANK.INC(CQ$11:CQ$294,CQ267),"-9999")</f>
        <v>0</v>
      </c>
      <c r="CS267" s="163">
        <f t="shared" ref="CS267:CS330" si="314">SUM(CR267,CP267,CN267,CL267)</f>
        <v>0.109</v>
      </c>
      <c r="CT267" s="203">
        <f t="shared" ref="CT267:CT330" si="315">IFERROR(_xlfn.PERCENTRANK.INC(CS$11:CS$294,CS267),"-9999")</f>
        <v>9.5000000000000001E-2</v>
      </c>
      <c r="CU267" s="283">
        <f t="shared" ref="CU267:CU294" si="316">COUNTIF(CL267,"&gt;=90%")+COUNTIF(CN267,"&gt;=90%")+COUNTIF(CP267,"&gt;=90%")+COUNTIF(CR267,"&gt;=90%")</f>
        <v>0</v>
      </c>
      <c r="CV267" s="284">
        <f t="shared" ref="CV267:CV294" si="317">COUNTIF(CL267,"&gt;=80%")+COUNTIF(CN267,"&gt;=80%")+COUNTIF(CP267,"&gt;=80%")+COUNTIF(CR267,"&gt;=80%")</f>
        <v>0</v>
      </c>
      <c r="CX267" s="227">
        <v>0</v>
      </c>
      <c r="CY267" s="26">
        <f t="shared" ref="CY267:CY330" si="318">IFERROR(_xlfn.PERCENTRANK.INC(CX$11:CX$294,CX267),"-9999")</f>
        <v>0</v>
      </c>
      <c r="CZ267" s="26">
        <v>0</v>
      </c>
      <c r="DA267" s="26">
        <f t="shared" ref="DA267:DA330" si="319">IFERROR(_xlfn.PERCENTRANK.INC(CZ$11:CZ$294,CZ267),"-9999")</f>
        <v>0</v>
      </c>
      <c r="DB267" s="26">
        <v>0.44490000000000002</v>
      </c>
      <c r="DC267" s="163">
        <f t="shared" ref="DC267:DC330" si="320">SUM(DA267,CY267,DB267)</f>
        <v>0.44490000000000002</v>
      </c>
      <c r="DD267" s="203">
        <f t="shared" ref="DD267:DD330" si="321">IFERROR(_xlfn.PERCENTRANK.INC(DC$11:DC$294,DC267),"-9999")</f>
        <v>0.109</v>
      </c>
      <c r="DE267" s="283">
        <f t="shared" ref="DE267:DE294" si="322">COUNTIF(CY267,"&gt;=90%")+COUNTIF(DA267,"&gt;=90%")+COUNTIF(DB267,"&gt;=90%")</f>
        <v>0</v>
      </c>
      <c r="DF267" s="284">
        <f t="shared" ref="DF267:DF294" si="323">COUNTIF(CY267,"&gt;=80%")+COUNTIF(DA267,"&gt;=80%")+COUNTIF(DB267,"&gt;=80%")</f>
        <v>0</v>
      </c>
      <c r="DI267" s="231"/>
      <c r="DJ267" s="163">
        <f t="shared" ref="DJ267:DJ294" si="324">SUM(DA267,CY267,CR267,CP267,CN267,CL267,CC267,BY267,BR267,BN267,BG267,BE267,BC267,BA267,AY267,AW267,AL267,AJ267,AH267,AF267,Y267,W267,U267,S267,Q267,O267,DB267)</f>
        <v>2.9009</v>
      </c>
      <c r="DK267" s="203">
        <f t="shared" ref="DK267:DK330" si="325">IFERROR(_xlfn.PERCENTRANK.INC(DJ$11:DJ$294,DJ267),"-9999")</f>
        <v>9.5000000000000001E-2</v>
      </c>
      <c r="DM267" s="301">
        <f t="shared" ref="DM267:DM294" si="326">SUM(DE267,CU267,CH267,BU267,BJ267,AS267,AB267)</f>
        <v>0</v>
      </c>
      <c r="DN267" s="302">
        <f t="shared" ref="DN267:DN294" si="327">SUM(DF267,CV267,CI267,BV267,BK267,AT267,AC267)</f>
        <v>0</v>
      </c>
    </row>
    <row r="268" spans="2:118" x14ac:dyDescent="0.3">
      <c r="B268" s="47" t="s">
        <v>176</v>
      </c>
      <c r="C268" s="160">
        <v>540285</v>
      </c>
      <c r="D268" s="4" t="s">
        <v>340</v>
      </c>
      <c r="E268" s="4" t="s">
        <v>369</v>
      </c>
      <c r="F268" s="11">
        <v>1</v>
      </c>
      <c r="G268" s="18">
        <v>5739</v>
      </c>
      <c r="H268" s="18">
        <v>5242</v>
      </c>
      <c r="I268" s="18">
        <v>9699</v>
      </c>
      <c r="J268" s="19">
        <v>1081.6100365917407</v>
      </c>
      <c r="K268" s="18">
        <v>4138</v>
      </c>
      <c r="L268" s="163">
        <v>2.29</v>
      </c>
      <c r="N268" s="256">
        <v>8</v>
      </c>
      <c r="O268" s="26">
        <f t="shared" si="265"/>
        <v>0.06</v>
      </c>
      <c r="P268" s="26">
        <v>1.393971075100192E-3</v>
      </c>
      <c r="Q268" s="26">
        <f t="shared" si="266"/>
        <v>4.2000000000000003E-2</v>
      </c>
      <c r="R268" s="11">
        <v>1.1599999999999999</v>
      </c>
      <c r="S268" s="26">
        <f t="shared" si="267"/>
        <v>0.13400000000000001</v>
      </c>
      <c r="T268" s="69">
        <v>2.0212580588952779E-4</v>
      </c>
      <c r="U268" s="26">
        <f t="shared" si="268"/>
        <v>3.7999999999999999E-2</v>
      </c>
      <c r="V268" s="11">
        <v>17</v>
      </c>
      <c r="W268" s="26">
        <f t="shared" si="269"/>
        <v>0.505</v>
      </c>
      <c r="X268" s="62">
        <v>0</v>
      </c>
      <c r="Y268" s="26">
        <f t="shared" si="270"/>
        <v>0</v>
      </c>
      <c r="Z268" s="163">
        <f t="shared" si="271"/>
        <v>0.77900000000000014</v>
      </c>
      <c r="AA268" s="181">
        <f t="shared" si="272"/>
        <v>3.7999999999999999E-2</v>
      </c>
      <c r="AB268" s="283">
        <f t="shared" si="273"/>
        <v>0</v>
      </c>
      <c r="AC268" s="284">
        <f t="shared" si="274"/>
        <v>0</v>
      </c>
      <c r="AE268" s="256">
        <v>0</v>
      </c>
      <c r="AF268" s="26">
        <f t="shared" si="275"/>
        <v>0</v>
      </c>
      <c r="AG268" s="79">
        <v>0</v>
      </c>
      <c r="AH268" s="26">
        <f t="shared" si="276"/>
        <v>0</v>
      </c>
      <c r="AI268" s="26">
        <v>0</v>
      </c>
      <c r="AJ268" s="83">
        <f t="shared" si="277"/>
        <v>0</v>
      </c>
      <c r="AK268" s="61">
        <f t="shared" si="212"/>
        <v>0</v>
      </c>
      <c r="AL268" s="26">
        <f t="shared" si="278"/>
        <v>0</v>
      </c>
      <c r="AM268" s="11">
        <v>2</v>
      </c>
      <c r="AN268" s="83">
        <f t="shared" si="279"/>
        <v>3.8153376573826786E-4</v>
      </c>
      <c r="AO268" s="11">
        <v>0</v>
      </c>
      <c r="AP268" s="26">
        <f t="shared" si="280"/>
        <v>0</v>
      </c>
      <c r="AQ268" s="198">
        <f t="shared" si="281"/>
        <v>0</v>
      </c>
      <c r="AR268" s="193">
        <f t="shared" si="282"/>
        <v>0</v>
      </c>
      <c r="AS268" s="283">
        <f t="shared" si="283"/>
        <v>0</v>
      </c>
      <c r="AT268" s="284">
        <f t="shared" si="284"/>
        <v>0</v>
      </c>
      <c r="AV268" s="450">
        <v>0</v>
      </c>
      <c r="AW268" s="83">
        <f t="shared" si="285"/>
        <v>0</v>
      </c>
      <c r="AX268" s="452">
        <v>0</v>
      </c>
      <c r="AY268" s="83">
        <f t="shared" si="286"/>
        <v>0</v>
      </c>
      <c r="AZ268" s="26">
        <v>0</v>
      </c>
      <c r="BA268" s="83">
        <f t="shared" si="287"/>
        <v>0</v>
      </c>
      <c r="BB268" s="452">
        <v>0</v>
      </c>
      <c r="BC268" s="83">
        <f t="shared" si="288"/>
        <v>0</v>
      </c>
      <c r="BD268" s="26">
        <v>0.5</v>
      </c>
      <c r="BE268" s="83">
        <f t="shared" si="289"/>
        <v>0.183</v>
      </c>
      <c r="BF268" s="26">
        <v>0</v>
      </c>
      <c r="BG268" s="83">
        <f t="shared" si="290"/>
        <v>0</v>
      </c>
      <c r="BH268" s="212">
        <f t="shared" si="291"/>
        <v>0.183</v>
      </c>
      <c r="BI268" s="193">
        <f t="shared" si="292"/>
        <v>0.151</v>
      </c>
      <c r="BJ268" s="283">
        <f t="shared" si="293"/>
        <v>0</v>
      </c>
      <c r="BK268" s="284">
        <f t="shared" si="294"/>
        <v>0</v>
      </c>
      <c r="BM268" s="160">
        <v>0</v>
      </c>
      <c r="BN268" s="26">
        <f t="shared" si="295"/>
        <v>0</v>
      </c>
      <c r="BO268" s="11">
        <v>0</v>
      </c>
      <c r="BP268" s="26">
        <f t="shared" si="296"/>
        <v>0</v>
      </c>
      <c r="BQ268" s="26">
        <v>0</v>
      </c>
      <c r="BR268" s="83">
        <f t="shared" si="297"/>
        <v>0</v>
      </c>
      <c r="BS268" s="163">
        <f t="shared" si="298"/>
        <v>0</v>
      </c>
      <c r="BT268" s="223">
        <f t="shared" si="299"/>
        <v>0</v>
      </c>
      <c r="BU268" s="283">
        <f t="shared" si="300"/>
        <v>0</v>
      </c>
      <c r="BV268" s="284">
        <f t="shared" si="301"/>
        <v>0</v>
      </c>
      <c r="BX268" s="160">
        <v>0</v>
      </c>
      <c r="BY268" s="26">
        <f t="shared" si="302"/>
        <v>0</v>
      </c>
      <c r="BZ268" s="11">
        <v>0</v>
      </c>
      <c r="CA268" s="26">
        <f t="shared" si="303"/>
        <v>0</v>
      </c>
      <c r="CB268" s="11">
        <v>0</v>
      </c>
      <c r="CC268" s="26">
        <f t="shared" si="304"/>
        <v>0</v>
      </c>
      <c r="CD268" s="11">
        <v>0</v>
      </c>
      <c r="CE268" s="26">
        <f t="shared" si="305"/>
        <v>0</v>
      </c>
      <c r="CF268" s="163">
        <f t="shared" si="306"/>
        <v>0</v>
      </c>
      <c r="CG268" s="203">
        <f t="shared" si="307"/>
        <v>0</v>
      </c>
      <c r="CH268" s="283">
        <f t="shared" si="308"/>
        <v>0</v>
      </c>
      <c r="CI268" s="284">
        <f t="shared" si="309"/>
        <v>0</v>
      </c>
      <c r="CK268" s="160">
        <v>0</v>
      </c>
      <c r="CL268" s="26">
        <f t="shared" si="310"/>
        <v>0</v>
      </c>
      <c r="CM268" s="26">
        <v>0</v>
      </c>
      <c r="CN268" s="83">
        <f t="shared" si="311"/>
        <v>0</v>
      </c>
      <c r="CO268" s="11">
        <v>20</v>
      </c>
      <c r="CP268" s="26">
        <f t="shared" si="312"/>
        <v>0.48</v>
      </c>
      <c r="CQ268" s="11">
        <v>13</v>
      </c>
      <c r="CR268" s="26">
        <f t="shared" si="313"/>
        <v>0.65</v>
      </c>
      <c r="CS268" s="163">
        <f t="shared" si="314"/>
        <v>1.1299999999999999</v>
      </c>
      <c r="CT268" s="203">
        <f t="shared" si="315"/>
        <v>0.374</v>
      </c>
      <c r="CU268" s="283">
        <f t="shared" si="316"/>
        <v>0</v>
      </c>
      <c r="CV268" s="284">
        <f t="shared" si="317"/>
        <v>0</v>
      </c>
      <c r="CX268" s="227">
        <v>0</v>
      </c>
      <c r="CY268" s="26">
        <f t="shared" si="318"/>
        <v>0</v>
      </c>
      <c r="CZ268" s="26">
        <v>0</v>
      </c>
      <c r="DA268" s="26">
        <f t="shared" si="319"/>
        <v>0</v>
      </c>
      <c r="DB268" s="26">
        <v>0.58589999999999998</v>
      </c>
      <c r="DC268" s="163">
        <f t="shared" si="320"/>
        <v>0.58589999999999998</v>
      </c>
      <c r="DD268" s="203">
        <f t="shared" si="321"/>
        <v>0.14399999999999999</v>
      </c>
      <c r="DE268" s="283">
        <f t="shared" si="322"/>
        <v>0</v>
      </c>
      <c r="DF268" s="284">
        <f t="shared" si="323"/>
        <v>0</v>
      </c>
      <c r="DI268" s="231"/>
      <c r="DJ268" s="163">
        <f t="shared" si="324"/>
        <v>2.6779000000000002</v>
      </c>
      <c r="DK268" s="203">
        <f t="shared" si="325"/>
        <v>9.0999999999999998E-2</v>
      </c>
      <c r="DM268" s="301">
        <f t="shared" si="326"/>
        <v>0</v>
      </c>
      <c r="DN268" s="302">
        <f t="shared" si="327"/>
        <v>0</v>
      </c>
    </row>
    <row r="269" spans="2:118" x14ac:dyDescent="0.3">
      <c r="B269" s="47" t="s">
        <v>57</v>
      </c>
      <c r="C269" s="160">
        <v>540027</v>
      </c>
      <c r="D269" s="4" t="s">
        <v>318</v>
      </c>
      <c r="E269" s="4" t="s">
        <v>369</v>
      </c>
      <c r="F269" s="11">
        <v>4</v>
      </c>
      <c r="G269" s="18">
        <v>1005</v>
      </c>
      <c r="H269" s="18">
        <v>739</v>
      </c>
      <c r="I269" s="18">
        <v>1209</v>
      </c>
      <c r="J269" s="19">
        <v>769.91044776119406</v>
      </c>
      <c r="K269" s="18">
        <v>460</v>
      </c>
      <c r="L269" s="163">
        <v>2.63</v>
      </c>
      <c r="N269" s="256">
        <v>19</v>
      </c>
      <c r="O269" s="26">
        <f t="shared" si="265"/>
        <v>0.106</v>
      </c>
      <c r="P269" s="26">
        <v>1.8905472636815919E-2</v>
      </c>
      <c r="Q269" s="26">
        <f t="shared" si="266"/>
        <v>9.8000000000000004E-2</v>
      </c>
      <c r="R269" s="11">
        <v>1.88</v>
      </c>
      <c r="S269" s="26">
        <f t="shared" si="267"/>
        <v>0.254</v>
      </c>
      <c r="T269" s="69">
        <v>1.8706467661691541E-3</v>
      </c>
      <c r="U269" s="26">
        <f t="shared" si="268"/>
        <v>0.32100000000000001</v>
      </c>
      <c r="V269" s="11">
        <v>17</v>
      </c>
      <c r="W269" s="26">
        <f t="shared" si="269"/>
        <v>0.505</v>
      </c>
      <c r="X269" s="62">
        <v>0</v>
      </c>
      <c r="Y269" s="166">
        <f t="shared" si="270"/>
        <v>0</v>
      </c>
      <c r="Z269" s="163">
        <f t="shared" si="271"/>
        <v>1.2840000000000003</v>
      </c>
      <c r="AA269" s="181">
        <f t="shared" si="272"/>
        <v>8.1000000000000003E-2</v>
      </c>
      <c r="AB269" s="283">
        <f t="shared" si="273"/>
        <v>0</v>
      </c>
      <c r="AC269" s="284">
        <f t="shared" si="274"/>
        <v>0</v>
      </c>
      <c r="AE269" s="256">
        <v>0</v>
      </c>
      <c r="AF269" s="26">
        <f t="shared" si="275"/>
        <v>0</v>
      </c>
      <c r="AG269" s="79">
        <v>0</v>
      </c>
      <c r="AH269" s="26">
        <f t="shared" si="276"/>
        <v>0</v>
      </c>
      <c r="AI269" s="26">
        <v>0</v>
      </c>
      <c r="AJ269" s="83">
        <f t="shared" si="277"/>
        <v>0</v>
      </c>
      <c r="AK269" s="61">
        <f t="shared" si="212"/>
        <v>0</v>
      </c>
      <c r="AL269" s="26">
        <f t="shared" si="278"/>
        <v>0</v>
      </c>
      <c r="AM269" s="11">
        <v>1</v>
      </c>
      <c r="AN269" s="83">
        <f t="shared" si="279"/>
        <v>1.3531799729364006E-3</v>
      </c>
      <c r="AO269" s="11">
        <v>0</v>
      </c>
      <c r="AP269" s="26">
        <f t="shared" si="280"/>
        <v>0</v>
      </c>
      <c r="AQ269" s="198">
        <f t="shared" si="281"/>
        <v>0</v>
      </c>
      <c r="AR269" s="193">
        <f t="shared" si="282"/>
        <v>0</v>
      </c>
      <c r="AS269" s="283">
        <f t="shared" si="283"/>
        <v>0</v>
      </c>
      <c r="AT269" s="284">
        <f t="shared" si="284"/>
        <v>0</v>
      </c>
      <c r="AV269" s="450">
        <v>0</v>
      </c>
      <c r="AW269" s="83">
        <f t="shared" si="285"/>
        <v>0</v>
      </c>
      <c r="AX269" s="26">
        <v>0</v>
      </c>
      <c r="AY269" s="83">
        <f t="shared" si="286"/>
        <v>0</v>
      </c>
      <c r="AZ269" s="26">
        <v>0</v>
      </c>
      <c r="BA269" s="83">
        <f t="shared" si="287"/>
        <v>0</v>
      </c>
      <c r="BB269" s="452">
        <v>0</v>
      </c>
      <c r="BC269" s="83">
        <f t="shared" si="288"/>
        <v>0</v>
      </c>
      <c r="BD269" s="452">
        <v>0</v>
      </c>
      <c r="BE269" s="83">
        <f t="shared" si="289"/>
        <v>0</v>
      </c>
      <c r="BF269" s="26">
        <v>0</v>
      </c>
      <c r="BG269" s="83">
        <f t="shared" si="290"/>
        <v>0</v>
      </c>
      <c r="BH269" s="212">
        <f t="shared" si="291"/>
        <v>0</v>
      </c>
      <c r="BI269" s="193">
        <f t="shared" si="292"/>
        <v>0</v>
      </c>
      <c r="BJ269" s="283">
        <f t="shared" si="293"/>
        <v>0</v>
      </c>
      <c r="BK269" s="284">
        <f t="shared" si="294"/>
        <v>0</v>
      </c>
      <c r="BM269" s="160">
        <v>0</v>
      </c>
      <c r="BN269" s="26">
        <f t="shared" si="295"/>
        <v>0</v>
      </c>
      <c r="BO269" s="11">
        <v>0</v>
      </c>
      <c r="BP269" s="26">
        <f t="shared" si="296"/>
        <v>0</v>
      </c>
      <c r="BQ269" s="26">
        <v>6.0000000000000001E-3</v>
      </c>
      <c r="BR269" s="83">
        <f t="shared" si="297"/>
        <v>0.106</v>
      </c>
      <c r="BS269" s="163">
        <f t="shared" si="298"/>
        <v>0.106</v>
      </c>
      <c r="BT269" s="223">
        <f t="shared" si="299"/>
        <v>0.10199999999999999</v>
      </c>
      <c r="BU269" s="283">
        <f t="shared" si="300"/>
        <v>0</v>
      </c>
      <c r="BV269" s="284">
        <f t="shared" si="301"/>
        <v>0</v>
      </c>
      <c r="BX269" s="160">
        <v>0</v>
      </c>
      <c r="BY269" s="26">
        <f t="shared" si="302"/>
        <v>0</v>
      </c>
      <c r="BZ269" s="11">
        <v>0</v>
      </c>
      <c r="CA269" s="26">
        <f t="shared" si="303"/>
        <v>0</v>
      </c>
      <c r="CB269" s="11">
        <v>0</v>
      </c>
      <c r="CC269" s="26">
        <f t="shared" si="304"/>
        <v>0</v>
      </c>
      <c r="CD269" s="11">
        <v>0</v>
      </c>
      <c r="CE269" s="26">
        <f t="shared" si="305"/>
        <v>0</v>
      </c>
      <c r="CF269" s="163">
        <f t="shared" si="306"/>
        <v>0</v>
      </c>
      <c r="CG269" s="203">
        <f t="shared" si="307"/>
        <v>0</v>
      </c>
      <c r="CH269" s="283">
        <f t="shared" si="308"/>
        <v>0</v>
      </c>
      <c r="CI269" s="284">
        <f t="shared" si="309"/>
        <v>0</v>
      </c>
      <c r="CK269" s="160">
        <v>0</v>
      </c>
      <c r="CL269" s="26">
        <f t="shared" si="310"/>
        <v>0</v>
      </c>
      <c r="CM269" s="26">
        <v>0</v>
      </c>
      <c r="CN269" s="83">
        <f t="shared" si="311"/>
        <v>0</v>
      </c>
      <c r="CO269" s="11">
        <v>3</v>
      </c>
      <c r="CP269" s="26">
        <f t="shared" si="312"/>
        <v>0.219</v>
      </c>
      <c r="CQ269" s="11">
        <v>0</v>
      </c>
      <c r="CR269" s="26">
        <f t="shared" si="313"/>
        <v>0</v>
      </c>
      <c r="CS269" s="163">
        <f t="shared" si="314"/>
        <v>0.219</v>
      </c>
      <c r="CT269" s="203">
        <f t="shared" si="315"/>
        <v>0.16200000000000001</v>
      </c>
      <c r="CU269" s="283">
        <f t="shared" si="316"/>
        <v>0</v>
      </c>
      <c r="CV269" s="284">
        <f t="shared" si="317"/>
        <v>0</v>
      </c>
      <c r="CX269" s="227">
        <v>0</v>
      </c>
      <c r="CY269" s="26">
        <f t="shared" si="318"/>
        <v>0</v>
      </c>
      <c r="CZ269" s="26">
        <v>0</v>
      </c>
      <c r="DA269" s="26">
        <f t="shared" si="319"/>
        <v>0</v>
      </c>
      <c r="DB269" s="178">
        <v>0.80610000000000004</v>
      </c>
      <c r="DC269" s="163">
        <f t="shared" si="320"/>
        <v>0.80610000000000004</v>
      </c>
      <c r="DD269" s="203">
        <f t="shared" si="321"/>
        <v>0.219</v>
      </c>
      <c r="DE269" s="283">
        <f t="shared" si="322"/>
        <v>0</v>
      </c>
      <c r="DF269" s="284">
        <f t="shared" si="323"/>
        <v>1</v>
      </c>
      <c r="DI269" s="231"/>
      <c r="DJ269" s="163">
        <f t="shared" si="324"/>
        <v>2.4151000000000002</v>
      </c>
      <c r="DK269" s="203">
        <f t="shared" si="325"/>
        <v>8.7999999999999995E-2</v>
      </c>
      <c r="DM269" s="301">
        <f t="shared" si="326"/>
        <v>0</v>
      </c>
      <c r="DN269" s="302">
        <f t="shared" si="327"/>
        <v>1</v>
      </c>
    </row>
    <row r="270" spans="2:118" x14ac:dyDescent="0.3">
      <c r="B270" s="47" t="s">
        <v>257</v>
      </c>
      <c r="C270" s="160">
        <v>540132</v>
      </c>
      <c r="D270" s="4" t="s">
        <v>355</v>
      </c>
      <c r="E270" s="4" t="s">
        <v>369</v>
      </c>
      <c r="F270" s="11">
        <v>5</v>
      </c>
      <c r="G270" s="18">
        <v>1020</v>
      </c>
      <c r="H270" s="18">
        <v>1191</v>
      </c>
      <c r="I270" s="18">
        <v>1711</v>
      </c>
      <c r="J270" s="19">
        <v>1073.5686274509803</v>
      </c>
      <c r="K270" s="18">
        <v>669</v>
      </c>
      <c r="L270" s="163">
        <v>2.5</v>
      </c>
      <c r="N270" s="256">
        <v>21</v>
      </c>
      <c r="O270" s="26">
        <f t="shared" si="265"/>
        <v>0.113</v>
      </c>
      <c r="P270" s="26">
        <v>2.058823529411765E-2</v>
      </c>
      <c r="Q270" s="26">
        <f t="shared" si="266"/>
        <v>0.106</v>
      </c>
      <c r="R270" s="11">
        <v>2.19</v>
      </c>
      <c r="S270" s="26">
        <f t="shared" si="267"/>
        <v>0.28899999999999998</v>
      </c>
      <c r="T270" s="69">
        <v>2.1470588235294121E-3</v>
      </c>
      <c r="U270" s="26">
        <f t="shared" si="268"/>
        <v>0.34599999999999997</v>
      </c>
      <c r="V270" s="11">
        <v>12</v>
      </c>
      <c r="W270" s="26">
        <f t="shared" si="269"/>
        <v>0.11600000000000001</v>
      </c>
      <c r="X270" s="62">
        <v>0.2</v>
      </c>
      <c r="Y270" s="26">
        <f t="shared" si="270"/>
        <v>0.13</v>
      </c>
      <c r="Z270" s="163">
        <f t="shared" si="271"/>
        <v>1.1000000000000001</v>
      </c>
      <c r="AA270" s="181">
        <f t="shared" si="272"/>
        <v>6.7000000000000004E-2</v>
      </c>
      <c r="AB270" s="283">
        <f t="shared" si="273"/>
        <v>0</v>
      </c>
      <c r="AC270" s="284">
        <f t="shared" si="274"/>
        <v>0</v>
      </c>
      <c r="AE270" s="256">
        <v>1</v>
      </c>
      <c r="AF270" s="26">
        <f t="shared" si="275"/>
        <v>9.0999999999999998E-2</v>
      </c>
      <c r="AG270" s="79">
        <v>0</v>
      </c>
      <c r="AH270" s="26">
        <f t="shared" si="276"/>
        <v>0</v>
      </c>
      <c r="AI270" s="452">
        <v>0</v>
      </c>
      <c r="AJ270" s="83">
        <f t="shared" si="277"/>
        <v>0</v>
      </c>
      <c r="AK270" s="61">
        <f t="shared" si="212"/>
        <v>4.7619047619047616E-2</v>
      </c>
      <c r="AL270" s="26">
        <f t="shared" si="278"/>
        <v>0.16200000000000001</v>
      </c>
      <c r="AM270" s="11">
        <v>1</v>
      </c>
      <c r="AN270" s="83">
        <f t="shared" si="279"/>
        <v>8.3963056255247689E-4</v>
      </c>
      <c r="AO270" s="26">
        <f>AG270/AE270</f>
        <v>0</v>
      </c>
      <c r="AP270" s="26">
        <f t="shared" si="280"/>
        <v>0</v>
      </c>
      <c r="AQ270" s="198">
        <f t="shared" si="281"/>
        <v>0.253</v>
      </c>
      <c r="AR270" s="193">
        <f t="shared" si="282"/>
        <v>0.106</v>
      </c>
      <c r="AS270" s="283">
        <f t="shared" si="283"/>
        <v>0</v>
      </c>
      <c r="AT270" s="284">
        <f t="shared" si="284"/>
        <v>0</v>
      </c>
      <c r="AV270" s="450">
        <v>0</v>
      </c>
      <c r="AW270" s="83">
        <f t="shared" si="285"/>
        <v>0</v>
      </c>
      <c r="AX270" s="452">
        <v>0</v>
      </c>
      <c r="AY270" s="83">
        <f t="shared" si="286"/>
        <v>0</v>
      </c>
      <c r="AZ270" s="26">
        <v>0</v>
      </c>
      <c r="BA270" s="83">
        <f t="shared" si="287"/>
        <v>0</v>
      </c>
      <c r="BB270" s="452">
        <v>0</v>
      </c>
      <c r="BC270" s="83">
        <f t="shared" si="288"/>
        <v>0</v>
      </c>
      <c r="BD270" s="452">
        <v>0</v>
      </c>
      <c r="BE270" s="83">
        <f t="shared" si="289"/>
        <v>0</v>
      </c>
      <c r="BF270" s="26">
        <v>0</v>
      </c>
      <c r="BG270" s="83">
        <f t="shared" si="290"/>
        <v>0</v>
      </c>
      <c r="BH270" s="212">
        <f t="shared" si="291"/>
        <v>0</v>
      </c>
      <c r="BI270" s="193">
        <f t="shared" si="292"/>
        <v>0</v>
      </c>
      <c r="BJ270" s="283">
        <f t="shared" si="293"/>
        <v>0</v>
      </c>
      <c r="BK270" s="284">
        <f t="shared" si="294"/>
        <v>0</v>
      </c>
      <c r="BM270" s="160">
        <v>0</v>
      </c>
      <c r="BN270" s="26">
        <f t="shared" si="295"/>
        <v>0</v>
      </c>
      <c r="BO270" s="11">
        <v>0</v>
      </c>
      <c r="BP270" s="26">
        <f t="shared" si="296"/>
        <v>0</v>
      </c>
      <c r="BQ270" s="26">
        <v>3.0000000000000001E-3</v>
      </c>
      <c r="BR270" s="83">
        <f t="shared" si="297"/>
        <v>9.0999999999999998E-2</v>
      </c>
      <c r="BS270" s="163">
        <f t="shared" si="298"/>
        <v>9.0999999999999998E-2</v>
      </c>
      <c r="BT270" s="223">
        <f t="shared" si="299"/>
        <v>8.7999999999999995E-2</v>
      </c>
      <c r="BU270" s="283">
        <f t="shared" si="300"/>
        <v>0</v>
      </c>
      <c r="BV270" s="284">
        <f t="shared" si="301"/>
        <v>0</v>
      </c>
      <c r="BX270" s="160">
        <v>0</v>
      </c>
      <c r="BY270" s="26">
        <f t="shared" si="302"/>
        <v>0</v>
      </c>
      <c r="BZ270" s="11">
        <v>0</v>
      </c>
      <c r="CA270" s="26">
        <f t="shared" si="303"/>
        <v>0</v>
      </c>
      <c r="CB270" s="11">
        <v>0</v>
      </c>
      <c r="CC270" s="26">
        <f t="shared" si="304"/>
        <v>0</v>
      </c>
      <c r="CD270" s="11">
        <v>0</v>
      </c>
      <c r="CE270" s="26">
        <f t="shared" si="305"/>
        <v>0</v>
      </c>
      <c r="CF270" s="163">
        <f t="shared" si="306"/>
        <v>0</v>
      </c>
      <c r="CG270" s="203">
        <f t="shared" si="307"/>
        <v>0</v>
      </c>
      <c r="CH270" s="283">
        <f t="shared" si="308"/>
        <v>0</v>
      </c>
      <c r="CI270" s="284">
        <f t="shared" si="309"/>
        <v>0</v>
      </c>
      <c r="CK270" s="160">
        <v>0</v>
      </c>
      <c r="CL270" s="26">
        <f t="shared" si="310"/>
        <v>0</v>
      </c>
      <c r="CM270" s="26">
        <v>0</v>
      </c>
      <c r="CN270" s="83">
        <f t="shared" si="311"/>
        <v>0</v>
      </c>
      <c r="CO270" s="11">
        <v>0</v>
      </c>
      <c r="CP270" s="26">
        <f t="shared" si="312"/>
        <v>0</v>
      </c>
      <c r="CQ270" s="11">
        <v>0</v>
      </c>
      <c r="CR270" s="26">
        <f t="shared" si="313"/>
        <v>0</v>
      </c>
      <c r="CS270" s="163">
        <f t="shared" si="314"/>
        <v>0</v>
      </c>
      <c r="CT270" s="203">
        <f t="shared" si="315"/>
        <v>0</v>
      </c>
      <c r="CU270" s="283">
        <f t="shared" si="316"/>
        <v>0</v>
      </c>
      <c r="CV270" s="284">
        <f t="shared" si="317"/>
        <v>0</v>
      </c>
      <c r="CX270" s="227">
        <v>1E-3</v>
      </c>
      <c r="CY270" s="26">
        <f t="shared" si="318"/>
        <v>0.10199999999999999</v>
      </c>
      <c r="CZ270" s="26">
        <v>0</v>
      </c>
      <c r="DA270" s="26">
        <f t="shared" si="319"/>
        <v>0</v>
      </c>
      <c r="DB270" s="178">
        <v>0.85899999999999999</v>
      </c>
      <c r="DC270" s="163">
        <f t="shared" si="320"/>
        <v>0.96099999999999997</v>
      </c>
      <c r="DD270" s="203">
        <f t="shared" si="321"/>
        <v>0.30299999999999999</v>
      </c>
      <c r="DE270" s="283">
        <f t="shared" si="322"/>
        <v>0</v>
      </c>
      <c r="DF270" s="284">
        <f t="shared" si="323"/>
        <v>1</v>
      </c>
      <c r="DI270" s="231"/>
      <c r="DJ270" s="163">
        <f t="shared" si="324"/>
        <v>2.4049999999999998</v>
      </c>
      <c r="DK270" s="203">
        <f t="shared" si="325"/>
        <v>8.4000000000000005E-2</v>
      </c>
      <c r="DM270" s="301">
        <f t="shared" si="326"/>
        <v>0</v>
      </c>
      <c r="DN270" s="302">
        <f t="shared" si="327"/>
        <v>1</v>
      </c>
    </row>
    <row r="271" spans="2:118" x14ac:dyDescent="0.3">
      <c r="B271" s="47" t="s">
        <v>101</v>
      </c>
      <c r="C271" s="160">
        <v>540062</v>
      </c>
      <c r="D271" s="4" t="s">
        <v>327</v>
      </c>
      <c r="E271" s="4" t="s">
        <v>369</v>
      </c>
      <c r="F271" s="11">
        <v>6</v>
      </c>
      <c r="G271" s="18">
        <v>340</v>
      </c>
      <c r="H271" s="18">
        <v>288</v>
      </c>
      <c r="I271" s="18">
        <v>456</v>
      </c>
      <c r="J271" s="19">
        <v>858.35294117647061</v>
      </c>
      <c r="K271" s="18">
        <v>194</v>
      </c>
      <c r="L271" s="163">
        <v>2.35</v>
      </c>
      <c r="N271" s="256">
        <v>10</v>
      </c>
      <c r="O271" s="26">
        <f t="shared" si="265"/>
        <v>6.3E-2</v>
      </c>
      <c r="P271" s="26">
        <v>2.9411764705882349E-2</v>
      </c>
      <c r="Q271" s="26">
        <f t="shared" si="266"/>
        <v>0.19700000000000001</v>
      </c>
      <c r="R271" s="11">
        <v>1.29</v>
      </c>
      <c r="S271" s="26">
        <f t="shared" si="267"/>
        <v>0.151</v>
      </c>
      <c r="T271" s="69">
        <v>3.7941176470588241E-3</v>
      </c>
      <c r="U271" s="26">
        <f t="shared" si="268"/>
        <v>0.51900000000000002</v>
      </c>
      <c r="V271" s="11">
        <v>18</v>
      </c>
      <c r="W271" s="26">
        <f t="shared" si="269"/>
        <v>0.58599999999999997</v>
      </c>
      <c r="X271" s="62">
        <v>0</v>
      </c>
      <c r="Y271" s="26">
        <f t="shared" si="270"/>
        <v>0</v>
      </c>
      <c r="Z271" s="163">
        <f t="shared" si="271"/>
        <v>1.516</v>
      </c>
      <c r="AA271" s="181">
        <f t="shared" si="272"/>
        <v>9.5000000000000001E-2</v>
      </c>
      <c r="AB271" s="283">
        <f t="shared" si="273"/>
        <v>0</v>
      </c>
      <c r="AC271" s="284">
        <f t="shared" si="274"/>
        <v>0</v>
      </c>
      <c r="AE271" s="256">
        <v>1</v>
      </c>
      <c r="AF271" s="26">
        <f t="shared" si="275"/>
        <v>9.0999999999999998E-2</v>
      </c>
      <c r="AG271" s="79">
        <v>0</v>
      </c>
      <c r="AH271" s="26">
        <f t="shared" si="276"/>
        <v>0</v>
      </c>
      <c r="AI271" s="452">
        <v>0</v>
      </c>
      <c r="AJ271" s="83">
        <f t="shared" si="277"/>
        <v>0</v>
      </c>
      <c r="AK271" s="61">
        <f t="shared" si="212"/>
        <v>0.1</v>
      </c>
      <c r="AL271" s="26">
        <f t="shared" si="278"/>
        <v>0.26800000000000002</v>
      </c>
      <c r="AM271" s="11">
        <v>1</v>
      </c>
      <c r="AN271" s="83">
        <f t="shared" si="279"/>
        <v>3.472222222222222E-3</v>
      </c>
      <c r="AO271" s="26">
        <f>AG271/AE271</f>
        <v>0</v>
      </c>
      <c r="AP271" s="26">
        <f t="shared" si="280"/>
        <v>0</v>
      </c>
      <c r="AQ271" s="198">
        <f t="shared" si="281"/>
        <v>0.35899999999999999</v>
      </c>
      <c r="AR271" s="193">
        <f t="shared" si="282"/>
        <v>0.123</v>
      </c>
      <c r="AS271" s="283">
        <f t="shared" si="283"/>
        <v>0</v>
      </c>
      <c r="AT271" s="284">
        <f t="shared" si="284"/>
        <v>0</v>
      </c>
      <c r="AV271" s="450">
        <v>0</v>
      </c>
      <c r="AW271" s="83">
        <f t="shared" si="285"/>
        <v>0</v>
      </c>
      <c r="AX271" s="26">
        <v>0</v>
      </c>
      <c r="AY271" s="83">
        <f t="shared" si="286"/>
        <v>0</v>
      </c>
      <c r="AZ271" s="452">
        <v>0</v>
      </c>
      <c r="BA271" s="83">
        <f t="shared" si="287"/>
        <v>0</v>
      </c>
      <c r="BB271" s="452">
        <v>0</v>
      </c>
      <c r="BC271" s="83">
        <f t="shared" si="288"/>
        <v>0</v>
      </c>
      <c r="BD271" s="452">
        <v>0</v>
      </c>
      <c r="BE271" s="83">
        <f t="shared" si="289"/>
        <v>0</v>
      </c>
      <c r="BF271" s="26">
        <v>0</v>
      </c>
      <c r="BG271" s="83">
        <f t="shared" si="290"/>
        <v>0</v>
      </c>
      <c r="BH271" s="212">
        <f t="shared" si="291"/>
        <v>0</v>
      </c>
      <c r="BI271" s="193">
        <f t="shared" si="292"/>
        <v>0</v>
      </c>
      <c r="BJ271" s="283">
        <f t="shared" si="293"/>
        <v>0</v>
      </c>
      <c r="BK271" s="284">
        <f t="shared" si="294"/>
        <v>0</v>
      </c>
      <c r="BM271" s="160">
        <v>0</v>
      </c>
      <c r="BN271" s="26">
        <f t="shared" si="295"/>
        <v>0</v>
      </c>
      <c r="BO271" s="11">
        <v>0</v>
      </c>
      <c r="BP271" s="26">
        <f t="shared" si="296"/>
        <v>0</v>
      </c>
      <c r="BQ271" s="26">
        <v>0</v>
      </c>
      <c r="BR271" s="83">
        <f t="shared" si="297"/>
        <v>0</v>
      </c>
      <c r="BS271" s="163">
        <f t="shared" si="298"/>
        <v>0</v>
      </c>
      <c r="BT271" s="223">
        <f t="shared" si="299"/>
        <v>0</v>
      </c>
      <c r="BU271" s="283">
        <f t="shared" si="300"/>
        <v>0</v>
      </c>
      <c r="BV271" s="284">
        <f t="shared" si="301"/>
        <v>0</v>
      </c>
      <c r="BX271" s="160">
        <v>0</v>
      </c>
      <c r="BY271" s="26">
        <f t="shared" si="302"/>
        <v>0</v>
      </c>
      <c r="BZ271" s="11">
        <v>0</v>
      </c>
      <c r="CA271" s="26">
        <f t="shared" si="303"/>
        <v>0</v>
      </c>
      <c r="CB271" s="11">
        <v>0</v>
      </c>
      <c r="CC271" s="26">
        <f t="shared" si="304"/>
        <v>0</v>
      </c>
      <c r="CD271" s="11">
        <v>0</v>
      </c>
      <c r="CE271" s="26">
        <f t="shared" si="305"/>
        <v>0</v>
      </c>
      <c r="CF271" s="163">
        <f t="shared" si="306"/>
        <v>0</v>
      </c>
      <c r="CG271" s="203">
        <f t="shared" si="307"/>
        <v>0</v>
      </c>
      <c r="CH271" s="283">
        <f t="shared" si="308"/>
        <v>0</v>
      </c>
      <c r="CI271" s="284">
        <f t="shared" si="309"/>
        <v>0</v>
      </c>
      <c r="CK271" s="160">
        <v>0</v>
      </c>
      <c r="CL271" s="26">
        <f t="shared" si="310"/>
        <v>0</v>
      </c>
      <c r="CM271" s="26">
        <v>0</v>
      </c>
      <c r="CN271" s="83">
        <f t="shared" si="311"/>
        <v>0</v>
      </c>
      <c r="CO271" s="11">
        <v>3</v>
      </c>
      <c r="CP271" s="26">
        <f t="shared" si="312"/>
        <v>0.219</v>
      </c>
      <c r="CQ271" s="11">
        <v>0</v>
      </c>
      <c r="CR271" s="26">
        <f t="shared" si="313"/>
        <v>0</v>
      </c>
      <c r="CS271" s="163">
        <f t="shared" si="314"/>
        <v>0.219</v>
      </c>
      <c r="CT271" s="203">
        <f t="shared" si="315"/>
        <v>0.16200000000000001</v>
      </c>
      <c r="CU271" s="283">
        <f t="shared" si="316"/>
        <v>0</v>
      </c>
      <c r="CV271" s="284">
        <f t="shared" si="317"/>
        <v>0</v>
      </c>
      <c r="CX271" s="227">
        <v>4.0000000000000001E-3</v>
      </c>
      <c r="CY271" s="26">
        <f t="shared" si="318"/>
        <v>0.13700000000000001</v>
      </c>
      <c r="CZ271" s="26">
        <v>0</v>
      </c>
      <c r="DA271" s="26">
        <f t="shared" si="319"/>
        <v>0</v>
      </c>
      <c r="DB271" s="26">
        <v>0.1057</v>
      </c>
      <c r="DC271" s="163">
        <f t="shared" si="320"/>
        <v>0.24270000000000003</v>
      </c>
      <c r="DD271" s="203">
        <f t="shared" si="321"/>
        <v>4.9000000000000002E-2</v>
      </c>
      <c r="DE271" s="283">
        <f t="shared" si="322"/>
        <v>0</v>
      </c>
      <c r="DF271" s="284">
        <f t="shared" si="323"/>
        <v>0</v>
      </c>
      <c r="DI271" s="231"/>
      <c r="DJ271" s="163">
        <f t="shared" si="324"/>
        <v>2.3367</v>
      </c>
      <c r="DK271" s="203">
        <f t="shared" si="325"/>
        <v>8.1000000000000003E-2</v>
      </c>
      <c r="DM271" s="301">
        <f t="shared" si="326"/>
        <v>0</v>
      </c>
      <c r="DN271" s="302">
        <f t="shared" si="327"/>
        <v>0</v>
      </c>
    </row>
    <row r="272" spans="2:118" x14ac:dyDescent="0.3">
      <c r="B272" s="47" t="s">
        <v>58</v>
      </c>
      <c r="C272" s="160">
        <v>540293</v>
      </c>
      <c r="D272" s="4" t="s">
        <v>318</v>
      </c>
      <c r="E272" s="4" t="s">
        <v>369</v>
      </c>
      <c r="F272" s="11">
        <v>4</v>
      </c>
      <c r="G272" s="18">
        <v>3724</v>
      </c>
      <c r="H272" s="18">
        <v>1530</v>
      </c>
      <c r="I272" s="18">
        <v>2882</v>
      </c>
      <c r="J272" s="19">
        <v>495.29538131041886</v>
      </c>
      <c r="K272" s="18">
        <v>1254</v>
      </c>
      <c r="L272" s="163">
        <v>2.27</v>
      </c>
      <c r="N272" s="256">
        <v>21</v>
      </c>
      <c r="O272" s="26">
        <f t="shared" si="265"/>
        <v>0.113</v>
      </c>
      <c r="P272" s="26">
        <v>5.6390977443609019E-3</v>
      </c>
      <c r="Q272" s="26">
        <f t="shared" si="266"/>
        <v>5.6000000000000001E-2</v>
      </c>
      <c r="R272" s="11">
        <v>7.84</v>
      </c>
      <c r="S272" s="26">
        <f t="shared" si="267"/>
        <v>0.71</v>
      </c>
      <c r="T272" s="69">
        <v>2.1052631578947368E-3</v>
      </c>
      <c r="U272" s="26">
        <f t="shared" si="268"/>
        <v>0.33500000000000002</v>
      </c>
      <c r="V272" s="11">
        <v>17</v>
      </c>
      <c r="W272" s="26">
        <f t="shared" si="269"/>
        <v>0.505</v>
      </c>
      <c r="X272" s="62">
        <v>0</v>
      </c>
      <c r="Y272" s="26">
        <f t="shared" si="270"/>
        <v>0</v>
      </c>
      <c r="Z272" s="163">
        <f t="shared" si="271"/>
        <v>1.7190000000000001</v>
      </c>
      <c r="AA272" s="181">
        <f t="shared" si="272"/>
        <v>0.127</v>
      </c>
      <c r="AB272" s="283">
        <f t="shared" si="273"/>
        <v>0</v>
      </c>
      <c r="AC272" s="284">
        <f t="shared" si="274"/>
        <v>0</v>
      </c>
      <c r="AE272" s="256">
        <v>0</v>
      </c>
      <c r="AF272" s="26">
        <f t="shared" si="275"/>
        <v>0</v>
      </c>
      <c r="AG272" s="79">
        <v>0</v>
      </c>
      <c r="AH272" s="26">
        <f t="shared" si="276"/>
        <v>0</v>
      </c>
      <c r="AI272" s="26">
        <v>0</v>
      </c>
      <c r="AJ272" s="83">
        <f t="shared" si="277"/>
        <v>0</v>
      </c>
      <c r="AK272" s="11">
        <v>0</v>
      </c>
      <c r="AL272" s="26">
        <f t="shared" si="278"/>
        <v>0</v>
      </c>
      <c r="AM272" s="11">
        <v>0</v>
      </c>
      <c r="AN272" s="83">
        <f t="shared" si="279"/>
        <v>0</v>
      </c>
      <c r="AO272" s="11">
        <v>0</v>
      </c>
      <c r="AP272" s="26">
        <f t="shared" si="280"/>
        <v>0</v>
      </c>
      <c r="AQ272" s="198">
        <f t="shared" si="281"/>
        <v>0</v>
      </c>
      <c r="AR272" s="193">
        <f t="shared" si="282"/>
        <v>0</v>
      </c>
      <c r="AS272" s="283">
        <f t="shared" si="283"/>
        <v>0</v>
      </c>
      <c r="AT272" s="284">
        <f t="shared" si="284"/>
        <v>0</v>
      </c>
      <c r="AV272" s="208">
        <v>0</v>
      </c>
      <c r="AW272" s="83">
        <f t="shared" si="285"/>
        <v>0</v>
      </c>
      <c r="AX272" s="26">
        <v>0</v>
      </c>
      <c r="AY272" s="83">
        <f t="shared" si="286"/>
        <v>0</v>
      </c>
      <c r="AZ272" s="26">
        <v>0</v>
      </c>
      <c r="BA272" s="83">
        <f t="shared" si="287"/>
        <v>0</v>
      </c>
      <c r="BB272" s="26">
        <v>0</v>
      </c>
      <c r="BC272" s="83">
        <f t="shared" si="288"/>
        <v>0</v>
      </c>
      <c r="BD272" s="26">
        <v>0</v>
      </c>
      <c r="BE272" s="83">
        <f t="shared" si="289"/>
        <v>0</v>
      </c>
      <c r="BF272" s="26">
        <v>0</v>
      </c>
      <c r="BG272" s="83">
        <f t="shared" si="290"/>
        <v>0</v>
      </c>
      <c r="BH272" s="212">
        <f t="shared" si="291"/>
        <v>0</v>
      </c>
      <c r="BI272" s="193">
        <f t="shared" si="292"/>
        <v>0</v>
      </c>
      <c r="BJ272" s="283">
        <f t="shared" si="293"/>
        <v>0</v>
      </c>
      <c r="BK272" s="284">
        <f t="shared" si="294"/>
        <v>0</v>
      </c>
      <c r="BM272" s="160">
        <v>0</v>
      </c>
      <c r="BN272" s="26">
        <f t="shared" si="295"/>
        <v>0</v>
      </c>
      <c r="BO272" s="11">
        <v>0</v>
      </c>
      <c r="BP272" s="26">
        <f t="shared" si="296"/>
        <v>0</v>
      </c>
      <c r="BQ272" s="26">
        <v>2.8000000000000001E-2</v>
      </c>
      <c r="BR272" s="83">
        <f t="shared" si="297"/>
        <v>0.19</v>
      </c>
      <c r="BS272" s="163">
        <f t="shared" si="298"/>
        <v>0.19</v>
      </c>
      <c r="BT272" s="223">
        <f t="shared" si="299"/>
        <v>0.16900000000000001</v>
      </c>
      <c r="BU272" s="283">
        <f t="shared" si="300"/>
        <v>0</v>
      </c>
      <c r="BV272" s="284">
        <f t="shared" si="301"/>
        <v>0</v>
      </c>
      <c r="BX272" s="160">
        <v>0</v>
      </c>
      <c r="BY272" s="26">
        <f t="shared" si="302"/>
        <v>0</v>
      </c>
      <c r="BZ272" s="11">
        <v>0</v>
      </c>
      <c r="CA272" s="26">
        <f t="shared" si="303"/>
        <v>0</v>
      </c>
      <c r="CB272" s="11">
        <v>0</v>
      </c>
      <c r="CC272" s="26">
        <f t="shared" si="304"/>
        <v>0</v>
      </c>
      <c r="CD272" s="11">
        <v>0</v>
      </c>
      <c r="CE272" s="26">
        <f t="shared" si="305"/>
        <v>0</v>
      </c>
      <c r="CF272" s="163">
        <f t="shared" si="306"/>
        <v>0</v>
      </c>
      <c r="CG272" s="203">
        <f t="shared" si="307"/>
        <v>0</v>
      </c>
      <c r="CH272" s="283">
        <f t="shared" si="308"/>
        <v>0</v>
      </c>
      <c r="CI272" s="284">
        <f t="shared" si="309"/>
        <v>0</v>
      </c>
      <c r="CK272" s="160">
        <v>0</v>
      </c>
      <c r="CL272" s="26">
        <f t="shared" si="310"/>
        <v>0</v>
      </c>
      <c r="CM272" s="26">
        <v>0</v>
      </c>
      <c r="CN272" s="83">
        <f t="shared" si="311"/>
        <v>0</v>
      </c>
      <c r="CO272" s="11">
        <v>1</v>
      </c>
      <c r="CP272" s="26">
        <f t="shared" si="312"/>
        <v>0.109</v>
      </c>
      <c r="CQ272" s="11">
        <v>0</v>
      </c>
      <c r="CR272" s="26">
        <f t="shared" si="313"/>
        <v>0</v>
      </c>
      <c r="CS272" s="163">
        <f t="shared" si="314"/>
        <v>0.109</v>
      </c>
      <c r="CT272" s="203">
        <f t="shared" si="315"/>
        <v>9.5000000000000001E-2</v>
      </c>
      <c r="CU272" s="283">
        <f t="shared" si="316"/>
        <v>0</v>
      </c>
      <c r="CV272" s="284">
        <f t="shared" si="317"/>
        <v>0</v>
      </c>
      <c r="CX272" s="227">
        <v>0</v>
      </c>
      <c r="CY272" s="26">
        <f t="shared" si="318"/>
        <v>0</v>
      </c>
      <c r="CZ272" s="26">
        <v>0</v>
      </c>
      <c r="DA272" s="26">
        <f t="shared" si="319"/>
        <v>0</v>
      </c>
      <c r="DB272" s="26">
        <v>0.31709999999999999</v>
      </c>
      <c r="DC272" s="163">
        <f t="shared" si="320"/>
        <v>0.31709999999999999</v>
      </c>
      <c r="DD272" s="203">
        <f t="shared" si="321"/>
        <v>7.3999999999999996E-2</v>
      </c>
      <c r="DE272" s="283">
        <f t="shared" si="322"/>
        <v>0</v>
      </c>
      <c r="DF272" s="284">
        <f t="shared" si="323"/>
        <v>0</v>
      </c>
      <c r="DI272" s="231"/>
      <c r="DJ272" s="163">
        <f t="shared" si="324"/>
        <v>2.3351000000000002</v>
      </c>
      <c r="DK272" s="203">
        <f t="shared" si="325"/>
        <v>7.6999999999999999E-2</v>
      </c>
      <c r="DM272" s="301">
        <f t="shared" si="326"/>
        <v>0</v>
      </c>
      <c r="DN272" s="302">
        <f t="shared" si="327"/>
        <v>0</v>
      </c>
    </row>
    <row r="273" spans="2:118" x14ac:dyDescent="0.3">
      <c r="B273" s="47" t="s">
        <v>212</v>
      </c>
      <c r="C273" s="160">
        <v>540094</v>
      </c>
      <c r="D273" s="4" t="s">
        <v>347</v>
      </c>
      <c r="E273" s="4" t="s">
        <v>369</v>
      </c>
      <c r="F273" s="11">
        <v>10</v>
      </c>
      <c r="G273" s="18">
        <v>700</v>
      </c>
      <c r="H273" s="18">
        <v>325</v>
      </c>
      <c r="I273" s="18">
        <v>1619</v>
      </c>
      <c r="J273" s="19">
        <v>1480.2285714285715</v>
      </c>
      <c r="K273" s="18">
        <v>235</v>
      </c>
      <c r="L273" s="163">
        <v>2.65</v>
      </c>
      <c r="N273" s="256">
        <v>28</v>
      </c>
      <c r="O273" s="26">
        <f t="shared" si="265"/>
        <v>0.151</v>
      </c>
      <c r="P273" s="26">
        <v>0.04</v>
      </c>
      <c r="Q273" s="26">
        <f t="shared" si="266"/>
        <v>0.25</v>
      </c>
      <c r="R273" s="11">
        <v>1.1599999999999999</v>
      </c>
      <c r="S273" s="26">
        <f t="shared" si="267"/>
        <v>0.13400000000000001</v>
      </c>
      <c r="T273" s="69">
        <v>1.657142857142857E-3</v>
      </c>
      <c r="U273" s="26">
        <f t="shared" si="268"/>
        <v>0.30299999999999999</v>
      </c>
      <c r="V273" s="11">
        <v>13</v>
      </c>
      <c r="W273" s="26">
        <f t="shared" si="269"/>
        <v>0.183</v>
      </c>
      <c r="X273" s="62">
        <v>0</v>
      </c>
      <c r="Y273" s="26">
        <f t="shared" si="270"/>
        <v>0</v>
      </c>
      <c r="Z273" s="163">
        <f t="shared" si="271"/>
        <v>1.0209999999999999</v>
      </c>
      <c r="AA273" s="181">
        <f t="shared" si="272"/>
        <v>6.3E-2</v>
      </c>
      <c r="AB273" s="283">
        <f t="shared" si="273"/>
        <v>0</v>
      </c>
      <c r="AC273" s="284">
        <f t="shared" si="274"/>
        <v>0</v>
      </c>
      <c r="AE273" s="256">
        <v>2</v>
      </c>
      <c r="AF273" s="26">
        <f t="shared" si="275"/>
        <v>0.106</v>
      </c>
      <c r="AG273" s="79">
        <v>0</v>
      </c>
      <c r="AH273" s="26">
        <f t="shared" si="276"/>
        <v>0</v>
      </c>
      <c r="AI273" s="452">
        <v>0</v>
      </c>
      <c r="AJ273" s="83">
        <f t="shared" si="277"/>
        <v>0</v>
      </c>
      <c r="AK273" s="61">
        <f>AE273/N273</f>
        <v>7.1428571428571425E-2</v>
      </c>
      <c r="AL273" s="26">
        <f t="shared" si="278"/>
        <v>0.219</v>
      </c>
      <c r="AM273" s="11">
        <v>12</v>
      </c>
      <c r="AN273" s="83">
        <f t="shared" si="279"/>
        <v>3.6923076923076927E-2</v>
      </c>
      <c r="AO273" s="26">
        <f>AG273/AE273</f>
        <v>0</v>
      </c>
      <c r="AP273" s="26">
        <f t="shared" si="280"/>
        <v>0</v>
      </c>
      <c r="AQ273" s="198">
        <f t="shared" si="281"/>
        <v>0.32500000000000001</v>
      </c>
      <c r="AR273" s="193">
        <f t="shared" si="282"/>
        <v>0.11600000000000001</v>
      </c>
      <c r="AS273" s="283">
        <f t="shared" si="283"/>
        <v>0</v>
      </c>
      <c r="AT273" s="284">
        <f t="shared" si="284"/>
        <v>0</v>
      </c>
      <c r="AV273" s="450">
        <v>0</v>
      </c>
      <c r="AW273" s="83">
        <f t="shared" si="285"/>
        <v>0</v>
      </c>
      <c r="AX273" s="452">
        <v>0</v>
      </c>
      <c r="AY273" s="83">
        <f t="shared" si="286"/>
        <v>0</v>
      </c>
      <c r="AZ273" s="452">
        <v>0</v>
      </c>
      <c r="BA273" s="83">
        <f t="shared" si="287"/>
        <v>0</v>
      </c>
      <c r="BB273" s="452">
        <v>0</v>
      </c>
      <c r="BC273" s="83">
        <f t="shared" si="288"/>
        <v>0</v>
      </c>
      <c r="BD273" s="452">
        <v>0</v>
      </c>
      <c r="BE273" s="83">
        <f t="shared" si="289"/>
        <v>0</v>
      </c>
      <c r="BF273" s="26">
        <v>0</v>
      </c>
      <c r="BG273" s="83">
        <f t="shared" si="290"/>
        <v>0</v>
      </c>
      <c r="BH273" s="212">
        <f t="shared" si="291"/>
        <v>0</v>
      </c>
      <c r="BI273" s="193">
        <f t="shared" si="292"/>
        <v>0</v>
      </c>
      <c r="BJ273" s="283">
        <f t="shared" si="293"/>
        <v>0</v>
      </c>
      <c r="BK273" s="284">
        <f t="shared" si="294"/>
        <v>0</v>
      </c>
      <c r="BM273" s="160">
        <v>0</v>
      </c>
      <c r="BN273" s="26">
        <f t="shared" si="295"/>
        <v>0</v>
      </c>
      <c r="BO273" s="11">
        <v>0</v>
      </c>
      <c r="BP273" s="26">
        <f t="shared" si="296"/>
        <v>0</v>
      </c>
      <c r="BQ273" s="26">
        <v>5.0000000000000001E-3</v>
      </c>
      <c r="BR273" s="83">
        <f t="shared" si="297"/>
        <v>9.8000000000000004E-2</v>
      </c>
      <c r="BS273" s="163">
        <f t="shared" si="298"/>
        <v>9.8000000000000004E-2</v>
      </c>
      <c r="BT273" s="223">
        <f t="shared" si="299"/>
        <v>9.5000000000000001E-2</v>
      </c>
      <c r="BU273" s="283">
        <f t="shared" si="300"/>
        <v>0</v>
      </c>
      <c r="BV273" s="284">
        <f t="shared" si="301"/>
        <v>0</v>
      </c>
      <c r="BX273" s="160">
        <v>0</v>
      </c>
      <c r="BY273" s="26">
        <f t="shared" si="302"/>
        <v>0</v>
      </c>
      <c r="BZ273" s="11">
        <v>0</v>
      </c>
      <c r="CA273" s="26">
        <f t="shared" si="303"/>
        <v>0</v>
      </c>
      <c r="CB273" s="11">
        <v>0</v>
      </c>
      <c r="CC273" s="26">
        <f t="shared" si="304"/>
        <v>0</v>
      </c>
      <c r="CD273" s="11">
        <v>0</v>
      </c>
      <c r="CE273" s="26">
        <f t="shared" si="305"/>
        <v>0</v>
      </c>
      <c r="CF273" s="163">
        <f t="shared" si="306"/>
        <v>0</v>
      </c>
      <c r="CG273" s="203">
        <f t="shared" si="307"/>
        <v>0</v>
      </c>
      <c r="CH273" s="283">
        <f t="shared" si="308"/>
        <v>0</v>
      </c>
      <c r="CI273" s="284">
        <f t="shared" si="309"/>
        <v>0</v>
      </c>
      <c r="CK273" s="160">
        <v>0</v>
      </c>
      <c r="CL273" s="26">
        <f t="shared" si="310"/>
        <v>0</v>
      </c>
      <c r="CM273" s="26">
        <v>0</v>
      </c>
      <c r="CN273" s="83">
        <f t="shared" si="311"/>
        <v>0</v>
      </c>
      <c r="CO273" s="11">
        <v>2</v>
      </c>
      <c r="CP273" s="26">
        <f t="shared" si="312"/>
        <v>0.16200000000000001</v>
      </c>
      <c r="CQ273" s="11">
        <v>0</v>
      </c>
      <c r="CR273" s="26">
        <f t="shared" si="313"/>
        <v>0</v>
      </c>
      <c r="CS273" s="163">
        <f t="shared" si="314"/>
        <v>0.16200000000000001</v>
      </c>
      <c r="CT273" s="203">
        <f t="shared" si="315"/>
        <v>0.13</v>
      </c>
      <c r="CU273" s="283">
        <f t="shared" si="316"/>
        <v>0</v>
      </c>
      <c r="CV273" s="284">
        <f t="shared" si="317"/>
        <v>0</v>
      </c>
      <c r="CX273" s="227">
        <v>3.0000000000000001E-3</v>
      </c>
      <c r="CY273" s="26">
        <f t="shared" si="318"/>
        <v>0.123</v>
      </c>
      <c r="CZ273" s="26">
        <v>0</v>
      </c>
      <c r="DA273" s="26">
        <f t="shared" si="319"/>
        <v>0</v>
      </c>
      <c r="DB273" s="26">
        <v>0.2555</v>
      </c>
      <c r="DC273" s="163">
        <f t="shared" si="320"/>
        <v>0.3785</v>
      </c>
      <c r="DD273" s="203">
        <f t="shared" si="321"/>
        <v>8.4000000000000005E-2</v>
      </c>
      <c r="DE273" s="283">
        <f t="shared" si="322"/>
        <v>0</v>
      </c>
      <c r="DF273" s="284">
        <f t="shared" si="323"/>
        <v>0</v>
      </c>
      <c r="DI273" s="231"/>
      <c r="DJ273" s="163">
        <f t="shared" si="324"/>
        <v>1.9844999999999999</v>
      </c>
      <c r="DK273" s="203">
        <f t="shared" si="325"/>
        <v>7.3999999999999996E-2</v>
      </c>
      <c r="DM273" s="301">
        <f t="shared" si="326"/>
        <v>0</v>
      </c>
      <c r="DN273" s="302">
        <f t="shared" si="327"/>
        <v>0</v>
      </c>
    </row>
    <row r="274" spans="2:118" x14ac:dyDescent="0.3">
      <c r="B274" s="47" t="s">
        <v>76</v>
      </c>
      <c r="C274" s="160">
        <v>540244</v>
      </c>
      <c r="D274" s="4" t="s">
        <v>322</v>
      </c>
      <c r="E274" s="4" t="s">
        <v>369</v>
      </c>
      <c r="F274" s="11">
        <v>4</v>
      </c>
      <c r="G274" s="18">
        <v>221</v>
      </c>
      <c r="H274" s="18">
        <v>162</v>
      </c>
      <c r="I274" s="18">
        <v>139</v>
      </c>
      <c r="J274" s="19">
        <v>402.5339366515837</v>
      </c>
      <c r="K274" s="18">
        <v>59</v>
      </c>
      <c r="L274" s="163">
        <v>2.36</v>
      </c>
      <c r="N274" s="256">
        <v>1</v>
      </c>
      <c r="O274" s="26">
        <f t="shared" si="265"/>
        <v>4.2000000000000003E-2</v>
      </c>
      <c r="P274" s="26">
        <v>4.5248868778280547E-3</v>
      </c>
      <c r="Q274" s="26">
        <f t="shared" si="266"/>
        <v>4.9000000000000002E-2</v>
      </c>
      <c r="R274" s="11">
        <v>0.18</v>
      </c>
      <c r="S274" s="26">
        <f t="shared" si="267"/>
        <v>4.2000000000000003E-2</v>
      </c>
      <c r="T274" s="69">
        <v>8.1447963800904979E-4</v>
      </c>
      <c r="U274" s="26">
        <f t="shared" si="268"/>
        <v>7.3999999999999996E-2</v>
      </c>
      <c r="V274" s="11">
        <v>18</v>
      </c>
      <c r="W274" s="26">
        <f t="shared" si="269"/>
        <v>0.58599999999999997</v>
      </c>
      <c r="X274" s="62">
        <v>0</v>
      </c>
      <c r="Y274" s="26">
        <f t="shared" si="270"/>
        <v>0</v>
      </c>
      <c r="Z274" s="163">
        <f t="shared" si="271"/>
        <v>0.79300000000000004</v>
      </c>
      <c r="AA274" s="181">
        <f t="shared" si="272"/>
        <v>4.2000000000000003E-2</v>
      </c>
      <c r="AB274" s="283">
        <f t="shared" si="273"/>
        <v>0</v>
      </c>
      <c r="AC274" s="284">
        <f t="shared" si="274"/>
        <v>0</v>
      </c>
      <c r="AE274" s="256">
        <v>0</v>
      </c>
      <c r="AF274" s="26">
        <f t="shared" si="275"/>
        <v>0</v>
      </c>
      <c r="AG274" s="79">
        <v>0</v>
      </c>
      <c r="AH274" s="26">
        <f t="shared" si="276"/>
        <v>0</v>
      </c>
      <c r="AI274" s="26">
        <v>0</v>
      </c>
      <c r="AJ274" s="83">
        <f t="shared" si="277"/>
        <v>0</v>
      </c>
      <c r="AK274" s="11">
        <v>0</v>
      </c>
      <c r="AL274" s="26">
        <f t="shared" si="278"/>
        <v>0</v>
      </c>
      <c r="AM274" s="11">
        <v>0</v>
      </c>
      <c r="AN274" s="83">
        <f t="shared" si="279"/>
        <v>0</v>
      </c>
      <c r="AO274" s="11">
        <v>0</v>
      </c>
      <c r="AP274" s="26">
        <f t="shared" si="280"/>
        <v>0</v>
      </c>
      <c r="AQ274" s="198">
        <f t="shared" si="281"/>
        <v>0</v>
      </c>
      <c r="AR274" s="193">
        <f t="shared" si="282"/>
        <v>0</v>
      </c>
      <c r="AS274" s="283">
        <f t="shared" si="283"/>
        <v>0</v>
      </c>
      <c r="AT274" s="284">
        <f t="shared" si="284"/>
        <v>0</v>
      </c>
      <c r="AV274" s="208">
        <v>0</v>
      </c>
      <c r="AW274" s="83">
        <f t="shared" si="285"/>
        <v>0</v>
      </c>
      <c r="AX274" s="26">
        <v>0</v>
      </c>
      <c r="AY274" s="83">
        <f t="shared" si="286"/>
        <v>0</v>
      </c>
      <c r="AZ274" s="26">
        <v>0</v>
      </c>
      <c r="BA274" s="83">
        <f t="shared" si="287"/>
        <v>0</v>
      </c>
      <c r="BB274" s="26">
        <v>0</v>
      </c>
      <c r="BC274" s="83">
        <f t="shared" si="288"/>
        <v>0</v>
      </c>
      <c r="BD274" s="26">
        <v>0</v>
      </c>
      <c r="BE274" s="83">
        <f t="shared" si="289"/>
        <v>0</v>
      </c>
      <c r="BF274" s="26">
        <v>0</v>
      </c>
      <c r="BG274" s="83">
        <f t="shared" si="290"/>
        <v>0</v>
      </c>
      <c r="BH274" s="212">
        <f t="shared" si="291"/>
        <v>0</v>
      </c>
      <c r="BI274" s="193">
        <f t="shared" si="292"/>
        <v>0</v>
      </c>
      <c r="BJ274" s="283">
        <f t="shared" si="293"/>
        <v>0</v>
      </c>
      <c r="BK274" s="284">
        <f t="shared" si="294"/>
        <v>0</v>
      </c>
      <c r="BM274" s="160">
        <v>0</v>
      </c>
      <c r="BN274" s="26">
        <f t="shared" si="295"/>
        <v>0</v>
      </c>
      <c r="BO274" s="11">
        <v>0</v>
      </c>
      <c r="BP274" s="26">
        <f t="shared" si="296"/>
        <v>0</v>
      </c>
      <c r="BQ274" s="26">
        <v>0</v>
      </c>
      <c r="BR274" s="83">
        <f t="shared" si="297"/>
        <v>0</v>
      </c>
      <c r="BS274" s="163">
        <f t="shared" si="298"/>
        <v>0</v>
      </c>
      <c r="BT274" s="223">
        <f t="shared" si="299"/>
        <v>0</v>
      </c>
      <c r="BU274" s="283">
        <f t="shared" si="300"/>
        <v>0</v>
      </c>
      <c r="BV274" s="284">
        <f t="shared" si="301"/>
        <v>0</v>
      </c>
      <c r="BX274" s="160">
        <v>0</v>
      </c>
      <c r="BY274" s="26">
        <f t="shared" si="302"/>
        <v>0</v>
      </c>
      <c r="BZ274" s="11">
        <v>0</v>
      </c>
      <c r="CA274" s="26">
        <f t="shared" si="303"/>
        <v>0</v>
      </c>
      <c r="CB274" s="11">
        <v>0</v>
      </c>
      <c r="CC274" s="26">
        <f t="shared" si="304"/>
        <v>0</v>
      </c>
      <c r="CD274" s="11">
        <v>0</v>
      </c>
      <c r="CE274" s="26">
        <f t="shared" si="305"/>
        <v>0</v>
      </c>
      <c r="CF274" s="163">
        <f t="shared" si="306"/>
        <v>0</v>
      </c>
      <c r="CG274" s="203">
        <f t="shared" si="307"/>
        <v>0</v>
      </c>
      <c r="CH274" s="283">
        <f t="shared" si="308"/>
        <v>0</v>
      </c>
      <c r="CI274" s="284">
        <f t="shared" si="309"/>
        <v>0</v>
      </c>
      <c r="CK274" s="160">
        <v>0</v>
      </c>
      <c r="CL274" s="26">
        <f t="shared" si="310"/>
        <v>0</v>
      </c>
      <c r="CM274" s="26">
        <v>0</v>
      </c>
      <c r="CN274" s="83">
        <f t="shared" si="311"/>
        <v>0</v>
      </c>
      <c r="CO274" s="11">
        <v>1</v>
      </c>
      <c r="CP274" s="26">
        <f t="shared" si="312"/>
        <v>0.109</v>
      </c>
      <c r="CQ274" s="11">
        <v>0</v>
      </c>
      <c r="CR274" s="26">
        <f t="shared" si="313"/>
        <v>0</v>
      </c>
      <c r="CS274" s="163">
        <f t="shared" si="314"/>
        <v>0.109</v>
      </c>
      <c r="CT274" s="203">
        <f t="shared" si="315"/>
        <v>9.5000000000000001E-2</v>
      </c>
      <c r="CU274" s="283">
        <f t="shared" si="316"/>
        <v>0</v>
      </c>
      <c r="CV274" s="284">
        <f t="shared" si="317"/>
        <v>0</v>
      </c>
      <c r="CX274" s="227">
        <v>0</v>
      </c>
      <c r="CY274" s="26">
        <f t="shared" si="318"/>
        <v>0</v>
      </c>
      <c r="CZ274" s="26">
        <v>0</v>
      </c>
      <c r="DA274" s="26">
        <f t="shared" si="319"/>
        <v>0</v>
      </c>
      <c r="DB274" s="144">
        <v>0.94269999999999998</v>
      </c>
      <c r="DC274" s="163">
        <f t="shared" si="320"/>
        <v>0.94269999999999998</v>
      </c>
      <c r="DD274" s="203">
        <f t="shared" si="321"/>
        <v>0.28899999999999998</v>
      </c>
      <c r="DE274" s="283">
        <f t="shared" si="322"/>
        <v>1</v>
      </c>
      <c r="DF274" s="284">
        <f t="shared" si="323"/>
        <v>1</v>
      </c>
      <c r="DI274" s="231"/>
      <c r="DJ274" s="163">
        <f t="shared" si="324"/>
        <v>1.8447</v>
      </c>
      <c r="DK274" s="203">
        <f t="shared" si="325"/>
        <v>7.0000000000000007E-2</v>
      </c>
      <c r="DM274" s="301">
        <f t="shared" si="326"/>
        <v>1</v>
      </c>
      <c r="DN274" s="302">
        <f t="shared" si="327"/>
        <v>1</v>
      </c>
    </row>
    <row r="275" spans="2:118" x14ac:dyDescent="0.3">
      <c r="B275" s="47" t="s">
        <v>224</v>
      </c>
      <c r="C275" s="160">
        <v>540284</v>
      </c>
      <c r="D275" s="4" t="s">
        <v>351</v>
      </c>
      <c r="E275" s="4" t="s">
        <v>369</v>
      </c>
      <c r="F275" s="11">
        <v>6</v>
      </c>
      <c r="G275" s="18">
        <v>247</v>
      </c>
      <c r="H275" s="18">
        <v>66</v>
      </c>
      <c r="I275" s="18">
        <v>190</v>
      </c>
      <c r="J275" s="19">
        <v>492.30769230769226</v>
      </c>
      <c r="K275" s="18">
        <v>82</v>
      </c>
      <c r="L275" s="163">
        <v>2.3199999999999998</v>
      </c>
      <c r="N275" s="256">
        <v>18</v>
      </c>
      <c r="O275" s="26">
        <f t="shared" si="265"/>
        <v>9.8000000000000004E-2</v>
      </c>
      <c r="P275" s="26">
        <v>7.28744939271255E-2</v>
      </c>
      <c r="Q275" s="26">
        <f t="shared" si="266"/>
        <v>0.41599999999999998</v>
      </c>
      <c r="R275" s="11">
        <v>1.06</v>
      </c>
      <c r="S275" s="26">
        <f t="shared" si="267"/>
        <v>0.123</v>
      </c>
      <c r="T275" s="69">
        <v>4.2914979757085019E-3</v>
      </c>
      <c r="U275" s="26">
        <f t="shared" si="268"/>
        <v>0.57899999999999996</v>
      </c>
      <c r="V275" s="11">
        <v>16</v>
      </c>
      <c r="W275" s="26">
        <f t="shared" si="269"/>
        <v>0.38800000000000001</v>
      </c>
      <c r="X275" s="62">
        <v>0</v>
      </c>
      <c r="Y275" s="26">
        <f t="shared" si="270"/>
        <v>0</v>
      </c>
      <c r="Z275" s="163">
        <f t="shared" si="271"/>
        <v>1.6039999999999999</v>
      </c>
      <c r="AA275" s="181">
        <f t="shared" si="272"/>
        <v>0.11600000000000001</v>
      </c>
      <c r="AB275" s="283">
        <f t="shared" si="273"/>
        <v>0</v>
      </c>
      <c r="AC275" s="284">
        <f t="shared" si="274"/>
        <v>0</v>
      </c>
      <c r="AE275" s="256">
        <v>0</v>
      </c>
      <c r="AF275" s="26">
        <f t="shared" si="275"/>
        <v>0</v>
      </c>
      <c r="AG275" s="79">
        <v>0</v>
      </c>
      <c r="AH275" s="26">
        <f t="shared" si="276"/>
        <v>0</v>
      </c>
      <c r="AI275" s="26">
        <v>0</v>
      </c>
      <c r="AJ275" s="83">
        <f t="shared" si="277"/>
        <v>0</v>
      </c>
      <c r="AK275" s="11">
        <v>0</v>
      </c>
      <c r="AL275" s="26">
        <f t="shared" si="278"/>
        <v>0</v>
      </c>
      <c r="AM275" s="11">
        <v>0</v>
      </c>
      <c r="AN275" s="83">
        <f t="shared" si="279"/>
        <v>0</v>
      </c>
      <c r="AO275" s="11">
        <v>0</v>
      </c>
      <c r="AP275" s="26">
        <f t="shared" si="280"/>
        <v>0</v>
      </c>
      <c r="AQ275" s="198">
        <f t="shared" si="281"/>
        <v>0</v>
      </c>
      <c r="AR275" s="193">
        <f t="shared" si="282"/>
        <v>0</v>
      </c>
      <c r="AS275" s="283">
        <f t="shared" si="283"/>
        <v>0</v>
      </c>
      <c r="AT275" s="284">
        <f t="shared" si="284"/>
        <v>0</v>
      </c>
      <c r="AV275" s="208">
        <v>0</v>
      </c>
      <c r="AW275" s="83">
        <f t="shared" si="285"/>
        <v>0</v>
      </c>
      <c r="AX275" s="26">
        <v>0</v>
      </c>
      <c r="AY275" s="83">
        <f t="shared" si="286"/>
        <v>0</v>
      </c>
      <c r="AZ275" s="26">
        <v>0</v>
      </c>
      <c r="BA275" s="83">
        <f t="shared" si="287"/>
        <v>0</v>
      </c>
      <c r="BB275" s="26">
        <v>0</v>
      </c>
      <c r="BC275" s="83">
        <f t="shared" si="288"/>
        <v>0</v>
      </c>
      <c r="BD275" s="26">
        <v>0</v>
      </c>
      <c r="BE275" s="83">
        <f t="shared" si="289"/>
        <v>0</v>
      </c>
      <c r="BF275" s="26">
        <v>0</v>
      </c>
      <c r="BG275" s="83">
        <f t="shared" si="290"/>
        <v>0</v>
      </c>
      <c r="BH275" s="212">
        <f t="shared" si="291"/>
        <v>0</v>
      </c>
      <c r="BI275" s="193">
        <f t="shared" si="292"/>
        <v>0</v>
      </c>
      <c r="BJ275" s="283">
        <f t="shared" si="293"/>
        <v>0</v>
      </c>
      <c r="BK275" s="284">
        <f t="shared" si="294"/>
        <v>0</v>
      </c>
      <c r="BM275" s="160">
        <v>0</v>
      </c>
      <c r="BN275" s="26">
        <f t="shared" si="295"/>
        <v>0</v>
      </c>
      <c r="BO275" s="11">
        <v>0</v>
      </c>
      <c r="BP275" s="26">
        <f t="shared" si="296"/>
        <v>0</v>
      </c>
      <c r="BQ275" s="26">
        <v>0</v>
      </c>
      <c r="BR275" s="83">
        <f t="shared" si="297"/>
        <v>0</v>
      </c>
      <c r="BS275" s="163">
        <f t="shared" si="298"/>
        <v>0</v>
      </c>
      <c r="BT275" s="223">
        <f t="shared" si="299"/>
        <v>0</v>
      </c>
      <c r="BU275" s="283">
        <f t="shared" si="300"/>
        <v>0</v>
      </c>
      <c r="BV275" s="284">
        <f t="shared" si="301"/>
        <v>0</v>
      </c>
      <c r="BX275" s="160">
        <v>0</v>
      </c>
      <c r="BY275" s="26">
        <f t="shared" si="302"/>
        <v>0</v>
      </c>
      <c r="BZ275" s="11">
        <v>0</v>
      </c>
      <c r="CA275" s="26">
        <f t="shared" si="303"/>
        <v>0</v>
      </c>
      <c r="CB275" s="11">
        <v>0</v>
      </c>
      <c r="CC275" s="26">
        <f t="shared" si="304"/>
        <v>0</v>
      </c>
      <c r="CD275" s="11">
        <v>0</v>
      </c>
      <c r="CE275" s="26">
        <f t="shared" si="305"/>
        <v>0</v>
      </c>
      <c r="CF275" s="163">
        <f t="shared" si="306"/>
        <v>0</v>
      </c>
      <c r="CG275" s="203">
        <f t="shared" si="307"/>
        <v>0</v>
      </c>
      <c r="CH275" s="283">
        <f t="shared" si="308"/>
        <v>0</v>
      </c>
      <c r="CI275" s="284">
        <f t="shared" si="309"/>
        <v>0</v>
      </c>
      <c r="CK275" s="160">
        <v>0</v>
      </c>
      <c r="CL275" s="26">
        <f t="shared" si="310"/>
        <v>0</v>
      </c>
      <c r="CM275" s="26">
        <v>0</v>
      </c>
      <c r="CN275" s="83">
        <f t="shared" si="311"/>
        <v>0</v>
      </c>
      <c r="CO275" s="11">
        <v>0</v>
      </c>
      <c r="CP275" s="26">
        <f t="shared" si="312"/>
        <v>0</v>
      </c>
      <c r="CQ275" s="11">
        <v>0</v>
      </c>
      <c r="CR275" s="26">
        <f t="shared" si="313"/>
        <v>0</v>
      </c>
      <c r="CS275" s="163">
        <f t="shared" si="314"/>
        <v>0</v>
      </c>
      <c r="CT275" s="203">
        <f t="shared" si="315"/>
        <v>0</v>
      </c>
      <c r="CU275" s="283">
        <f t="shared" si="316"/>
        <v>0</v>
      </c>
      <c r="CV275" s="284">
        <f t="shared" si="317"/>
        <v>0</v>
      </c>
      <c r="CX275" s="227">
        <v>0</v>
      </c>
      <c r="CY275" s="26">
        <f t="shared" si="318"/>
        <v>0</v>
      </c>
      <c r="CZ275" s="26">
        <v>0</v>
      </c>
      <c r="DA275" s="26">
        <f t="shared" si="319"/>
        <v>0</v>
      </c>
      <c r="DB275" s="26">
        <v>7.9200000000000007E-2</v>
      </c>
      <c r="DC275" s="163">
        <f t="shared" si="320"/>
        <v>7.9200000000000007E-2</v>
      </c>
      <c r="DD275" s="203">
        <f t="shared" si="321"/>
        <v>2.1000000000000001E-2</v>
      </c>
      <c r="DE275" s="283">
        <f t="shared" si="322"/>
        <v>0</v>
      </c>
      <c r="DF275" s="284">
        <f t="shared" si="323"/>
        <v>0</v>
      </c>
      <c r="DI275" s="231"/>
      <c r="DJ275" s="163">
        <f t="shared" si="324"/>
        <v>1.6831999999999998</v>
      </c>
      <c r="DK275" s="203">
        <f t="shared" si="325"/>
        <v>6.7000000000000004E-2</v>
      </c>
      <c r="DM275" s="301">
        <f t="shared" si="326"/>
        <v>0</v>
      </c>
      <c r="DN275" s="302">
        <f t="shared" si="327"/>
        <v>0</v>
      </c>
    </row>
    <row r="276" spans="2:118" x14ac:dyDescent="0.3">
      <c r="B276" s="47" t="s">
        <v>226</v>
      </c>
      <c r="C276" s="160">
        <v>540254</v>
      </c>
      <c r="D276" s="4" t="s">
        <v>351</v>
      </c>
      <c r="E276" s="4" t="s">
        <v>369</v>
      </c>
      <c r="F276" s="11">
        <v>6</v>
      </c>
      <c r="G276" s="18">
        <v>1555</v>
      </c>
      <c r="H276" s="18">
        <v>1456</v>
      </c>
      <c r="I276" s="18">
        <v>3091</v>
      </c>
      <c r="J276" s="19">
        <v>1272.1800643086817</v>
      </c>
      <c r="K276" s="18">
        <v>1289</v>
      </c>
      <c r="L276" s="163">
        <v>2.3199999999999998</v>
      </c>
      <c r="N276" s="256">
        <v>18</v>
      </c>
      <c r="O276" s="26">
        <f t="shared" si="265"/>
        <v>9.8000000000000004E-2</v>
      </c>
      <c r="P276" s="26">
        <v>1.1575562700964629E-2</v>
      </c>
      <c r="Q276" s="26">
        <f t="shared" si="266"/>
        <v>7.0000000000000007E-2</v>
      </c>
      <c r="R276" s="11">
        <v>1.83</v>
      </c>
      <c r="S276" s="26">
        <f t="shared" si="267"/>
        <v>0.25</v>
      </c>
      <c r="T276" s="69">
        <v>1.1768488745980709E-3</v>
      </c>
      <c r="U276" s="26">
        <f t="shared" si="268"/>
        <v>0.17299999999999999</v>
      </c>
      <c r="V276" s="11">
        <v>16</v>
      </c>
      <c r="W276" s="26">
        <f t="shared" si="269"/>
        <v>0.38800000000000001</v>
      </c>
      <c r="X276" s="62">
        <v>0</v>
      </c>
      <c r="Y276" s="26">
        <f t="shared" si="270"/>
        <v>0</v>
      </c>
      <c r="Z276" s="163">
        <f t="shared" si="271"/>
        <v>0.97899999999999998</v>
      </c>
      <c r="AA276" s="181">
        <f t="shared" si="272"/>
        <v>0.06</v>
      </c>
      <c r="AB276" s="283">
        <f t="shared" si="273"/>
        <v>0</v>
      </c>
      <c r="AC276" s="284">
        <f t="shared" si="274"/>
        <v>0</v>
      </c>
      <c r="AE276" s="256">
        <v>1</v>
      </c>
      <c r="AF276" s="26">
        <f t="shared" si="275"/>
        <v>9.0999999999999998E-2</v>
      </c>
      <c r="AG276" s="79">
        <v>0</v>
      </c>
      <c r="AH276" s="26">
        <f t="shared" si="276"/>
        <v>0</v>
      </c>
      <c r="AI276" s="452">
        <v>0</v>
      </c>
      <c r="AJ276" s="83">
        <f t="shared" si="277"/>
        <v>0</v>
      </c>
      <c r="AK276" s="61">
        <f>AE276/N276</f>
        <v>5.5555555555555552E-2</v>
      </c>
      <c r="AL276" s="26">
        <f t="shared" si="278"/>
        <v>0.19</v>
      </c>
      <c r="AM276" s="11">
        <v>1</v>
      </c>
      <c r="AN276" s="83">
        <f t="shared" si="279"/>
        <v>6.8681318681318687E-4</v>
      </c>
      <c r="AO276" s="26">
        <f>AG276/AE276</f>
        <v>0</v>
      </c>
      <c r="AP276" s="26">
        <f t="shared" si="280"/>
        <v>0</v>
      </c>
      <c r="AQ276" s="198">
        <f t="shared" si="281"/>
        <v>0.28100000000000003</v>
      </c>
      <c r="AR276" s="193">
        <f t="shared" si="282"/>
        <v>0.113</v>
      </c>
      <c r="AS276" s="283">
        <f t="shared" si="283"/>
        <v>0</v>
      </c>
      <c r="AT276" s="284">
        <f t="shared" si="284"/>
        <v>0</v>
      </c>
      <c r="AV276" s="450">
        <v>0</v>
      </c>
      <c r="AW276" s="83">
        <f t="shared" si="285"/>
        <v>0</v>
      </c>
      <c r="AX276" s="26">
        <v>0</v>
      </c>
      <c r="AY276" s="83">
        <f t="shared" si="286"/>
        <v>0</v>
      </c>
      <c r="AZ276" s="26">
        <v>0</v>
      </c>
      <c r="BA276" s="83">
        <f t="shared" si="287"/>
        <v>0</v>
      </c>
      <c r="BB276" s="452">
        <v>0</v>
      </c>
      <c r="BC276" s="83">
        <f t="shared" si="288"/>
        <v>0</v>
      </c>
      <c r="BD276" s="452">
        <v>0</v>
      </c>
      <c r="BE276" s="83">
        <f t="shared" si="289"/>
        <v>0</v>
      </c>
      <c r="BF276" s="26">
        <v>0</v>
      </c>
      <c r="BG276" s="83">
        <f t="shared" si="290"/>
        <v>0</v>
      </c>
      <c r="BH276" s="212">
        <f t="shared" si="291"/>
        <v>0</v>
      </c>
      <c r="BI276" s="193">
        <f t="shared" si="292"/>
        <v>0</v>
      </c>
      <c r="BJ276" s="283">
        <f t="shared" si="293"/>
        <v>0</v>
      </c>
      <c r="BK276" s="284">
        <f t="shared" si="294"/>
        <v>0</v>
      </c>
      <c r="BM276" s="160">
        <v>0</v>
      </c>
      <c r="BN276" s="26">
        <f t="shared" si="295"/>
        <v>0</v>
      </c>
      <c r="BO276" s="11">
        <v>0</v>
      </c>
      <c r="BP276" s="26">
        <f t="shared" si="296"/>
        <v>0</v>
      </c>
      <c r="BQ276" s="26">
        <v>0</v>
      </c>
      <c r="BR276" s="83">
        <f t="shared" si="297"/>
        <v>0</v>
      </c>
      <c r="BS276" s="163">
        <f t="shared" si="298"/>
        <v>0</v>
      </c>
      <c r="BT276" s="223">
        <f t="shared" si="299"/>
        <v>0</v>
      </c>
      <c r="BU276" s="283">
        <f t="shared" si="300"/>
        <v>0</v>
      </c>
      <c r="BV276" s="284">
        <f t="shared" si="301"/>
        <v>0</v>
      </c>
      <c r="BX276" s="160">
        <v>0</v>
      </c>
      <c r="BY276" s="26">
        <f t="shared" si="302"/>
        <v>0</v>
      </c>
      <c r="BZ276" s="11">
        <v>0</v>
      </c>
      <c r="CA276" s="26">
        <f t="shared" si="303"/>
        <v>0</v>
      </c>
      <c r="CB276" s="11">
        <v>0</v>
      </c>
      <c r="CC276" s="26">
        <f t="shared" si="304"/>
        <v>0</v>
      </c>
      <c r="CD276" s="11">
        <v>0</v>
      </c>
      <c r="CE276" s="26">
        <f t="shared" si="305"/>
        <v>0</v>
      </c>
      <c r="CF276" s="163">
        <f t="shared" si="306"/>
        <v>0</v>
      </c>
      <c r="CG276" s="203">
        <f t="shared" si="307"/>
        <v>0</v>
      </c>
      <c r="CH276" s="283">
        <f t="shared" si="308"/>
        <v>0</v>
      </c>
      <c r="CI276" s="284">
        <f t="shared" si="309"/>
        <v>0</v>
      </c>
      <c r="CK276" s="160">
        <v>0</v>
      </c>
      <c r="CL276" s="26">
        <f t="shared" si="310"/>
        <v>0</v>
      </c>
      <c r="CM276" s="26">
        <v>0</v>
      </c>
      <c r="CN276" s="83">
        <f t="shared" si="311"/>
        <v>0</v>
      </c>
      <c r="CO276" s="11">
        <v>1</v>
      </c>
      <c r="CP276" s="26">
        <f t="shared" si="312"/>
        <v>0.109</v>
      </c>
      <c r="CQ276" s="11">
        <v>0</v>
      </c>
      <c r="CR276" s="26">
        <f t="shared" si="313"/>
        <v>0</v>
      </c>
      <c r="CS276" s="163">
        <f t="shared" si="314"/>
        <v>0.109</v>
      </c>
      <c r="CT276" s="203">
        <f t="shared" si="315"/>
        <v>9.5000000000000001E-2</v>
      </c>
      <c r="CU276" s="283">
        <f t="shared" si="316"/>
        <v>0</v>
      </c>
      <c r="CV276" s="284">
        <f t="shared" si="317"/>
        <v>0</v>
      </c>
      <c r="CX276" s="227">
        <v>1E-3</v>
      </c>
      <c r="CY276" s="26">
        <f t="shared" si="318"/>
        <v>0.10199999999999999</v>
      </c>
      <c r="CZ276" s="26">
        <v>0</v>
      </c>
      <c r="DA276" s="26">
        <f t="shared" si="319"/>
        <v>0</v>
      </c>
      <c r="DB276" s="26">
        <v>0.15409999999999999</v>
      </c>
      <c r="DC276" s="163">
        <f t="shared" si="320"/>
        <v>0.25609999999999999</v>
      </c>
      <c r="DD276" s="203">
        <f t="shared" si="321"/>
        <v>5.6000000000000001E-2</v>
      </c>
      <c r="DE276" s="283">
        <f t="shared" si="322"/>
        <v>0</v>
      </c>
      <c r="DF276" s="284">
        <f t="shared" si="323"/>
        <v>0</v>
      </c>
      <c r="DI276" s="231"/>
      <c r="DJ276" s="163">
        <f t="shared" si="324"/>
        <v>1.6251</v>
      </c>
      <c r="DK276" s="203">
        <f t="shared" si="325"/>
        <v>6.3E-2</v>
      </c>
      <c r="DM276" s="301">
        <f t="shared" si="326"/>
        <v>0</v>
      </c>
      <c r="DN276" s="302">
        <f t="shared" si="327"/>
        <v>0</v>
      </c>
    </row>
    <row r="277" spans="2:118" x14ac:dyDescent="0.3">
      <c r="B277" s="47" t="s">
        <v>148</v>
      </c>
      <c r="C277" s="160">
        <v>545556</v>
      </c>
      <c r="D277" s="4" t="s">
        <v>335</v>
      </c>
      <c r="E277" s="4" t="s">
        <v>369</v>
      </c>
      <c r="F277" s="11">
        <v>6</v>
      </c>
      <c r="G277" s="18">
        <v>672</v>
      </c>
      <c r="H277" s="18">
        <v>409</v>
      </c>
      <c r="I277" s="18">
        <v>1006</v>
      </c>
      <c r="J277" s="19">
        <v>958.09523809523807</v>
      </c>
      <c r="K277" s="18">
        <v>410</v>
      </c>
      <c r="L277" s="163">
        <v>2.4500000000000002</v>
      </c>
      <c r="N277" s="256">
        <v>6</v>
      </c>
      <c r="O277" s="26">
        <f t="shared" si="265"/>
        <v>5.2999999999999999E-2</v>
      </c>
      <c r="P277" s="26">
        <v>8.9285714285714281E-3</v>
      </c>
      <c r="Q277" s="26">
        <f t="shared" si="266"/>
        <v>0.06</v>
      </c>
      <c r="R277" s="11">
        <v>3.07</v>
      </c>
      <c r="S277" s="26">
        <f t="shared" si="267"/>
        <v>0.43099999999999999</v>
      </c>
      <c r="T277" s="69">
        <v>4.5684523809523814E-3</v>
      </c>
      <c r="U277" s="26">
        <f t="shared" si="268"/>
        <v>0.60699999999999998</v>
      </c>
      <c r="V277" s="11">
        <v>15</v>
      </c>
      <c r="W277" s="26">
        <f t="shared" si="269"/>
        <v>0.28199999999999997</v>
      </c>
      <c r="X277" s="62">
        <v>0</v>
      </c>
      <c r="Y277" s="26">
        <f t="shared" si="270"/>
        <v>0</v>
      </c>
      <c r="Z277" s="163">
        <f t="shared" si="271"/>
        <v>1.4330000000000001</v>
      </c>
      <c r="AA277" s="181">
        <f t="shared" si="272"/>
        <v>9.0999999999999998E-2</v>
      </c>
      <c r="AB277" s="283">
        <f t="shared" si="273"/>
        <v>0</v>
      </c>
      <c r="AC277" s="284">
        <f t="shared" si="274"/>
        <v>0</v>
      </c>
      <c r="AE277" s="256">
        <v>0</v>
      </c>
      <c r="AF277" s="26">
        <f t="shared" si="275"/>
        <v>0</v>
      </c>
      <c r="AG277" s="79">
        <v>0</v>
      </c>
      <c r="AH277" s="26">
        <f t="shared" si="276"/>
        <v>0</v>
      </c>
      <c r="AI277" s="26">
        <v>0</v>
      </c>
      <c r="AJ277" s="83">
        <f t="shared" si="277"/>
        <v>0</v>
      </c>
      <c r="AK277" s="11">
        <v>0</v>
      </c>
      <c r="AL277" s="26">
        <f t="shared" si="278"/>
        <v>0</v>
      </c>
      <c r="AM277" s="11">
        <v>0</v>
      </c>
      <c r="AN277" s="83">
        <f t="shared" si="279"/>
        <v>0</v>
      </c>
      <c r="AO277" s="11">
        <v>0</v>
      </c>
      <c r="AP277" s="26">
        <f t="shared" si="280"/>
        <v>0</v>
      </c>
      <c r="AQ277" s="198">
        <f t="shared" si="281"/>
        <v>0</v>
      </c>
      <c r="AR277" s="193">
        <f t="shared" si="282"/>
        <v>0</v>
      </c>
      <c r="AS277" s="283">
        <f t="shared" si="283"/>
        <v>0</v>
      </c>
      <c r="AT277" s="284">
        <f t="shared" si="284"/>
        <v>0</v>
      </c>
      <c r="AV277" s="208">
        <v>0</v>
      </c>
      <c r="AW277" s="83">
        <f t="shared" si="285"/>
        <v>0</v>
      </c>
      <c r="AX277" s="26">
        <v>0</v>
      </c>
      <c r="AY277" s="83">
        <f t="shared" si="286"/>
        <v>0</v>
      </c>
      <c r="AZ277" s="26">
        <v>0</v>
      </c>
      <c r="BA277" s="83">
        <f t="shared" si="287"/>
        <v>0</v>
      </c>
      <c r="BB277" s="26">
        <v>0</v>
      </c>
      <c r="BC277" s="83">
        <f t="shared" si="288"/>
        <v>0</v>
      </c>
      <c r="BD277" s="26">
        <v>0</v>
      </c>
      <c r="BE277" s="83">
        <f t="shared" si="289"/>
        <v>0</v>
      </c>
      <c r="BF277" s="26">
        <v>0</v>
      </c>
      <c r="BG277" s="83">
        <f t="shared" si="290"/>
        <v>0</v>
      </c>
      <c r="BH277" s="212">
        <f t="shared" si="291"/>
        <v>0</v>
      </c>
      <c r="BI277" s="193">
        <f t="shared" si="292"/>
        <v>0</v>
      </c>
      <c r="BJ277" s="283">
        <f t="shared" si="293"/>
        <v>0</v>
      </c>
      <c r="BK277" s="284">
        <f t="shared" si="294"/>
        <v>0</v>
      </c>
      <c r="BM277" s="160">
        <v>0</v>
      </c>
      <c r="BN277" s="26">
        <f t="shared" si="295"/>
        <v>0</v>
      </c>
      <c r="BO277" s="11">
        <v>0</v>
      </c>
      <c r="BP277" s="26">
        <f t="shared" si="296"/>
        <v>0</v>
      </c>
      <c r="BQ277" s="26">
        <v>5.0000000000000001E-3</v>
      </c>
      <c r="BR277" s="83">
        <f t="shared" si="297"/>
        <v>9.8000000000000004E-2</v>
      </c>
      <c r="BS277" s="163">
        <f t="shared" si="298"/>
        <v>9.8000000000000004E-2</v>
      </c>
      <c r="BT277" s="223">
        <f t="shared" si="299"/>
        <v>9.5000000000000001E-2</v>
      </c>
      <c r="BU277" s="283">
        <f t="shared" si="300"/>
        <v>0</v>
      </c>
      <c r="BV277" s="284">
        <f t="shared" si="301"/>
        <v>0</v>
      </c>
      <c r="BX277" s="160">
        <v>0</v>
      </c>
      <c r="BY277" s="26">
        <f t="shared" si="302"/>
        <v>0</v>
      </c>
      <c r="BZ277" s="11">
        <v>0</v>
      </c>
      <c r="CA277" s="26">
        <f t="shared" si="303"/>
        <v>0</v>
      </c>
      <c r="CB277" s="11">
        <v>0</v>
      </c>
      <c r="CC277" s="26">
        <f t="shared" si="304"/>
        <v>0</v>
      </c>
      <c r="CD277" s="11">
        <v>0</v>
      </c>
      <c r="CE277" s="26">
        <f t="shared" si="305"/>
        <v>0</v>
      </c>
      <c r="CF277" s="163">
        <f t="shared" si="306"/>
        <v>0</v>
      </c>
      <c r="CG277" s="203">
        <f t="shared" si="307"/>
        <v>0</v>
      </c>
      <c r="CH277" s="283">
        <f t="shared" si="308"/>
        <v>0</v>
      </c>
      <c r="CI277" s="284">
        <f t="shared" si="309"/>
        <v>0</v>
      </c>
      <c r="CK277" s="160">
        <v>0</v>
      </c>
      <c r="CL277" s="26">
        <f t="shared" si="310"/>
        <v>0</v>
      </c>
      <c r="CM277" s="26">
        <v>0</v>
      </c>
      <c r="CN277" s="83">
        <f t="shared" si="311"/>
        <v>0</v>
      </c>
      <c r="CO277" s="11">
        <v>0</v>
      </c>
      <c r="CP277" s="26">
        <f t="shared" si="312"/>
        <v>0</v>
      </c>
      <c r="CQ277" s="11">
        <v>0</v>
      </c>
      <c r="CR277" s="26">
        <f t="shared" si="313"/>
        <v>0</v>
      </c>
      <c r="CS277" s="163">
        <f t="shared" si="314"/>
        <v>0</v>
      </c>
      <c r="CT277" s="203">
        <f t="shared" si="315"/>
        <v>0</v>
      </c>
      <c r="CU277" s="283">
        <f t="shared" si="316"/>
        <v>0</v>
      </c>
      <c r="CV277" s="284">
        <f t="shared" si="317"/>
        <v>0</v>
      </c>
      <c r="CX277" s="227">
        <v>0</v>
      </c>
      <c r="CY277" s="26">
        <f t="shared" si="318"/>
        <v>0</v>
      </c>
      <c r="CZ277" s="26">
        <v>0</v>
      </c>
      <c r="DA277" s="26">
        <f t="shared" si="319"/>
        <v>0</v>
      </c>
      <c r="DB277" s="26">
        <v>6.1600000000000002E-2</v>
      </c>
      <c r="DC277" s="163">
        <f t="shared" si="320"/>
        <v>6.1600000000000002E-2</v>
      </c>
      <c r="DD277" s="203">
        <f t="shared" si="321"/>
        <v>1.7000000000000001E-2</v>
      </c>
      <c r="DE277" s="283">
        <f t="shared" si="322"/>
        <v>0</v>
      </c>
      <c r="DF277" s="284">
        <f t="shared" si="323"/>
        <v>0</v>
      </c>
      <c r="DI277" s="231"/>
      <c r="DJ277" s="163">
        <f t="shared" si="324"/>
        <v>1.5926</v>
      </c>
      <c r="DK277" s="203">
        <f t="shared" si="325"/>
        <v>0.06</v>
      </c>
      <c r="DM277" s="301">
        <f t="shared" si="326"/>
        <v>0</v>
      </c>
      <c r="DN277" s="302">
        <f t="shared" si="327"/>
        <v>0</v>
      </c>
    </row>
    <row r="278" spans="2:118" x14ac:dyDescent="0.3">
      <c r="B278" s="47" t="s">
        <v>227</v>
      </c>
      <c r="C278" s="160">
        <v>540270</v>
      </c>
      <c r="D278" s="4" t="s">
        <v>351</v>
      </c>
      <c r="E278" s="4" t="s">
        <v>369</v>
      </c>
      <c r="F278" s="11">
        <v>6</v>
      </c>
      <c r="G278" s="18">
        <v>178</v>
      </c>
      <c r="H278" s="18">
        <v>341</v>
      </c>
      <c r="I278" s="18">
        <v>526</v>
      </c>
      <c r="J278" s="19">
        <v>1891.2359550561796</v>
      </c>
      <c r="K278" s="18">
        <v>230</v>
      </c>
      <c r="L278" s="163">
        <v>2.29</v>
      </c>
      <c r="N278" s="256">
        <v>1</v>
      </c>
      <c r="O278" s="26">
        <f t="shared" si="265"/>
        <v>4.2000000000000003E-2</v>
      </c>
      <c r="P278" s="26">
        <v>5.6179775280898866E-3</v>
      </c>
      <c r="Q278" s="26">
        <f t="shared" si="266"/>
        <v>5.2999999999999999E-2</v>
      </c>
      <c r="R278" s="11">
        <v>0.31</v>
      </c>
      <c r="S278" s="26">
        <f t="shared" si="267"/>
        <v>5.6000000000000001E-2</v>
      </c>
      <c r="T278" s="69">
        <v>1.741573033707865E-3</v>
      </c>
      <c r="U278" s="26">
        <f t="shared" si="268"/>
        <v>0.307</v>
      </c>
      <c r="V278" s="11">
        <v>16</v>
      </c>
      <c r="W278" s="26">
        <f t="shared" si="269"/>
        <v>0.38800000000000001</v>
      </c>
      <c r="X278" s="62">
        <v>0</v>
      </c>
      <c r="Y278" s="26">
        <f t="shared" si="270"/>
        <v>0</v>
      </c>
      <c r="Z278" s="163">
        <f t="shared" si="271"/>
        <v>0.8460000000000002</v>
      </c>
      <c r="AA278" s="181">
        <f t="shared" si="272"/>
        <v>4.9000000000000002E-2</v>
      </c>
      <c r="AB278" s="283">
        <f t="shared" si="273"/>
        <v>0</v>
      </c>
      <c r="AC278" s="284">
        <f t="shared" si="274"/>
        <v>0</v>
      </c>
      <c r="AE278" s="256">
        <v>0</v>
      </c>
      <c r="AF278" s="26">
        <f t="shared" si="275"/>
        <v>0</v>
      </c>
      <c r="AG278" s="79">
        <v>0</v>
      </c>
      <c r="AH278" s="26">
        <f t="shared" si="276"/>
        <v>0</v>
      </c>
      <c r="AI278" s="26">
        <v>0</v>
      </c>
      <c r="AJ278" s="83">
        <f t="shared" si="277"/>
        <v>0</v>
      </c>
      <c r="AK278" s="61">
        <f>AE278/N278</f>
        <v>0</v>
      </c>
      <c r="AL278" s="26">
        <f t="shared" si="278"/>
        <v>0</v>
      </c>
      <c r="AM278" s="11">
        <v>0</v>
      </c>
      <c r="AN278" s="83">
        <f t="shared" si="279"/>
        <v>0</v>
      </c>
      <c r="AO278" s="11">
        <v>0</v>
      </c>
      <c r="AP278" s="26">
        <f t="shared" si="280"/>
        <v>0</v>
      </c>
      <c r="AQ278" s="198">
        <f t="shared" si="281"/>
        <v>0</v>
      </c>
      <c r="AR278" s="193">
        <f t="shared" si="282"/>
        <v>0</v>
      </c>
      <c r="AS278" s="283">
        <f t="shared" si="283"/>
        <v>0</v>
      </c>
      <c r="AT278" s="284">
        <f t="shared" si="284"/>
        <v>0</v>
      </c>
      <c r="AV278" s="208">
        <v>0</v>
      </c>
      <c r="AW278" s="83">
        <f t="shared" si="285"/>
        <v>0</v>
      </c>
      <c r="AX278" s="26">
        <v>0</v>
      </c>
      <c r="AY278" s="83">
        <f t="shared" si="286"/>
        <v>0</v>
      </c>
      <c r="AZ278" s="26">
        <v>0</v>
      </c>
      <c r="BA278" s="83">
        <f t="shared" si="287"/>
        <v>0</v>
      </c>
      <c r="BB278" s="26">
        <v>0</v>
      </c>
      <c r="BC278" s="83">
        <f t="shared" si="288"/>
        <v>0</v>
      </c>
      <c r="BD278" s="26">
        <v>0</v>
      </c>
      <c r="BE278" s="83">
        <f t="shared" si="289"/>
        <v>0</v>
      </c>
      <c r="BF278" s="26">
        <v>0</v>
      </c>
      <c r="BG278" s="83">
        <f t="shared" si="290"/>
        <v>0</v>
      </c>
      <c r="BH278" s="212">
        <f t="shared" si="291"/>
        <v>0</v>
      </c>
      <c r="BI278" s="193">
        <f t="shared" si="292"/>
        <v>0</v>
      </c>
      <c r="BJ278" s="283">
        <f t="shared" si="293"/>
        <v>0</v>
      </c>
      <c r="BK278" s="284">
        <f t="shared" si="294"/>
        <v>0</v>
      </c>
      <c r="BM278" s="160">
        <v>0</v>
      </c>
      <c r="BN278" s="26">
        <f t="shared" si="295"/>
        <v>0</v>
      </c>
      <c r="BO278" s="11">
        <v>0</v>
      </c>
      <c r="BP278" s="26">
        <f t="shared" si="296"/>
        <v>0</v>
      </c>
      <c r="BQ278" s="26">
        <v>1.0999999999999999E-2</v>
      </c>
      <c r="BR278" s="83">
        <f t="shared" si="297"/>
        <v>0.123</v>
      </c>
      <c r="BS278" s="163">
        <f t="shared" si="298"/>
        <v>0.123</v>
      </c>
      <c r="BT278" s="223">
        <f t="shared" si="299"/>
        <v>0.11600000000000001</v>
      </c>
      <c r="BU278" s="283">
        <f t="shared" si="300"/>
        <v>0</v>
      </c>
      <c r="BV278" s="284">
        <f t="shared" si="301"/>
        <v>0</v>
      </c>
      <c r="BX278" s="160">
        <v>0</v>
      </c>
      <c r="BY278" s="26">
        <f t="shared" si="302"/>
        <v>0</v>
      </c>
      <c r="BZ278" s="11">
        <v>0</v>
      </c>
      <c r="CA278" s="26">
        <f t="shared" si="303"/>
        <v>0</v>
      </c>
      <c r="CB278" s="11">
        <v>0</v>
      </c>
      <c r="CC278" s="26">
        <f t="shared" si="304"/>
        <v>0</v>
      </c>
      <c r="CD278" s="11">
        <v>0</v>
      </c>
      <c r="CE278" s="26">
        <f t="shared" si="305"/>
        <v>0</v>
      </c>
      <c r="CF278" s="163">
        <f t="shared" si="306"/>
        <v>0</v>
      </c>
      <c r="CG278" s="203">
        <f t="shared" si="307"/>
        <v>0</v>
      </c>
      <c r="CH278" s="283">
        <f t="shared" si="308"/>
        <v>0</v>
      </c>
      <c r="CI278" s="284">
        <f t="shared" si="309"/>
        <v>0</v>
      </c>
      <c r="CK278" s="160">
        <v>0</v>
      </c>
      <c r="CL278" s="26">
        <f t="shared" si="310"/>
        <v>0</v>
      </c>
      <c r="CM278" s="26">
        <v>0</v>
      </c>
      <c r="CN278" s="83">
        <f t="shared" si="311"/>
        <v>0</v>
      </c>
      <c r="CO278" s="11">
        <v>0</v>
      </c>
      <c r="CP278" s="26">
        <f t="shared" si="312"/>
        <v>0</v>
      </c>
      <c r="CQ278" s="11">
        <v>0</v>
      </c>
      <c r="CR278" s="26">
        <f t="shared" si="313"/>
        <v>0</v>
      </c>
      <c r="CS278" s="163">
        <f t="shared" si="314"/>
        <v>0</v>
      </c>
      <c r="CT278" s="203">
        <f t="shared" si="315"/>
        <v>0</v>
      </c>
      <c r="CU278" s="283">
        <f t="shared" si="316"/>
        <v>0</v>
      </c>
      <c r="CV278" s="284">
        <f t="shared" si="317"/>
        <v>0</v>
      </c>
      <c r="CX278" s="227">
        <v>0</v>
      </c>
      <c r="CY278" s="26">
        <f t="shared" si="318"/>
        <v>0</v>
      </c>
      <c r="CZ278" s="26">
        <v>0</v>
      </c>
      <c r="DA278" s="26">
        <f t="shared" si="319"/>
        <v>0</v>
      </c>
      <c r="DB278" s="26">
        <v>0.4713</v>
      </c>
      <c r="DC278" s="163">
        <f t="shared" si="320"/>
        <v>0.4713</v>
      </c>
      <c r="DD278" s="203">
        <f t="shared" si="321"/>
        <v>0.11600000000000001</v>
      </c>
      <c r="DE278" s="283">
        <f t="shared" si="322"/>
        <v>0</v>
      </c>
      <c r="DF278" s="284">
        <f t="shared" si="323"/>
        <v>0</v>
      </c>
      <c r="DI278" s="231"/>
      <c r="DJ278" s="163">
        <f t="shared" si="324"/>
        <v>1.4403000000000001</v>
      </c>
      <c r="DK278" s="203">
        <f t="shared" si="325"/>
        <v>5.6000000000000001E-2</v>
      </c>
      <c r="DM278" s="301">
        <f t="shared" si="326"/>
        <v>0</v>
      </c>
      <c r="DN278" s="302">
        <f t="shared" si="327"/>
        <v>0</v>
      </c>
    </row>
    <row r="279" spans="2:118" x14ac:dyDescent="0.3">
      <c r="B279" s="47" t="s">
        <v>229</v>
      </c>
      <c r="C279" s="160">
        <v>540269</v>
      </c>
      <c r="D279" s="4" t="s">
        <v>351</v>
      </c>
      <c r="E279" s="4" t="s">
        <v>369</v>
      </c>
      <c r="F279" s="11">
        <v>6</v>
      </c>
      <c r="G279" s="18">
        <v>416</v>
      </c>
      <c r="H279" s="18">
        <v>282</v>
      </c>
      <c r="I279" s="18">
        <v>569</v>
      </c>
      <c r="J279" s="19">
        <v>875.38461538461536</v>
      </c>
      <c r="K279" s="18">
        <v>236</v>
      </c>
      <c r="L279" s="163">
        <v>2.41</v>
      </c>
      <c r="N279" s="256">
        <v>17</v>
      </c>
      <c r="O279" s="26">
        <f t="shared" si="265"/>
        <v>8.4000000000000005E-2</v>
      </c>
      <c r="P279" s="26">
        <v>4.0865384615384623E-2</v>
      </c>
      <c r="Q279" s="26">
        <f t="shared" si="266"/>
        <v>0.25700000000000001</v>
      </c>
      <c r="R279" s="11">
        <v>0.66</v>
      </c>
      <c r="S279" s="26">
        <f t="shared" si="267"/>
        <v>8.7999999999999995E-2</v>
      </c>
      <c r="T279" s="69">
        <v>1.5865384615384619E-3</v>
      </c>
      <c r="U279" s="26">
        <f t="shared" si="268"/>
        <v>0.28899999999999998</v>
      </c>
      <c r="V279" s="11">
        <v>16</v>
      </c>
      <c r="W279" s="26">
        <f t="shared" si="269"/>
        <v>0.38800000000000001</v>
      </c>
      <c r="X279" s="62">
        <v>0</v>
      </c>
      <c r="Y279" s="26">
        <f t="shared" si="270"/>
        <v>0</v>
      </c>
      <c r="Z279" s="163">
        <f t="shared" si="271"/>
        <v>1.1060000000000001</v>
      </c>
      <c r="AA279" s="181">
        <f t="shared" si="272"/>
        <v>7.0000000000000007E-2</v>
      </c>
      <c r="AB279" s="283">
        <f t="shared" si="273"/>
        <v>0</v>
      </c>
      <c r="AC279" s="284">
        <f t="shared" si="274"/>
        <v>0</v>
      </c>
      <c r="AE279" s="256">
        <v>0</v>
      </c>
      <c r="AF279" s="26">
        <f t="shared" si="275"/>
        <v>0</v>
      </c>
      <c r="AG279" s="79">
        <v>0</v>
      </c>
      <c r="AH279" s="26">
        <f t="shared" si="276"/>
        <v>0</v>
      </c>
      <c r="AI279" s="26">
        <v>0</v>
      </c>
      <c r="AJ279" s="83">
        <f t="shared" si="277"/>
        <v>0</v>
      </c>
      <c r="AK279" s="61">
        <f>AE279/N279</f>
        <v>0</v>
      </c>
      <c r="AL279" s="26">
        <f t="shared" si="278"/>
        <v>0</v>
      </c>
      <c r="AM279" s="11">
        <v>0</v>
      </c>
      <c r="AN279" s="83">
        <f t="shared" si="279"/>
        <v>0</v>
      </c>
      <c r="AO279" s="11">
        <v>0</v>
      </c>
      <c r="AP279" s="26">
        <f t="shared" si="280"/>
        <v>0</v>
      </c>
      <c r="AQ279" s="198">
        <f t="shared" si="281"/>
        <v>0</v>
      </c>
      <c r="AR279" s="193">
        <f t="shared" si="282"/>
        <v>0</v>
      </c>
      <c r="AS279" s="283">
        <f t="shared" si="283"/>
        <v>0</v>
      </c>
      <c r="AT279" s="284">
        <f t="shared" si="284"/>
        <v>0</v>
      </c>
      <c r="AV279" s="208">
        <v>0</v>
      </c>
      <c r="AW279" s="83">
        <f t="shared" si="285"/>
        <v>0</v>
      </c>
      <c r="AX279" s="26">
        <v>0</v>
      </c>
      <c r="AY279" s="83">
        <f t="shared" si="286"/>
        <v>0</v>
      </c>
      <c r="AZ279" s="26">
        <v>0</v>
      </c>
      <c r="BA279" s="83">
        <f t="shared" si="287"/>
        <v>0</v>
      </c>
      <c r="BB279" s="26">
        <v>0</v>
      </c>
      <c r="BC279" s="83">
        <f t="shared" si="288"/>
        <v>0</v>
      </c>
      <c r="BD279" s="26">
        <v>0</v>
      </c>
      <c r="BE279" s="83">
        <f t="shared" si="289"/>
        <v>0</v>
      </c>
      <c r="BF279" s="26">
        <v>0</v>
      </c>
      <c r="BG279" s="83">
        <f t="shared" si="290"/>
        <v>0</v>
      </c>
      <c r="BH279" s="212">
        <f t="shared" si="291"/>
        <v>0</v>
      </c>
      <c r="BI279" s="193">
        <f t="shared" si="292"/>
        <v>0</v>
      </c>
      <c r="BJ279" s="283">
        <f t="shared" si="293"/>
        <v>0</v>
      </c>
      <c r="BK279" s="284">
        <f t="shared" si="294"/>
        <v>0</v>
      </c>
      <c r="BM279" s="160">
        <v>0</v>
      </c>
      <c r="BN279" s="26">
        <f t="shared" si="295"/>
        <v>0</v>
      </c>
      <c r="BO279" s="11">
        <v>0</v>
      </c>
      <c r="BP279" s="26">
        <f t="shared" si="296"/>
        <v>0</v>
      </c>
      <c r="BQ279" s="26">
        <v>2.5000000000000001E-2</v>
      </c>
      <c r="BR279" s="83">
        <f t="shared" si="297"/>
        <v>0.17599999999999999</v>
      </c>
      <c r="BS279" s="163">
        <f t="shared" si="298"/>
        <v>0.17599999999999999</v>
      </c>
      <c r="BT279" s="223">
        <f t="shared" si="299"/>
        <v>0.159</v>
      </c>
      <c r="BU279" s="283">
        <f t="shared" si="300"/>
        <v>0</v>
      </c>
      <c r="BV279" s="284">
        <f t="shared" si="301"/>
        <v>0</v>
      </c>
      <c r="BX279" s="160">
        <v>0</v>
      </c>
      <c r="BY279" s="26">
        <f t="shared" si="302"/>
        <v>0</v>
      </c>
      <c r="BZ279" s="11">
        <v>0</v>
      </c>
      <c r="CA279" s="26">
        <f t="shared" si="303"/>
        <v>0</v>
      </c>
      <c r="CB279" s="11">
        <v>0</v>
      </c>
      <c r="CC279" s="26">
        <f t="shared" si="304"/>
        <v>0</v>
      </c>
      <c r="CD279" s="11">
        <v>0</v>
      </c>
      <c r="CE279" s="26">
        <f t="shared" si="305"/>
        <v>0</v>
      </c>
      <c r="CF279" s="163">
        <f t="shared" si="306"/>
        <v>0</v>
      </c>
      <c r="CG279" s="203">
        <f t="shared" si="307"/>
        <v>0</v>
      </c>
      <c r="CH279" s="283">
        <f t="shared" si="308"/>
        <v>0</v>
      </c>
      <c r="CI279" s="284">
        <f t="shared" si="309"/>
        <v>0</v>
      </c>
      <c r="CK279" s="160">
        <v>0</v>
      </c>
      <c r="CL279" s="26">
        <f t="shared" si="310"/>
        <v>0</v>
      </c>
      <c r="CM279" s="26">
        <v>0</v>
      </c>
      <c r="CN279" s="83">
        <f t="shared" si="311"/>
        <v>0</v>
      </c>
      <c r="CO279" s="11">
        <v>0</v>
      </c>
      <c r="CP279" s="26">
        <f t="shared" si="312"/>
        <v>0</v>
      </c>
      <c r="CQ279" s="11">
        <v>0</v>
      </c>
      <c r="CR279" s="26">
        <f t="shared" si="313"/>
        <v>0</v>
      </c>
      <c r="CS279" s="163">
        <f t="shared" si="314"/>
        <v>0</v>
      </c>
      <c r="CT279" s="203">
        <f t="shared" si="315"/>
        <v>0</v>
      </c>
      <c r="CU279" s="283">
        <f t="shared" si="316"/>
        <v>0</v>
      </c>
      <c r="CV279" s="284">
        <f t="shared" si="317"/>
        <v>0</v>
      </c>
      <c r="CX279" s="227">
        <v>0</v>
      </c>
      <c r="CY279" s="26">
        <f t="shared" si="318"/>
        <v>0</v>
      </c>
      <c r="CZ279" s="26">
        <v>0</v>
      </c>
      <c r="DA279" s="26">
        <f t="shared" si="319"/>
        <v>0</v>
      </c>
      <c r="DB279" s="26">
        <v>9.69E-2</v>
      </c>
      <c r="DC279" s="163">
        <f t="shared" si="320"/>
        <v>9.69E-2</v>
      </c>
      <c r="DD279" s="203">
        <f t="shared" si="321"/>
        <v>2.4E-2</v>
      </c>
      <c r="DE279" s="283">
        <f t="shared" si="322"/>
        <v>0</v>
      </c>
      <c r="DF279" s="284">
        <f t="shared" si="323"/>
        <v>0</v>
      </c>
      <c r="DI279" s="231"/>
      <c r="DJ279" s="163">
        <f t="shared" si="324"/>
        <v>1.3789</v>
      </c>
      <c r="DK279" s="203">
        <f t="shared" si="325"/>
        <v>5.2999999999999999E-2</v>
      </c>
      <c r="DM279" s="301">
        <f t="shared" si="326"/>
        <v>0</v>
      </c>
      <c r="DN279" s="302">
        <f t="shared" si="327"/>
        <v>0</v>
      </c>
    </row>
    <row r="280" spans="2:118" x14ac:dyDescent="0.3">
      <c r="B280" s="47" t="s">
        <v>185</v>
      </c>
      <c r="C280" s="160">
        <v>540155</v>
      </c>
      <c r="D280" s="4" t="s">
        <v>341</v>
      </c>
      <c r="E280" s="4" t="s">
        <v>369</v>
      </c>
      <c r="F280" s="11">
        <v>8</v>
      </c>
      <c r="G280" s="18">
        <v>192</v>
      </c>
      <c r="H280" s="18">
        <v>403</v>
      </c>
      <c r="I280" s="18">
        <v>467</v>
      </c>
      <c r="J280" s="19">
        <v>1556.6666666666665</v>
      </c>
      <c r="K280" s="18">
        <v>168</v>
      </c>
      <c r="L280" s="163">
        <v>2.78</v>
      </c>
      <c r="N280" s="256">
        <v>30</v>
      </c>
      <c r="O280" s="26">
        <f t="shared" si="265"/>
        <v>0.16200000000000001</v>
      </c>
      <c r="P280" s="26">
        <v>0.15625</v>
      </c>
      <c r="Q280" s="26">
        <f t="shared" si="266"/>
        <v>0.65300000000000002</v>
      </c>
      <c r="R280" s="11">
        <v>0.27</v>
      </c>
      <c r="S280" s="26">
        <f t="shared" si="267"/>
        <v>4.9000000000000002E-2</v>
      </c>
      <c r="T280" s="69">
        <v>1.4062499999999999E-3</v>
      </c>
      <c r="U280" s="26">
        <f t="shared" si="268"/>
        <v>0.25</v>
      </c>
      <c r="V280" s="11">
        <v>11</v>
      </c>
      <c r="W280" s="26">
        <f t="shared" si="269"/>
        <v>4.4999999999999998E-2</v>
      </c>
      <c r="X280" s="62">
        <v>0</v>
      </c>
      <c r="Y280" s="26">
        <f t="shared" si="270"/>
        <v>0</v>
      </c>
      <c r="Z280" s="163">
        <f t="shared" si="271"/>
        <v>1.159</v>
      </c>
      <c r="AA280" s="181">
        <f t="shared" si="272"/>
        <v>7.6999999999999999E-2</v>
      </c>
      <c r="AB280" s="283">
        <f t="shared" si="273"/>
        <v>0</v>
      </c>
      <c r="AC280" s="284">
        <f t="shared" si="274"/>
        <v>0</v>
      </c>
      <c r="AE280" s="256">
        <v>0</v>
      </c>
      <c r="AF280" s="26">
        <f t="shared" si="275"/>
        <v>0</v>
      </c>
      <c r="AG280" s="79">
        <v>0</v>
      </c>
      <c r="AH280" s="26">
        <f t="shared" si="276"/>
        <v>0</v>
      </c>
      <c r="AI280" s="26">
        <v>0</v>
      </c>
      <c r="AJ280" s="83">
        <f t="shared" si="277"/>
        <v>0</v>
      </c>
      <c r="AK280" s="61">
        <f>AE280/N280</f>
        <v>0</v>
      </c>
      <c r="AL280" s="26">
        <f t="shared" si="278"/>
        <v>0</v>
      </c>
      <c r="AM280" s="11">
        <v>9</v>
      </c>
      <c r="AN280" s="83">
        <f t="shared" si="279"/>
        <v>2.2332506203473945E-2</v>
      </c>
      <c r="AO280" s="11">
        <v>0</v>
      </c>
      <c r="AP280" s="26">
        <f t="shared" si="280"/>
        <v>0</v>
      </c>
      <c r="AQ280" s="198">
        <f t="shared" si="281"/>
        <v>0</v>
      </c>
      <c r="AR280" s="193">
        <f t="shared" si="282"/>
        <v>0</v>
      </c>
      <c r="AS280" s="283">
        <f t="shared" si="283"/>
        <v>0</v>
      </c>
      <c r="AT280" s="284">
        <f t="shared" si="284"/>
        <v>0</v>
      </c>
      <c r="AV280" s="450">
        <v>0</v>
      </c>
      <c r="AW280" s="83">
        <f t="shared" si="285"/>
        <v>0</v>
      </c>
      <c r="AX280" s="26">
        <v>0</v>
      </c>
      <c r="AY280" s="83">
        <f t="shared" si="286"/>
        <v>0</v>
      </c>
      <c r="AZ280" s="452">
        <v>0</v>
      </c>
      <c r="BA280" s="83">
        <f t="shared" si="287"/>
        <v>0</v>
      </c>
      <c r="BB280" s="452">
        <v>0</v>
      </c>
      <c r="BC280" s="83">
        <f t="shared" si="288"/>
        <v>0</v>
      </c>
      <c r="BD280" s="452">
        <v>0</v>
      </c>
      <c r="BE280" s="83">
        <f t="shared" si="289"/>
        <v>0</v>
      </c>
      <c r="BF280" s="26">
        <v>0</v>
      </c>
      <c r="BG280" s="83">
        <f t="shared" si="290"/>
        <v>0</v>
      </c>
      <c r="BH280" s="212">
        <f t="shared" si="291"/>
        <v>0</v>
      </c>
      <c r="BI280" s="193">
        <f t="shared" si="292"/>
        <v>0</v>
      </c>
      <c r="BJ280" s="283">
        <f t="shared" si="293"/>
        <v>0</v>
      </c>
      <c r="BK280" s="284">
        <f t="shared" si="294"/>
        <v>0</v>
      </c>
      <c r="BM280" s="160">
        <v>0</v>
      </c>
      <c r="BN280" s="26">
        <f t="shared" si="295"/>
        <v>0</v>
      </c>
      <c r="BO280" s="11">
        <v>0</v>
      </c>
      <c r="BP280" s="26">
        <f t="shared" si="296"/>
        <v>0</v>
      </c>
      <c r="BQ280" s="26">
        <v>0</v>
      </c>
      <c r="BR280" s="83">
        <f t="shared" si="297"/>
        <v>0</v>
      </c>
      <c r="BS280" s="163">
        <f t="shared" si="298"/>
        <v>0</v>
      </c>
      <c r="BT280" s="223">
        <f t="shared" si="299"/>
        <v>0</v>
      </c>
      <c r="BU280" s="283">
        <f t="shared" si="300"/>
        <v>0</v>
      </c>
      <c r="BV280" s="284">
        <f t="shared" si="301"/>
        <v>0</v>
      </c>
      <c r="BX280" s="160">
        <v>0</v>
      </c>
      <c r="BY280" s="26">
        <f t="shared" si="302"/>
        <v>0</v>
      </c>
      <c r="BZ280" s="11">
        <v>0</v>
      </c>
      <c r="CA280" s="26">
        <f t="shared" si="303"/>
        <v>0</v>
      </c>
      <c r="CB280" s="11">
        <v>0</v>
      </c>
      <c r="CC280" s="26">
        <f t="shared" si="304"/>
        <v>0</v>
      </c>
      <c r="CD280" s="11">
        <v>0</v>
      </c>
      <c r="CE280" s="26">
        <f t="shared" si="305"/>
        <v>0</v>
      </c>
      <c r="CF280" s="163">
        <f t="shared" si="306"/>
        <v>0</v>
      </c>
      <c r="CG280" s="203">
        <f t="shared" si="307"/>
        <v>0</v>
      </c>
      <c r="CH280" s="283">
        <f t="shared" si="308"/>
        <v>0</v>
      </c>
      <c r="CI280" s="284">
        <f t="shared" si="309"/>
        <v>0</v>
      </c>
      <c r="CK280" s="160">
        <v>0</v>
      </c>
      <c r="CL280" s="26">
        <f t="shared" si="310"/>
        <v>0</v>
      </c>
      <c r="CM280" s="26">
        <v>0</v>
      </c>
      <c r="CN280" s="83">
        <f t="shared" si="311"/>
        <v>0</v>
      </c>
      <c r="CO280" s="11">
        <v>0</v>
      </c>
      <c r="CP280" s="26">
        <f t="shared" si="312"/>
        <v>0</v>
      </c>
      <c r="CQ280" s="11">
        <v>0</v>
      </c>
      <c r="CR280" s="26">
        <f t="shared" si="313"/>
        <v>0</v>
      </c>
      <c r="CS280" s="163">
        <f t="shared" si="314"/>
        <v>0</v>
      </c>
      <c r="CT280" s="203">
        <f t="shared" si="315"/>
        <v>0</v>
      </c>
      <c r="CU280" s="283">
        <f t="shared" si="316"/>
        <v>0</v>
      </c>
      <c r="CV280" s="284">
        <f t="shared" si="317"/>
        <v>0</v>
      </c>
      <c r="CX280" s="227">
        <v>0</v>
      </c>
      <c r="CY280" s="26">
        <f t="shared" si="318"/>
        <v>0</v>
      </c>
      <c r="CZ280" s="26">
        <v>0</v>
      </c>
      <c r="DA280" s="26">
        <f t="shared" si="319"/>
        <v>0</v>
      </c>
      <c r="DB280" s="26">
        <v>0.1409</v>
      </c>
      <c r="DC280" s="163">
        <f t="shared" si="320"/>
        <v>0.1409</v>
      </c>
      <c r="DD280" s="203">
        <f t="shared" si="321"/>
        <v>3.5000000000000003E-2</v>
      </c>
      <c r="DE280" s="283">
        <f t="shared" si="322"/>
        <v>0</v>
      </c>
      <c r="DF280" s="284">
        <f t="shared" si="323"/>
        <v>0</v>
      </c>
      <c r="DI280" s="231"/>
      <c r="DJ280" s="163">
        <f t="shared" si="324"/>
        <v>1.2999000000000001</v>
      </c>
      <c r="DK280" s="203">
        <f t="shared" si="325"/>
        <v>4.9000000000000002E-2</v>
      </c>
      <c r="DM280" s="301">
        <f t="shared" si="326"/>
        <v>0</v>
      </c>
      <c r="DN280" s="302">
        <f t="shared" si="327"/>
        <v>0</v>
      </c>
    </row>
    <row r="281" spans="2:118" x14ac:dyDescent="0.3">
      <c r="B281" s="47" t="s">
        <v>220</v>
      </c>
      <c r="C281" s="160">
        <v>540288</v>
      </c>
      <c r="D281" s="4" t="s">
        <v>350</v>
      </c>
      <c r="E281" s="4" t="s">
        <v>369</v>
      </c>
      <c r="F281" s="11">
        <v>4</v>
      </c>
      <c r="G281" s="18">
        <v>341</v>
      </c>
      <c r="H281" s="18">
        <v>179</v>
      </c>
      <c r="I281" s="18">
        <v>129</v>
      </c>
      <c r="J281" s="19">
        <v>242.11143695014661</v>
      </c>
      <c r="K281" s="18">
        <v>48</v>
      </c>
      <c r="L281" s="163">
        <v>2.69</v>
      </c>
      <c r="N281" s="256">
        <v>0</v>
      </c>
      <c r="O281" s="26">
        <f t="shared" si="265"/>
        <v>0</v>
      </c>
      <c r="P281" s="26">
        <v>0</v>
      </c>
      <c r="Q281" s="26">
        <f t="shared" si="266"/>
        <v>0</v>
      </c>
      <c r="R281" s="11">
        <v>0</v>
      </c>
      <c r="S281" s="26">
        <f t="shared" si="267"/>
        <v>0</v>
      </c>
      <c r="T281" s="69">
        <v>0</v>
      </c>
      <c r="U281" s="26">
        <f t="shared" si="268"/>
        <v>0</v>
      </c>
      <c r="V281" s="11">
        <v>15</v>
      </c>
      <c r="W281" s="26">
        <f t="shared" si="269"/>
        <v>0.28199999999999997</v>
      </c>
      <c r="X281" s="62">
        <v>0</v>
      </c>
      <c r="Y281" s="26">
        <f t="shared" si="270"/>
        <v>0</v>
      </c>
      <c r="Z281" s="163">
        <f t="shared" si="271"/>
        <v>0.28199999999999997</v>
      </c>
      <c r="AA281" s="181">
        <f t="shared" si="272"/>
        <v>2.1000000000000001E-2</v>
      </c>
      <c r="AB281" s="283">
        <f t="shared" si="273"/>
        <v>0</v>
      </c>
      <c r="AC281" s="284">
        <f t="shared" si="274"/>
        <v>0</v>
      </c>
      <c r="AE281" s="256">
        <v>0</v>
      </c>
      <c r="AF281" s="26">
        <f t="shared" si="275"/>
        <v>0</v>
      </c>
      <c r="AG281" s="79">
        <v>0</v>
      </c>
      <c r="AH281" s="26">
        <f t="shared" si="276"/>
        <v>0</v>
      </c>
      <c r="AI281" s="26">
        <v>0</v>
      </c>
      <c r="AJ281" s="83">
        <f t="shared" si="277"/>
        <v>0</v>
      </c>
      <c r="AK281" s="11">
        <v>0</v>
      </c>
      <c r="AL281" s="26">
        <f t="shared" si="278"/>
        <v>0</v>
      </c>
      <c r="AM281" s="11">
        <v>0</v>
      </c>
      <c r="AN281" s="83">
        <f t="shared" si="279"/>
        <v>0</v>
      </c>
      <c r="AO281" s="11">
        <v>0</v>
      </c>
      <c r="AP281" s="26">
        <f t="shared" si="280"/>
        <v>0</v>
      </c>
      <c r="AQ281" s="198">
        <f t="shared" si="281"/>
        <v>0</v>
      </c>
      <c r="AR281" s="193">
        <f t="shared" si="282"/>
        <v>0</v>
      </c>
      <c r="AS281" s="283">
        <f t="shared" si="283"/>
        <v>0</v>
      </c>
      <c r="AT281" s="284">
        <f t="shared" si="284"/>
        <v>0</v>
      </c>
      <c r="AV281" s="208">
        <v>0</v>
      </c>
      <c r="AW281" s="83">
        <f t="shared" si="285"/>
        <v>0</v>
      </c>
      <c r="AX281" s="26">
        <v>0</v>
      </c>
      <c r="AY281" s="83">
        <f t="shared" si="286"/>
        <v>0</v>
      </c>
      <c r="AZ281" s="26">
        <v>0</v>
      </c>
      <c r="BA281" s="83">
        <f t="shared" si="287"/>
        <v>0</v>
      </c>
      <c r="BB281" s="26">
        <v>0</v>
      </c>
      <c r="BC281" s="83">
        <f t="shared" si="288"/>
        <v>0</v>
      </c>
      <c r="BD281" s="26">
        <v>0</v>
      </c>
      <c r="BE281" s="83">
        <f t="shared" si="289"/>
        <v>0</v>
      </c>
      <c r="BF281" s="26">
        <v>0</v>
      </c>
      <c r="BG281" s="83">
        <f t="shared" si="290"/>
        <v>0</v>
      </c>
      <c r="BH281" s="212">
        <f t="shared" si="291"/>
        <v>0</v>
      </c>
      <c r="BI281" s="193">
        <f t="shared" si="292"/>
        <v>0</v>
      </c>
      <c r="BJ281" s="283">
        <f t="shared" si="293"/>
        <v>0</v>
      </c>
      <c r="BK281" s="284">
        <f t="shared" si="294"/>
        <v>0</v>
      </c>
      <c r="BM281" s="160">
        <v>0</v>
      </c>
      <c r="BN281" s="26">
        <f t="shared" si="295"/>
        <v>0</v>
      </c>
      <c r="BO281" s="11">
        <v>0</v>
      </c>
      <c r="BP281" s="26">
        <f t="shared" si="296"/>
        <v>0</v>
      </c>
      <c r="BQ281" s="26">
        <v>0</v>
      </c>
      <c r="BR281" s="83">
        <f t="shared" si="297"/>
        <v>0</v>
      </c>
      <c r="BS281" s="163">
        <f t="shared" si="298"/>
        <v>0</v>
      </c>
      <c r="BT281" s="223">
        <f t="shared" si="299"/>
        <v>0</v>
      </c>
      <c r="BU281" s="283">
        <f t="shared" si="300"/>
        <v>0</v>
      </c>
      <c r="BV281" s="284">
        <f t="shared" si="301"/>
        <v>0</v>
      </c>
      <c r="BX281" s="160">
        <v>0</v>
      </c>
      <c r="BY281" s="26">
        <f t="shared" si="302"/>
        <v>0</v>
      </c>
      <c r="BZ281" s="11">
        <v>0</v>
      </c>
      <c r="CA281" s="26">
        <f t="shared" si="303"/>
        <v>0</v>
      </c>
      <c r="CB281" s="11">
        <v>0</v>
      </c>
      <c r="CC281" s="26">
        <f t="shared" si="304"/>
        <v>0</v>
      </c>
      <c r="CD281" s="11">
        <v>0</v>
      </c>
      <c r="CE281" s="26">
        <f t="shared" si="305"/>
        <v>0</v>
      </c>
      <c r="CF281" s="163">
        <f t="shared" si="306"/>
        <v>0</v>
      </c>
      <c r="CG281" s="203">
        <f t="shared" si="307"/>
        <v>0</v>
      </c>
      <c r="CH281" s="283">
        <f t="shared" si="308"/>
        <v>0</v>
      </c>
      <c r="CI281" s="284">
        <f t="shared" si="309"/>
        <v>0</v>
      </c>
      <c r="CK281" s="160">
        <v>0</v>
      </c>
      <c r="CL281" s="26">
        <f t="shared" si="310"/>
        <v>0</v>
      </c>
      <c r="CM281" s="26">
        <v>0</v>
      </c>
      <c r="CN281" s="83">
        <f t="shared" si="311"/>
        <v>0</v>
      </c>
      <c r="CO281" s="11">
        <v>0</v>
      </c>
      <c r="CP281" s="26">
        <f t="shared" si="312"/>
        <v>0</v>
      </c>
      <c r="CQ281" s="11">
        <v>0</v>
      </c>
      <c r="CR281" s="26">
        <f t="shared" si="313"/>
        <v>0</v>
      </c>
      <c r="CS281" s="163">
        <f t="shared" si="314"/>
        <v>0</v>
      </c>
      <c r="CT281" s="203">
        <f t="shared" si="315"/>
        <v>0</v>
      </c>
      <c r="CU281" s="283">
        <f t="shared" si="316"/>
        <v>0</v>
      </c>
      <c r="CV281" s="284">
        <f t="shared" si="317"/>
        <v>0</v>
      </c>
      <c r="CX281" s="227">
        <v>0</v>
      </c>
      <c r="CY281" s="26">
        <f t="shared" si="318"/>
        <v>0</v>
      </c>
      <c r="CZ281" s="26">
        <v>0</v>
      </c>
      <c r="DA281" s="26">
        <f t="shared" si="319"/>
        <v>0</v>
      </c>
      <c r="DB281" s="178">
        <v>0.86339999999999995</v>
      </c>
      <c r="DC281" s="163">
        <f t="shared" si="320"/>
        <v>0.86339999999999995</v>
      </c>
      <c r="DD281" s="203">
        <f t="shared" si="321"/>
        <v>0.22900000000000001</v>
      </c>
      <c r="DE281" s="283">
        <f t="shared" si="322"/>
        <v>0</v>
      </c>
      <c r="DF281" s="284">
        <f t="shared" si="323"/>
        <v>1</v>
      </c>
      <c r="DI281" s="231"/>
      <c r="DJ281" s="163">
        <f t="shared" si="324"/>
        <v>1.1454</v>
      </c>
      <c r="DK281" s="203">
        <f t="shared" si="325"/>
        <v>4.4999999999999998E-2</v>
      </c>
      <c r="DM281" s="301">
        <f t="shared" si="326"/>
        <v>0</v>
      </c>
      <c r="DN281" s="302">
        <f t="shared" si="327"/>
        <v>1</v>
      </c>
    </row>
    <row r="282" spans="2:118" x14ac:dyDescent="0.3">
      <c r="B282" s="47" t="s">
        <v>181</v>
      </c>
      <c r="C282" s="160">
        <v>545555</v>
      </c>
      <c r="D282" s="4" t="s">
        <v>341</v>
      </c>
      <c r="E282" s="4" t="s">
        <v>369</v>
      </c>
      <c r="F282" s="11">
        <v>8</v>
      </c>
      <c r="G282" s="18">
        <v>835</v>
      </c>
      <c r="H282" s="18">
        <v>443</v>
      </c>
      <c r="I282" s="18">
        <v>1048</v>
      </c>
      <c r="J282" s="19">
        <v>803.25748502994009</v>
      </c>
      <c r="K282" s="18">
        <v>399</v>
      </c>
      <c r="L282" s="163">
        <v>2.63</v>
      </c>
      <c r="N282" s="256">
        <v>54</v>
      </c>
      <c r="O282" s="26">
        <f t="shared" si="265"/>
        <v>0.314</v>
      </c>
      <c r="P282" s="26">
        <v>6.4670658682634732E-2</v>
      </c>
      <c r="Q282" s="26">
        <f t="shared" si="266"/>
        <v>0.39500000000000002</v>
      </c>
      <c r="R282" s="11">
        <v>0.52</v>
      </c>
      <c r="S282" s="26">
        <f t="shared" si="267"/>
        <v>7.3999999999999996E-2</v>
      </c>
      <c r="T282" s="69">
        <v>6.2275449101796413E-4</v>
      </c>
      <c r="U282" s="26">
        <f t="shared" si="268"/>
        <v>5.2999999999999999E-2</v>
      </c>
      <c r="V282" s="11">
        <v>11</v>
      </c>
      <c r="W282" s="26">
        <f t="shared" si="269"/>
        <v>4.4999999999999998E-2</v>
      </c>
      <c r="X282" s="62">
        <v>0</v>
      </c>
      <c r="Y282" s="26">
        <f t="shared" si="270"/>
        <v>0</v>
      </c>
      <c r="Z282" s="163">
        <f t="shared" si="271"/>
        <v>0.88100000000000001</v>
      </c>
      <c r="AA282" s="181">
        <f t="shared" si="272"/>
        <v>5.2999999999999999E-2</v>
      </c>
      <c r="AB282" s="283">
        <f t="shared" si="273"/>
        <v>0</v>
      </c>
      <c r="AC282" s="284">
        <f t="shared" si="274"/>
        <v>0</v>
      </c>
      <c r="AE282" s="256">
        <v>0</v>
      </c>
      <c r="AF282" s="26">
        <f t="shared" si="275"/>
        <v>0</v>
      </c>
      <c r="AG282" s="79">
        <v>0</v>
      </c>
      <c r="AH282" s="26">
        <f t="shared" si="276"/>
        <v>0</v>
      </c>
      <c r="AI282" s="26">
        <v>0</v>
      </c>
      <c r="AJ282" s="83">
        <f t="shared" si="277"/>
        <v>0</v>
      </c>
      <c r="AK282" s="11">
        <v>0</v>
      </c>
      <c r="AL282" s="26">
        <f t="shared" si="278"/>
        <v>0</v>
      </c>
      <c r="AM282" s="11">
        <v>0</v>
      </c>
      <c r="AN282" s="83">
        <f t="shared" si="279"/>
        <v>0</v>
      </c>
      <c r="AO282" s="11">
        <v>0</v>
      </c>
      <c r="AP282" s="26">
        <f t="shared" si="280"/>
        <v>0</v>
      </c>
      <c r="AQ282" s="198">
        <f t="shared" si="281"/>
        <v>0</v>
      </c>
      <c r="AR282" s="193">
        <f t="shared" si="282"/>
        <v>0</v>
      </c>
      <c r="AS282" s="283">
        <f t="shared" si="283"/>
        <v>0</v>
      </c>
      <c r="AT282" s="284">
        <f t="shared" si="284"/>
        <v>0</v>
      </c>
      <c r="AV282" s="208">
        <v>0</v>
      </c>
      <c r="AW282" s="83">
        <f t="shared" si="285"/>
        <v>0</v>
      </c>
      <c r="AX282" s="26">
        <v>0</v>
      </c>
      <c r="AY282" s="83">
        <f t="shared" si="286"/>
        <v>0</v>
      </c>
      <c r="AZ282" s="26">
        <v>0</v>
      </c>
      <c r="BA282" s="83">
        <f t="shared" si="287"/>
        <v>0</v>
      </c>
      <c r="BB282" s="26">
        <v>0</v>
      </c>
      <c r="BC282" s="83">
        <f t="shared" si="288"/>
        <v>0</v>
      </c>
      <c r="BD282" s="26">
        <v>0</v>
      </c>
      <c r="BE282" s="83">
        <f t="shared" si="289"/>
        <v>0</v>
      </c>
      <c r="BF282" s="26">
        <v>0</v>
      </c>
      <c r="BG282" s="83">
        <f t="shared" si="290"/>
        <v>0</v>
      </c>
      <c r="BH282" s="212">
        <f t="shared" si="291"/>
        <v>0</v>
      </c>
      <c r="BI282" s="193">
        <f t="shared" si="292"/>
        <v>0</v>
      </c>
      <c r="BJ282" s="283">
        <f t="shared" si="293"/>
        <v>0</v>
      </c>
      <c r="BK282" s="284">
        <f t="shared" si="294"/>
        <v>0</v>
      </c>
      <c r="BM282" s="160">
        <v>0</v>
      </c>
      <c r="BN282" s="26">
        <f t="shared" si="295"/>
        <v>0</v>
      </c>
      <c r="BO282" s="11">
        <v>0</v>
      </c>
      <c r="BP282" s="26">
        <f t="shared" si="296"/>
        <v>0</v>
      </c>
      <c r="BQ282" s="26">
        <v>0</v>
      </c>
      <c r="BR282" s="83">
        <f t="shared" si="297"/>
        <v>0</v>
      </c>
      <c r="BS282" s="163">
        <f t="shared" si="298"/>
        <v>0</v>
      </c>
      <c r="BT282" s="223">
        <f t="shared" si="299"/>
        <v>0</v>
      </c>
      <c r="BU282" s="283">
        <f t="shared" si="300"/>
        <v>0</v>
      </c>
      <c r="BV282" s="284">
        <f t="shared" si="301"/>
        <v>0</v>
      </c>
      <c r="BX282" s="160">
        <v>0</v>
      </c>
      <c r="BY282" s="26">
        <f t="shared" si="302"/>
        <v>0</v>
      </c>
      <c r="BZ282" s="11">
        <v>0</v>
      </c>
      <c r="CA282" s="26">
        <f t="shared" si="303"/>
        <v>0</v>
      </c>
      <c r="CB282" s="11">
        <v>0</v>
      </c>
      <c r="CC282" s="26">
        <f t="shared" si="304"/>
        <v>0</v>
      </c>
      <c r="CD282" s="11">
        <v>0</v>
      </c>
      <c r="CE282" s="26">
        <f t="shared" si="305"/>
        <v>0</v>
      </c>
      <c r="CF282" s="163">
        <f t="shared" si="306"/>
        <v>0</v>
      </c>
      <c r="CG282" s="203">
        <f t="shared" si="307"/>
        <v>0</v>
      </c>
      <c r="CH282" s="283">
        <f t="shared" si="308"/>
        <v>0</v>
      </c>
      <c r="CI282" s="284">
        <f t="shared" si="309"/>
        <v>0</v>
      </c>
      <c r="CK282" s="160">
        <v>0</v>
      </c>
      <c r="CL282" s="26">
        <f t="shared" si="310"/>
        <v>0</v>
      </c>
      <c r="CM282" s="26">
        <v>0</v>
      </c>
      <c r="CN282" s="83">
        <f t="shared" si="311"/>
        <v>0</v>
      </c>
      <c r="CO282" s="11">
        <v>0</v>
      </c>
      <c r="CP282" s="26">
        <f t="shared" si="312"/>
        <v>0</v>
      </c>
      <c r="CQ282" s="11">
        <v>0</v>
      </c>
      <c r="CR282" s="26">
        <f t="shared" si="313"/>
        <v>0</v>
      </c>
      <c r="CS282" s="163">
        <f t="shared" si="314"/>
        <v>0</v>
      </c>
      <c r="CT282" s="203">
        <f t="shared" si="315"/>
        <v>0</v>
      </c>
      <c r="CU282" s="283">
        <f t="shared" si="316"/>
        <v>0</v>
      </c>
      <c r="CV282" s="284">
        <f t="shared" si="317"/>
        <v>0</v>
      </c>
      <c r="CX282" s="227">
        <v>0</v>
      </c>
      <c r="CY282" s="26">
        <f t="shared" si="318"/>
        <v>0</v>
      </c>
      <c r="CZ282" s="26">
        <v>0</v>
      </c>
      <c r="DA282" s="26">
        <f t="shared" si="319"/>
        <v>0</v>
      </c>
      <c r="DB282" s="26">
        <v>0.1321</v>
      </c>
      <c r="DC282" s="163">
        <f t="shared" si="320"/>
        <v>0.1321</v>
      </c>
      <c r="DD282" s="203">
        <f t="shared" si="321"/>
        <v>3.1E-2</v>
      </c>
      <c r="DE282" s="283">
        <f t="shared" si="322"/>
        <v>0</v>
      </c>
      <c r="DF282" s="284">
        <f t="shared" si="323"/>
        <v>0</v>
      </c>
      <c r="DI282" s="231"/>
      <c r="DJ282" s="163">
        <f t="shared" si="324"/>
        <v>1.0131000000000001</v>
      </c>
      <c r="DK282" s="203">
        <f t="shared" si="325"/>
        <v>4.2000000000000003E-2</v>
      </c>
      <c r="DM282" s="301">
        <f t="shared" si="326"/>
        <v>0</v>
      </c>
      <c r="DN282" s="302">
        <f t="shared" si="327"/>
        <v>0</v>
      </c>
    </row>
    <row r="283" spans="2:118" x14ac:dyDescent="0.3">
      <c r="B283" s="47" t="s">
        <v>75</v>
      </c>
      <c r="C283" s="160">
        <v>540281</v>
      </c>
      <c r="D283" s="4" t="s">
        <v>322</v>
      </c>
      <c r="E283" s="4" t="s">
        <v>369</v>
      </c>
      <c r="F283" s="11">
        <v>4</v>
      </c>
      <c r="G283" s="18">
        <v>2437</v>
      </c>
      <c r="H283" s="18">
        <v>2764</v>
      </c>
      <c r="I283" s="18">
        <v>3923</v>
      </c>
      <c r="J283" s="19">
        <v>1030.250307755437</v>
      </c>
      <c r="K283" s="18">
        <v>1971</v>
      </c>
      <c r="L283" s="163">
        <v>1.97</v>
      </c>
      <c r="N283" s="256">
        <v>0</v>
      </c>
      <c r="O283" s="26">
        <f t="shared" si="265"/>
        <v>0</v>
      </c>
      <c r="P283" s="26">
        <v>0</v>
      </c>
      <c r="Q283" s="26">
        <f t="shared" si="266"/>
        <v>0</v>
      </c>
      <c r="R283" s="11">
        <v>0</v>
      </c>
      <c r="S283" s="26">
        <f t="shared" si="267"/>
        <v>0</v>
      </c>
      <c r="T283" s="69">
        <v>0</v>
      </c>
      <c r="U283" s="26">
        <f t="shared" si="268"/>
        <v>0</v>
      </c>
      <c r="V283" s="11">
        <v>18</v>
      </c>
      <c r="W283" s="26">
        <f t="shared" si="269"/>
        <v>0.58599999999999997</v>
      </c>
      <c r="X283" s="62">
        <v>0</v>
      </c>
      <c r="Y283" s="26">
        <f t="shared" si="270"/>
        <v>0</v>
      </c>
      <c r="Z283" s="163">
        <f t="shared" si="271"/>
        <v>0.58599999999999997</v>
      </c>
      <c r="AA283" s="181">
        <f t="shared" si="272"/>
        <v>3.1E-2</v>
      </c>
      <c r="AB283" s="283">
        <f t="shared" si="273"/>
        <v>0</v>
      </c>
      <c r="AC283" s="284">
        <f t="shared" si="274"/>
        <v>0</v>
      </c>
      <c r="AE283" s="256">
        <v>0</v>
      </c>
      <c r="AF283" s="26">
        <f t="shared" si="275"/>
        <v>0</v>
      </c>
      <c r="AG283" s="79">
        <v>0</v>
      </c>
      <c r="AH283" s="26">
        <f t="shared" si="276"/>
        <v>0</v>
      </c>
      <c r="AI283" s="26">
        <v>0</v>
      </c>
      <c r="AJ283" s="83">
        <f t="shared" si="277"/>
        <v>0</v>
      </c>
      <c r="AK283" s="11">
        <v>0</v>
      </c>
      <c r="AL283" s="26">
        <f t="shared" si="278"/>
        <v>0</v>
      </c>
      <c r="AM283" s="11">
        <v>0</v>
      </c>
      <c r="AN283" s="83">
        <f t="shared" si="279"/>
        <v>0</v>
      </c>
      <c r="AO283" s="11">
        <v>0</v>
      </c>
      <c r="AP283" s="26">
        <f t="shared" si="280"/>
        <v>0</v>
      </c>
      <c r="AQ283" s="198">
        <f t="shared" si="281"/>
        <v>0</v>
      </c>
      <c r="AR283" s="193">
        <f t="shared" si="282"/>
        <v>0</v>
      </c>
      <c r="AS283" s="283">
        <f t="shared" si="283"/>
        <v>0</v>
      </c>
      <c r="AT283" s="284">
        <f t="shared" si="284"/>
        <v>0</v>
      </c>
      <c r="AV283" s="208">
        <v>0</v>
      </c>
      <c r="AW283" s="83">
        <f t="shared" si="285"/>
        <v>0</v>
      </c>
      <c r="AX283" s="26">
        <v>0</v>
      </c>
      <c r="AY283" s="83">
        <f t="shared" si="286"/>
        <v>0</v>
      </c>
      <c r="AZ283" s="26">
        <v>0</v>
      </c>
      <c r="BA283" s="83">
        <f t="shared" si="287"/>
        <v>0</v>
      </c>
      <c r="BB283" s="26">
        <v>0</v>
      </c>
      <c r="BC283" s="83">
        <f t="shared" si="288"/>
        <v>0</v>
      </c>
      <c r="BD283" s="26">
        <v>0</v>
      </c>
      <c r="BE283" s="83">
        <f t="shared" si="289"/>
        <v>0</v>
      </c>
      <c r="BF283" s="26">
        <v>0</v>
      </c>
      <c r="BG283" s="83">
        <f t="shared" si="290"/>
        <v>0</v>
      </c>
      <c r="BH283" s="212">
        <f t="shared" si="291"/>
        <v>0</v>
      </c>
      <c r="BI283" s="193">
        <f t="shared" si="292"/>
        <v>0</v>
      </c>
      <c r="BJ283" s="283">
        <f t="shared" si="293"/>
        <v>0</v>
      </c>
      <c r="BK283" s="284">
        <f t="shared" si="294"/>
        <v>0</v>
      </c>
      <c r="BM283" s="160">
        <v>0</v>
      </c>
      <c r="BN283" s="26">
        <f t="shared" si="295"/>
        <v>0</v>
      </c>
      <c r="BO283" s="11">
        <v>0</v>
      </c>
      <c r="BP283" s="26">
        <f t="shared" si="296"/>
        <v>0</v>
      </c>
      <c r="BQ283" s="26">
        <v>0</v>
      </c>
      <c r="BR283" s="83">
        <f t="shared" si="297"/>
        <v>0</v>
      </c>
      <c r="BS283" s="163">
        <f t="shared" si="298"/>
        <v>0</v>
      </c>
      <c r="BT283" s="223">
        <f t="shared" si="299"/>
        <v>0</v>
      </c>
      <c r="BU283" s="283">
        <f t="shared" si="300"/>
        <v>0</v>
      </c>
      <c r="BV283" s="284">
        <f t="shared" si="301"/>
        <v>0</v>
      </c>
      <c r="BX283" s="160">
        <v>0</v>
      </c>
      <c r="BY283" s="26">
        <f t="shared" si="302"/>
        <v>0</v>
      </c>
      <c r="BZ283" s="11">
        <v>0</v>
      </c>
      <c r="CA283" s="26">
        <f t="shared" si="303"/>
        <v>0</v>
      </c>
      <c r="CB283" s="11">
        <v>0</v>
      </c>
      <c r="CC283" s="26">
        <f t="shared" si="304"/>
        <v>0</v>
      </c>
      <c r="CD283" s="11">
        <v>0</v>
      </c>
      <c r="CE283" s="26">
        <f t="shared" si="305"/>
        <v>0</v>
      </c>
      <c r="CF283" s="163">
        <f t="shared" si="306"/>
        <v>0</v>
      </c>
      <c r="CG283" s="203">
        <f t="shared" si="307"/>
        <v>0</v>
      </c>
      <c r="CH283" s="283">
        <f t="shared" si="308"/>
        <v>0</v>
      </c>
      <c r="CI283" s="284">
        <f t="shared" si="309"/>
        <v>0</v>
      </c>
      <c r="CK283" s="160">
        <v>0</v>
      </c>
      <c r="CL283" s="26">
        <f t="shared" si="310"/>
        <v>0</v>
      </c>
      <c r="CM283" s="26">
        <v>0</v>
      </c>
      <c r="CN283" s="83">
        <f t="shared" si="311"/>
        <v>0</v>
      </c>
      <c r="CO283" s="11">
        <v>1</v>
      </c>
      <c r="CP283" s="26">
        <f t="shared" si="312"/>
        <v>0.109</v>
      </c>
      <c r="CQ283" s="11">
        <v>0</v>
      </c>
      <c r="CR283" s="26">
        <f t="shared" si="313"/>
        <v>0</v>
      </c>
      <c r="CS283" s="163">
        <f t="shared" si="314"/>
        <v>0.109</v>
      </c>
      <c r="CT283" s="203">
        <f t="shared" si="315"/>
        <v>9.5000000000000001E-2</v>
      </c>
      <c r="CU283" s="283">
        <f t="shared" si="316"/>
        <v>0</v>
      </c>
      <c r="CV283" s="284">
        <f t="shared" si="317"/>
        <v>0</v>
      </c>
      <c r="CX283" s="227">
        <v>0</v>
      </c>
      <c r="CY283" s="26">
        <f t="shared" si="318"/>
        <v>0</v>
      </c>
      <c r="CZ283" s="26">
        <v>0</v>
      </c>
      <c r="DA283" s="26">
        <f t="shared" si="319"/>
        <v>0</v>
      </c>
      <c r="DB283" s="26">
        <v>0.3039</v>
      </c>
      <c r="DC283" s="163">
        <f t="shared" si="320"/>
        <v>0.3039</v>
      </c>
      <c r="DD283" s="203">
        <f t="shared" si="321"/>
        <v>6.3E-2</v>
      </c>
      <c r="DE283" s="283">
        <f t="shared" si="322"/>
        <v>0</v>
      </c>
      <c r="DF283" s="284">
        <f t="shared" si="323"/>
        <v>0</v>
      </c>
      <c r="DI283" s="231"/>
      <c r="DJ283" s="163">
        <f t="shared" si="324"/>
        <v>0.9988999999999999</v>
      </c>
      <c r="DK283" s="203">
        <f t="shared" si="325"/>
        <v>3.7999999999999999E-2</v>
      </c>
      <c r="DM283" s="301">
        <f t="shared" si="326"/>
        <v>0</v>
      </c>
      <c r="DN283" s="302">
        <f t="shared" si="327"/>
        <v>0</v>
      </c>
    </row>
    <row r="284" spans="2:118" x14ac:dyDescent="0.3">
      <c r="B284" s="47" t="s">
        <v>232</v>
      </c>
      <c r="C284" s="160">
        <v>540137</v>
      </c>
      <c r="D284" s="4" t="s">
        <v>351</v>
      </c>
      <c r="E284" s="4" t="s">
        <v>369</v>
      </c>
      <c r="F284" s="11">
        <v>6</v>
      </c>
      <c r="G284" s="18">
        <v>215</v>
      </c>
      <c r="H284" s="18">
        <v>153</v>
      </c>
      <c r="I284" s="18">
        <v>362</v>
      </c>
      <c r="J284" s="19">
        <v>1077.5813953488373</v>
      </c>
      <c r="K284" s="18">
        <v>141</v>
      </c>
      <c r="L284" s="163">
        <v>2.57</v>
      </c>
      <c r="N284" s="256">
        <v>0</v>
      </c>
      <c r="O284" s="26">
        <f t="shared" si="265"/>
        <v>0</v>
      </c>
      <c r="P284" s="26">
        <v>0</v>
      </c>
      <c r="Q284" s="26">
        <f t="shared" si="266"/>
        <v>0</v>
      </c>
      <c r="R284" s="11">
        <v>0</v>
      </c>
      <c r="S284" s="26">
        <f t="shared" si="267"/>
        <v>0</v>
      </c>
      <c r="T284" s="69">
        <v>0</v>
      </c>
      <c r="U284" s="26">
        <f t="shared" si="268"/>
        <v>0</v>
      </c>
      <c r="V284" s="11">
        <v>16</v>
      </c>
      <c r="W284" s="26">
        <f t="shared" si="269"/>
        <v>0.38800000000000001</v>
      </c>
      <c r="X284" s="62">
        <v>0</v>
      </c>
      <c r="Y284" s="26">
        <f t="shared" si="270"/>
        <v>0</v>
      </c>
      <c r="Z284" s="163">
        <f t="shared" si="271"/>
        <v>0.38800000000000001</v>
      </c>
      <c r="AA284" s="181">
        <f t="shared" si="272"/>
        <v>2.4E-2</v>
      </c>
      <c r="AB284" s="283">
        <f t="shared" si="273"/>
        <v>0</v>
      </c>
      <c r="AC284" s="284">
        <f t="shared" si="274"/>
        <v>0</v>
      </c>
      <c r="AE284" s="256">
        <v>0</v>
      </c>
      <c r="AF284" s="26">
        <f t="shared" si="275"/>
        <v>0</v>
      </c>
      <c r="AG284" s="79">
        <v>0</v>
      </c>
      <c r="AH284" s="26">
        <f t="shared" si="276"/>
        <v>0</v>
      </c>
      <c r="AI284" s="26">
        <v>0</v>
      </c>
      <c r="AJ284" s="83">
        <f t="shared" si="277"/>
        <v>0</v>
      </c>
      <c r="AK284" s="11">
        <v>0</v>
      </c>
      <c r="AL284" s="26">
        <f t="shared" si="278"/>
        <v>0</v>
      </c>
      <c r="AM284" s="11">
        <v>0</v>
      </c>
      <c r="AN284" s="83">
        <f t="shared" si="279"/>
        <v>0</v>
      </c>
      <c r="AO284" s="11">
        <v>0</v>
      </c>
      <c r="AP284" s="26">
        <f t="shared" si="280"/>
        <v>0</v>
      </c>
      <c r="AQ284" s="198">
        <f t="shared" si="281"/>
        <v>0</v>
      </c>
      <c r="AR284" s="193">
        <f t="shared" si="282"/>
        <v>0</v>
      </c>
      <c r="AS284" s="283">
        <f t="shared" si="283"/>
        <v>0</v>
      </c>
      <c r="AT284" s="284">
        <f t="shared" si="284"/>
        <v>0</v>
      </c>
      <c r="AV284" s="208">
        <v>0</v>
      </c>
      <c r="AW284" s="83">
        <f t="shared" si="285"/>
        <v>0</v>
      </c>
      <c r="AX284" s="26">
        <v>0</v>
      </c>
      <c r="AY284" s="83">
        <f t="shared" si="286"/>
        <v>0</v>
      </c>
      <c r="AZ284" s="26">
        <v>0</v>
      </c>
      <c r="BA284" s="83">
        <f t="shared" si="287"/>
        <v>0</v>
      </c>
      <c r="BB284" s="26">
        <v>0</v>
      </c>
      <c r="BC284" s="83">
        <f t="shared" si="288"/>
        <v>0</v>
      </c>
      <c r="BD284" s="26">
        <v>0</v>
      </c>
      <c r="BE284" s="83">
        <f t="shared" si="289"/>
        <v>0</v>
      </c>
      <c r="BF284" s="26">
        <v>0</v>
      </c>
      <c r="BG284" s="83">
        <f t="shared" si="290"/>
        <v>0</v>
      </c>
      <c r="BH284" s="212">
        <f t="shared" si="291"/>
        <v>0</v>
      </c>
      <c r="BI284" s="193">
        <f t="shared" si="292"/>
        <v>0</v>
      </c>
      <c r="BJ284" s="283">
        <f t="shared" si="293"/>
        <v>0</v>
      </c>
      <c r="BK284" s="284">
        <f t="shared" si="294"/>
        <v>0</v>
      </c>
      <c r="BM284" s="160">
        <v>0</v>
      </c>
      <c r="BN284" s="26">
        <f t="shared" si="295"/>
        <v>0</v>
      </c>
      <c r="BO284" s="11">
        <v>0</v>
      </c>
      <c r="BP284" s="26">
        <f t="shared" si="296"/>
        <v>0</v>
      </c>
      <c r="BQ284" s="26">
        <v>0</v>
      </c>
      <c r="BR284" s="83">
        <f t="shared" si="297"/>
        <v>0</v>
      </c>
      <c r="BS284" s="163">
        <f t="shared" si="298"/>
        <v>0</v>
      </c>
      <c r="BT284" s="223">
        <f t="shared" si="299"/>
        <v>0</v>
      </c>
      <c r="BU284" s="283">
        <f t="shared" si="300"/>
        <v>0</v>
      </c>
      <c r="BV284" s="284">
        <f t="shared" si="301"/>
        <v>0</v>
      </c>
      <c r="BX284" s="160">
        <v>0</v>
      </c>
      <c r="BY284" s="26">
        <f t="shared" si="302"/>
        <v>0</v>
      </c>
      <c r="BZ284" s="11">
        <v>0</v>
      </c>
      <c r="CA284" s="26">
        <f t="shared" si="303"/>
        <v>0</v>
      </c>
      <c r="CB284" s="11">
        <v>0</v>
      </c>
      <c r="CC284" s="26">
        <f t="shared" si="304"/>
        <v>0</v>
      </c>
      <c r="CD284" s="11">
        <v>0</v>
      </c>
      <c r="CE284" s="26">
        <f t="shared" si="305"/>
        <v>0</v>
      </c>
      <c r="CF284" s="163">
        <f t="shared" si="306"/>
        <v>0</v>
      </c>
      <c r="CG284" s="203">
        <f t="shared" si="307"/>
        <v>0</v>
      </c>
      <c r="CH284" s="283">
        <f t="shared" si="308"/>
        <v>0</v>
      </c>
      <c r="CI284" s="284">
        <f t="shared" si="309"/>
        <v>0</v>
      </c>
      <c r="CK284" s="160">
        <v>0</v>
      </c>
      <c r="CL284" s="26">
        <f t="shared" si="310"/>
        <v>0</v>
      </c>
      <c r="CM284" s="26">
        <v>0</v>
      </c>
      <c r="CN284" s="83">
        <f t="shared" si="311"/>
        <v>0</v>
      </c>
      <c r="CO284" s="11">
        <v>0</v>
      </c>
      <c r="CP284" s="26">
        <f t="shared" si="312"/>
        <v>0</v>
      </c>
      <c r="CQ284" s="11">
        <v>0</v>
      </c>
      <c r="CR284" s="26">
        <f t="shared" si="313"/>
        <v>0</v>
      </c>
      <c r="CS284" s="163">
        <f t="shared" si="314"/>
        <v>0</v>
      </c>
      <c r="CT284" s="203">
        <f t="shared" si="315"/>
        <v>0</v>
      </c>
      <c r="CU284" s="283">
        <f t="shared" si="316"/>
        <v>0</v>
      </c>
      <c r="CV284" s="284">
        <f t="shared" si="317"/>
        <v>0</v>
      </c>
      <c r="CX284" s="227">
        <v>0</v>
      </c>
      <c r="CY284" s="26">
        <f t="shared" si="318"/>
        <v>0</v>
      </c>
      <c r="CZ284" s="26">
        <v>0</v>
      </c>
      <c r="DA284" s="26">
        <f t="shared" si="319"/>
        <v>0</v>
      </c>
      <c r="DB284" s="26">
        <v>0.58140000000000003</v>
      </c>
      <c r="DC284" s="163">
        <f t="shared" si="320"/>
        <v>0.58140000000000003</v>
      </c>
      <c r="DD284" s="203">
        <f t="shared" si="321"/>
        <v>0.14099999999999999</v>
      </c>
      <c r="DE284" s="283">
        <f t="shared" si="322"/>
        <v>0</v>
      </c>
      <c r="DF284" s="284">
        <f t="shared" si="323"/>
        <v>0</v>
      </c>
      <c r="DI284" s="231"/>
      <c r="DJ284" s="163">
        <f t="shared" si="324"/>
        <v>0.96940000000000004</v>
      </c>
      <c r="DK284" s="203">
        <f t="shared" si="325"/>
        <v>3.5000000000000003E-2</v>
      </c>
      <c r="DM284" s="301">
        <f t="shared" si="326"/>
        <v>0</v>
      </c>
      <c r="DN284" s="302">
        <f t="shared" si="327"/>
        <v>0</v>
      </c>
    </row>
    <row r="285" spans="2:118" x14ac:dyDescent="0.3">
      <c r="B285" s="47" t="s">
        <v>64</v>
      </c>
      <c r="C285" s="160">
        <v>540050</v>
      </c>
      <c r="D285" s="4" t="s">
        <v>318</v>
      </c>
      <c r="E285" s="4" t="s">
        <v>369</v>
      </c>
      <c r="F285" s="11">
        <v>4</v>
      </c>
      <c r="G285" s="18">
        <v>58</v>
      </c>
      <c r="H285" s="18">
        <v>28</v>
      </c>
      <c r="I285" s="18">
        <v>4</v>
      </c>
      <c r="J285" s="19">
        <v>44.137931034482754</v>
      </c>
      <c r="K285" s="18">
        <v>4</v>
      </c>
      <c r="L285" s="163">
        <v>1</v>
      </c>
      <c r="N285" s="256">
        <v>0</v>
      </c>
      <c r="O285" s="26">
        <f t="shared" si="265"/>
        <v>0</v>
      </c>
      <c r="P285" s="26">
        <v>0</v>
      </c>
      <c r="Q285" s="26">
        <f t="shared" si="266"/>
        <v>0</v>
      </c>
      <c r="R285" s="11">
        <v>0.13</v>
      </c>
      <c r="S285" s="26">
        <f t="shared" si="267"/>
        <v>3.7999999999999999E-2</v>
      </c>
      <c r="T285" s="69">
        <v>2.241379310344827E-3</v>
      </c>
      <c r="U285" s="26">
        <f t="shared" si="268"/>
        <v>0.35299999999999998</v>
      </c>
      <c r="V285" s="11">
        <v>17</v>
      </c>
      <c r="W285" s="26">
        <f t="shared" si="269"/>
        <v>0.505</v>
      </c>
      <c r="X285" s="62">
        <v>0</v>
      </c>
      <c r="Y285" s="26">
        <f t="shared" si="270"/>
        <v>0</v>
      </c>
      <c r="Z285" s="163">
        <f t="shared" si="271"/>
        <v>0.89600000000000002</v>
      </c>
      <c r="AA285" s="181">
        <f t="shared" si="272"/>
        <v>5.6000000000000001E-2</v>
      </c>
      <c r="AB285" s="283">
        <f t="shared" si="273"/>
        <v>0</v>
      </c>
      <c r="AC285" s="284">
        <f t="shared" si="274"/>
        <v>0</v>
      </c>
      <c r="AE285" s="256">
        <v>0</v>
      </c>
      <c r="AF285" s="26">
        <f t="shared" si="275"/>
        <v>0</v>
      </c>
      <c r="AG285" s="79">
        <v>0</v>
      </c>
      <c r="AH285" s="26">
        <f t="shared" si="276"/>
        <v>0</v>
      </c>
      <c r="AI285" s="26">
        <v>0</v>
      </c>
      <c r="AJ285" s="83">
        <f t="shared" si="277"/>
        <v>0</v>
      </c>
      <c r="AK285" s="11">
        <v>0</v>
      </c>
      <c r="AL285" s="26">
        <f t="shared" si="278"/>
        <v>0</v>
      </c>
      <c r="AM285" s="11">
        <v>0</v>
      </c>
      <c r="AN285" s="83">
        <f t="shared" si="279"/>
        <v>0</v>
      </c>
      <c r="AO285" s="11">
        <v>0</v>
      </c>
      <c r="AP285" s="26">
        <f t="shared" si="280"/>
        <v>0</v>
      </c>
      <c r="AQ285" s="198">
        <f t="shared" si="281"/>
        <v>0</v>
      </c>
      <c r="AR285" s="193">
        <f t="shared" si="282"/>
        <v>0</v>
      </c>
      <c r="AS285" s="283">
        <f t="shared" si="283"/>
        <v>0</v>
      </c>
      <c r="AT285" s="284">
        <f t="shared" si="284"/>
        <v>0</v>
      </c>
      <c r="AV285" s="208">
        <v>0</v>
      </c>
      <c r="AW285" s="83">
        <f t="shared" si="285"/>
        <v>0</v>
      </c>
      <c r="AX285" s="26">
        <v>0</v>
      </c>
      <c r="AY285" s="83">
        <f t="shared" si="286"/>
        <v>0</v>
      </c>
      <c r="AZ285" s="26">
        <v>0</v>
      </c>
      <c r="BA285" s="83">
        <f t="shared" si="287"/>
        <v>0</v>
      </c>
      <c r="BB285" s="26">
        <v>0</v>
      </c>
      <c r="BC285" s="83">
        <f t="shared" si="288"/>
        <v>0</v>
      </c>
      <c r="BD285" s="26">
        <v>0</v>
      </c>
      <c r="BE285" s="83">
        <f t="shared" si="289"/>
        <v>0</v>
      </c>
      <c r="BF285" s="26">
        <v>0</v>
      </c>
      <c r="BG285" s="83">
        <f t="shared" si="290"/>
        <v>0</v>
      </c>
      <c r="BH285" s="212">
        <f t="shared" si="291"/>
        <v>0</v>
      </c>
      <c r="BI285" s="193">
        <f t="shared" si="292"/>
        <v>0</v>
      </c>
      <c r="BJ285" s="283">
        <f t="shared" si="293"/>
        <v>0</v>
      </c>
      <c r="BK285" s="284">
        <f t="shared" si="294"/>
        <v>0</v>
      </c>
      <c r="BM285" s="160">
        <v>0</v>
      </c>
      <c r="BN285" s="26">
        <f t="shared" si="295"/>
        <v>0</v>
      </c>
      <c r="BO285" s="11">
        <v>0</v>
      </c>
      <c r="BP285" s="26">
        <f t="shared" si="296"/>
        <v>0</v>
      </c>
      <c r="BQ285" s="26">
        <v>0</v>
      </c>
      <c r="BR285" s="83">
        <f t="shared" si="297"/>
        <v>0</v>
      </c>
      <c r="BS285" s="163">
        <f t="shared" si="298"/>
        <v>0</v>
      </c>
      <c r="BT285" s="223">
        <f t="shared" si="299"/>
        <v>0</v>
      </c>
      <c r="BU285" s="283">
        <f t="shared" si="300"/>
        <v>0</v>
      </c>
      <c r="BV285" s="284">
        <f t="shared" si="301"/>
        <v>0</v>
      </c>
      <c r="BX285" s="160">
        <v>0</v>
      </c>
      <c r="BY285" s="26">
        <f t="shared" si="302"/>
        <v>0</v>
      </c>
      <c r="BZ285" s="11">
        <v>0</v>
      </c>
      <c r="CA285" s="26">
        <f t="shared" si="303"/>
        <v>0</v>
      </c>
      <c r="CB285" s="11">
        <v>0</v>
      </c>
      <c r="CC285" s="26">
        <f t="shared" si="304"/>
        <v>0</v>
      </c>
      <c r="CD285" s="11">
        <v>0</v>
      </c>
      <c r="CE285" s="26">
        <f t="shared" si="305"/>
        <v>0</v>
      </c>
      <c r="CF285" s="163">
        <f t="shared" si="306"/>
        <v>0</v>
      </c>
      <c r="CG285" s="203">
        <f t="shared" si="307"/>
        <v>0</v>
      </c>
      <c r="CH285" s="283">
        <f t="shared" si="308"/>
        <v>0</v>
      </c>
      <c r="CI285" s="284">
        <f t="shared" si="309"/>
        <v>0</v>
      </c>
      <c r="CK285" s="160">
        <v>0</v>
      </c>
      <c r="CL285" s="26">
        <f t="shared" si="310"/>
        <v>0</v>
      </c>
      <c r="CM285" s="26">
        <v>0</v>
      </c>
      <c r="CN285" s="83">
        <f t="shared" si="311"/>
        <v>0</v>
      </c>
      <c r="CO285" s="11">
        <v>0</v>
      </c>
      <c r="CP285" s="26">
        <f t="shared" si="312"/>
        <v>0</v>
      </c>
      <c r="CQ285" s="11">
        <v>0</v>
      </c>
      <c r="CR285" s="26">
        <f t="shared" si="313"/>
        <v>0</v>
      </c>
      <c r="CS285" s="163">
        <f t="shared" si="314"/>
        <v>0</v>
      </c>
      <c r="CT285" s="203">
        <f t="shared" si="315"/>
        <v>0</v>
      </c>
      <c r="CU285" s="283">
        <f t="shared" si="316"/>
        <v>0</v>
      </c>
      <c r="CV285" s="284">
        <f t="shared" si="317"/>
        <v>0</v>
      </c>
      <c r="CX285" s="227">
        <v>0</v>
      </c>
      <c r="CY285" s="26">
        <f t="shared" si="318"/>
        <v>0</v>
      </c>
      <c r="CZ285" s="26">
        <v>0</v>
      </c>
      <c r="DA285" s="26">
        <f t="shared" si="319"/>
        <v>0</v>
      </c>
      <c r="DB285" s="26">
        <v>0</v>
      </c>
      <c r="DC285" s="163">
        <f t="shared" si="320"/>
        <v>0</v>
      </c>
      <c r="DD285" s="203">
        <f t="shared" si="321"/>
        <v>0</v>
      </c>
      <c r="DE285" s="283">
        <f t="shared" si="322"/>
        <v>0</v>
      </c>
      <c r="DF285" s="284">
        <f t="shared" si="323"/>
        <v>0</v>
      </c>
      <c r="DI285" s="231"/>
      <c r="DJ285" s="163">
        <f t="shared" si="324"/>
        <v>0.89600000000000002</v>
      </c>
      <c r="DK285" s="203">
        <f t="shared" si="325"/>
        <v>3.1E-2</v>
      </c>
      <c r="DM285" s="301">
        <f t="shared" si="326"/>
        <v>0</v>
      </c>
      <c r="DN285" s="302">
        <f t="shared" si="327"/>
        <v>0</v>
      </c>
    </row>
    <row r="286" spans="2:118" x14ac:dyDescent="0.3">
      <c r="B286" s="47" t="s">
        <v>298</v>
      </c>
      <c r="C286" s="160">
        <v>540042</v>
      </c>
      <c r="D286" s="4" t="s">
        <v>367</v>
      </c>
      <c r="E286" s="4" t="s">
        <v>369</v>
      </c>
      <c r="F286" s="11">
        <v>5</v>
      </c>
      <c r="G286" s="18">
        <v>367</v>
      </c>
      <c r="H286" s="18">
        <v>316</v>
      </c>
      <c r="I286" s="18">
        <v>991</v>
      </c>
      <c r="J286" s="19">
        <v>1728.1743869209809</v>
      </c>
      <c r="K286" s="18">
        <v>306</v>
      </c>
      <c r="L286" s="163">
        <v>3.24</v>
      </c>
      <c r="N286" s="256">
        <v>16</v>
      </c>
      <c r="O286" s="26">
        <f t="shared" si="265"/>
        <v>7.6999999999999999E-2</v>
      </c>
      <c r="P286" s="26">
        <v>4.3596730245231613E-2</v>
      </c>
      <c r="Q286" s="26">
        <f t="shared" si="266"/>
        <v>0.27900000000000003</v>
      </c>
      <c r="R286" s="11">
        <v>0.66</v>
      </c>
      <c r="S286" s="26">
        <f t="shared" si="267"/>
        <v>8.7999999999999995E-2</v>
      </c>
      <c r="T286" s="69">
        <v>1.7983651226158039E-3</v>
      </c>
      <c r="U286" s="26">
        <f t="shared" si="268"/>
        <v>0.314</v>
      </c>
      <c r="V286" s="11">
        <v>11</v>
      </c>
      <c r="W286" s="26">
        <f t="shared" si="269"/>
        <v>4.4999999999999998E-2</v>
      </c>
      <c r="X286" s="62">
        <v>0</v>
      </c>
      <c r="Y286" s="26">
        <f t="shared" si="270"/>
        <v>0</v>
      </c>
      <c r="Z286" s="163">
        <f t="shared" si="271"/>
        <v>0.80299999999999994</v>
      </c>
      <c r="AA286" s="181">
        <f t="shared" si="272"/>
        <v>4.4999999999999998E-2</v>
      </c>
      <c r="AB286" s="283">
        <f t="shared" si="273"/>
        <v>0</v>
      </c>
      <c r="AC286" s="284">
        <f t="shared" si="274"/>
        <v>0</v>
      </c>
      <c r="AE286" s="256">
        <v>0</v>
      </c>
      <c r="AF286" s="26">
        <f t="shared" si="275"/>
        <v>0</v>
      </c>
      <c r="AG286" s="79">
        <v>0</v>
      </c>
      <c r="AH286" s="26">
        <f t="shared" si="276"/>
        <v>0</v>
      </c>
      <c r="AI286" s="26">
        <v>0</v>
      </c>
      <c r="AJ286" s="83">
        <f t="shared" si="277"/>
        <v>0</v>
      </c>
      <c r="AK286" s="11">
        <v>0</v>
      </c>
      <c r="AL286" s="26">
        <f t="shared" si="278"/>
        <v>0</v>
      </c>
      <c r="AM286" s="11">
        <v>0</v>
      </c>
      <c r="AN286" s="83">
        <f t="shared" si="279"/>
        <v>0</v>
      </c>
      <c r="AO286" s="11">
        <v>0</v>
      </c>
      <c r="AP286" s="26">
        <f t="shared" si="280"/>
        <v>0</v>
      </c>
      <c r="AQ286" s="198">
        <f t="shared" si="281"/>
        <v>0</v>
      </c>
      <c r="AR286" s="193">
        <f t="shared" si="282"/>
        <v>0</v>
      </c>
      <c r="AS286" s="283">
        <f t="shared" si="283"/>
        <v>0</v>
      </c>
      <c r="AT286" s="284">
        <f t="shared" si="284"/>
        <v>0</v>
      </c>
      <c r="AV286" s="208">
        <v>0</v>
      </c>
      <c r="AW286" s="83">
        <f t="shared" si="285"/>
        <v>0</v>
      </c>
      <c r="AX286" s="26">
        <v>0</v>
      </c>
      <c r="AY286" s="83">
        <f t="shared" si="286"/>
        <v>0</v>
      </c>
      <c r="AZ286" s="26">
        <v>0</v>
      </c>
      <c r="BA286" s="83">
        <f t="shared" si="287"/>
        <v>0</v>
      </c>
      <c r="BB286" s="26">
        <v>0</v>
      </c>
      <c r="BC286" s="83">
        <f t="shared" si="288"/>
        <v>0</v>
      </c>
      <c r="BD286" s="26">
        <v>0</v>
      </c>
      <c r="BE286" s="83">
        <f t="shared" si="289"/>
        <v>0</v>
      </c>
      <c r="BF286" s="26">
        <v>0</v>
      </c>
      <c r="BG286" s="83">
        <f t="shared" si="290"/>
        <v>0</v>
      </c>
      <c r="BH286" s="212">
        <f t="shared" si="291"/>
        <v>0</v>
      </c>
      <c r="BI286" s="193">
        <f t="shared" si="292"/>
        <v>0</v>
      </c>
      <c r="BJ286" s="283">
        <f t="shared" si="293"/>
        <v>0</v>
      </c>
      <c r="BK286" s="284">
        <f t="shared" si="294"/>
        <v>0</v>
      </c>
      <c r="BM286" s="160">
        <v>0</v>
      </c>
      <c r="BN286" s="26">
        <f t="shared" si="295"/>
        <v>0</v>
      </c>
      <c r="BO286" s="11">
        <v>0</v>
      </c>
      <c r="BP286" s="26">
        <f t="shared" si="296"/>
        <v>0</v>
      </c>
      <c r="BQ286" s="26">
        <v>0</v>
      </c>
      <c r="BR286" s="83">
        <f t="shared" si="297"/>
        <v>0</v>
      </c>
      <c r="BS286" s="163">
        <f t="shared" si="298"/>
        <v>0</v>
      </c>
      <c r="BT286" s="223">
        <f t="shared" si="299"/>
        <v>0</v>
      </c>
      <c r="BU286" s="283">
        <f t="shared" si="300"/>
        <v>0</v>
      </c>
      <c r="BV286" s="284">
        <f t="shared" si="301"/>
        <v>0</v>
      </c>
      <c r="BX286" s="160">
        <v>0</v>
      </c>
      <c r="BY286" s="26">
        <f t="shared" si="302"/>
        <v>0</v>
      </c>
      <c r="BZ286" s="11">
        <v>0</v>
      </c>
      <c r="CA286" s="26">
        <f t="shared" si="303"/>
        <v>0</v>
      </c>
      <c r="CB286" s="11">
        <v>0</v>
      </c>
      <c r="CC286" s="26">
        <f t="shared" si="304"/>
        <v>0</v>
      </c>
      <c r="CD286" s="11">
        <v>0</v>
      </c>
      <c r="CE286" s="26">
        <f t="shared" si="305"/>
        <v>0</v>
      </c>
      <c r="CF286" s="163">
        <f t="shared" si="306"/>
        <v>0</v>
      </c>
      <c r="CG286" s="203">
        <f t="shared" si="307"/>
        <v>0</v>
      </c>
      <c r="CH286" s="283">
        <f t="shared" si="308"/>
        <v>0</v>
      </c>
      <c r="CI286" s="284">
        <f t="shared" si="309"/>
        <v>0</v>
      </c>
      <c r="CK286" s="160">
        <v>0</v>
      </c>
      <c r="CL286" s="26">
        <f t="shared" si="310"/>
        <v>0</v>
      </c>
      <c r="CM286" s="26">
        <v>0</v>
      </c>
      <c r="CN286" s="83">
        <f t="shared" si="311"/>
        <v>0</v>
      </c>
      <c r="CO286" s="11">
        <v>0</v>
      </c>
      <c r="CP286" s="26">
        <f t="shared" si="312"/>
        <v>0</v>
      </c>
      <c r="CQ286" s="11">
        <v>0</v>
      </c>
      <c r="CR286" s="26">
        <f t="shared" si="313"/>
        <v>0</v>
      </c>
      <c r="CS286" s="163">
        <f t="shared" si="314"/>
        <v>0</v>
      </c>
      <c r="CT286" s="203">
        <f t="shared" si="315"/>
        <v>0</v>
      </c>
      <c r="CU286" s="283">
        <f t="shared" si="316"/>
        <v>0</v>
      </c>
      <c r="CV286" s="284">
        <f t="shared" si="317"/>
        <v>0</v>
      </c>
      <c r="CX286" s="227">
        <v>0</v>
      </c>
      <c r="CY286" s="26">
        <f t="shared" si="318"/>
        <v>0</v>
      </c>
      <c r="CZ286" s="26">
        <v>0</v>
      </c>
      <c r="DA286" s="26">
        <f t="shared" si="319"/>
        <v>0</v>
      </c>
      <c r="DB286" s="26">
        <v>2.64E-2</v>
      </c>
      <c r="DC286" s="163">
        <f t="shared" si="320"/>
        <v>2.64E-2</v>
      </c>
      <c r="DD286" s="203">
        <f t="shared" si="321"/>
        <v>7.0000000000000001E-3</v>
      </c>
      <c r="DE286" s="283">
        <f t="shared" si="322"/>
        <v>0</v>
      </c>
      <c r="DF286" s="284">
        <f t="shared" si="323"/>
        <v>0</v>
      </c>
      <c r="DI286" s="231"/>
      <c r="DJ286" s="163">
        <f t="shared" si="324"/>
        <v>0.82939999999999992</v>
      </c>
      <c r="DK286" s="203">
        <f t="shared" si="325"/>
        <v>2.8000000000000001E-2</v>
      </c>
      <c r="DM286" s="301">
        <f t="shared" si="326"/>
        <v>0</v>
      </c>
      <c r="DN286" s="302">
        <f t="shared" si="327"/>
        <v>0</v>
      </c>
    </row>
    <row r="287" spans="2:118" x14ac:dyDescent="0.3">
      <c r="B287" s="47" t="s">
        <v>36</v>
      </c>
      <c r="C287" s="160">
        <v>540235</v>
      </c>
      <c r="D287" s="4" t="s">
        <v>310</v>
      </c>
      <c r="E287" s="4" t="s">
        <v>369</v>
      </c>
      <c r="F287" s="11">
        <v>7</v>
      </c>
      <c r="G287" s="18">
        <v>420</v>
      </c>
      <c r="H287" s="18">
        <v>247</v>
      </c>
      <c r="I287" s="18">
        <v>356</v>
      </c>
      <c r="J287" s="19">
        <v>542.47619047619048</v>
      </c>
      <c r="K287" s="18">
        <v>112</v>
      </c>
      <c r="L287" s="163">
        <v>3.18</v>
      </c>
      <c r="N287" s="256">
        <v>0</v>
      </c>
      <c r="O287" s="26">
        <f t="shared" si="265"/>
        <v>0</v>
      </c>
      <c r="P287" s="26">
        <v>0</v>
      </c>
      <c r="Q287" s="26">
        <f t="shared" si="266"/>
        <v>0</v>
      </c>
      <c r="R287" s="11">
        <v>0</v>
      </c>
      <c r="S287" s="26">
        <f t="shared" si="267"/>
        <v>0</v>
      </c>
      <c r="T287" s="69">
        <v>0</v>
      </c>
      <c r="U287" s="26">
        <f t="shared" si="268"/>
        <v>0</v>
      </c>
      <c r="V287" s="11">
        <v>18</v>
      </c>
      <c r="W287" s="26">
        <f t="shared" si="269"/>
        <v>0.58599999999999997</v>
      </c>
      <c r="X287" s="62">
        <v>0</v>
      </c>
      <c r="Y287" s="26">
        <f t="shared" si="270"/>
        <v>0</v>
      </c>
      <c r="Z287" s="163">
        <f t="shared" si="271"/>
        <v>0.58599999999999997</v>
      </c>
      <c r="AA287" s="181">
        <f t="shared" si="272"/>
        <v>3.1E-2</v>
      </c>
      <c r="AB287" s="283">
        <f t="shared" si="273"/>
        <v>0</v>
      </c>
      <c r="AC287" s="284">
        <f t="shared" si="274"/>
        <v>0</v>
      </c>
      <c r="AE287" s="256">
        <v>0</v>
      </c>
      <c r="AF287" s="26">
        <f t="shared" si="275"/>
        <v>0</v>
      </c>
      <c r="AG287" s="79">
        <v>0</v>
      </c>
      <c r="AH287" s="26">
        <f t="shared" si="276"/>
        <v>0</v>
      </c>
      <c r="AI287" s="26">
        <v>0</v>
      </c>
      <c r="AJ287" s="83">
        <f t="shared" si="277"/>
        <v>0</v>
      </c>
      <c r="AK287" s="11">
        <v>0</v>
      </c>
      <c r="AL287" s="26">
        <f t="shared" si="278"/>
        <v>0</v>
      </c>
      <c r="AM287" s="11">
        <v>0</v>
      </c>
      <c r="AN287" s="83">
        <f t="shared" si="279"/>
        <v>0</v>
      </c>
      <c r="AO287" s="11">
        <v>0</v>
      </c>
      <c r="AP287" s="26">
        <f t="shared" si="280"/>
        <v>0</v>
      </c>
      <c r="AQ287" s="198">
        <f t="shared" si="281"/>
        <v>0</v>
      </c>
      <c r="AR287" s="193">
        <f t="shared" si="282"/>
        <v>0</v>
      </c>
      <c r="AS287" s="283">
        <f t="shared" si="283"/>
        <v>0</v>
      </c>
      <c r="AT287" s="284">
        <f t="shared" si="284"/>
        <v>0</v>
      </c>
      <c r="AV287" s="208">
        <v>0</v>
      </c>
      <c r="AW287" s="83">
        <f t="shared" si="285"/>
        <v>0</v>
      </c>
      <c r="AX287" s="26">
        <v>0</v>
      </c>
      <c r="AY287" s="83">
        <f t="shared" si="286"/>
        <v>0</v>
      </c>
      <c r="AZ287" s="26">
        <v>0</v>
      </c>
      <c r="BA287" s="83">
        <f t="shared" si="287"/>
        <v>0</v>
      </c>
      <c r="BB287" s="26">
        <v>0</v>
      </c>
      <c r="BC287" s="83">
        <f t="shared" si="288"/>
        <v>0</v>
      </c>
      <c r="BD287" s="26">
        <v>0</v>
      </c>
      <c r="BE287" s="83">
        <f t="shared" si="289"/>
        <v>0</v>
      </c>
      <c r="BF287" s="26">
        <v>0</v>
      </c>
      <c r="BG287" s="83">
        <f t="shared" si="290"/>
        <v>0</v>
      </c>
      <c r="BH287" s="212">
        <f t="shared" si="291"/>
        <v>0</v>
      </c>
      <c r="BI287" s="241">
        <f t="shared" si="292"/>
        <v>0</v>
      </c>
      <c r="BJ287" s="283">
        <f t="shared" si="293"/>
        <v>0</v>
      </c>
      <c r="BK287" s="284">
        <f t="shared" si="294"/>
        <v>0</v>
      </c>
      <c r="BM287" s="160">
        <v>0</v>
      </c>
      <c r="BN287" s="26">
        <f t="shared" si="295"/>
        <v>0</v>
      </c>
      <c r="BO287" s="11">
        <v>0</v>
      </c>
      <c r="BP287" s="26">
        <f t="shared" si="296"/>
        <v>0</v>
      </c>
      <c r="BQ287" s="26">
        <v>0</v>
      </c>
      <c r="BR287" s="83">
        <f t="shared" si="297"/>
        <v>0</v>
      </c>
      <c r="BS287" s="163">
        <f t="shared" si="298"/>
        <v>0</v>
      </c>
      <c r="BT287" s="223">
        <f t="shared" si="299"/>
        <v>0</v>
      </c>
      <c r="BU287" s="283">
        <f t="shared" si="300"/>
        <v>0</v>
      </c>
      <c r="BV287" s="284">
        <f t="shared" si="301"/>
        <v>0</v>
      </c>
      <c r="BX287" s="160">
        <v>0</v>
      </c>
      <c r="BY287" s="26">
        <f t="shared" si="302"/>
        <v>0</v>
      </c>
      <c r="BZ287" s="11">
        <v>0</v>
      </c>
      <c r="CA287" s="26">
        <f t="shared" si="303"/>
        <v>0</v>
      </c>
      <c r="CB287" s="11">
        <v>0</v>
      </c>
      <c r="CC287" s="26">
        <f t="shared" si="304"/>
        <v>0</v>
      </c>
      <c r="CD287" s="11">
        <v>0</v>
      </c>
      <c r="CE287" s="26">
        <f t="shared" si="305"/>
        <v>0</v>
      </c>
      <c r="CF287" s="163">
        <f t="shared" si="306"/>
        <v>0</v>
      </c>
      <c r="CG287" s="203">
        <f t="shared" si="307"/>
        <v>0</v>
      </c>
      <c r="CH287" s="283">
        <f t="shared" si="308"/>
        <v>0</v>
      </c>
      <c r="CI287" s="284">
        <f t="shared" si="309"/>
        <v>0</v>
      </c>
      <c r="CK287" s="160">
        <v>0</v>
      </c>
      <c r="CL287" s="26">
        <f t="shared" si="310"/>
        <v>0</v>
      </c>
      <c r="CM287" s="26">
        <v>0</v>
      </c>
      <c r="CN287" s="83">
        <f t="shared" si="311"/>
        <v>0</v>
      </c>
      <c r="CO287" s="11">
        <v>0</v>
      </c>
      <c r="CP287" s="26">
        <f t="shared" si="312"/>
        <v>0</v>
      </c>
      <c r="CQ287" s="11">
        <v>0</v>
      </c>
      <c r="CR287" s="26">
        <f t="shared" si="313"/>
        <v>0</v>
      </c>
      <c r="CS287" s="163">
        <f t="shared" si="314"/>
        <v>0</v>
      </c>
      <c r="CT287" s="203">
        <f t="shared" si="315"/>
        <v>0</v>
      </c>
      <c r="CU287" s="283">
        <f t="shared" si="316"/>
        <v>0</v>
      </c>
      <c r="CV287" s="284">
        <f t="shared" si="317"/>
        <v>0</v>
      </c>
      <c r="CX287" s="227">
        <v>0</v>
      </c>
      <c r="CY287" s="26">
        <f t="shared" si="318"/>
        <v>0</v>
      </c>
      <c r="CZ287" s="26">
        <v>0</v>
      </c>
      <c r="DA287" s="26">
        <f t="shared" si="319"/>
        <v>0</v>
      </c>
      <c r="DB287" s="26">
        <v>0.1938</v>
      </c>
      <c r="DC287" s="163">
        <f t="shared" si="320"/>
        <v>0.1938</v>
      </c>
      <c r="DD287" s="203">
        <f t="shared" si="321"/>
        <v>3.7999999999999999E-2</v>
      </c>
      <c r="DE287" s="283">
        <f t="shared" si="322"/>
        <v>0</v>
      </c>
      <c r="DF287" s="284">
        <f t="shared" si="323"/>
        <v>0</v>
      </c>
      <c r="DI287" s="231"/>
      <c r="DJ287" s="163">
        <f t="shared" si="324"/>
        <v>0.77979999999999994</v>
      </c>
      <c r="DK287" s="203">
        <f t="shared" si="325"/>
        <v>2.4E-2</v>
      </c>
      <c r="DM287" s="301">
        <f t="shared" si="326"/>
        <v>0</v>
      </c>
      <c r="DN287" s="302">
        <f t="shared" si="327"/>
        <v>0</v>
      </c>
    </row>
    <row r="288" spans="2:118" x14ac:dyDescent="0.3">
      <c r="B288" s="47" t="s">
        <v>44</v>
      </c>
      <c r="C288" s="160">
        <v>540084</v>
      </c>
      <c r="D288" s="4" t="s">
        <v>311</v>
      </c>
      <c r="E288" s="4" t="s">
        <v>369</v>
      </c>
      <c r="F288" s="11">
        <v>11</v>
      </c>
      <c r="G288" s="18">
        <v>92</v>
      </c>
      <c r="H288" s="18">
        <v>290</v>
      </c>
      <c r="I288" s="18">
        <v>560</v>
      </c>
      <c r="J288" s="19">
        <v>3895.6521739130399</v>
      </c>
      <c r="K288" s="18">
        <v>213</v>
      </c>
      <c r="L288" s="163">
        <v>2.61</v>
      </c>
      <c r="N288" s="256">
        <v>0</v>
      </c>
      <c r="O288" s="26">
        <f t="shared" si="265"/>
        <v>0</v>
      </c>
      <c r="P288" s="26">
        <v>0</v>
      </c>
      <c r="Q288" s="26">
        <f t="shared" si="266"/>
        <v>0</v>
      </c>
      <c r="R288" s="11">
        <v>0</v>
      </c>
      <c r="S288" s="26">
        <f t="shared" si="267"/>
        <v>0</v>
      </c>
      <c r="T288" s="69">
        <v>0</v>
      </c>
      <c r="U288" s="26">
        <f t="shared" si="268"/>
        <v>0</v>
      </c>
      <c r="V288" s="11">
        <v>9</v>
      </c>
      <c r="W288" s="26">
        <f t="shared" si="269"/>
        <v>0</v>
      </c>
      <c r="X288" s="62">
        <v>0</v>
      </c>
      <c r="Y288" s="26">
        <f t="shared" si="270"/>
        <v>0</v>
      </c>
      <c r="Z288" s="163">
        <f t="shared" si="271"/>
        <v>0</v>
      </c>
      <c r="AA288" s="181">
        <f t="shared" si="272"/>
        <v>0</v>
      </c>
      <c r="AB288" s="283">
        <f t="shared" si="273"/>
        <v>0</v>
      </c>
      <c r="AC288" s="284">
        <f t="shared" si="274"/>
        <v>0</v>
      </c>
      <c r="AE288" s="256">
        <v>0</v>
      </c>
      <c r="AF288" s="26">
        <f t="shared" si="275"/>
        <v>0</v>
      </c>
      <c r="AG288" s="79">
        <v>0</v>
      </c>
      <c r="AH288" s="26">
        <f t="shared" si="276"/>
        <v>0</v>
      </c>
      <c r="AI288" s="26">
        <v>0</v>
      </c>
      <c r="AJ288" s="83">
        <f t="shared" si="277"/>
        <v>0</v>
      </c>
      <c r="AK288" s="11">
        <v>0</v>
      </c>
      <c r="AL288" s="26">
        <f t="shared" si="278"/>
        <v>0</v>
      </c>
      <c r="AM288" s="11">
        <v>0</v>
      </c>
      <c r="AN288" s="83">
        <f t="shared" si="279"/>
        <v>0</v>
      </c>
      <c r="AO288" s="11">
        <v>0</v>
      </c>
      <c r="AP288" s="26">
        <f t="shared" si="280"/>
        <v>0</v>
      </c>
      <c r="AQ288" s="198">
        <f t="shared" si="281"/>
        <v>0</v>
      </c>
      <c r="AR288" s="193">
        <f t="shared" si="282"/>
        <v>0</v>
      </c>
      <c r="AS288" s="283">
        <f t="shared" si="283"/>
        <v>0</v>
      </c>
      <c r="AT288" s="284">
        <f t="shared" si="284"/>
        <v>0</v>
      </c>
      <c r="AV288" s="208">
        <v>0</v>
      </c>
      <c r="AW288" s="83">
        <f t="shared" si="285"/>
        <v>0</v>
      </c>
      <c r="AX288" s="26">
        <v>0</v>
      </c>
      <c r="AY288" s="83">
        <f t="shared" si="286"/>
        <v>0</v>
      </c>
      <c r="AZ288" s="26">
        <v>0</v>
      </c>
      <c r="BA288" s="83">
        <f t="shared" si="287"/>
        <v>0</v>
      </c>
      <c r="BB288" s="26">
        <v>0</v>
      </c>
      <c r="BC288" s="83">
        <f t="shared" si="288"/>
        <v>0</v>
      </c>
      <c r="BD288" s="26">
        <v>0</v>
      </c>
      <c r="BE288" s="83">
        <f t="shared" si="289"/>
        <v>0</v>
      </c>
      <c r="BF288" s="26">
        <v>0</v>
      </c>
      <c r="BG288" s="83">
        <f t="shared" si="290"/>
        <v>0</v>
      </c>
      <c r="BH288" s="212">
        <f t="shared" si="291"/>
        <v>0</v>
      </c>
      <c r="BI288" s="241">
        <f t="shared" si="292"/>
        <v>0</v>
      </c>
      <c r="BJ288" s="283">
        <f t="shared" si="293"/>
        <v>0</v>
      </c>
      <c r="BK288" s="284">
        <f t="shared" si="294"/>
        <v>0</v>
      </c>
      <c r="BM288" s="160">
        <v>0</v>
      </c>
      <c r="BN288" s="26">
        <f t="shared" si="295"/>
        <v>0</v>
      </c>
      <c r="BO288" s="11">
        <v>0</v>
      </c>
      <c r="BP288" s="26">
        <f t="shared" si="296"/>
        <v>0</v>
      </c>
      <c r="BQ288" s="26">
        <v>0</v>
      </c>
      <c r="BR288" s="83">
        <f t="shared" si="297"/>
        <v>0</v>
      </c>
      <c r="BS288" s="163">
        <f t="shared" si="298"/>
        <v>0</v>
      </c>
      <c r="BT288" s="223">
        <f t="shared" si="299"/>
        <v>0</v>
      </c>
      <c r="BU288" s="283">
        <f t="shared" si="300"/>
        <v>0</v>
      </c>
      <c r="BV288" s="284">
        <f t="shared" si="301"/>
        <v>0</v>
      </c>
      <c r="BX288" s="160">
        <v>0</v>
      </c>
      <c r="BY288" s="26">
        <f t="shared" si="302"/>
        <v>0</v>
      </c>
      <c r="BZ288" s="11">
        <v>0</v>
      </c>
      <c r="CA288" s="26">
        <f t="shared" si="303"/>
        <v>0</v>
      </c>
      <c r="CB288" s="11">
        <v>0</v>
      </c>
      <c r="CC288" s="26">
        <f t="shared" si="304"/>
        <v>0</v>
      </c>
      <c r="CD288" s="11">
        <v>0</v>
      </c>
      <c r="CE288" s="26">
        <f t="shared" si="305"/>
        <v>0</v>
      </c>
      <c r="CF288" s="163">
        <f t="shared" si="306"/>
        <v>0</v>
      </c>
      <c r="CG288" s="203">
        <f t="shared" si="307"/>
        <v>0</v>
      </c>
      <c r="CH288" s="283">
        <f t="shared" si="308"/>
        <v>0</v>
      </c>
      <c r="CI288" s="284">
        <f t="shared" si="309"/>
        <v>0</v>
      </c>
      <c r="CK288" s="160">
        <v>0</v>
      </c>
      <c r="CL288" s="26">
        <f t="shared" si="310"/>
        <v>0</v>
      </c>
      <c r="CM288" s="26">
        <v>0</v>
      </c>
      <c r="CN288" s="83">
        <f t="shared" si="311"/>
        <v>0</v>
      </c>
      <c r="CO288" s="11">
        <v>0</v>
      </c>
      <c r="CP288" s="26">
        <f t="shared" si="312"/>
        <v>0</v>
      </c>
      <c r="CQ288" s="11">
        <v>0</v>
      </c>
      <c r="CR288" s="26">
        <f t="shared" si="313"/>
        <v>0</v>
      </c>
      <c r="CS288" s="163">
        <f t="shared" si="314"/>
        <v>0</v>
      </c>
      <c r="CT288" s="203">
        <f t="shared" si="315"/>
        <v>0</v>
      </c>
      <c r="CU288" s="283">
        <f t="shared" si="316"/>
        <v>0</v>
      </c>
      <c r="CV288" s="284">
        <f t="shared" si="317"/>
        <v>0</v>
      </c>
      <c r="CX288" s="227">
        <v>0</v>
      </c>
      <c r="CY288" s="26">
        <f t="shared" si="318"/>
        <v>0</v>
      </c>
      <c r="CZ288" s="26">
        <v>0</v>
      </c>
      <c r="DA288" s="26">
        <f t="shared" si="319"/>
        <v>0</v>
      </c>
      <c r="DB288" s="83">
        <v>0.71360000000000001</v>
      </c>
      <c r="DC288" s="163">
        <f t="shared" si="320"/>
        <v>0.71360000000000001</v>
      </c>
      <c r="DD288" s="203">
        <f t="shared" si="321"/>
        <v>0.19</v>
      </c>
      <c r="DE288" s="283">
        <f t="shared" si="322"/>
        <v>0</v>
      </c>
      <c r="DF288" s="284">
        <f t="shared" si="323"/>
        <v>0</v>
      </c>
      <c r="DI288" s="231"/>
      <c r="DJ288" s="163">
        <f t="shared" si="324"/>
        <v>0.71360000000000001</v>
      </c>
      <c r="DK288" s="203">
        <f t="shared" si="325"/>
        <v>2.1000000000000001E-2</v>
      </c>
      <c r="DM288" s="301">
        <f t="shared" si="326"/>
        <v>0</v>
      </c>
      <c r="DN288" s="302">
        <f t="shared" si="327"/>
        <v>0</v>
      </c>
    </row>
    <row r="289" spans="2:118" x14ac:dyDescent="0.3">
      <c r="B289" s="47" t="s">
        <v>200</v>
      </c>
      <c r="C289" s="160">
        <v>540290</v>
      </c>
      <c r="D289" s="4" t="s">
        <v>344</v>
      </c>
      <c r="E289" s="4" t="s">
        <v>369</v>
      </c>
      <c r="F289" s="11">
        <v>1</v>
      </c>
      <c r="G289" s="18">
        <v>287</v>
      </c>
      <c r="H289" s="18">
        <v>418</v>
      </c>
      <c r="I289" s="18">
        <v>435</v>
      </c>
      <c r="J289" s="19">
        <v>970.03484320557482</v>
      </c>
      <c r="K289" s="18">
        <v>242</v>
      </c>
      <c r="L289" s="163">
        <v>1.8</v>
      </c>
      <c r="N289" s="256">
        <v>0</v>
      </c>
      <c r="O289" s="26">
        <f t="shared" si="265"/>
        <v>0</v>
      </c>
      <c r="P289" s="26">
        <v>0</v>
      </c>
      <c r="Q289" s="26">
        <f t="shared" si="266"/>
        <v>0</v>
      </c>
      <c r="R289" s="11">
        <v>0</v>
      </c>
      <c r="S289" s="26">
        <f t="shared" si="267"/>
        <v>0</v>
      </c>
      <c r="T289" s="69">
        <v>0</v>
      </c>
      <c r="U289" s="26">
        <f t="shared" si="268"/>
        <v>0</v>
      </c>
      <c r="V289" s="11">
        <v>11</v>
      </c>
      <c r="W289" s="26">
        <f t="shared" si="269"/>
        <v>4.4999999999999998E-2</v>
      </c>
      <c r="X289" s="62">
        <v>0</v>
      </c>
      <c r="Y289" s="26">
        <f t="shared" si="270"/>
        <v>0</v>
      </c>
      <c r="Z289" s="163">
        <f t="shared" si="271"/>
        <v>4.4999999999999998E-2</v>
      </c>
      <c r="AA289" s="181">
        <f t="shared" si="272"/>
        <v>3.0000000000000001E-3</v>
      </c>
      <c r="AB289" s="283">
        <f t="shared" si="273"/>
        <v>0</v>
      </c>
      <c r="AC289" s="284">
        <f t="shared" si="274"/>
        <v>0</v>
      </c>
      <c r="AE289" s="256">
        <v>0</v>
      </c>
      <c r="AF289" s="26">
        <f t="shared" si="275"/>
        <v>0</v>
      </c>
      <c r="AG289" s="79">
        <v>0</v>
      </c>
      <c r="AH289" s="26">
        <f t="shared" si="276"/>
        <v>0</v>
      </c>
      <c r="AI289" s="26">
        <v>0</v>
      </c>
      <c r="AJ289" s="83">
        <f t="shared" si="277"/>
        <v>0</v>
      </c>
      <c r="AK289" s="11">
        <v>0</v>
      </c>
      <c r="AL289" s="26">
        <f t="shared" si="278"/>
        <v>0</v>
      </c>
      <c r="AM289" s="11">
        <v>0</v>
      </c>
      <c r="AN289" s="83">
        <f t="shared" si="279"/>
        <v>0</v>
      </c>
      <c r="AO289" s="11">
        <v>0</v>
      </c>
      <c r="AP289" s="26">
        <f t="shared" si="280"/>
        <v>0</v>
      </c>
      <c r="AQ289" s="198">
        <f t="shared" si="281"/>
        <v>0</v>
      </c>
      <c r="AR289" s="193">
        <f t="shared" si="282"/>
        <v>0</v>
      </c>
      <c r="AS289" s="283">
        <f t="shared" si="283"/>
        <v>0</v>
      </c>
      <c r="AT289" s="284">
        <f t="shared" si="284"/>
        <v>0</v>
      </c>
      <c r="AV289" s="208">
        <v>0</v>
      </c>
      <c r="AW289" s="83">
        <f t="shared" si="285"/>
        <v>0</v>
      </c>
      <c r="AX289" s="26">
        <v>0</v>
      </c>
      <c r="AY289" s="83">
        <f t="shared" si="286"/>
        <v>0</v>
      </c>
      <c r="AZ289" s="26">
        <v>0</v>
      </c>
      <c r="BA289" s="83">
        <f t="shared" si="287"/>
        <v>0</v>
      </c>
      <c r="BB289" s="26">
        <v>0</v>
      </c>
      <c r="BC289" s="83">
        <f t="shared" si="288"/>
        <v>0</v>
      </c>
      <c r="BD289" s="26">
        <v>0</v>
      </c>
      <c r="BE289" s="83">
        <f t="shared" si="289"/>
        <v>0</v>
      </c>
      <c r="BF289" s="26">
        <v>0</v>
      </c>
      <c r="BG289" s="83">
        <f t="shared" si="290"/>
        <v>0</v>
      </c>
      <c r="BH289" s="212">
        <f t="shared" si="291"/>
        <v>0</v>
      </c>
      <c r="BI289" s="241">
        <f t="shared" si="292"/>
        <v>0</v>
      </c>
      <c r="BJ289" s="283">
        <f t="shared" si="293"/>
        <v>0</v>
      </c>
      <c r="BK289" s="284">
        <f t="shared" si="294"/>
        <v>0</v>
      </c>
      <c r="BM289" s="160">
        <v>0</v>
      </c>
      <c r="BN289" s="26">
        <f t="shared" si="295"/>
        <v>0</v>
      </c>
      <c r="BO289" s="11">
        <v>0</v>
      </c>
      <c r="BP289" s="26">
        <f t="shared" si="296"/>
        <v>0</v>
      </c>
      <c r="BQ289" s="26">
        <v>0</v>
      </c>
      <c r="BR289" s="83">
        <f t="shared" si="297"/>
        <v>0</v>
      </c>
      <c r="BS289" s="163">
        <f t="shared" si="298"/>
        <v>0</v>
      </c>
      <c r="BT289" s="223">
        <f t="shared" si="299"/>
        <v>0</v>
      </c>
      <c r="BU289" s="283">
        <f t="shared" si="300"/>
        <v>0</v>
      </c>
      <c r="BV289" s="284">
        <f t="shared" si="301"/>
        <v>0</v>
      </c>
      <c r="BX289" s="160">
        <v>0</v>
      </c>
      <c r="BY289" s="26">
        <f t="shared" si="302"/>
        <v>0</v>
      </c>
      <c r="BZ289" s="11">
        <v>0</v>
      </c>
      <c r="CA289" s="26">
        <f t="shared" si="303"/>
        <v>0</v>
      </c>
      <c r="CB289" s="11">
        <v>0</v>
      </c>
      <c r="CC289" s="26">
        <f t="shared" si="304"/>
        <v>0</v>
      </c>
      <c r="CD289" s="11">
        <v>0</v>
      </c>
      <c r="CE289" s="26">
        <f t="shared" si="305"/>
        <v>0</v>
      </c>
      <c r="CF289" s="163">
        <f t="shared" si="306"/>
        <v>0</v>
      </c>
      <c r="CG289" s="203">
        <f t="shared" si="307"/>
        <v>0</v>
      </c>
      <c r="CH289" s="283">
        <f t="shared" si="308"/>
        <v>0</v>
      </c>
      <c r="CI289" s="284">
        <f t="shared" si="309"/>
        <v>0</v>
      </c>
      <c r="CK289" s="160">
        <v>0</v>
      </c>
      <c r="CL289" s="26">
        <f t="shared" si="310"/>
        <v>0</v>
      </c>
      <c r="CM289" s="26">
        <v>0</v>
      </c>
      <c r="CN289" s="83">
        <f t="shared" si="311"/>
        <v>0</v>
      </c>
      <c r="CO289" s="11">
        <v>0</v>
      </c>
      <c r="CP289" s="26">
        <f t="shared" si="312"/>
        <v>0</v>
      </c>
      <c r="CQ289" s="11">
        <v>0</v>
      </c>
      <c r="CR289" s="26">
        <f t="shared" si="313"/>
        <v>0</v>
      </c>
      <c r="CS289" s="163">
        <f t="shared" si="314"/>
        <v>0</v>
      </c>
      <c r="CT289" s="203">
        <f t="shared" si="315"/>
        <v>0</v>
      </c>
      <c r="CU289" s="283">
        <f t="shared" si="316"/>
        <v>0</v>
      </c>
      <c r="CV289" s="284">
        <f t="shared" si="317"/>
        <v>0</v>
      </c>
      <c r="CX289" s="227">
        <v>0</v>
      </c>
      <c r="CY289" s="26">
        <f t="shared" si="318"/>
        <v>0</v>
      </c>
      <c r="CZ289" s="26">
        <v>0</v>
      </c>
      <c r="DA289" s="26">
        <f t="shared" si="319"/>
        <v>0</v>
      </c>
      <c r="DB289" s="83">
        <v>0.63429999999999997</v>
      </c>
      <c r="DC289" s="163">
        <f t="shared" si="320"/>
        <v>0.63429999999999997</v>
      </c>
      <c r="DD289" s="203">
        <f t="shared" si="321"/>
        <v>0.16900000000000001</v>
      </c>
      <c r="DE289" s="283">
        <f t="shared" si="322"/>
        <v>0</v>
      </c>
      <c r="DF289" s="284">
        <f t="shared" si="323"/>
        <v>0</v>
      </c>
      <c r="DI289" s="231"/>
      <c r="DJ289" s="163">
        <f t="shared" si="324"/>
        <v>0.67930000000000001</v>
      </c>
      <c r="DK289" s="203">
        <f t="shared" si="325"/>
        <v>1.7000000000000001E-2</v>
      </c>
      <c r="DM289" s="301">
        <f t="shared" si="326"/>
        <v>0</v>
      </c>
      <c r="DN289" s="302">
        <f t="shared" si="327"/>
        <v>0</v>
      </c>
    </row>
    <row r="290" spans="2:118" x14ac:dyDescent="0.3">
      <c r="B290" s="47" t="s">
        <v>175</v>
      </c>
      <c r="C290" s="160">
        <v>540172</v>
      </c>
      <c r="D290" s="4" t="s">
        <v>340</v>
      </c>
      <c r="E290" s="4" t="s">
        <v>369</v>
      </c>
      <c r="F290" s="11">
        <v>1</v>
      </c>
      <c r="G290" s="18">
        <v>258</v>
      </c>
      <c r="H290" s="18">
        <v>348</v>
      </c>
      <c r="I290" s="18">
        <v>1142</v>
      </c>
      <c r="J290" s="19">
        <v>2832.8682170542634</v>
      </c>
      <c r="K290" s="18">
        <v>266</v>
      </c>
      <c r="L290" s="163">
        <v>3.25</v>
      </c>
      <c r="N290" s="256">
        <v>0</v>
      </c>
      <c r="O290" s="26">
        <f t="shared" si="265"/>
        <v>0</v>
      </c>
      <c r="P290" s="26">
        <v>0</v>
      </c>
      <c r="Q290" s="26">
        <f t="shared" si="266"/>
        <v>0</v>
      </c>
      <c r="R290" s="11">
        <v>0</v>
      </c>
      <c r="S290" s="26">
        <f t="shared" si="267"/>
        <v>0</v>
      </c>
      <c r="T290" s="69">
        <v>0</v>
      </c>
      <c r="U290" s="26">
        <f t="shared" si="268"/>
        <v>0</v>
      </c>
      <c r="V290" s="11">
        <v>17</v>
      </c>
      <c r="W290" s="26">
        <f t="shared" si="269"/>
        <v>0.505</v>
      </c>
      <c r="X290" s="62">
        <v>0</v>
      </c>
      <c r="Y290" s="26">
        <f t="shared" si="270"/>
        <v>0</v>
      </c>
      <c r="Z290" s="163">
        <f t="shared" si="271"/>
        <v>0.505</v>
      </c>
      <c r="AA290" s="181">
        <f t="shared" si="272"/>
        <v>2.8000000000000001E-2</v>
      </c>
      <c r="AB290" s="283">
        <f t="shared" si="273"/>
        <v>0</v>
      </c>
      <c r="AC290" s="284">
        <f t="shared" si="274"/>
        <v>0</v>
      </c>
      <c r="AE290" s="256">
        <v>0</v>
      </c>
      <c r="AF290" s="26">
        <f t="shared" si="275"/>
        <v>0</v>
      </c>
      <c r="AG290" s="79">
        <v>0</v>
      </c>
      <c r="AH290" s="26">
        <f t="shared" si="276"/>
        <v>0</v>
      </c>
      <c r="AI290" s="26">
        <v>0</v>
      </c>
      <c r="AJ290" s="83">
        <f t="shared" si="277"/>
        <v>0</v>
      </c>
      <c r="AK290" s="11">
        <v>0</v>
      </c>
      <c r="AL290" s="26">
        <f t="shared" si="278"/>
        <v>0</v>
      </c>
      <c r="AM290" s="11">
        <v>0</v>
      </c>
      <c r="AN290" s="83">
        <f t="shared" si="279"/>
        <v>0</v>
      </c>
      <c r="AO290" s="11">
        <v>0</v>
      </c>
      <c r="AP290" s="26">
        <f t="shared" si="280"/>
        <v>0</v>
      </c>
      <c r="AQ290" s="198">
        <f t="shared" si="281"/>
        <v>0</v>
      </c>
      <c r="AR290" s="193">
        <f t="shared" si="282"/>
        <v>0</v>
      </c>
      <c r="AS290" s="283">
        <f t="shared" si="283"/>
        <v>0</v>
      </c>
      <c r="AT290" s="284">
        <f t="shared" si="284"/>
        <v>0</v>
      </c>
      <c r="AV290" s="208">
        <v>0</v>
      </c>
      <c r="AW290" s="83">
        <f t="shared" si="285"/>
        <v>0</v>
      </c>
      <c r="AX290" s="26">
        <v>0</v>
      </c>
      <c r="AY290" s="83">
        <f t="shared" si="286"/>
        <v>0</v>
      </c>
      <c r="AZ290" s="26">
        <v>0</v>
      </c>
      <c r="BA290" s="83">
        <f t="shared" si="287"/>
        <v>0</v>
      </c>
      <c r="BB290" s="26">
        <v>0</v>
      </c>
      <c r="BC290" s="83">
        <f t="shared" si="288"/>
        <v>0</v>
      </c>
      <c r="BD290" s="26">
        <v>0</v>
      </c>
      <c r="BE290" s="83">
        <f t="shared" si="289"/>
        <v>0</v>
      </c>
      <c r="BF290" s="26">
        <v>0</v>
      </c>
      <c r="BG290" s="83">
        <f t="shared" si="290"/>
        <v>0</v>
      </c>
      <c r="BH290" s="212">
        <f t="shared" si="291"/>
        <v>0</v>
      </c>
      <c r="BI290" s="241">
        <f t="shared" si="292"/>
        <v>0</v>
      </c>
      <c r="BJ290" s="283">
        <f t="shared" si="293"/>
        <v>0</v>
      </c>
      <c r="BK290" s="284">
        <f t="shared" si="294"/>
        <v>0</v>
      </c>
      <c r="BM290" s="160">
        <v>0</v>
      </c>
      <c r="BN290" s="26">
        <f t="shared" si="295"/>
        <v>0</v>
      </c>
      <c r="BO290" s="11">
        <v>0</v>
      </c>
      <c r="BP290" s="26">
        <f t="shared" si="296"/>
        <v>0</v>
      </c>
      <c r="BQ290" s="26">
        <v>0</v>
      </c>
      <c r="BR290" s="83">
        <f t="shared" si="297"/>
        <v>0</v>
      </c>
      <c r="BS290" s="163">
        <f t="shared" si="298"/>
        <v>0</v>
      </c>
      <c r="BT290" s="223">
        <f t="shared" si="299"/>
        <v>0</v>
      </c>
      <c r="BU290" s="283">
        <f t="shared" si="300"/>
        <v>0</v>
      </c>
      <c r="BV290" s="284">
        <f t="shared" si="301"/>
        <v>0</v>
      </c>
      <c r="BX290" s="160">
        <v>0</v>
      </c>
      <c r="BY290" s="26">
        <f t="shared" si="302"/>
        <v>0</v>
      </c>
      <c r="BZ290" s="11">
        <v>0</v>
      </c>
      <c r="CA290" s="26">
        <f t="shared" si="303"/>
        <v>0</v>
      </c>
      <c r="CB290" s="11">
        <v>0</v>
      </c>
      <c r="CC290" s="26">
        <f t="shared" si="304"/>
        <v>0</v>
      </c>
      <c r="CD290" s="11">
        <v>0</v>
      </c>
      <c r="CE290" s="26">
        <f t="shared" si="305"/>
        <v>0</v>
      </c>
      <c r="CF290" s="163">
        <f t="shared" si="306"/>
        <v>0</v>
      </c>
      <c r="CG290" s="203">
        <f t="shared" si="307"/>
        <v>0</v>
      </c>
      <c r="CH290" s="283">
        <f t="shared" si="308"/>
        <v>0</v>
      </c>
      <c r="CI290" s="284">
        <f t="shared" si="309"/>
        <v>0</v>
      </c>
      <c r="CK290" s="160">
        <v>0</v>
      </c>
      <c r="CL290" s="26">
        <f t="shared" si="310"/>
        <v>0</v>
      </c>
      <c r="CM290" s="26">
        <v>0</v>
      </c>
      <c r="CN290" s="83">
        <f t="shared" si="311"/>
        <v>0</v>
      </c>
      <c r="CO290" s="11">
        <v>0</v>
      </c>
      <c r="CP290" s="26">
        <f t="shared" si="312"/>
        <v>0</v>
      </c>
      <c r="CQ290" s="11">
        <v>0</v>
      </c>
      <c r="CR290" s="26">
        <f t="shared" si="313"/>
        <v>0</v>
      </c>
      <c r="CS290" s="163">
        <f t="shared" si="314"/>
        <v>0</v>
      </c>
      <c r="CT290" s="203">
        <f t="shared" si="315"/>
        <v>0</v>
      </c>
      <c r="CU290" s="283">
        <f t="shared" si="316"/>
        <v>0</v>
      </c>
      <c r="CV290" s="284">
        <f t="shared" si="317"/>
        <v>0</v>
      </c>
      <c r="CX290" s="227">
        <v>0</v>
      </c>
      <c r="CY290" s="26">
        <f t="shared" si="318"/>
        <v>0</v>
      </c>
      <c r="CZ290" s="26">
        <v>0</v>
      </c>
      <c r="DA290" s="26">
        <f t="shared" si="319"/>
        <v>0</v>
      </c>
      <c r="DB290" s="26">
        <v>5.28E-2</v>
      </c>
      <c r="DC290" s="163">
        <f t="shared" si="320"/>
        <v>5.28E-2</v>
      </c>
      <c r="DD290" s="203">
        <f t="shared" si="321"/>
        <v>1.4E-2</v>
      </c>
      <c r="DE290" s="283">
        <f t="shared" si="322"/>
        <v>0</v>
      </c>
      <c r="DF290" s="284">
        <f t="shared" si="323"/>
        <v>0</v>
      </c>
      <c r="DI290" s="231"/>
      <c r="DJ290" s="163">
        <f t="shared" si="324"/>
        <v>0.55779999999999996</v>
      </c>
      <c r="DK290" s="203">
        <f t="shared" si="325"/>
        <v>1.4E-2</v>
      </c>
      <c r="DM290" s="301">
        <f t="shared" si="326"/>
        <v>0</v>
      </c>
      <c r="DN290" s="302">
        <f t="shared" si="327"/>
        <v>0</v>
      </c>
    </row>
    <row r="291" spans="2:118" x14ac:dyDescent="0.3">
      <c r="B291" s="47" t="s">
        <v>182</v>
      </c>
      <c r="C291" s="160">
        <v>540091</v>
      </c>
      <c r="D291" s="4" t="s">
        <v>341</v>
      </c>
      <c r="E291" s="4" t="s">
        <v>369</v>
      </c>
      <c r="F291" s="11">
        <v>8</v>
      </c>
      <c r="G291" s="18">
        <v>165</v>
      </c>
      <c r="H291" s="18">
        <v>117</v>
      </c>
      <c r="I291" s="18">
        <v>194</v>
      </c>
      <c r="J291" s="19">
        <v>752.4848484848485</v>
      </c>
      <c r="K291" s="18">
        <v>53</v>
      </c>
      <c r="L291" s="163">
        <v>3.66</v>
      </c>
      <c r="N291" s="256">
        <v>0</v>
      </c>
      <c r="O291" s="26">
        <f t="shared" si="265"/>
        <v>0</v>
      </c>
      <c r="P291" s="26">
        <v>0</v>
      </c>
      <c r="Q291" s="26">
        <f t="shared" si="266"/>
        <v>0</v>
      </c>
      <c r="R291" s="11">
        <v>0</v>
      </c>
      <c r="S291" s="26">
        <f t="shared" si="267"/>
        <v>0</v>
      </c>
      <c r="T291" s="69">
        <v>0</v>
      </c>
      <c r="U291" s="26">
        <f t="shared" si="268"/>
        <v>0</v>
      </c>
      <c r="V291" s="11">
        <v>11</v>
      </c>
      <c r="W291" s="26">
        <f t="shared" si="269"/>
        <v>4.4999999999999998E-2</v>
      </c>
      <c r="X291" s="62">
        <v>0</v>
      </c>
      <c r="Y291" s="26">
        <f t="shared" si="270"/>
        <v>0</v>
      </c>
      <c r="Z291" s="163">
        <f t="shared" si="271"/>
        <v>4.4999999999999998E-2</v>
      </c>
      <c r="AA291" s="181">
        <f t="shared" si="272"/>
        <v>3.0000000000000001E-3</v>
      </c>
      <c r="AB291" s="283">
        <f t="shared" si="273"/>
        <v>0</v>
      </c>
      <c r="AC291" s="284">
        <f t="shared" si="274"/>
        <v>0</v>
      </c>
      <c r="AE291" s="256">
        <v>0</v>
      </c>
      <c r="AF291" s="26">
        <f t="shared" si="275"/>
        <v>0</v>
      </c>
      <c r="AG291" s="79">
        <v>0</v>
      </c>
      <c r="AH291" s="26">
        <f t="shared" si="276"/>
        <v>0</v>
      </c>
      <c r="AI291" s="26">
        <v>0</v>
      </c>
      <c r="AJ291" s="83">
        <f t="shared" si="277"/>
        <v>0</v>
      </c>
      <c r="AK291" s="11">
        <v>0</v>
      </c>
      <c r="AL291" s="26">
        <f t="shared" si="278"/>
        <v>0</v>
      </c>
      <c r="AM291" s="11">
        <v>0</v>
      </c>
      <c r="AN291" s="83">
        <f t="shared" si="279"/>
        <v>0</v>
      </c>
      <c r="AO291" s="11">
        <v>0</v>
      </c>
      <c r="AP291" s="26">
        <f t="shared" si="280"/>
        <v>0</v>
      </c>
      <c r="AQ291" s="198">
        <f t="shared" si="281"/>
        <v>0</v>
      </c>
      <c r="AR291" s="193">
        <f t="shared" si="282"/>
        <v>0</v>
      </c>
      <c r="AS291" s="283">
        <f t="shared" si="283"/>
        <v>0</v>
      </c>
      <c r="AT291" s="284">
        <f t="shared" si="284"/>
        <v>0</v>
      </c>
      <c r="AV291" s="208">
        <v>0</v>
      </c>
      <c r="AW291" s="83">
        <f t="shared" si="285"/>
        <v>0</v>
      </c>
      <c r="AX291" s="26">
        <v>0</v>
      </c>
      <c r="AY291" s="83">
        <f t="shared" si="286"/>
        <v>0</v>
      </c>
      <c r="AZ291" s="26">
        <v>0</v>
      </c>
      <c r="BA291" s="83">
        <f t="shared" si="287"/>
        <v>0</v>
      </c>
      <c r="BB291" s="26">
        <v>0</v>
      </c>
      <c r="BC291" s="83">
        <f t="shared" si="288"/>
        <v>0</v>
      </c>
      <c r="BD291" s="26">
        <v>0</v>
      </c>
      <c r="BE291" s="83">
        <f t="shared" si="289"/>
        <v>0</v>
      </c>
      <c r="BF291" s="26">
        <v>0</v>
      </c>
      <c r="BG291" s="83">
        <f t="shared" si="290"/>
        <v>0</v>
      </c>
      <c r="BH291" s="212">
        <f t="shared" si="291"/>
        <v>0</v>
      </c>
      <c r="BI291" s="241">
        <f t="shared" si="292"/>
        <v>0</v>
      </c>
      <c r="BJ291" s="283">
        <f t="shared" si="293"/>
        <v>0</v>
      </c>
      <c r="BK291" s="284">
        <f t="shared" si="294"/>
        <v>0</v>
      </c>
      <c r="BM291" s="160">
        <v>0</v>
      </c>
      <c r="BN291" s="26">
        <f t="shared" si="295"/>
        <v>0</v>
      </c>
      <c r="BO291" s="11">
        <v>0</v>
      </c>
      <c r="BP291" s="26">
        <f t="shared" si="296"/>
        <v>0</v>
      </c>
      <c r="BQ291" s="26">
        <v>0</v>
      </c>
      <c r="BR291" s="83">
        <f t="shared" si="297"/>
        <v>0</v>
      </c>
      <c r="BS291" s="163">
        <f t="shared" si="298"/>
        <v>0</v>
      </c>
      <c r="BT291" s="223">
        <f t="shared" si="299"/>
        <v>0</v>
      </c>
      <c r="BU291" s="283">
        <f t="shared" si="300"/>
        <v>0</v>
      </c>
      <c r="BV291" s="284">
        <f t="shared" si="301"/>
        <v>0</v>
      </c>
      <c r="BX291" s="160">
        <v>0</v>
      </c>
      <c r="BY291" s="26">
        <f t="shared" si="302"/>
        <v>0</v>
      </c>
      <c r="BZ291" s="11">
        <v>0</v>
      </c>
      <c r="CA291" s="26">
        <f t="shared" si="303"/>
        <v>0</v>
      </c>
      <c r="CB291" s="11">
        <v>0</v>
      </c>
      <c r="CC291" s="26">
        <f t="shared" si="304"/>
        <v>0</v>
      </c>
      <c r="CD291" s="11">
        <v>0</v>
      </c>
      <c r="CE291" s="26">
        <f t="shared" si="305"/>
        <v>0</v>
      </c>
      <c r="CF291" s="163">
        <f t="shared" si="306"/>
        <v>0</v>
      </c>
      <c r="CG291" s="203">
        <f t="shared" si="307"/>
        <v>0</v>
      </c>
      <c r="CH291" s="283">
        <f t="shared" si="308"/>
        <v>0</v>
      </c>
      <c r="CI291" s="284">
        <f t="shared" si="309"/>
        <v>0</v>
      </c>
      <c r="CK291" s="160">
        <v>0</v>
      </c>
      <c r="CL291" s="26">
        <f t="shared" si="310"/>
        <v>0</v>
      </c>
      <c r="CM291" s="26">
        <v>0</v>
      </c>
      <c r="CN291" s="83">
        <f t="shared" si="311"/>
        <v>0</v>
      </c>
      <c r="CO291" s="11">
        <v>0</v>
      </c>
      <c r="CP291" s="26">
        <f t="shared" si="312"/>
        <v>0</v>
      </c>
      <c r="CQ291" s="11">
        <v>0</v>
      </c>
      <c r="CR291" s="26">
        <f t="shared" si="313"/>
        <v>0</v>
      </c>
      <c r="CS291" s="163">
        <f t="shared" si="314"/>
        <v>0</v>
      </c>
      <c r="CT291" s="203">
        <f t="shared" si="315"/>
        <v>0</v>
      </c>
      <c r="CU291" s="283">
        <f t="shared" si="316"/>
        <v>0</v>
      </c>
      <c r="CV291" s="284">
        <f t="shared" si="317"/>
        <v>0</v>
      </c>
      <c r="CX291" s="227">
        <v>0</v>
      </c>
      <c r="CY291" s="26">
        <f t="shared" si="318"/>
        <v>0</v>
      </c>
      <c r="CZ291" s="26">
        <v>0</v>
      </c>
      <c r="DA291" s="26">
        <f t="shared" si="319"/>
        <v>0</v>
      </c>
      <c r="DB291" s="26">
        <v>0.25109999999999999</v>
      </c>
      <c r="DC291" s="163">
        <f t="shared" si="320"/>
        <v>0.25109999999999999</v>
      </c>
      <c r="DD291" s="203">
        <f t="shared" si="321"/>
        <v>5.2999999999999999E-2</v>
      </c>
      <c r="DE291" s="283">
        <f t="shared" si="322"/>
        <v>0</v>
      </c>
      <c r="DF291" s="284">
        <f t="shared" si="323"/>
        <v>0</v>
      </c>
      <c r="DI291" s="231"/>
      <c r="DJ291" s="163">
        <f t="shared" si="324"/>
        <v>0.29609999999999997</v>
      </c>
      <c r="DK291" s="203">
        <f t="shared" si="325"/>
        <v>0.01</v>
      </c>
      <c r="DM291" s="301">
        <f t="shared" si="326"/>
        <v>0</v>
      </c>
      <c r="DN291" s="302">
        <f t="shared" si="327"/>
        <v>0</v>
      </c>
    </row>
    <row r="292" spans="2:118" x14ac:dyDescent="0.3">
      <c r="B292" s="47" t="s">
        <v>209</v>
      </c>
      <c r="C292" s="160">
        <v>540080</v>
      </c>
      <c r="D292" s="4" t="s">
        <v>347</v>
      </c>
      <c r="E292" s="4" t="s">
        <v>369</v>
      </c>
      <c r="F292" s="11">
        <v>10</v>
      </c>
      <c r="G292" s="18">
        <v>259</v>
      </c>
      <c r="H292" s="18">
        <v>206</v>
      </c>
      <c r="I292" s="18">
        <v>579</v>
      </c>
      <c r="J292" s="19">
        <v>1430.7335907335905</v>
      </c>
      <c r="K292" s="18">
        <v>221</v>
      </c>
      <c r="L292" s="163">
        <v>2.62</v>
      </c>
      <c r="N292" s="256">
        <v>0</v>
      </c>
      <c r="O292" s="26">
        <f t="shared" si="265"/>
        <v>0</v>
      </c>
      <c r="P292" s="26">
        <v>0</v>
      </c>
      <c r="Q292" s="26">
        <f t="shared" si="266"/>
        <v>0</v>
      </c>
      <c r="R292" s="11">
        <v>0</v>
      </c>
      <c r="S292" s="26">
        <f t="shared" si="267"/>
        <v>0</v>
      </c>
      <c r="T292" s="69">
        <v>0</v>
      </c>
      <c r="U292" s="26">
        <f t="shared" si="268"/>
        <v>0</v>
      </c>
      <c r="V292" s="11">
        <v>13</v>
      </c>
      <c r="W292" s="26">
        <f t="shared" si="269"/>
        <v>0.183</v>
      </c>
      <c r="X292" s="62">
        <v>0</v>
      </c>
      <c r="Y292" s="26">
        <f t="shared" si="270"/>
        <v>0</v>
      </c>
      <c r="Z292" s="163">
        <f t="shared" si="271"/>
        <v>0.183</v>
      </c>
      <c r="AA292" s="181">
        <f t="shared" si="272"/>
        <v>1.4E-2</v>
      </c>
      <c r="AB292" s="283">
        <f t="shared" si="273"/>
        <v>0</v>
      </c>
      <c r="AC292" s="284">
        <f t="shared" si="274"/>
        <v>0</v>
      </c>
      <c r="AE292" s="256">
        <v>0</v>
      </c>
      <c r="AF292" s="26">
        <f t="shared" si="275"/>
        <v>0</v>
      </c>
      <c r="AG292" s="79">
        <v>0</v>
      </c>
      <c r="AH292" s="26">
        <f t="shared" si="276"/>
        <v>0</v>
      </c>
      <c r="AI292" s="26">
        <v>0</v>
      </c>
      <c r="AJ292" s="83">
        <f t="shared" si="277"/>
        <v>0</v>
      </c>
      <c r="AK292" s="11">
        <v>0</v>
      </c>
      <c r="AL292" s="26">
        <f t="shared" si="278"/>
        <v>0</v>
      </c>
      <c r="AM292" s="11">
        <v>0</v>
      </c>
      <c r="AN292" s="83">
        <f t="shared" si="279"/>
        <v>0</v>
      </c>
      <c r="AO292" s="11">
        <v>0</v>
      </c>
      <c r="AP292" s="26">
        <f t="shared" si="280"/>
        <v>0</v>
      </c>
      <c r="AQ292" s="198">
        <f t="shared" si="281"/>
        <v>0</v>
      </c>
      <c r="AR292" s="193">
        <f t="shared" si="282"/>
        <v>0</v>
      </c>
      <c r="AS292" s="283">
        <f t="shared" si="283"/>
        <v>0</v>
      </c>
      <c r="AT292" s="284">
        <f t="shared" si="284"/>
        <v>0</v>
      </c>
      <c r="AV292" s="208">
        <v>0</v>
      </c>
      <c r="AW292" s="83">
        <f t="shared" si="285"/>
        <v>0</v>
      </c>
      <c r="AX292" s="26">
        <v>0</v>
      </c>
      <c r="AY292" s="83">
        <f t="shared" si="286"/>
        <v>0</v>
      </c>
      <c r="AZ292" s="26">
        <v>0</v>
      </c>
      <c r="BA292" s="83">
        <f t="shared" si="287"/>
        <v>0</v>
      </c>
      <c r="BB292" s="26">
        <v>0</v>
      </c>
      <c r="BC292" s="83">
        <f t="shared" si="288"/>
        <v>0</v>
      </c>
      <c r="BD292" s="26">
        <v>0</v>
      </c>
      <c r="BE292" s="83">
        <f t="shared" si="289"/>
        <v>0</v>
      </c>
      <c r="BF292" s="26">
        <v>0</v>
      </c>
      <c r="BG292" s="83">
        <f t="shared" si="290"/>
        <v>0</v>
      </c>
      <c r="BH292" s="212">
        <f t="shared" si="291"/>
        <v>0</v>
      </c>
      <c r="BI292" s="241">
        <f t="shared" si="292"/>
        <v>0</v>
      </c>
      <c r="BJ292" s="283">
        <f t="shared" si="293"/>
        <v>0</v>
      </c>
      <c r="BK292" s="284">
        <f t="shared" si="294"/>
        <v>0</v>
      </c>
      <c r="BM292" s="160">
        <v>0</v>
      </c>
      <c r="BN292" s="26">
        <f t="shared" si="295"/>
        <v>0</v>
      </c>
      <c r="BO292" s="11">
        <v>0</v>
      </c>
      <c r="BP292" s="26">
        <f t="shared" si="296"/>
        <v>0</v>
      </c>
      <c r="BQ292" s="26">
        <v>0</v>
      </c>
      <c r="BR292" s="83">
        <f t="shared" si="297"/>
        <v>0</v>
      </c>
      <c r="BS292" s="163">
        <f t="shared" si="298"/>
        <v>0</v>
      </c>
      <c r="BT292" s="223">
        <f t="shared" si="299"/>
        <v>0</v>
      </c>
      <c r="BU292" s="283">
        <f t="shared" si="300"/>
        <v>0</v>
      </c>
      <c r="BV292" s="284">
        <f t="shared" si="301"/>
        <v>0</v>
      </c>
      <c r="BX292" s="160">
        <v>0</v>
      </c>
      <c r="BY292" s="26">
        <f t="shared" si="302"/>
        <v>0</v>
      </c>
      <c r="BZ292" s="11">
        <v>0</v>
      </c>
      <c r="CA292" s="26">
        <f t="shared" si="303"/>
        <v>0</v>
      </c>
      <c r="CB292" s="11">
        <v>0</v>
      </c>
      <c r="CC292" s="26">
        <f t="shared" si="304"/>
        <v>0</v>
      </c>
      <c r="CD292" s="11">
        <v>0</v>
      </c>
      <c r="CE292" s="26">
        <f t="shared" si="305"/>
        <v>0</v>
      </c>
      <c r="CF292" s="163">
        <f t="shared" si="306"/>
        <v>0</v>
      </c>
      <c r="CG292" s="203">
        <f t="shared" si="307"/>
        <v>0</v>
      </c>
      <c r="CH292" s="283">
        <f t="shared" si="308"/>
        <v>0</v>
      </c>
      <c r="CI292" s="284">
        <f t="shared" si="309"/>
        <v>0</v>
      </c>
      <c r="CK292" s="160">
        <v>0</v>
      </c>
      <c r="CL292" s="26">
        <f t="shared" si="310"/>
        <v>0</v>
      </c>
      <c r="CM292" s="26">
        <v>0</v>
      </c>
      <c r="CN292" s="83">
        <f t="shared" si="311"/>
        <v>0</v>
      </c>
      <c r="CO292" s="11">
        <v>0</v>
      </c>
      <c r="CP292" s="26">
        <f t="shared" si="312"/>
        <v>0</v>
      </c>
      <c r="CQ292" s="11">
        <v>0</v>
      </c>
      <c r="CR292" s="26">
        <f t="shared" si="313"/>
        <v>0</v>
      </c>
      <c r="CS292" s="163">
        <f t="shared" si="314"/>
        <v>0</v>
      </c>
      <c r="CT292" s="203">
        <f t="shared" si="315"/>
        <v>0</v>
      </c>
      <c r="CU292" s="283">
        <f t="shared" si="316"/>
        <v>0</v>
      </c>
      <c r="CV292" s="284">
        <f t="shared" si="317"/>
        <v>0</v>
      </c>
      <c r="CX292" s="227">
        <v>0</v>
      </c>
      <c r="CY292" s="26">
        <f t="shared" si="318"/>
        <v>0</v>
      </c>
      <c r="CZ292" s="26">
        <v>0</v>
      </c>
      <c r="DA292" s="26">
        <f t="shared" si="319"/>
        <v>0</v>
      </c>
      <c r="DB292" s="26">
        <v>0.1013</v>
      </c>
      <c r="DC292" s="163">
        <f t="shared" si="320"/>
        <v>0.1013</v>
      </c>
      <c r="DD292" s="203">
        <f t="shared" si="321"/>
        <v>2.8000000000000001E-2</v>
      </c>
      <c r="DE292" s="283">
        <f t="shared" si="322"/>
        <v>0</v>
      </c>
      <c r="DF292" s="284">
        <f t="shared" si="323"/>
        <v>0</v>
      </c>
      <c r="DI292" s="231"/>
      <c r="DJ292" s="163">
        <f t="shared" si="324"/>
        <v>0.2843</v>
      </c>
      <c r="DK292" s="203">
        <f t="shared" si="325"/>
        <v>7.0000000000000001E-3</v>
      </c>
      <c r="DM292" s="301">
        <f t="shared" si="326"/>
        <v>0</v>
      </c>
      <c r="DN292" s="302">
        <f t="shared" si="327"/>
        <v>0</v>
      </c>
    </row>
    <row r="293" spans="2:118" x14ac:dyDescent="0.3">
      <c r="B293" s="47" t="s">
        <v>208</v>
      </c>
      <c r="C293" s="160">
        <v>540275</v>
      </c>
      <c r="D293" s="4" t="s">
        <v>347</v>
      </c>
      <c r="E293" s="4" t="s">
        <v>369</v>
      </c>
      <c r="F293" s="11">
        <v>10</v>
      </c>
      <c r="G293" s="18">
        <v>2268</v>
      </c>
      <c r="H293" s="18">
        <v>1164</v>
      </c>
      <c r="I293" s="18">
        <v>2559</v>
      </c>
      <c r="J293" s="19">
        <v>722.11640211640213</v>
      </c>
      <c r="K293" s="18">
        <v>1043</v>
      </c>
      <c r="L293" s="163">
        <v>2.4500000000000002</v>
      </c>
      <c r="N293" s="256">
        <v>0</v>
      </c>
      <c r="O293" s="26">
        <f t="shared" si="265"/>
        <v>0</v>
      </c>
      <c r="P293" s="26">
        <v>0</v>
      </c>
      <c r="Q293" s="26">
        <f t="shared" si="266"/>
        <v>0</v>
      </c>
      <c r="R293" s="11">
        <v>0</v>
      </c>
      <c r="S293" s="26">
        <f t="shared" si="267"/>
        <v>0</v>
      </c>
      <c r="T293" s="69">
        <v>0</v>
      </c>
      <c r="U293" s="26">
        <f t="shared" si="268"/>
        <v>0</v>
      </c>
      <c r="V293" s="11">
        <v>13</v>
      </c>
      <c r="W293" s="26">
        <f t="shared" si="269"/>
        <v>0.183</v>
      </c>
      <c r="X293" s="62">
        <v>0</v>
      </c>
      <c r="Y293" s="26">
        <f t="shared" si="270"/>
        <v>0</v>
      </c>
      <c r="Z293" s="163">
        <f t="shared" si="271"/>
        <v>0.183</v>
      </c>
      <c r="AA293" s="181">
        <f t="shared" si="272"/>
        <v>1.4E-2</v>
      </c>
      <c r="AB293" s="283">
        <f t="shared" si="273"/>
        <v>0</v>
      </c>
      <c r="AC293" s="284">
        <f t="shared" si="274"/>
        <v>0</v>
      </c>
      <c r="AE293" s="256">
        <v>0</v>
      </c>
      <c r="AF293" s="26">
        <f t="shared" si="275"/>
        <v>0</v>
      </c>
      <c r="AG293" s="79">
        <v>0</v>
      </c>
      <c r="AH293" s="26">
        <f t="shared" si="276"/>
        <v>0</v>
      </c>
      <c r="AI293" s="26">
        <v>0</v>
      </c>
      <c r="AJ293" s="83">
        <f t="shared" si="277"/>
        <v>0</v>
      </c>
      <c r="AK293" s="11">
        <v>0</v>
      </c>
      <c r="AL293" s="26">
        <f t="shared" si="278"/>
        <v>0</v>
      </c>
      <c r="AM293" s="11">
        <v>0</v>
      </c>
      <c r="AN293" s="83">
        <f t="shared" si="279"/>
        <v>0</v>
      </c>
      <c r="AO293" s="11">
        <v>0</v>
      </c>
      <c r="AP293" s="26">
        <f t="shared" si="280"/>
        <v>0</v>
      </c>
      <c r="AQ293" s="198">
        <f t="shared" si="281"/>
        <v>0</v>
      </c>
      <c r="AR293" s="193">
        <f t="shared" si="282"/>
        <v>0</v>
      </c>
      <c r="AS293" s="283">
        <f t="shared" si="283"/>
        <v>0</v>
      </c>
      <c r="AT293" s="284">
        <f t="shared" si="284"/>
        <v>0</v>
      </c>
      <c r="AV293" s="208">
        <v>0</v>
      </c>
      <c r="AW293" s="83">
        <f t="shared" si="285"/>
        <v>0</v>
      </c>
      <c r="AX293" s="26">
        <v>0</v>
      </c>
      <c r="AY293" s="83">
        <f t="shared" si="286"/>
        <v>0</v>
      </c>
      <c r="AZ293" s="26">
        <v>0</v>
      </c>
      <c r="BA293" s="83">
        <f t="shared" si="287"/>
        <v>0</v>
      </c>
      <c r="BB293" s="26">
        <v>0</v>
      </c>
      <c r="BC293" s="83">
        <f t="shared" si="288"/>
        <v>0</v>
      </c>
      <c r="BD293" s="26">
        <v>0</v>
      </c>
      <c r="BE293" s="83">
        <f t="shared" si="289"/>
        <v>0</v>
      </c>
      <c r="BF293" s="26">
        <v>0</v>
      </c>
      <c r="BG293" s="83">
        <f t="shared" si="290"/>
        <v>0</v>
      </c>
      <c r="BH293" s="212">
        <f t="shared" si="291"/>
        <v>0</v>
      </c>
      <c r="BI293" s="241">
        <f t="shared" si="292"/>
        <v>0</v>
      </c>
      <c r="BJ293" s="283">
        <f t="shared" si="293"/>
        <v>0</v>
      </c>
      <c r="BK293" s="284">
        <f t="shared" si="294"/>
        <v>0</v>
      </c>
      <c r="BM293" s="160">
        <v>0</v>
      </c>
      <c r="BN293" s="26">
        <f t="shared" si="295"/>
        <v>0</v>
      </c>
      <c r="BO293" s="11">
        <v>0</v>
      </c>
      <c r="BP293" s="26">
        <f t="shared" si="296"/>
        <v>0</v>
      </c>
      <c r="BQ293" s="26">
        <v>0</v>
      </c>
      <c r="BR293" s="83">
        <f t="shared" si="297"/>
        <v>0</v>
      </c>
      <c r="BS293" s="163">
        <f t="shared" si="298"/>
        <v>0</v>
      </c>
      <c r="BT293" s="223">
        <f t="shared" si="299"/>
        <v>0</v>
      </c>
      <c r="BU293" s="283">
        <f t="shared" si="300"/>
        <v>0</v>
      </c>
      <c r="BV293" s="284">
        <f t="shared" si="301"/>
        <v>0</v>
      </c>
      <c r="BX293" s="160">
        <v>0</v>
      </c>
      <c r="BY293" s="26">
        <f t="shared" si="302"/>
        <v>0</v>
      </c>
      <c r="BZ293" s="11">
        <v>0</v>
      </c>
      <c r="CA293" s="26">
        <f t="shared" si="303"/>
        <v>0</v>
      </c>
      <c r="CB293" s="11">
        <v>0</v>
      </c>
      <c r="CC293" s="26">
        <f t="shared" si="304"/>
        <v>0</v>
      </c>
      <c r="CD293" s="11">
        <v>0</v>
      </c>
      <c r="CE293" s="26">
        <f t="shared" si="305"/>
        <v>0</v>
      </c>
      <c r="CF293" s="163">
        <f t="shared" si="306"/>
        <v>0</v>
      </c>
      <c r="CG293" s="203">
        <f t="shared" si="307"/>
        <v>0</v>
      </c>
      <c r="CH293" s="283">
        <f t="shared" si="308"/>
        <v>0</v>
      </c>
      <c r="CI293" s="284">
        <f t="shared" si="309"/>
        <v>0</v>
      </c>
      <c r="CK293" s="160">
        <v>0</v>
      </c>
      <c r="CL293" s="26">
        <f t="shared" si="310"/>
        <v>0</v>
      </c>
      <c r="CM293" s="26">
        <v>0</v>
      </c>
      <c r="CN293" s="83">
        <f t="shared" si="311"/>
        <v>0</v>
      </c>
      <c r="CO293" s="11">
        <v>0</v>
      </c>
      <c r="CP293" s="26">
        <f t="shared" si="312"/>
        <v>0</v>
      </c>
      <c r="CQ293" s="11">
        <v>0</v>
      </c>
      <c r="CR293" s="26">
        <f t="shared" si="313"/>
        <v>0</v>
      </c>
      <c r="CS293" s="163">
        <f t="shared" si="314"/>
        <v>0</v>
      </c>
      <c r="CT293" s="203">
        <f t="shared" si="315"/>
        <v>0</v>
      </c>
      <c r="CU293" s="283">
        <f t="shared" si="316"/>
        <v>0</v>
      </c>
      <c r="CV293" s="284">
        <f t="shared" si="317"/>
        <v>0</v>
      </c>
      <c r="CX293" s="227">
        <v>0</v>
      </c>
      <c r="CY293" s="26">
        <f t="shared" si="318"/>
        <v>0</v>
      </c>
      <c r="CZ293" s="26">
        <v>0</v>
      </c>
      <c r="DA293" s="26">
        <f t="shared" si="319"/>
        <v>0</v>
      </c>
      <c r="DB293" s="26">
        <v>1.32E-2</v>
      </c>
      <c r="DC293" s="163">
        <f t="shared" si="320"/>
        <v>1.32E-2</v>
      </c>
      <c r="DD293" s="203">
        <f t="shared" si="321"/>
        <v>3.0000000000000001E-3</v>
      </c>
      <c r="DE293" s="283">
        <f t="shared" si="322"/>
        <v>0</v>
      </c>
      <c r="DF293" s="284">
        <f t="shared" si="323"/>
        <v>0</v>
      </c>
      <c r="DI293" s="231"/>
      <c r="DJ293" s="163">
        <f t="shared" si="324"/>
        <v>0.19619999999999999</v>
      </c>
      <c r="DK293" s="203">
        <f t="shared" si="325"/>
        <v>3.0000000000000001E-3</v>
      </c>
      <c r="DM293" s="301">
        <f t="shared" si="326"/>
        <v>0</v>
      </c>
      <c r="DN293" s="302">
        <f t="shared" si="327"/>
        <v>0</v>
      </c>
    </row>
    <row r="294" spans="2:118" ht="15" thickBot="1" x14ac:dyDescent="0.35">
      <c r="B294" s="167" t="s">
        <v>27</v>
      </c>
      <c r="C294" s="168">
        <v>545550</v>
      </c>
      <c r="D294" s="169" t="s">
        <v>308</v>
      </c>
      <c r="E294" s="169" t="s">
        <v>369</v>
      </c>
      <c r="F294" s="170">
        <v>9</v>
      </c>
      <c r="G294" s="171">
        <v>85</v>
      </c>
      <c r="H294" s="171">
        <v>178</v>
      </c>
      <c r="I294" s="171">
        <v>308</v>
      </c>
      <c r="J294" s="172">
        <v>2319.0588235294099</v>
      </c>
      <c r="K294" s="171">
        <v>119</v>
      </c>
      <c r="L294" s="173">
        <v>2.59</v>
      </c>
      <c r="N294" s="257">
        <v>0</v>
      </c>
      <c r="O294" s="174">
        <f t="shared" si="265"/>
        <v>0</v>
      </c>
      <c r="P294" s="174">
        <v>0</v>
      </c>
      <c r="Q294" s="174">
        <f t="shared" si="266"/>
        <v>0</v>
      </c>
      <c r="R294" s="170">
        <v>0</v>
      </c>
      <c r="S294" s="174">
        <f t="shared" si="267"/>
        <v>0</v>
      </c>
      <c r="T294" s="175">
        <v>0</v>
      </c>
      <c r="U294" s="174">
        <f t="shared" si="268"/>
        <v>0</v>
      </c>
      <c r="V294" s="170">
        <v>12</v>
      </c>
      <c r="W294" s="174">
        <f t="shared" si="269"/>
        <v>0.11600000000000001</v>
      </c>
      <c r="X294" s="176">
        <v>0</v>
      </c>
      <c r="Y294" s="174">
        <f t="shared" si="270"/>
        <v>0</v>
      </c>
      <c r="Z294" s="173">
        <f t="shared" si="271"/>
        <v>0.11600000000000001</v>
      </c>
      <c r="AA294" s="190">
        <f t="shared" si="272"/>
        <v>0.01</v>
      </c>
      <c r="AB294" s="285">
        <f t="shared" si="273"/>
        <v>0</v>
      </c>
      <c r="AC294" s="286">
        <f t="shared" si="274"/>
        <v>0</v>
      </c>
      <c r="AE294" s="257">
        <v>0</v>
      </c>
      <c r="AF294" s="174">
        <f t="shared" si="275"/>
        <v>0</v>
      </c>
      <c r="AG294" s="200">
        <v>0</v>
      </c>
      <c r="AH294" s="174">
        <f t="shared" si="276"/>
        <v>0</v>
      </c>
      <c r="AI294" s="174">
        <v>0</v>
      </c>
      <c r="AJ294" s="201">
        <f t="shared" si="277"/>
        <v>0</v>
      </c>
      <c r="AK294" s="170">
        <v>0</v>
      </c>
      <c r="AL294" s="174">
        <f t="shared" si="278"/>
        <v>0</v>
      </c>
      <c r="AM294" s="170">
        <v>0</v>
      </c>
      <c r="AN294" s="201">
        <f t="shared" si="279"/>
        <v>0</v>
      </c>
      <c r="AO294" s="170">
        <v>0</v>
      </c>
      <c r="AP294" s="174">
        <f t="shared" si="280"/>
        <v>0</v>
      </c>
      <c r="AQ294" s="357">
        <f t="shared" si="281"/>
        <v>0</v>
      </c>
      <c r="AR294" s="196">
        <f t="shared" si="282"/>
        <v>0</v>
      </c>
      <c r="AS294" s="285">
        <f t="shared" si="283"/>
        <v>0</v>
      </c>
      <c r="AT294" s="286">
        <f t="shared" si="284"/>
        <v>0</v>
      </c>
      <c r="AV294" s="211">
        <v>0</v>
      </c>
      <c r="AW294" s="201">
        <f t="shared" si="285"/>
        <v>0</v>
      </c>
      <c r="AX294" s="174">
        <v>0</v>
      </c>
      <c r="AY294" s="201">
        <f t="shared" si="286"/>
        <v>0</v>
      </c>
      <c r="AZ294" s="174">
        <v>0</v>
      </c>
      <c r="BA294" s="201">
        <f t="shared" si="287"/>
        <v>0</v>
      </c>
      <c r="BB294" s="174">
        <v>0</v>
      </c>
      <c r="BC294" s="201">
        <f t="shared" si="288"/>
        <v>0</v>
      </c>
      <c r="BD294" s="174">
        <v>0</v>
      </c>
      <c r="BE294" s="201">
        <f t="shared" si="289"/>
        <v>0</v>
      </c>
      <c r="BF294" s="174">
        <v>0</v>
      </c>
      <c r="BG294" s="201">
        <f t="shared" si="290"/>
        <v>0</v>
      </c>
      <c r="BH294" s="173">
        <f t="shared" si="291"/>
        <v>0</v>
      </c>
      <c r="BI294" s="242">
        <f t="shared" si="292"/>
        <v>0</v>
      </c>
      <c r="BJ294" s="285">
        <f t="shared" si="293"/>
        <v>0</v>
      </c>
      <c r="BK294" s="286">
        <f t="shared" si="294"/>
        <v>0</v>
      </c>
      <c r="BM294" s="168">
        <v>0</v>
      </c>
      <c r="BN294" s="174">
        <f t="shared" si="295"/>
        <v>0</v>
      </c>
      <c r="BO294" s="170">
        <v>0</v>
      </c>
      <c r="BP294" s="174">
        <f t="shared" si="296"/>
        <v>0</v>
      </c>
      <c r="BQ294" s="174">
        <v>0</v>
      </c>
      <c r="BR294" s="201">
        <f t="shared" si="297"/>
        <v>0</v>
      </c>
      <c r="BS294" s="173">
        <f t="shared" si="298"/>
        <v>0</v>
      </c>
      <c r="BT294" s="226">
        <f t="shared" si="299"/>
        <v>0</v>
      </c>
      <c r="BU294" s="285">
        <f t="shared" si="300"/>
        <v>0</v>
      </c>
      <c r="BV294" s="286">
        <f t="shared" si="301"/>
        <v>0</v>
      </c>
      <c r="BX294" s="168">
        <v>0</v>
      </c>
      <c r="BY294" s="174">
        <f t="shared" si="302"/>
        <v>0</v>
      </c>
      <c r="BZ294" s="170">
        <v>0</v>
      </c>
      <c r="CA294" s="174">
        <f t="shared" si="303"/>
        <v>0</v>
      </c>
      <c r="CB294" s="170">
        <v>0</v>
      </c>
      <c r="CC294" s="174">
        <f t="shared" si="304"/>
        <v>0</v>
      </c>
      <c r="CD294" s="170">
        <v>0</v>
      </c>
      <c r="CE294" s="174">
        <f t="shared" si="305"/>
        <v>0</v>
      </c>
      <c r="CF294" s="173">
        <f t="shared" si="306"/>
        <v>0</v>
      </c>
      <c r="CG294" s="216">
        <f t="shared" si="307"/>
        <v>0</v>
      </c>
      <c r="CH294" s="285">
        <f t="shared" si="308"/>
        <v>0</v>
      </c>
      <c r="CI294" s="286">
        <f t="shared" si="309"/>
        <v>0</v>
      </c>
      <c r="CK294" s="168">
        <v>0</v>
      </c>
      <c r="CL294" s="174">
        <f t="shared" si="310"/>
        <v>0</v>
      </c>
      <c r="CM294" s="174">
        <v>0</v>
      </c>
      <c r="CN294" s="201">
        <f t="shared" si="311"/>
        <v>0</v>
      </c>
      <c r="CO294" s="170">
        <v>0</v>
      </c>
      <c r="CP294" s="174">
        <f t="shared" si="312"/>
        <v>0</v>
      </c>
      <c r="CQ294" s="170">
        <v>0</v>
      </c>
      <c r="CR294" s="174">
        <f t="shared" si="313"/>
        <v>0</v>
      </c>
      <c r="CS294" s="173">
        <f t="shared" si="314"/>
        <v>0</v>
      </c>
      <c r="CT294" s="216">
        <f t="shared" si="315"/>
        <v>0</v>
      </c>
      <c r="CU294" s="285">
        <f t="shared" si="316"/>
        <v>0</v>
      </c>
      <c r="CV294" s="286">
        <f t="shared" si="317"/>
        <v>0</v>
      </c>
      <c r="CX294" s="230">
        <v>0</v>
      </c>
      <c r="CY294" s="174">
        <f t="shared" si="318"/>
        <v>0</v>
      </c>
      <c r="CZ294" s="174">
        <v>0</v>
      </c>
      <c r="DA294" s="174">
        <f t="shared" si="319"/>
        <v>0</v>
      </c>
      <c r="DB294" s="174">
        <v>3.5200000000000002E-2</v>
      </c>
      <c r="DC294" s="163">
        <f t="shared" si="320"/>
        <v>3.5200000000000002E-2</v>
      </c>
      <c r="DD294" s="216">
        <f t="shared" si="321"/>
        <v>0.01</v>
      </c>
      <c r="DE294" s="285">
        <f t="shared" si="322"/>
        <v>0</v>
      </c>
      <c r="DF294" s="286">
        <f t="shared" si="323"/>
        <v>0</v>
      </c>
      <c r="DI294" s="231"/>
      <c r="DJ294" s="163">
        <f t="shared" si="324"/>
        <v>0.1512</v>
      </c>
      <c r="DK294" s="216">
        <f t="shared" si="325"/>
        <v>0</v>
      </c>
      <c r="DM294" s="303">
        <f t="shared" si="326"/>
        <v>0</v>
      </c>
      <c r="DN294" s="304">
        <f t="shared" si="327"/>
        <v>0</v>
      </c>
    </row>
    <row r="295" spans="2:118" x14ac:dyDescent="0.3">
      <c r="DB295"/>
    </row>
    <row r="296" spans="2:118" x14ac:dyDescent="0.3">
      <c r="DB296"/>
    </row>
    <row r="297" spans="2:118" x14ac:dyDescent="0.3">
      <c r="DB297"/>
    </row>
    <row r="298" spans="2:118" x14ac:dyDescent="0.3">
      <c r="DB298"/>
    </row>
  </sheetData>
  <autoFilter ref="B10:DN294" xr:uid="{CE31AFA6-1352-4FF8-96C6-1649C2E54A25}">
    <sortState xmlns:xlrd2="http://schemas.microsoft.com/office/spreadsheetml/2017/richdata2" ref="B11:DN294">
      <sortCondition descending="1" ref="DK10:DK294"/>
    </sortState>
  </autoFilter>
  <sortState xmlns:xlrd2="http://schemas.microsoft.com/office/spreadsheetml/2017/richdata2" ref="B11:DB294">
    <sortCondition ref="D11:D294"/>
    <sortCondition ref="E11:E294"/>
    <sortCondition ref="B11:B294"/>
  </sortState>
  <mergeCells count="25">
    <mergeCell ref="DD7:DD9"/>
    <mergeCell ref="DC8:DC9"/>
    <mergeCell ref="DK7:DK9"/>
    <mergeCell ref="DJ8:DJ9"/>
    <mergeCell ref="CX8:DB8"/>
    <mergeCell ref="AE8:AP8"/>
    <mergeCell ref="AV8:BG8"/>
    <mergeCell ref="BM8:BR8"/>
    <mergeCell ref="AQ8:AQ9"/>
    <mergeCell ref="AR7:AR9"/>
    <mergeCell ref="BI7:BI9"/>
    <mergeCell ref="BH8:BH9"/>
    <mergeCell ref="BT7:BT9"/>
    <mergeCell ref="BS8:BS9"/>
    <mergeCell ref="CG7:CG9"/>
    <mergeCell ref="CF8:CF9"/>
    <mergeCell ref="CT7:CT9"/>
    <mergeCell ref="CS8:CS9"/>
    <mergeCell ref="BX8:CE8"/>
    <mergeCell ref="CK8:CR8"/>
    <mergeCell ref="Z8:Z9"/>
    <mergeCell ref="C8:L8"/>
    <mergeCell ref="B8:B9"/>
    <mergeCell ref="N8:Y8"/>
    <mergeCell ref="AA7:AA9"/>
  </mergeCells>
  <phoneticPr fontId="13"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CF62-FDC2-4FB6-8156-5CE97BC16BE4}">
  <sheetPr>
    <tabColor theme="7" tint="0.79998168889431442"/>
  </sheetPr>
  <dimension ref="B1:AW165"/>
  <sheetViews>
    <sheetView topLeftCell="B1" zoomScaleNormal="100" workbookViewId="0">
      <pane xSplit="1" ySplit="9" topLeftCell="C10" activePane="bottomRight" state="frozen"/>
      <selection activeCell="B1" sqref="B1"/>
      <selection pane="topRight" activeCell="C1" sqref="C1"/>
      <selection pane="bottomLeft" activeCell="B7" sqref="B7"/>
      <selection pane="bottomRight" activeCell="B5" sqref="B5"/>
    </sheetView>
  </sheetViews>
  <sheetFormatPr defaultRowHeight="14.4" x14ac:dyDescent="0.3"/>
  <cols>
    <col min="2" max="2" width="32.5546875" customWidth="1"/>
    <col min="3" max="3" width="19.33203125" customWidth="1"/>
    <col min="4" max="4" width="19.33203125" style="2" customWidth="1"/>
    <col min="5" max="5" width="14.109375" customWidth="1"/>
    <col min="6" max="6" width="12" customWidth="1"/>
    <col min="8" max="8" width="14.109375" style="2" customWidth="1"/>
    <col min="9" max="9" width="16.6640625" customWidth="1"/>
    <col min="10" max="10" width="15.88671875" customWidth="1"/>
    <col min="11" max="11" width="18" customWidth="1"/>
    <col min="12" max="12" width="16.33203125" customWidth="1"/>
    <col min="13" max="15" width="19.6640625" customWidth="1"/>
    <col min="17" max="17" width="14.33203125" customWidth="1"/>
    <col min="18" max="18" width="16.88671875" customWidth="1"/>
    <col min="19" max="19" width="17" bestFit="1" customWidth="1"/>
    <col min="20" max="20" width="19.88671875" bestFit="1" customWidth="1"/>
    <col min="21" max="21" width="16.109375" customWidth="1"/>
    <col min="22" max="22" width="17.109375" customWidth="1"/>
    <col min="23" max="23" width="18.33203125" customWidth="1"/>
    <col min="24" max="24" width="19.6640625" customWidth="1"/>
    <col min="25" max="26" width="20" customWidth="1"/>
    <col min="28" max="28" width="17.6640625" bestFit="1" customWidth="1"/>
    <col min="29" max="29" width="20.5546875" bestFit="1" customWidth="1"/>
    <col min="30" max="30" width="18.33203125" customWidth="1"/>
    <col min="31" max="31" width="19.6640625" customWidth="1"/>
    <col min="32" max="33" width="20" customWidth="1"/>
    <col min="35" max="35" width="14" bestFit="1" customWidth="1"/>
    <col min="36" max="36" width="16.6640625" bestFit="1" customWidth="1"/>
    <col min="37" max="37" width="11.109375" bestFit="1" customWidth="1"/>
    <col min="38" max="38" width="13.109375" customWidth="1"/>
    <col min="39" max="39" width="18.33203125" customWidth="1"/>
    <col min="40" max="40" width="19.6640625" customWidth="1"/>
    <col min="41" max="42" width="20" customWidth="1"/>
    <col min="45" max="45" width="13.5546875" customWidth="1"/>
    <col min="46" max="46" width="15" customWidth="1"/>
    <col min="48" max="49" width="20.33203125" customWidth="1"/>
  </cols>
  <sheetData>
    <row r="1" spans="2:49" x14ac:dyDescent="0.3">
      <c r="B1" s="1" t="s">
        <v>1074</v>
      </c>
      <c r="C1" s="1"/>
      <c r="D1" s="270"/>
    </row>
    <row r="2" spans="2:49" ht="15.6" x14ac:dyDescent="0.3">
      <c r="B2" s="660" t="s">
        <v>1439</v>
      </c>
      <c r="C2" s="1"/>
      <c r="D2" s="270"/>
    </row>
    <row r="3" spans="2:49" ht="15.6" x14ac:dyDescent="0.3">
      <c r="B3" s="661" t="s">
        <v>1440</v>
      </c>
      <c r="C3" s="448" t="s">
        <v>1337</v>
      </c>
      <c r="D3" s="270"/>
    </row>
    <row r="4" spans="2:49" x14ac:dyDescent="0.3">
      <c r="B4" s="448" t="s">
        <v>1075</v>
      </c>
      <c r="C4" s="448"/>
      <c r="D4" s="537"/>
    </row>
    <row r="5" spans="2:49" ht="15" thickBot="1" x14ac:dyDescent="0.35">
      <c r="B5" s="553"/>
      <c r="C5" s="448"/>
      <c r="D5" s="537"/>
    </row>
    <row r="6" spans="2:49" ht="15.75" customHeight="1" thickBot="1" x14ac:dyDescent="0.35">
      <c r="H6" s="111" t="s">
        <v>1215</v>
      </c>
      <c r="J6" s="112" t="s">
        <v>1218</v>
      </c>
      <c r="L6" s="25"/>
      <c r="M6" s="706" t="s">
        <v>1320</v>
      </c>
      <c r="N6" s="177"/>
      <c r="O6" s="177"/>
      <c r="Q6" s="440" t="s">
        <v>1220</v>
      </c>
      <c r="S6" s="440" t="s">
        <v>1221</v>
      </c>
      <c r="U6" s="117" t="s">
        <v>1224</v>
      </c>
      <c r="W6" s="25"/>
      <c r="X6" s="706" t="s">
        <v>1316</v>
      </c>
      <c r="Y6" s="273"/>
      <c r="Z6" s="273"/>
      <c r="AB6" s="109" t="s">
        <v>1226</v>
      </c>
      <c r="AD6" s="25"/>
      <c r="AE6" s="706" t="s">
        <v>1308</v>
      </c>
      <c r="AF6" s="273"/>
      <c r="AG6" s="273"/>
      <c r="AI6" s="124" t="s">
        <v>1245</v>
      </c>
      <c r="AK6" s="124" t="s">
        <v>1246</v>
      </c>
      <c r="AM6" s="25"/>
      <c r="AN6" s="706" t="s">
        <v>1296</v>
      </c>
      <c r="AS6" s="10"/>
      <c r="AT6" s="719" t="s">
        <v>1212</v>
      </c>
    </row>
    <row r="7" spans="2:49" ht="15" thickBot="1" x14ac:dyDescent="0.35">
      <c r="B7" s="730" t="s">
        <v>1202</v>
      </c>
      <c r="C7" s="711" t="s">
        <v>1</v>
      </c>
      <c r="D7" s="712"/>
      <c r="E7" s="712"/>
      <c r="F7" s="713"/>
      <c r="H7" s="735" t="s">
        <v>1254</v>
      </c>
      <c r="I7" s="736"/>
      <c r="J7" s="736"/>
      <c r="K7" s="736"/>
      <c r="L7" s="709" t="s">
        <v>1321</v>
      </c>
      <c r="M7" s="707"/>
      <c r="N7" s="177"/>
      <c r="O7" s="177"/>
      <c r="Q7" s="744" t="s">
        <v>1219</v>
      </c>
      <c r="R7" s="745"/>
      <c r="S7" s="745"/>
      <c r="T7" s="745"/>
      <c r="U7" s="745"/>
      <c r="V7" s="746"/>
      <c r="W7" s="709" t="s">
        <v>1317</v>
      </c>
      <c r="X7" s="707"/>
      <c r="Y7" s="273"/>
      <c r="Z7" s="273"/>
      <c r="AB7" s="747" t="s">
        <v>1225</v>
      </c>
      <c r="AC7" s="748"/>
      <c r="AD7" s="709" t="s">
        <v>1309</v>
      </c>
      <c r="AE7" s="707"/>
      <c r="AF7" s="273"/>
      <c r="AG7" s="273"/>
      <c r="AI7" s="738" t="s">
        <v>1244</v>
      </c>
      <c r="AJ7" s="739"/>
      <c r="AK7" s="739"/>
      <c r="AL7" s="739"/>
      <c r="AM7" s="709" t="s">
        <v>1297</v>
      </c>
      <c r="AN7" s="707"/>
      <c r="AS7" s="749" t="s">
        <v>416</v>
      </c>
      <c r="AT7" s="720"/>
    </row>
    <row r="8" spans="2:49" ht="36.75" customHeight="1" thickBot="1" x14ac:dyDescent="0.35">
      <c r="B8" s="743"/>
      <c r="C8" s="496" t="s">
        <v>731</v>
      </c>
      <c r="D8" s="514" t="s">
        <v>1199</v>
      </c>
      <c r="E8" s="496" t="s">
        <v>1076</v>
      </c>
      <c r="F8" s="497" t="s">
        <v>732</v>
      </c>
      <c r="H8" s="75" t="s">
        <v>10</v>
      </c>
      <c r="I8" s="37" t="s">
        <v>1186</v>
      </c>
      <c r="J8" s="77" t="s">
        <v>1256</v>
      </c>
      <c r="K8" s="78" t="s">
        <v>1171</v>
      </c>
      <c r="L8" s="710"/>
      <c r="M8" s="708"/>
      <c r="N8" s="281" t="s">
        <v>1319</v>
      </c>
      <c r="O8" s="282" t="s">
        <v>1318</v>
      </c>
      <c r="Q8" s="441" t="s">
        <v>1205</v>
      </c>
      <c r="R8" s="37" t="s">
        <v>397</v>
      </c>
      <c r="S8" s="446" t="s">
        <v>1206</v>
      </c>
      <c r="T8" s="37" t="s">
        <v>1173</v>
      </c>
      <c r="U8" s="131" t="s">
        <v>1208</v>
      </c>
      <c r="V8" s="132" t="s">
        <v>395</v>
      </c>
      <c r="W8" s="710"/>
      <c r="X8" s="708"/>
      <c r="Y8" s="281" t="s">
        <v>1315</v>
      </c>
      <c r="Z8" s="282" t="s">
        <v>1314</v>
      </c>
      <c r="AB8" s="136" t="s">
        <v>1257</v>
      </c>
      <c r="AC8" s="37" t="s">
        <v>1174</v>
      </c>
      <c r="AD8" s="710"/>
      <c r="AE8" s="708"/>
      <c r="AF8" s="281" t="s">
        <v>1307</v>
      </c>
      <c r="AG8" s="282" t="s">
        <v>1306</v>
      </c>
      <c r="AI8" s="125" t="s">
        <v>1267</v>
      </c>
      <c r="AJ8" s="37" t="s">
        <v>1178</v>
      </c>
      <c r="AK8" s="121" t="s">
        <v>1268</v>
      </c>
      <c r="AL8" s="37" t="s">
        <v>403</v>
      </c>
      <c r="AM8" s="710"/>
      <c r="AN8" s="708"/>
      <c r="AO8" s="281" t="s">
        <v>1295</v>
      </c>
      <c r="AP8" s="282" t="s">
        <v>1294</v>
      </c>
      <c r="AS8" s="750"/>
      <c r="AT8" s="721"/>
      <c r="AV8" s="281" t="s">
        <v>417</v>
      </c>
      <c r="AW8" s="282" t="s">
        <v>418</v>
      </c>
    </row>
    <row r="9" spans="2:49" ht="15" thickBot="1" x14ac:dyDescent="0.35">
      <c r="B9" s="498" t="s">
        <v>1197</v>
      </c>
      <c r="C9" s="307" t="s">
        <v>1196</v>
      </c>
      <c r="D9" s="307" t="s">
        <v>1198</v>
      </c>
      <c r="E9" s="307" t="s">
        <v>422</v>
      </c>
      <c r="F9" s="308" t="s">
        <v>1077</v>
      </c>
      <c r="H9" s="344" t="s">
        <v>419</v>
      </c>
      <c r="I9" s="289" t="s">
        <v>420</v>
      </c>
      <c r="J9" s="311" t="s">
        <v>1147</v>
      </c>
      <c r="K9" s="312" t="s">
        <v>1148</v>
      </c>
      <c r="L9" s="489" t="s">
        <v>427</v>
      </c>
      <c r="M9" s="642" t="s">
        <v>471</v>
      </c>
      <c r="N9" s="340" t="s">
        <v>430</v>
      </c>
      <c r="O9" s="341" t="s">
        <v>429</v>
      </c>
      <c r="Q9" s="499" t="s">
        <v>396</v>
      </c>
      <c r="R9" s="500" t="s">
        <v>431</v>
      </c>
      <c r="S9" s="501" t="s">
        <v>1149</v>
      </c>
      <c r="T9" s="500" t="s">
        <v>1172</v>
      </c>
      <c r="U9" s="502" t="s">
        <v>12</v>
      </c>
      <c r="V9" s="500" t="s">
        <v>432</v>
      </c>
      <c r="W9" s="519" t="s">
        <v>435</v>
      </c>
      <c r="X9" s="604" t="s">
        <v>428</v>
      </c>
      <c r="Y9" s="340" t="s">
        <v>436</v>
      </c>
      <c r="Z9" s="341" t="s">
        <v>437</v>
      </c>
      <c r="AB9" s="505" t="s">
        <v>1151</v>
      </c>
      <c r="AC9" s="500" t="s">
        <v>1152</v>
      </c>
      <c r="AD9" s="519" t="s">
        <v>452</v>
      </c>
      <c r="AE9" s="604" t="s">
        <v>453</v>
      </c>
      <c r="AF9" s="340" t="s">
        <v>443</v>
      </c>
      <c r="AG9" s="341" t="s">
        <v>444</v>
      </c>
      <c r="AI9" s="506" t="s">
        <v>1164</v>
      </c>
      <c r="AJ9" s="507" t="s">
        <v>1165</v>
      </c>
      <c r="AK9" s="508" t="s">
        <v>18</v>
      </c>
      <c r="AL9" s="507" t="s">
        <v>458</v>
      </c>
      <c r="AM9" s="519" t="s">
        <v>460</v>
      </c>
      <c r="AN9" s="604" t="s">
        <v>461</v>
      </c>
      <c r="AO9" s="340" t="s">
        <v>462</v>
      </c>
      <c r="AP9" s="341" t="s">
        <v>463</v>
      </c>
      <c r="AS9" s="625" t="s">
        <v>412</v>
      </c>
      <c r="AT9" s="509" t="s">
        <v>1289</v>
      </c>
      <c r="AV9" s="315" t="s">
        <v>469</v>
      </c>
      <c r="AW9" s="648" t="s">
        <v>470</v>
      </c>
    </row>
    <row r="10" spans="2:49" x14ac:dyDescent="0.3">
      <c r="B10" s="591" t="s">
        <v>764</v>
      </c>
      <c r="C10" s="4" t="s">
        <v>763</v>
      </c>
      <c r="D10" s="11" t="s">
        <v>1201</v>
      </c>
      <c r="E10" s="4" t="s">
        <v>737</v>
      </c>
      <c r="F10" s="636">
        <v>24.297048</v>
      </c>
      <c r="G10" s="14"/>
      <c r="H10" s="638">
        <v>24.297048</v>
      </c>
      <c r="I10" s="83">
        <f t="shared" ref="I10:I41" si="0">IFERROR(_xlfn.PERCENTRANK.INC(H$10:H$165,H10),"-9999")</f>
        <v>0.625</v>
      </c>
      <c r="J10" s="510">
        <v>2.691681</v>
      </c>
      <c r="K10" s="178">
        <f t="shared" ref="K10:K41" si="1">IFERROR(_xlfn.PERCENTRANK.INC(J$10:J$165,J10),"-9999")</f>
        <v>0.82499999999999996</v>
      </c>
      <c r="L10" s="639">
        <f t="shared" ref="L10:L41" si="2">SUM(I10,K10)</f>
        <v>1.45</v>
      </c>
      <c r="M10" s="606">
        <f t="shared" ref="M10:M41" si="3">IFERROR(_xlfn.PERCENTRANK.INC(L$10:L$165,L10),"-9999")</f>
        <v>0.79300000000000004</v>
      </c>
      <c r="N10" s="610">
        <f t="shared" ref="N10:N41" si="4">COUNTIF(I10,"&gt;=90%")+COUNTIF(K10,"&gt;=90%")</f>
        <v>0</v>
      </c>
      <c r="O10" s="611">
        <f t="shared" ref="O10:O41" si="5">COUNTIF(I10,"&gt;=80%")+COUNTIF(K10,"&gt;=80%")</f>
        <v>1</v>
      </c>
      <c r="Q10" s="643">
        <v>909</v>
      </c>
      <c r="R10" s="144">
        <f t="shared" ref="R10:R41" si="6">IFERROR(_xlfn.PERCENTRANK.INC(Q$10:Q$165,Q10),"-9999")</f>
        <v>0.94099999999999995</v>
      </c>
      <c r="S10" s="512">
        <v>92</v>
      </c>
      <c r="T10" s="31">
        <f t="shared" ref="T10:T41" si="7">IFERROR(_xlfn.PERCENTRANK.INC(S$10:S$165,S10),"-9999")</f>
        <v>0.81899999999999995</v>
      </c>
      <c r="U10" s="19">
        <f t="shared" ref="U10:U41" si="8">Q10/F10</f>
        <v>37.41195226679389</v>
      </c>
      <c r="V10" s="31">
        <f t="shared" ref="V10:V41" si="9">IFERROR(_xlfn.PERCENTRANK.INC(U$10:U$165,U10),"-9999")</f>
        <v>0.90300000000000002</v>
      </c>
      <c r="W10" s="163">
        <f t="shared" ref="W10:W41" si="10">SUM(R10,T10,V10)</f>
        <v>2.6629999999999998</v>
      </c>
      <c r="X10" s="608">
        <f t="shared" ref="X10:X41" si="11">IFERROR(_xlfn.PERCENTRANK.INC(W$10:W$165,W10),"-9999")</f>
        <v>0.98</v>
      </c>
      <c r="Y10" s="610">
        <f t="shared" ref="Y10:Y41" si="12">COUNTIF(R10,"&gt;=90%")+COUNTIF(T10,"&gt;=90%")+COUNTIF(V10,"&gt;=90%")</f>
        <v>2</v>
      </c>
      <c r="Z10" s="611">
        <f t="shared" ref="Z10:Z41" si="13">COUNTIF(R10,"&gt;=80%")+COUNTIF(T10,"&gt;=80%")++COUNTIF(V10,"&gt;=80%")</f>
        <v>3</v>
      </c>
      <c r="AB10" s="646">
        <v>72900</v>
      </c>
      <c r="AC10" s="144">
        <f t="shared" ref="AC10:AC41" si="14">IFERROR(_xlfn.PERCENTRANK.INC(AB$10:AB$165,AB10),"-9999")</f>
        <v>0.92900000000000005</v>
      </c>
      <c r="AD10" s="163">
        <f t="shared" ref="AD10:AD41" si="15">AC10</f>
        <v>0.92900000000000005</v>
      </c>
      <c r="AE10" s="608">
        <f t="shared" ref="AE10:AE41" si="16">IFERROR(_xlfn.PERCENTRANK.INC(AD$10:AD$165,AD10),"-9999")</f>
        <v>0.92900000000000005</v>
      </c>
      <c r="AF10" s="621">
        <f t="shared" ref="AF10:AF41" si="17">COUNTIF($AC10,"&gt;=90%")</f>
        <v>1</v>
      </c>
      <c r="AG10" s="622">
        <f t="shared" ref="AG10:AG41" si="18">COUNTIF($AC10,"&gt;=80%")</f>
        <v>1</v>
      </c>
      <c r="AI10" s="160">
        <v>163</v>
      </c>
      <c r="AJ10" s="144">
        <f t="shared" ref="AJ10:AJ41" si="19">IFERROR(_xlfn.PERCENTRANK.INC(AI$10:AI$165,AI10),"-9999")</f>
        <v>0.96699999999999997</v>
      </c>
      <c r="AK10" s="26">
        <f t="shared" ref="AK10:AK41" si="20">AI10/Q10</f>
        <v>0.17931793179317931</v>
      </c>
      <c r="AL10" s="31">
        <f t="shared" ref="AL10:AL41" si="21">IFERROR(_xlfn.PERCENTRANK.INC(AK$10:AK$165,AK10),"-9999")</f>
        <v>0.877</v>
      </c>
      <c r="AM10" s="163">
        <f t="shared" ref="AM10:AM41" si="22">SUM(AJ10,AL10)</f>
        <v>1.8439999999999999</v>
      </c>
      <c r="AN10" s="608">
        <f t="shared" ref="AN10:AN41" si="23">IFERROR(_xlfn.PERCENTRANK.INC(AM$10:AM$165,AM10),"-9999")</f>
        <v>0.96699999999999997</v>
      </c>
      <c r="AO10" s="621">
        <f t="shared" ref="AO10:AO41" si="24">COUNTIF($AJ10,"&gt;=90%")+COUNTIF($AL10,"&gt;=90%")</f>
        <v>1</v>
      </c>
      <c r="AP10" s="622">
        <f t="shared" ref="AP10:AP41" si="25">COUNTIF($AJ10,"&gt;=80%")+COUNTIF($AL10,"&gt;=80%")</f>
        <v>2</v>
      </c>
      <c r="AS10" s="212">
        <f t="shared" ref="AS10:AS41" si="26">SUM(AL10,AJ10,AC10,V10,T10,R10,K10,I10)</f>
        <v>6.8859999999999992</v>
      </c>
      <c r="AT10" s="608">
        <f t="shared" ref="AT10:AT41" si="27">IFERROR(_xlfn.PERCENTRANK.INC(AS$10:AS$165,AS10),"-9999")</f>
        <v>1</v>
      </c>
      <c r="AV10" s="629">
        <f t="shared" ref="AV10:AV41" si="28">SUM(AO10,AF10,Y10,N10)</f>
        <v>4</v>
      </c>
      <c r="AW10" s="630">
        <f t="shared" ref="AW10:AW41" si="29">SUM(AP10,AG10,Z10,O10)</f>
        <v>7</v>
      </c>
    </row>
    <row r="11" spans="2:49" x14ac:dyDescent="0.3">
      <c r="B11" s="591" t="s">
        <v>734</v>
      </c>
      <c r="C11" s="4" t="s">
        <v>733</v>
      </c>
      <c r="D11" s="11" t="s">
        <v>1201</v>
      </c>
      <c r="E11" s="4"/>
      <c r="F11" s="636">
        <v>438.00707899999998</v>
      </c>
      <c r="G11" s="14"/>
      <c r="H11" s="638">
        <v>438.00707899999998</v>
      </c>
      <c r="I11" s="144">
        <f t="shared" si="0"/>
        <v>1</v>
      </c>
      <c r="J11" s="510">
        <v>4.2727969999999997</v>
      </c>
      <c r="K11" s="144">
        <f t="shared" si="1"/>
        <v>0.94799999999999995</v>
      </c>
      <c r="L11" s="639">
        <f t="shared" si="2"/>
        <v>1.948</v>
      </c>
      <c r="M11" s="608">
        <f t="shared" si="3"/>
        <v>1</v>
      </c>
      <c r="N11" s="610">
        <f t="shared" si="4"/>
        <v>2</v>
      </c>
      <c r="O11" s="611">
        <f t="shared" si="5"/>
        <v>2</v>
      </c>
      <c r="Q11" s="643">
        <v>6920</v>
      </c>
      <c r="R11" s="144">
        <f t="shared" si="6"/>
        <v>1</v>
      </c>
      <c r="S11" s="512">
        <v>468</v>
      </c>
      <c r="T11" s="144">
        <f t="shared" si="7"/>
        <v>0.98699999999999999</v>
      </c>
      <c r="U11" s="19">
        <f t="shared" si="8"/>
        <v>15.798831415690431</v>
      </c>
      <c r="V11" s="26">
        <f t="shared" si="9"/>
        <v>0.56699999999999995</v>
      </c>
      <c r="W11" s="163">
        <f t="shared" si="10"/>
        <v>2.5540000000000003</v>
      </c>
      <c r="X11" s="608">
        <f t="shared" si="11"/>
        <v>0.94099999999999995</v>
      </c>
      <c r="Y11" s="610">
        <f t="shared" si="12"/>
        <v>2</v>
      </c>
      <c r="Z11" s="611">
        <f t="shared" si="13"/>
        <v>2</v>
      </c>
      <c r="AB11" s="646">
        <v>40200</v>
      </c>
      <c r="AC11" s="26">
        <f t="shared" si="14"/>
        <v>0.56699999999999995</v>
      </c>
      <c r="AD11" s="163">
        <f t="shared" si="15"/>
        <v>0.56699999999999995</v>
      </c>
      <c r="AE11" s="605">
        <f t="shared" si="16"/>
        <v>0.56699999999999995</v>
      </c>
      <c r="AF11" s="621">
        <f t="shared" si="17"/>
        <v>0</v>
      </c>
      <c r="AG11" s="622">
        <f t="shared" si="18"/>
        <v>0</v>
      </c>
      <c r="AI11" s="160">
        <v>918</v>
      </c>
      <c r="AJ11" s="144">
        <f t="shared" si="19"/>
        <v>1</v>
      </c>
      <c r="AK11" s="26">
        <f t="shared" si="20"/>
        <v>0.13265895953757226</v>
      </c>
      <c r="AL11" s="31">
        <f t="shared" si="21"/>
        <v>0.81200000000000006</v>
      </c>
      <c r="AM11" s="163">
        <f t="shared" si="22"/>
        <v>1.8120000000000001</v>
      </c>
      <c r="AN11" s="608">
        <f t="shared" si="23"/>
        <v>0.94099999999999995</v>
      </c>
      <c r="AO11" s="621">
        <f t="shared" si="24"/>
        <v>1</v>
      </c>
      <c r="AP11" s="622">
        <f t="shared" si="25"/>
        <v>2</v>
      </c>
      <c r="AS11" s="212">
        <f t="shared" si="26"/>
        <v>6.8810000000000002</v>
      </c>
      <c r="AT11" s="608">
        <f t="shared" si="27"/>
        <v>0.99299999999999999</v>
      </c>
      <c r="AV11" s="629">
        <f t="shared" si="28"/>
        <v>5</v>
      </c>
      <c r="AW11" s="630">
        <f t="shared" si="29"/>
        <v>6</v>
      </c>
    </row>
    <row r="12" spans="2:49" x14ac:dyDescent="0.3">
      <c r="B12" s="591" t="s">
        <v>741</v>
      </c>
      <c r="C12" s="4" t="s">
        <v>740</v>
      </c>
      <c r="D12" s="11" t="s">
        <v>1201</v>
      </c>
      <c r="E12" s="4" t="s">
        <v>742</v>
      </c>
      <c r="F12" s="636">
        <v>193.24710200000001</v>
      </c>
      <c r="G12" s="14"/>
      <c r="H12" s="638">
        <v>193.24710200000001</v>
      </c>
      <c r="I12" s="144">
        <f t="shared" si="0"/>
        <v>0.95399999999999996</v>
      </c>
      <c r="J12" s="510">
        <v>4.3260500000000004</v>
      </c>
      <c r="K12" s="144">
        <f t="shared" si="1"/>
        <v>0.95399999999999996</v>
      </c>
      <c r="L12" s="639">
        <f t="shared" si="2"/>
        <v>1.9079999999999999</v>
      </c>
      <c r="M12" s="608">
        <f t="shared" si="3"/>
        <v>0.98699999999999999</v>
      </c>
      <c r="N12" s="610">
        <f t="shared" si="4"/>
        <v>2</v>
      </c>
      <c r="O12" s="611">
        <f t="shared" si="5"/>
        <v>2</v>
      </c>
      <c r="Q12" s="643">
        <v>1618</v>
      </c>
      <c r="R12" s="144">
        <f t="shared" si="6"/>
        <v>0.98</v>
      </c>
      <c r="S12" s="512">
        <v>513</v>
      </c>
      <c r="T12" s="144">
        <f t="shared" si="7"/>
        <v>0.99299999999999999</v>
      </c>
      <c r="U12" s="19">
        <f t="shared" si="8"/>
        <v>8.3726999435158405</v>
      </c>
      <c r="V12" s="26">
        <f t="shared" si="9"/>
        <v>0.33500000000000002</v>
      </c>
      <c r="W12" s="163">
        <f t="shared" si="10"/>
        <v>2.3079999999999998</v>
      </c>
      <c r="X12" s="620">
        <f t="shared" si="11"/>
        <v>0.88300000000000001</v>
      </c>
      <c r="Y12" s="610">
        <f t="shared" si="12"/>
        <v>2</v>
      </c>
      <c r="Z12" s="611">
        <f t="shared" si="13"/>
        <v>2</v>
      </c>
      <c r="AB12" s="646">
        <v>40300</v>
      </c>
      <c r="AC12" s="26">
        <f t="shared" si="14"/>
        <v>0.57399999999999995</v>
      </c>
      <c r="AD12" s="163">
        <f t="shared" si="15"/>
        <v>0.57399999999999995</v>
      </c>
      <c r="AE12" s="605">
        <f t="shared" si="16"/>
        <v>0.57399999999999995</v>
      </c>
      <c r="AF12" s="621">
        <f t="shared" si="17"/>
        <v>0</v>
      </c>
      <c r="AG12" s="622">
        <f t="shared" si="18"/>
        <v>0</v>
      </c>
      <c r="AI12" s="160">
        <v>356</v>
      </c>
      <c r="AJ12" s="144">
        <f t="shared" si="19"/>
        <v>0.99299999999999999</v>
      </c>
      <c r="AK12" s="26">
        <f t="shared" si="20"/>
        <v>0.22002472187886279</v>
      </c>
      <c r="AL12" s="144">
        <f t="shared" si="21"/>
        <v>0.92900000000000005</v>
      </c>
      <c r="AM12" s="163">
        <f t="shared" si="22"/>
        <v>1.9220000000000002</v>
      </c>
      <c r="AN12" s="608">
        <f t="shared" si="23"/>
        <v>0.98</v>
      </c>
      <c r="AO12" s="621">
        <f t="shared" si="24"/>
        <v>2</v>
      </c>
      <c r="AP12" s="622">
        <f t="shared" si="25"/>
        <v>2</v>
      </c>
      <c r="AS12" s="212">
        <f t="shared" si="26"/>
        <v>6.7119999999999997</v>
      </c>
      <c r="AT12" s="608">
        <f t="shared" si="27"/>
        <v>0.98699999999999999</v>
      </c>
      <c r="AV12" s="629">
        <f t="shared" si="28"/>
        <v>6</v>
      </c>
      <c r="AW12" s="630">
        <f t="shared" si="29"/>
        <v>6</v>
      </c>
    </row>
    <row r="13" spans="2:49" x14ac:dyDescent="0.3">
      <c r="B13" s="591" t="s">
        <v>756</v>
      </c>
      <c r="C13" s="4" t="s">
        <v>755</v>
      </c>
      <c r="D13" s="11" t="s">
        <v>1201</v>
      </c>
      <c r="E13" s="4" t="s">
        <v>134</v>
      </c>
      <c r="F13" s="636">
        <v>18.411902000000001</v>
      </c>
      <c r="G13" s="14"/>
      <c r="H13" s="638">
        <v>18.411902000000001</v>
      </c>
      <c r="I13" s="83">
        <f t="shared" si="0"/>
        <v>0.503</v>
      </c>
      <c r="J13" s="510">
        <v>4.3859250000000003</v>
      </c>
      <c r="K13" s="144">
        <f t="shared" si="1"/>
        <v>0.96099999999999997</v>
      </c>
      <c r="L13" s="639">
        <f t="shared" si="2"/>
        <v>1.464</v>
      </c>
      <c r="M13" s="607">
        <f t="shared" si="3"/>
        <v>0.81200000000000006</v>
      </c>
      <c r="N13" s="610">
        <f t="shared" si="4"/>
        <v>1</v>
      </c>
      <c r="O13" s="611">
        <f t="shared" si="5"/>
        <v>1</v>
      </c>
      <c r="Q13" s="643">
        <v>1084</v>
      </c>
      <c r="R13" s="144">
        <f t="shared" si="6"/>
        <v>0.95399999999999996</v>
      </c>
      <c r="S13" s="512">
        <v>632</v>
      </c>
      <c r="T13" s="144">
        <f t="shared" si="7"/>
        <v>1</v>
      </c>
      <c r="U13" s="19">
        <f t="shared" si="8"/>
        <v>58.874960338155176</v>
      </c>
      <c r="V13" s="144">
        <f t="shared" si="9"/>
        <v>0.98699999999999999</v>
      </c>
      <c r="W13" s="163">
        <f t="shared" si="10"/>
        <v>2.9409999999999998</v>
      </c>
      <c r="X13" s="608">
        <f t="shared" si="11"/>
        <v>1</v>
      </c>
      <c r="Y13" s="610">
        <f t="shared" si="12"/>
        <v>3</v>
      </c>
      <c r="Z13" s="611">
        <f t="shared" si="13"/>
        <v>3</v>
      </c>
      <c r="AB13" s="646">
        <v>28950</v>
      </c>
      <c r="AC13" s="26">
        <f t="shared" si="14"/>
        <v>0.36099999999999999</v>
      </c>
      <c r="AD13" s="163">
        <f t="shared" si="15"/>
        <v>0.36099999999999999</v>
      </c>
      <c r="AE13" s="605">
        <f t="shared" si="16"/>
        <v>0.36099999999999999</v>
      </c>
      <c r="AF13" s="621">
        <f t="shared" si="17"/>
        <v>0</v>
      </c>
      <c r="AG13" s="622">
        <f t="shared" si="18"/>
        <v>0</v>
      </c>
      <c r="AI13" s="160">
        <v>168</v>
      </c>
      <c r="AJ13" s="144">
        <f t="shared" si="19"/>
        <v>0.97399999999999998</v>
      </c>
      <c r="AK13" s="26">
        <f t="shared" si="20"/>
        <v>0.15498154981549817</v>
      </c>
      <c r="AL13" s="31">
        <f t="shared" si="21"/>
        <v>0.85799999999999998</v>
      </c>
      <c r="AM13" s="163">
        <f t="shared" si="22"/>
        <v>1.8319999999999999</v>
      </c>
      <c r="AN13" s="608">
        <f t="shared" si="23"/>
        <v>0.96099999999999997</v>
      </c>
      <c r="AO13" s="621">
        <f t="shared" si="24"/>
        <v>1</v>
      </c>
      <c r="AP13" s="622">
        <f t="shared" si="25"/>
        <v>2</v>
      </c>
      <c r="AS13" s="212">
        <f t="shared" si="26"/>
        <v>6.5979999999999999</v>
      </c>
      <c r="AT13" s="608">
        <f t="shared" si="27"/>
        <v>0.98</v>
      </c>
      <c r="AV13" s="629">
        <f t="shared" si="28"/>
        <v>5</v>
      </c>
      <c r="AW13" s="630">
        <f t="shared" si="29"/>
        <v>6</v>
      </c>
    </row>
    <row r="14" spans="2:49" x14ac:dyDescent="0.3">
      <c r="B14" s="591" t="s">
        <v>811</v>
      </c>
      <c r="C14" s="4" t="s">
        <v>810</v>
      </c>
      <c r="D14" s="11" t="s">
        <v>1201</v>
      </c>
      <c r="E14" s="4" t="s">
        <v>762</v>
      </c>
      <c r="F14" s="636">
        <v>31.669436999999999</v>
      </c>
      <c r="G14" s="14"/>
      <c r="H14" s="638">
        <v>31.669436999999999</v>
      </c>
      <c r="I14" s="83">
        <f t="shared" si="0"/>
        <v>0.71599999999999997</v>
      </c>
      <c r="J14" s="510">
        <v>3.4527589999999999</v>
      </c>
      <c r="K14" s="144">
        <f t="shared" si="1"/>
        <v>0.90900000000000003</v>
      </c>
      <c r="L14" s="639">
        <f t="shared" si="2"/>
        <v>1.625</v>
      </c>
      <c r="M14" s="607">
        <f t="shared" si="3"/>
        <v>0.89600000000000002</v>
      </c>
      <c r="N14" s="610">
        <f t="shared" si="4"/>
        <v>1</v>
      </c>
      <c r="O14" s="611">
        <f t="shared" si="5"/>
        <v>1</v>
      </c>
      <c r="Q14" s="643">
        <v>474</v>
      </c>
      <c r="R14" s="31">
        <f t="shared" si="6"/>
        <v>0.83199999999999996</v>
      </c>
      <c r="S14" s="512">
        <v>135</v>
      </c>
      <c r="T14" s="31">
        <f t="shared" si="7"/>
        <v>0.89600000000000002</v>
      </c>
      <c r="U14" s="19">
        <f t="shared" si="8"/>
        <v>14.967111666683561</v>
      </c>
      <c r="V14" s="26">
        <f t="shared" si="9"/>
        <v>0.54800000000000004</v>
      </c>
      <c r="W14" s="163">
        <f t="shared" si="10"/>
        <v>2.2759999999999998</v>
      </c>
      <c r="X14" s="620">
        <f t="shared" si="11"/>
        <v>0.87</v>
      </c>
      <c r="Y14" s="610">
        <f t="shared" si="12"/>
        <v>0</v>
      </c>
      <c r="Z14" s="611">
        <f t="shared" si="13"/>
        <v>2</v>
      </c>
      <c r="AB14" s="646">
        <v>58400</v>
      </c>
      <c r="AC14" s="31">
        <f t="shared" si="14"/>
        <v>0.86399999999999999</v>
      </c>
      <c r="AD14" s="163">
        <f t="shared" si="15"/>
        <v>0.86399999999999999</v>
      </c>
      <c r="AE14" s="620">
        <f t="shared" si="16"/>
        <v>0.86399999999999999</v>
      </c>
      <c r="AF14" s="621">
        <f t="shared" si="17"/>
        <v>0</v>
      </c>
      <c r="AG14" s="622">
        <f t="shared" si="18"/>
        <v>1</v>
      </c>
      <c r="AI14" s="160">
        <v>91</v>
      </c>
      <c r="AJ14" s="31">
        <f t="shared" si="19"/>
        <v>0.89600000000000002</v>
      </c>
      <c r="AK14" s="26">
        <f t="shared" si="20"/>
        <v>0.19198312236286919</v>
      </c>
      <c r="AL14" s="31">
        <f t="shared" si="21"/>
        <v>0.89600000000000002</v>
      </c>
      <c r="AM14" s="163">
        <f t="shared" si="22"/>
        <v>1.792</v>
      </c>
      <c r="AN14" s="608">
        <f t="shared" si="23"/>
        <v>0.91600000000000004</v>
      </c>
      <c r="AO14" s="621">
        <f t="shared" si="24"/>
        <v>0</v>
      </c>
      <c r="AP14" s="622">
        <f t="shared" si="25"/>
        <v>2</v>
      </c>
      <c r="AS14" s="212">
        <f t="shared" si="26"/>
        <v>6.5570000000000004</v>
      </c>
      <c r="AT14" s="608">
        <f t="shared" si="27"/>
        <v>0.97399999999999998</v>
      </c>
      <c r="AV14" s="629">
        <f t="shared" si="28"/>
        <v>1</v>
      </c>
      <c r="AW14" s="630">
        <f t="shared" si="29"/>
        <v>6</v>
      </c>
    </row>
    <row r="15" spans="2:49" x14ac:dyDescent="0.3">
      <c r="B15" s="591" t="s">
        <v>822</v>
      </c>
      <c r="C15" s="4" t="s">
        <v>821</v>
      </c>
      <c r="D15" s="11" t="s">
        <v>1201</v>
      </c>
      <c r="E15" s="4" t="s">
        <v>791</v>
      </c>
      <c r="F15" s="636">
        <v>104.591436</v>
      </c>
      <c r="G15" s="14"/>
      <c r="H15" s="638">
        <v>104.591436</v>
      </c>
      <c r="I15" s="144">
        <f t="shared" si="0"/>
        <v>0.90900000000000003</v>
      </c>
      <c r="J15" s="510">
        <v>5.0924069999999997</v>
      </c>
      <c r="K15" s="144">
        <f t="shared" si="1"/>
        <v>0.98699999999999999</v>
      </c>
      <c r="L15" s="639">
        <f t="shared" si="2"/>
        <v>1.8959999999999999</v>
      </c>
      <c r="M15" s="608">
        <f t="shared" si="3"/>
        <v>0.98</v>
      </c>
      <c r="N15" s="610">
        <f t="shared" si="4"/>
        <v>2</v>
      </c>
      <c r="O15" s="611">
        <f t="shared" si="5"/>
        <v>2</v>
      </c>
      <c r="Q15" s="643">
        <v>403</v>
      </c>
      <c r="R15" s="26">
        <f t="shared" si="6"/>
        <v>0.78</v>
      </c>
      <c r="S15" s="512">
        <v>108</v>
      </c>
      <c r="T15" s="31">
        <f t="shared" si="7"/>
        <v>0.86399999999999999</v>
      </c>
      <c r="U15" s="19">
        <f t="shared" si="8"/>
        <v>3.8530879335092023</v>
      </c>
      <c r="V15" s="26">
        <f t="shared" si="9"/>
        <v>0.16700000000000001</v>
      </c>
      <c r="W15" s="163">
        <f t="shared" si="10"/>
        <v>1.8110000000000002</v>
      </c>
      <c r="X15" s="605">
        <f t="shared" si="11"/>
        <v>0.68300000000000005</v>
      </c>
      <c r="Y15" s="610">
        <f t="shared" si="12"/>
        <v>0</v>
      </c>
      <c r="Z15" s="611">
        <f t="shared" si="13"/>
        <v>1</v>
      </c>
      <c r="AB15" s="646">
        <v>55650</v>
      </c>
      <c r="AC15" s="31">
        <f t="shared" si="14"/>
        <v>0.83199999999999996</v>
      </c>
      <c r="AD15" s="163">
        <f t="shared" si="15"/>
        <v>0.83199999999999996</v>
      </c>
      <c r="AE15" s="620">
        <f t="shared" si="16"/>
        <v>0.83199999999999996</v>
      </c>
      <c r="AF15" s="621">
        <f t="shared" si="17"/>
        <v>0</v>
      </c>
      <c r="AG15" s="622">
        <f t="shared" si="18"/>
        <v>1</v>
      </c>
      <c r="AI15" s="160">
        <v>158</v>
      </c>
      <c r="AJ15" s="144">
        <f t="shared" si="19"/>
        <v>0.95399999999999996</v>
      </c>
      <c r="AK15" s="26">
        <f t="shared" si="20"/>
        <v>0.39205955334987591</v>
      </c>
      <c r="AL15" s="144">
        <f t="shared" si="21"/>
        <v>0.98699999999999999</v>
      </c>
      <c r="AM15" s="163">
        <f t="shared" si="22"/>
        <v>1.9409999999999998</v>
      </c>
      <c r="AN15" s="608">
        <f t="shared" si="23"/>
        <v>0.99299999999999999</v>
      </c>
      <c r="AO15" s="621">
        <f t="shared" si="24"/>
        <v>2</v>
      </c>
      <c r="AP15" s="622">
        <f t="shared" si="25"/>
        <v>2</v>
      </c>
      <c r="AS15" s="212">
        <f t="shared" si="26"/>
        <v>6.4799999999999995</v>
      </c>
      <c r="AT15" s="608">
        <f t="shared" si="27"/>
        <v>0.96699999999999997</v>
      </c>
      <c r="AV15" s="629">
        <f t="shared" si="28"/>
        <v>4</v>
      </c>
      <c r="AW15" s="630">
        <f t="shared" si="29"/>
        <v>6</v>
      </c>
    </row>
    <row r="16" spans="2:49" x14ac:dyDescent="0.3">
      <c r="B16" s="591" t="s">
        <v>736</v>
      </c>
      <c r="C16" s="4" t="s">
        <v>735</v>
      </c>
      <c r="D16" s="11" t="s">
        <v>1201</v>
      </c>
      <c r="E16" s="4" t="s">
        <v>737</v>
      </c>
      <c r="F16" s="636">
        <v>193.24970099999999</v>
      </c>
      <c r="G16" s="14"/>
      <c r="H16" s="638">
        <v>193.24970099999999</v>
      </c>
      <c r="I16" s="144">
        <f t="shared" si="0"/>
        <v>0.96099999999999997</v>
      </c>
      <c r="J16" s="510">
        <v>1.1069340000000001</v>
      </c>
      <c r="K16" s="83">
        <f t="shared" si="1"/>
        <v>0.48299999999999998</v>
      </c>
      <c r="L16" s="639">
        <f t="shared" si="2"/>
        <v>1.444</v>
      </c>
      <c r="M16" s="606">
        <f t="shared" si="3"/>
        <v>0.78</v>
      </c>
      <c r="N16" s="610">
        <f t="shared" si="4"/>
        <v>1</v>
      </c>
      <c r="O16" s="611">
        <f t="shared" si="5"/>
        <v>1</v>
      </c>
      <c r="Q16" s="643">
        <v>5270</v>
      </c>
      <c r="R16" s="144">
        <f t="shared" si="6"/>
        <v>0.99299999999999999</v>
      </c>
      <c r="S16" s="512">
        <v>111</v>
      </c>
      <c r="T16" s="31">
        <f t="shared" si="7"/>
        <v>0.87</v>
      </c>
      <c r="U16" s="19">
        <f t="shared" si="8"/>
        <v>27.270417355005378</v>
      </c>
      <c r="V16" s="31">
        <f t="shared" si="9"/>
        <v>0.81200000000000006</v>
      </c>
      <c r="W16" s="163">
        <f t="shared" si="10"/>
        <v>2.6749999999999998</v>
      </c>
      <c r="X16" s="620">
        <f t="shared" si="11"/>
        <v>0.98699999999999999</v>
      </c>
      <c r="Y16" s="610">
        <f t="shared" si="12"/>
        <v>1</v>
      </c>
      <c r="Z16" s="611">
        <f t="shared" si="13"/>
        <v>3</v>
      </c>
      <c r="AB16" s="646">
        <v>56300</v>
      </c>
      <c r="AC16" s="31">
        <f t="shared" si="14"/>
        <v>0.83799999999999997</v>
      </c>
      <c r="AD16" s="163">
        <f t="shared" si="15"/>
        <v>0.83799999999999997</v>
      </c>
      <c r="AE16" s="620">
        <f t="shared" si="16"/>
        <v>0.83799999999999997</v>
      </c>
      <c r="AF16" s="621">
        <f t="shared" si="17"/>
        <v>0</v>
      </c>
      <c r="AG16" s="622">
        <f t="shared" si="18"/>
        <v>1</v>
      </c>
      <c r="AI16" s="160">
        <v>240</v>
      </c>
      <c r="AJ16" s="144">
        <f t="shared" si="19"/>
        <v>0.98699999999999999</v>
      </c>
      <c r="AK16" s="26">
        <f t="shared" si="20"/>
        <v>4.5540796963946868E-2</v>
      </c>
      <c r="AL16" s="26">
        <f t="shared" si="21"/>
        <v>0.52900000000000003</v>
      </c>
      <c r="AM16" s="163">
        <f t="shared" si="22"/>
        <v>1.516</v>
      </c>
      <c r="AN16" s="605">
        <f t="shared" si="23"/>
        <v>0.754</v>
      </c>
      <c r="AO16" s="621">
        <f t="shared" si="24"/>
        <v>1</v>
      </c>
      <c r="AP16" s="622">
        <f t="shared" si="25"/>
        <v>1</v>
      </c>
      <c r="AS16" s="212">
        <f t="shared" si="26"/>
        <v>6.4730000000000008</v>
      </c>
      <c r="AT16" s="608">
        <f t="shared" si="27"/>
        <v>0.96099999999999997</v>
      </c>
      <c r="AV16" s="629">
        <f t="shared" si="28"/>
        <v>3</v>
      </c>
      <c r="AW16" s="630">
        <f t="shared" si="29"/>
        <v>6</v>
      </c>
    </row>
    <row r="17" spans="2:49" x14ac:dyDescent="0.3">
      <c r="B17" s="591" t="s">
        <v>785</v>
      </c>
      <c r="C17" s="4" t="s">
        <v>784</v>
      </c>
      <c r="D17" s="11" t="s">
        <v>1201</v>
      </c>
      <c r="E17" s="4" t="s">
        <v>737</v>
      </c>
      <c r="F17" s="636">
        <v>15.369818</v>
      </c>
      <c r="G17" s="14"/>
      <c r="H17" s="638">
        <v>15.369818</v>
      </c>
      <c r="I17" s="83">
        <f t="shared" si="0"/>
        <v>0.46400000000000002</v>
      </c>
      <c r="J17" s="510">
        <v>2.3421630000000002</v>
      </c>
      <c r="K17" s="83">
        <f t="shared" si="1"/>
        <v>0.76700000000000002</v>
      </c>
      <c r="L17" s="639">
        <f t="shared" si="2"/>
        <v>1.2310000000000001</v>
      </c>
      <c r="M17" s="606">
        <f t="shared" si="3"/>
        <v>0.63800000000000001</v>
      </c>
      <c r="N17" s="610">
        <f t="shared" si="4"/>
        <v>0</v>
      </c>
      <c r="O17" s="611">
        <f t="shared" si="5"/>
        <v>0</v>
      </c>
      <c r="Q17" s="643">
        <v>656</v>
      </c>
      <c r="R17" s="31">
        <f t="shared" si="6"/>
        <v>0.88300000000000001</v>
      </c>
      <c r="S17" s="512">
        <v>228</v>
      </c>
      <c r="T17" s="144">
        <f t="shared" si="7"/>
        <v>0.96699999999999997</v>
      </c>
      <c r="U17" s="19">
        <f t="shared" si="8"/>
        <v>42.68105191616452</v>
      </c>
      <c r="V17" s="144">
        <f t="shared" si="9"/>
        <v>0.92900000000000005</v>
      </c>
      <c r="W17" s="163">
        <f t="shared" si="10"/>
        <v>2.7789999999999999</v>
      </c>
      <c r="X17" s="608">
        <f t="shared" si="11"/>
        <v>0.99299999999999999</v>
      </c>
      <c r="Y17" s="610">
        <f t="shared" si="12"/>
        <v>2</v>
      </c>
      <c r="Z17" s="611">
        <f t="shared" si="13"/>
        <v>3</v>
      </c>
      <c r="AB17" s="646">
        <v>47250</v>
      </c>
      <c r="AC17" s="26">
        <f t="shared" si="14"/>
        <v>0.72199999999999998</v>
      </c>
      <c r="AD17" s="163">
        <f t="shared" si="15"/>
        <v>0.72199999999999998</v>
      </c>
      <c r="AE17" s="605">
        <f t="shared" si="16"/>
        <v>0.72199999999999998</v>
      </c>
      <c r="AF17" s="621">
        <f t="shared" si="17"/>
        <v>0</v>
      </c>
      <c r="AG17" s="622">
        <f t="shared" si="18"/>
        <v>0</v>
      </c>
      <c r="AI17" s="160">
        <v>64</v>
      </c>
      <c r="AJ17" s="31">
        <f t="shared" si="19"/>
        <v>0.83799999999999997</v>
      </c>
      <c r="AK17" s="26">
        <f t="shared" si="20"/>
        <v>9.7560975609756101E-2</v>
      </c>
      <c r="AL17" s="26">
        <f t="shared" si="21"/>
        <v>0.70299999999999996</v>
      </c>
      <c r="AM17" s="163">
        <f t="shared" si="22"/>
        <v>1.5409999999999999</v>
      </c>
      <c r="AN17" s="605">
        <f t="shared" si="23"/>
        <v>0.76700000000000002</v>
      </c>
      <c r="AO17" s="621">
        <f t="shared" si="24"/>
        <v>0</v>
      </c>
      <c r="AP17" s="622">
        <f t="shared" si="25"/>
        <v>1</v>
      </c>
      <c r="AS17" s="212">
        <f t="shared" si="26"/>
        <v>6.2730000000000006</v>
      </c>
      <c r="AT17" s="608">
        <f t="shared" si="27"/>
        <v>0.94799999999999995</v>
      </c>
      <c r="AV17" s="629">
        <f t="shared" si="28"/>
        <v>2</v>
      </c>
      <c r="AW17" s="630">
        <f t="shared" si="29"/>
        <v>4</v>
      </c>
    </row>
    <row r="18" spans="2:49" x14ac:dyDescent="0.3">
      <c r="B18" s="591" t="s">
        <v>790</v>
      </c>
      <c r="C18" s="4" t="s">
        <v>789</v>
      </c>
      <c r="D18" s="11" t="s">
        <v>1201</v>
      </c>
      <c r="E18" s="4" t="s">
        <v>791</v>
      </c>
      <c r="F18" s="636">
        <v>239.77160900000001</v>
      </c>
      <c r="G18" s="14"/>
      <c r="H18" s="638">
        <v>239.77160900000001</v>
      </c>
      <c r="I18" s="144">
        <f t="shared" si="0"/>
        <v>0.99299999999999999</v>
      </c>
      <c r="J18" s="510">
        <v>3.0930659999999999</v>
      </c>
      <c r="K18" s="178">
        <f t="shared" si="1"/>
        <v>0.877</v>
      </c>
      <c r="L18" s="639">
        <f t="shared" si="2"/>
        <v>1.87</v>
      </c>
      <c r="M18" s="608">
        <f t="shared" si="3"/>
        <v>0.97399999999999998</v>
      </c>
      <c r="N18" s="610">
        <f t="shared" si="4"/>
        <v>1</v>
      </c>
      <c r="O18" s="611">
        <f t="shared" si="5"/>
        <v>2</v>
      </c>
      <c r="Q18" s="643">
        <v>563</v>
      </c>
      <c r="R18" s="31">
        <f t="shared" si="6"/>
        <v>0.87</v>
      </c>
      <c r="S18" s="512">
        <v>137</v>
      </c>
      <c r="T18" s="144">
        <f t="shared" si="7"/>
        <v>0.90900000000000003</v>
      </c>
      <c r="U18" s="19">
        <f t="shared" si="8"/>
        <v>2.348067823159163</v>
      </c>
      <c r="V18" s="26">
        <f t="shared" si="9"/>
        <v>5.0999999999999997E-2</v>
      </c>
      <c r="W18" s="163">
        <f t="shared" si="10"/>
        <v>1.8299999999999998</v>
      </c>
      <c r="X18" s="605">
        <f t="shared" si="11"/>
        <v>0.69599999999999995</v>
      </c>
      <c r="Y18" s="610">
        <f t="shared" si="12"/>
        <v>1</v>
      </c>
      <c r="Z18" s="611">
        <f t="shared" si="13"/>
        <v>2</v>
      </c>
      <c r="AB18" s="646">
        <v>42500</v>
      </c>
      <c r="AC18" s="26">
        <f t="shared" si="14"/>
        <v>0.63800000000000001</v>
      </c>
      <c r="AD18" s="163">
        <f t="shared" si="15"/>
        <v>0.63800000000000001</v>
      </c>
      <c r="AE18" s="605">
        <f t="shared" si="16"/>
        <v>0.63800000000000001</v>
      </c>
      <c r="AF18" s="621">
        <f t="shared" si="17"/>
        <v>0</v>
      </c>
      <c r="AG18" s="622">
        <f t="shared" si="18"/>
        <v>0</v>
      </c>
      <c r="AI18" s="160">
        <v>162</v>
      </c>
      <c r="AJ18" s="144">
        <f t="shared" si="19"/>
        <v>0.96099999999999997</v>
      </c>
      <c r="AK18" s="26">
        <f t="shared" si="20"/>
        <v>0.28774422735346361</v>
      </c>
      <c r="AL18" s="144">
        <f t="shared" si="21"/>
        <v>0.97399999999999998</v>
      </c>
      <c r="AM18" s="163">
        <f t="shared" si="22"/>
        <v>1.9350000000000001</v>
      </c>
      <c r="AN18" s="608">
        <f t="shared" si="23"/>
        <v>0.98699999999999999</v>
      </c>
      <c r="AO18" s="621">
        <f t="shared" si="24"/>
        <v>2</v>
      </c>
      <c r="AP18" s="622">
        <f t="shared" si="25"/>
        <v>2</v>
      </c>
      <c r="AS18" s="212">
        <f t="shared" si="26"/>
        <v>6.2730000000000006</v>
      </c>
      <c r="AT18" s="608">
        <f t="shared" si="27"/>
        <v>0.94799999999999995</v>
      </c>
      <c r="AV18" s="629">
        <f t="shared" si="28"/>
        <v>4</v>
      </c>
      <c r="AW18" s="630">
        <f t="shared" si="29"/>
        <v>6</v>
      </c>
    </row>
    <row r="19" spans="2:49" x14ac:dyDescent="0.3">
      <c r="B19" s="591" t="s">
        <v>753</v>
      </c>
      <c r="C19" s="4" t="s">
        <v>752</v>
      </c>
      <c r="D19" s="11" t="s">
        <v>1201</v>
      </c>
      <c r="E19" s="4" t="s">
        <v>754</v>
      </c>
      <c r="F19" s="636">
        <v>103.286411</v>
      </c>
      <c r="G19" s="14"/>
      <c r="H19" s="638">
        <v>103.286411</v>
      </c>
      <c r="I19" s="144">
        <f t="shared" si="0"/>
        <v>0.90300000000000002</v>
      </c>
      <c r="J19" s="510">
        <v>2.5012819999999998</v>
      </c>
      <c r="K19" s="178">
        <f t="shared" si="1"/>
        <v>0.80600000000000005</v>
      </c>
      <c r="L19" s="639">
        <f t="shared" si="2"/>
        <v>1.7090000000000001</v>
      </c>
      <c r="M19" s="608">
        <f t="shared" si="3"/>
        <v>0.93500000000000005</v>
      </c>
      <c r="N19" s="610">
        <f t="shared" si="4"/>
        <v>1</v>
      </c>
      <c r="O19" s="611">
        <f t="shared" si="5"/>
        <v>2</v>
      </c>
      <c r="Q19" s="643">
        <v>1049</v>
      </c>
      <c r="R19" s="144">
        <f t="shared" si="6"/>
        <v>0.94799999999999995</v>
      </c>
      <c r="S19" s="512">
        <v>211</v>
      </c>
      <c r="T19" s="144">
        <f t="shared" si="7"/>
        <v>0.95399999999999996</v>
      </c>
      <c r="U19" s="19">
        <f t="shared" si="8"/>
        <v>10.156224713820292</v>
      </c>
      <c r="V19" s="26">
        <f t="shared" si="9"/>
        <v>0.41899999999999998</v>
      </c>
      <c r="W19" s="163">
        <f t="shared" si="10"/>
        <v>2.3209999999999997</v>
      </c>
      <c r="X19" s="620">
        <f t="shared" si="11"/>
        <v>0.89600000000000002</v>
      </c>
      <c r="Y19" s="610">
        <f t="shared" si="12"/>
        <v>2</v>
      </c>
      <c r="Z19" s="611">
        <f t="shared" si="13"/>
        <v>2</v>
      </c>
      <c r="AB19" s="646">
        <v>41800</v>
      </c>
      <c r="AC19" s="26">
        <f t="shared" si="14"/>
        <v>0.60599999999999998</v>
      </c>
      <c r="AD19" s="163">
        <f t="shared" si="15"/>
        <v>0.60599999999999998</v>
      </c>
      <c r="AE19" s="605">
        <f t="shared" si="16"/>
        <v>0.60599999999999998</v>
      </c>
      <c r="AF19" s="621">
        <f t="shared" si="17"/>
        <v>0</v>
      </c>
      <c r="AG19" s="622">
        <f t="shared" si="18"/>
        <v>0</v>
      </c>
      <c r="AI19" s="160">
        <v>97</v>
      </c>
      <c r="AJ19" s="144">
        <f t="shared" si="19"/>
        <v>0.91600000000000004</v>
      </c>
      <c r="AK19" s="26">
        <f t="shared" si="20"/>
        <v>9.2469018112488088E-2</v>
      </c>
      <c r="AL19" s="26">
        <f t="shared" si="21"/>
        <v>0.67700000000000005</v>
      </c>
      <c r="AM19" s="163">
        <f t="shared" si="22"/>
        <v>1.593</v>
      </c>
      <c r="AN19" s="620">
        <f t="shared" si="23"/>
        <v>0.81200000000000006</v>
      </c>
      <c r="AO19" s="621">
        <f t="shared" si="24"/>
        <v>1</v>
      </c>
      <c r="AP19" s="622">
        <f t="shared" si="25"/>
        <v>1</v>
      </c>
      <c r="AS19" s="212">
        <f t="shared" si="26"/>
        <v>6.2289999999999992</v>
      </c>
      <c r="AT19" s="608">
        <f t="shared" si="27"/>
        <v>0.94099999999999995</v>
      </c>
      <c r="AV19" s="629">
        <f t="shared" si="28"/>
        <v>4</v>
      </c>
      <c r="AW19" s="630">
        <f t="shared" si="29"/>
        <v>5</v>
      </c>
    </row>
    <row r="20" spans="2:49" x14ac:dyDescent="0.3">
      <c r="B20" s="591" t="s">
        <v>783</v>
      </c>
      <c r="C20" s="4" t="s">
        <v>782</v>
      </c>
      <c r="D20" s="11" t="s">
        <v>1201</v>
      </c>
      <c r="E20" s="4" t="s">
        <v>737</v>
      </c>
      <c r="F20" s="636">
        <v>78.227064999999996</v>
      </c>
      <c r="G20" s="14"/>
      <c r="H20" s="638">
        <v>78.227064999999996</v>
      </c>
      <c r="I20" s="178">
        <f t="shared" si="0"/>
        <v>0.87</v>
      </c>
      <c r="J20" s="510">
        <v>2.2091669999999999</v>
      </c>
      <c r="K20" s="83">
        <f t="shared" si="1"/>
        <v>0.754</v>
      </c>
      <c r="L20" s="639">
        <f t="shared" si="2"/>
        <v>1.6240000000000001</v>
      </c>
      <c r="M20" s="607">
        <f t="shared" si="3"/>
        <v>0.89</v>
      </c>
      <c r="N20" s="610">
        <f t="shared" si="4"/>
        <v>0</v>
      </c>
      <c r="O20" s="611">
        <f t="shared" si="5"/>
        <v>1</v>
      </c>
      <c r="Q20" s="643">
        <v>626</v>
      </c>
      <c r="R20" s="31">
        <f t="shared" si="6"/>
        <v>0.877</v>
      </c>
      <c r="S20" s="512">
        <v>85</v>
      </c>
      <c r="T20" s="31">
        <f t="shared" si="7"/>
        <v>0.80600000000000005</v>
      </c>
      <c r="U20" s="19">
        <f t="shared" si="8"/>
        <v>8.0023454797901472</v>
      </c>
      <c r="V20" s="26">
        <f t="shared" si="9"/>
        <v>0.316</v>
      </c>
      <c r="W20" s="163">
        <f t="shared" si="10"/>
        <v>1.9990000000000001</v>
      </c>
      <c r="X20" s="605">
        <f t="shared" si="11"/>
        <v>0.74099999999999999</v>
      </c>
      <c r="Y20" s="610">
        <f t="shared" si="12"/>
        <v>0</v>
      </c>
      <c r="Z20" s="611">
        <f t="shared" si="13"/>
        <v>2</v>
      </c>
      <c r="AB20" s="646">
        <v>51100</v>
      </c>
      <c r="AC20" s="26">
        <f t="shared" si="14"/>
        <v>0.79300000000000004</v>
      </c>
      <c r="AD20" s="163">
        <f t="shared" si="15"/>
        <v>0.79300000000000004</v>
      </c>
      <c r="AE20" s="605">
        <f t="shared" si="16"/>
        <v>0.79300000000000004</v>
      </c>
      <c r="AF20" s="621">
        <f t="shared" si="17"/>
        <v>0</v>
      </c>
      <c r="AG20" s="622">
        <f t="shared" si="18"/>
        <v>0</v>
      </c>
      <c r="AI20" s="160">
        <v>109</v>
      </c>
      <c r="AJ20" s="144">
        <f t="shared" si="19"/>
        <v>0.92200000000000004</v>
      </c>
      <c r="AK20" s="26">
        <f t="shared" si="20"/>
        <v>0.17412140575079874</v>
      </c>
      <c r="AL20" s="31">
        <f t="shared" si="21"/>
        <v>0.87</v>
      </c>
      <c r="AM20" s="163">
        <f t="shared" si="22"/>
        <v>1.792</v>
      </c>
      <c r="AN20" s="608">
        <f t="shared" si="23"/>
        <v>0.91600000000000004</v>
      </c>
      <c r="AO20" s="621">
        <f t="shared" si="24"/>
        <v>1</v>
      </c>
      <c r="AP20" s="622">
        <f t="shared" si="25"/>
        <v>2</v>
      </c>
      <c r="AS20" s="212">
        <f t="shared" si="26"/>
        <v>6.2079999999999993</v>
      </c>
      <c r="AT20" s="608">
        <f t="shared" si="27"/>
        <v>0.93500000000000005</v>
      </c>
      <c r="AV20" s="629">
        <f t="shared" si="28"/>
        <v>1</v>
      </c>
      <c r="AW20" s="630">
        <f t="shared" si="29"/>
        <v>5</v>
      </c>
    </row>
    <row r="21" spans="2:49" x14ac:dyDescent="0.3">
      <c r="B21" s="591" t="s">
        <v>863</v>
      </c>
      <c r="C21" s="4" t="s">
        <v>862</v>
      </c>
      <c r="D21" s="11" t="s">
        <v>1201</v>
      </c>
      <c r="E21" s="4" t="s">
        <v>737</v>
      </c>
      <c r="F21" s="636">
        <v>15.383648000000001</v>
      </c>
      <c r="G21" s="14"/>
      <c r="H21" s="638">
        <v>15.383648000000001</v>
      </c>
      <c r="I21" s="83">
        <f t="shared" si="0"/>
        <v>0.47</v>
      </c>
      <c r="J21" s="510">
        <v>4.0319209999999996</v>
      </c>
      <c r="K21" s="144">
        <f t="shared" si="1"/>
        <v>0.92900000000000005</v>
      </c>
      <c r="L21" s="639">
        <f t="shared" si="2"/>
        <v>1.399</v>
      </c>
      <c r="M21" s="606">
        <f t="shared" si="3"/>
        <v>0.754</v>
      </c>
      <c r="N21" s="610">
        <f t="shared" si="4"/>
        <v>1</v>
      </c>
      <c r="O21" s="611">
        <f t="shared" si="5"/>
        <v>1</v>
      </c>
      <c r="Q21" s="643">
        <v>259</v>
      </c>
      <c r="R21" s="26">
        <f t="shared" si="6"/>
        <v>0.67700000000000005</v>
      </c>
      <c r="S21" s="512">
        <v>97</v>
      </c>
      <c r="T21" s="31">
        <f t="shared" si="7"/>
        <v>0.83199999999999996</v>
      </c>
      <c r="U21" s="19">
        <f t="shared" si="8"/>
        <v>16.836058651367996</v>
      </c>
      <c r="V21" s="26">
        <f t="shared" si="9"/>
        <v>0.59299999999999997</v>
      </c>
      <c r="W21" s="163">
        <f t="shared" si="10"/>
        <v>2.1019999999999999</v>
      </c>
      <c r="X21" s="620">
        <f t="shared" si="11"/>
        <v>0.76100000000000001</v>
      </c>
      <c r="Y21" s="610">
        <f t="shared" si="12"/>
        <v>0</v>
      </c>
      <c r="Z21" s="611">
        <f t="shared" si="13"/>
        <v>1</v>
      </c>
      <c r="AB21" s="646">
        <v>62800</v>
      </c>
      <c r="AC21" s="31">
        <f t="shared" si="14"/>
        <v>0.89</v>
      </c>
      <c r="AD21" s="163">
        <f t="shared" si="15"/>
        <v>0.89</v>
      </c>
      <c r="AE21" s="620">
        <f t="shared" si="16"/>
        <v>0.89</v>
      </c>
      <c r="AF21" s="621">
        <f t="shared" si="17"/>
        <v>0</v>
      </c>
      <c r="AG21" s="622">
        <f t="shared" si="18"/>
        <v>1</v>
      </c>
      <c r="AI21" s="160">
        <v>50</v>
      </c>
      <c r="AJ21" s="31">
        <f t="shared" si="19"/>
        <v>0.81899999999999995</v>
      </c>
      <c r="AK21" s="26">
        <f t="shared" si="20"/>
        <v>0.19305019305019305</v>
      </c>
      <c r="AL21" s="144">
        <f t="shared" si="21"/>
        <v>0.90900000000000003</v>
      </c>
      <c r="AM21" s="163">
        <f t="shared" si="22"/>
        <v>1.728</v>
      </c>
      <c r="AN21" s="620">
        <f t="shared" si="23"/>
        <v>0.88300000000000001</v>
      </c>
      <c r="AO21" s="621">
        <f t="shared" si="24"/>
        <v>1</v>
      </c>
      <c r="AP21" s="622">
        <f t="shared" si="25"/>
        <v>2</v>
      </c>
      <c r="AS21" s="212">
        <f t="shared" si="26"/>
        <v>6.1190000000000007</v>
      </c>
      <c r="AT21" s="608">
        <f t="shared" si="27"/>
        <v>0.92900000000000005</v>
      </c>
      <c r="AV21" s="629">
        <f t="shared" si="28"/>
        <v>2</v>
      </c>
      <c r="AW21" s="630">
        <f t="shared" si="29"/>
        <v>5</v>
      </c>
    </row>
    <row r="22" spans="2:49" x14ac:dyDescent="0.3">
      <c r="B22" s="591" t="s">
        <v>800</v>
      </c>
      <c r="C22" s="4" t="s">
        <v>799</v>
      </c>
      <c r="D22" s="11" t="s">
        <v>1201</v>
      </c>
      <c r="E22" s="4" t="s">
        <v>737</v>
      </c>
      <c r="F22" s="636">
        <v>22.037756999999999</v>
      </c>
      <c r="G22" s="14"/>
      <c r="H22" s="638">
        <v>22.037756999999999</v>
      </c>
      <c r="I22" s="83">
        <f t="shared" si="0"/>
        <v>0.56699999999999995</v>
      </c>
      <c r="J22" s="510">
        <v>3.1700439999999999</v>
      </c>
      <c r="K22" s="178">
        <f t="shared" si="1"/>
        <v>0.88300000000000001</v>
      </c>
      <c r="L22" s="639">
        <f t="shared" si="2"/>
        <v>1.45</v>
      </c>
      <c r="M22" s="606">
        <f t="shared" si="3"/>
        <v>0.79300000000000004</v>
      </c>
      <c r="N22" s="610">
        <f t="shared" si="4"/>
        <v>0</v>
      </c>
      <c r="O22" s="611">
        <f t="shared" si="5"/>
        <v>1</v>
      </c>
      <c r="Q22" s="643">
        <v>551</v>
      </c>
      <c r="R22" s="31">
        <f t="shared" si="6"/>
        <v>0.86399999999999999</v>
      </c>
      <c r="S22" s="512">
        <v>169</v>
      </c>
      <c r="T22" s="144">
        <f t="shared" si="7"/>
        <v>0.94099999999999995</v>
      </c>
      <c r="U22" s="19">
        <f t="shared" si="8"/>
        <v>25.002544496701731</v>
      </c>
      <c r="V22" s="26">
        <f t="shared" si="9"/>
        <v>0.78</v>
      </c>
      <c r="W22" s="163">
        <f t="shared" si="10"/>
        <v>2.585</v>
      </c>
      <c r="X22" s="608">
        <f t="shared" si="11"/>
        <v>0.94799999999999995</v>
      </c>
      <c r="Y22" s="610">
        <f t="shared" si="12"/>
        <v>1</v>
      </c>
      <c r="Z22" s="611">
        <f t="shared" si="13"/>
        <v>2</v>
      </c>
      <c r="AB22" s="646">
        <v>29000</v>
      </c>
      <c r="AC22" s="26">
        <f t="shared" si="14"/>
        <v>0.36699999999999999</v>
      </c>
      <c r="AD22" s="163">
        <f t="shared" si="15"/>
        <v>0.36699999999999999</v>
      </c>
      <c r="AE22" s="605">
        <f t="shared" si="16"/>
        <v>0.36699999999999999</v>
      </c>
      <c r="AF22" s="621">
        <f t="shared" si="17"/>
        <v>0</v>
      </c>
      <c r="AG22" s="622">
        <f t="shared" si="18"/>
        <v>0</v>
      </c>
      <c r="AI22" s="160">
        <v>77</v>
      </c>
      <c r="AJ22" s="31">
        <f t="shared" si="19"/>
        <v>0.87</v>
      </c>
      <c r="AK22" s="26">
        <f t="shared" si="20"/>
        <v>0.1397459165154265</v>
      </c>
      <c r="AL22" s="31">
        <f t="shared" si="21"/>
        <v>0.83199999999999996</v>
      </c>
      <c r="AM22" s="163">
        <f t="shared" si="22"/>
        <v>1.702</v>
      </c>
      <c r="AN22" s="620">
        <f t="shared" si="23"/>
        <v>0.86399999999999999</v>
      </c>
      <c r="AO22" s="621">
        <f t="shared" si="24"/>
        <v>0</v>
      </c>
      <c r="AP22" s="622">
        <f t="shared" si="25"/>
        <v>2</v>
      </c>
      <c r="AS22" s="212">
        <f t="shared" si="26"/>
        <v>6.1040000000000001</v>
      </c>
      <c r="AT22" s="608">
        <f t="shared" si="27"/>
        <v>0.92200000000000004</v>
      </c>
      <c r="AV22" s="629">
        <f t="shared" si="28"/>
        <v>1</v>
      </c>
      <c r="AW22" s="630">
        <f t="shared" si="29"/>
        <v>5</v>
      </c>
    </row>
    <row r="23" spans="2:49" x14ac:dyDescent="0.3">
      <c r="B23" s="591" t="s">
        <v>774</v>
      </c>
      <c r="C23" s="4" t="s">
        <v>773</v>
      </c>
      <c r="D23" s="11" t="s">
        <v>1201</v>
      </c>
      <c r="E23" s="4" t="s">
        <v>775</v>
      </c>
      <c r="F23" s="636">
        <v>31.667999999999999</v>
      </c>
      <c r="G23" s="14"/>
      <c r="H23" s="638">
        <v>31.667999999999999</v>
      </c>
      <c r="I23" s="83">
        <f t="shared" si="0"/>
        <v>0.70899999999999996</v>
      </c>
      <c r="J23" s="510">
        <v>2.5416259999999999</v>
      </c>
      <c r="K23" s="178">
        <f t="shared" si="1"/>
        <v>0.81899999999999995</v>
      </c>
      <c r="L23" s="639">
        <f t="shared" si="2"/>
        <v>1.528</v>
      </c>
      <c r="M23" s="607">
        <f t="shared" si="3"/>
        <v>0.86399999999999999</v>
      </c>
      <c r="N23" s="610">
        <f t="shared" si="4"/>
        <v>0</v>
      </c>
      <c r="O23" s="611">
        <f t="shared" si="5"/>
        <v>1</v>
      </c>
      <c r="Q23" s="643">
        <v>702</v>
      </c>
      <c r="R23" s="144">
        <f t="shared" si="6"/>
        <v>0.90300000000000002</v>
      </c>
      <c r="S23" s="512">
        <v>111</v>
      </c>
      <c r="T23" s="31">
        <f t="shared" si="7"/>
        <v>0.87</v>
      </c>
      <c r="U23" s="19">
        <f t="shared" si="8"/>
        <v>22.167487684729064</v>
      </c>
      <c r="V23" s="26">
        <f t="shared" si="9"/>
        <v>0.71599999999999997</v>
      </c>
      <c r="W23" s="163">
        <f t="shared" si="10"/>
        <v>2.4889999999999999</v>
      </c>
      <c r="X23" s="608">
        <f t="shared" si="11"/>
        <v>0.92900000000000005</v>
      </c>
      <c r="Y23" s="610">
        <f t="shared" si="12"/>
        <v>1</v>
      </c>
      <c r="Z23" s="611">
        <f t="shared" si="13"/>
        <v>2</v>
      </c>
      <c r="AB23" s="646">
        <v>69550</v>
      </c>
      <c r="AC23" s="144">
        <f t="shared" si="14"/>
        <v>0.90900000000000003</v>
      </c>
      <c r="AD23" s="163">
        <f t="shared" si="15"/>
        <v>0.90900000000000003</v>
      </c>
      <c r="AE23" s="608">
        <f t="shared" si="16"/>
        <v>0.90900000000000003</v>
      </c>
      <c r="AF23" s="621">
        <f t="shared" si="17"/>
        <v>1</v>
      </c>
      <c r="AG23" s="622">
        <f t="shared" si="18"/>
        <v>1</v>
      </c>
      <c r="AI23" s="160">
        <v>18</v>
      </c>
      <c r="AJ23" s="26">
        <f t="shared" si="19"/>
        <v>0.66400000000000003</v>
      </c>
      <c r="AK23" s="26">
        <f t="shared" si="20"/>
        <v>2.564102564102564E-2</v>
      </c>
      <c r="AL23" s="26">
        <f t="shared" si="21"/>
        <v>0.42499999999999999</v>
      </c>
      <c r="AM23" s="163">
        <f t="shared" si="22"/>
        <v>1.089</v>
      </c>
      <c r="AN23" s="605">
        <f t="shared" si="23"/>
        <v>0.53500000000000003</v>
      </c>
      <c r="AO23" s="621">
        <f t="shared" si="24"/>
        <v>0</v>
      </c>
      <c r="AP23" s="622">
        <f t="shared" si="25"/>
        <v>0</v>
      </c>
      <c r="AS23" s="212">
        <f t="shared" si="26"/>
        <v>6.0149999999999997</v>
      </c>
      <c r="AT23" s="608">
        <f t="shared" si="27"/>
        <v>0.91600000000000004</v>
      </c>
      <c r="AV23" s="629">
        <f t="shared" si="28"/>
        <v>2</v>
      </c>
      <c r="AW23" s="630">
        <f t="shared" si="29"/>
        <v>4</v>
      </c>
    </row>
    <row r="24" spans="2:49" x14ac:dyDescent="0.3">
      <c r="B24" s="591" t="s">
        <v>767</v>
      </c>
      <c r="C24" s="4" t="s">
        <v>766</v>
      </c>
      <c r="D24" s="11" t="s">
        <v>1201</v>
      </c>
      <c r="E24" s="4" t="s">
        <v>762</v>
      </c>
      <c r="F24" s="636">
        <v>48.543491000000003</v>
      </c>
      <c r="G24" s="14"/>
      <c r="H24" s="638">
        <v>48.543491000000003</v>
      </c>
      <c r="I24" s="178">
        <f t="shared" si="0"/>
        <v>0.80600000000000005</v>
      </c>
      <c r="J24" s="510">
        <v>1.253784</v>
      </c>
      <c r="K24" s="83">
        <f t="shared" si="1"/>
        <v>0.52200000000000002</v>
      </c>
      <c r="L24" s="639">
        <f t="shared" si="2"/>
        <v>1.3280000000000001</v>
      </c>
      <c r="M24" s="606">
        <f t="shared" si="3"/>
        <v>0.70899999999999996</v>
      </c>
      <c r="N24" s="610">
        <f t="shared" si="4"/>
        <v>0</v>
      </c>
      <c r="O24" s="611">
        <f t="shared" si="5"/>
        <v>1</v>
      </c>
      <c r="Q24" s="643">
        <v>819</v>
      </c>
      <c r="R24" s="144">
        <f t="shared" si="6"/>
        <v>0.91600000000000004</v>
      </c>
      <c r="S24" s="512">
        <v>168</v>
      </c>
      <c r="T24" s="144">
        <f t="shared" si="7"/>
        <v>0.92900000000000005</v>
      </c>
      <c r="U24" s="19">
        <f t="shared" si="8"/>
        <v>16.871468926699151</v>
      </c>
      <c r="V24" s="26">
        <f t="shared" si="9"/>
        <v>0.6</v>
      </c>
      <c r="W24" s="163">
        <f t="shared" si="10"/>
        <v>2.4450000000000003</v>
      </c>
      <c r="X24" s="620">
        <f t="shared" si="11"/>
        <v>0.91600000000000004</v>
      </c>
      <c r="Y24" s="610">
        <f t="shared" si="12"/>
        <v>2</v>
      </c>
      <c r="Z24" s="611">
        <f t="shared" si="13"/>
        <v>2</v>
      </c>
      <c r="AB24" s="646">
        <v>39100</v>
      </c>
      <c r="AC24" s="26">
        <f t="shared" si="14"/>
        <v>0.54800000000000004</v>
      </c>
      <c r="AD24" s="163">
        <f t="shared" si="15"/>
        <v>0.54800000000000004</v>
      </c>
      <c r="AE24" s="605">
        <f t="shared" si="16"/>
        <v>0.54800000000000004</v>
      </c>
      <c r="AF24" s="621">
        <f t="shared" si="17"/>
        <v>0</v>
      </c>
      <c r="AG24" s="622">
        <f t="shared" si="18"/>
        <v>0</v>
      </c>
      <c r="AI24" s="160">
        <v>90</v>
      </c>
      <c r="AJ24" s="31">
        <f t="shared" si="19"/>
        <v>0.89</v>
      </c>
      <c r="AK24" s="26">
        <f t="shared" si="20"/>
        <v>0.10989010989010989</v>
      </c>
      <c r="AL24" s="26">
        <f t="shared" si="21"/>
        <v>0.77400000000000002</v>
      </c>
      <c r="AM24" s="163">
        <f t="shared" si="22"/>
        <v>1.6640000000000001</v>
      </c>
      <c r="AN24" s="620">
        <f t="shared" si="23"/>
        <v>0.84499999999999997</v>
      </c>
      <c r="AO24" s="621">
        <f t="shared" si="24"/>
        <v>0</v>
      </c>
      <c r="AP24" s="622">
        <f t="shared" si="25"/>
        <v>1</v>
      </c>
      <c r="AS24" s="212">
        <f t="shared" si="26"/>
        <v>5.9850000000000012</v>
      </c>
      <c r="AT24" s="608">
        <f t="shared" si="27"/>
        <v>0.90900000000000003</v>
      </c>
      <c r="AV24" s="629">
        <f t="shared" si="28"/>
        <v>2</v>
      </c>
      <c r="AW24" s="630">
        <f t="shared" si="29"/>
        <v>4</v>
      </c>
    </row>
    <row r="25" spans="2:49" x14ac:dyDescent="0.3">
      <c r="B25" s="591" t="s">
        <v>761</v>
      </c>
      <c r="C25" s="4" t="s">
        <v>760</v>
      </c>
      <c r="D25" s="11" t="s">
        <v>1201</v>
      </c>
      <c r="E25" s="4" t="s">
        <v>762</v>
      </c>
      <c r="F25" s="636">
        <v>36.326695999999998</v>
      </c>
      <c r="G25" s="14"/>
      <c r="H25" s="638">
        <v>36.326695999999998</v>
      </c>
      <c r="I25" s="83">
        <f t="shared" si="0"/>
        <v>0.74099999999999999</v>
      </c>
      <c r="J25" s="510">
        <v>1.1990970000000001</v>
      </c>
      <c r="K25" s="83">
        <f t="shared" si="1"/>
        <v>0.51600000000000001</v>
      </c>
      <c r="L25" s="639">
        <f t="shared" si="2"/>
        <v>1.2570000000000001</v>
      </c>
      <c r="M25" s="606">
        <f t="shared" si="3"/>
        <v>0.65100000000000002</v>
      </c>
      <c r="N25" s="610">
        <f t="shared" si="4"/>
        <v>0</v>
      </c>
      <c r="O25" s="611">
        <f t="shared" si="5"/>
        <v>0</v>
      </c>
      <c r="Q25" s="643">
        <v>846</v>
      </c>
      <c r="R25" s="144">
        <f t="shared" si="6"/>
        <v>0.92900000000000005</v>
      </c>
      <c r="S25" s="512">
        <v>171</v>
      </c>
      <c r="T25" s="144">
        <f t="shared" si="7"/>
        <v>0.94799999999999995</v>
      </c>
      <c r="U25" s="19">
        <f t="shared" si="8"/>
        <v>23.28865801613227</v>
      </c>
      <c r="V25" s="26">
        <f t="shared" si="9"/>
        <v>0.754</v>
      </c>
      <c r="W25" s="163">
        <f t="shared" si="10"/>
        <v>2.6310000000000002</v>
      </c>
      <c r="X25" s="608">
        <f t="shared" si="11"/>
        <v>0.96099999999999997</v>
      </c>
      <c r="Y25" s="610">
        <f t="shared" si="12"/>
        <v>2</v>
      </c>
      <c r="Z25" s="611">
        <f t="shared" si="13"/>
        <v>2</v>
      </c>
      <c r="AB25" s="646">
        <v>28000</v>
      </c>
      <c r="AC25" s="26">
        <f t="shared" si="14"/>
        <v>0.30299999999999999</v>
      </c>
      <c r="AD25" s="163">
        <f t="shared" si="15"/>
        <v>0.30299999999999999</v>
      </c>
      <c r="AE25" s="605">
        <f t="shared" si="16"/>
        <v>0.30299999999999999</v>
      </c>
      <c r="AF25" s="621">
        <f t="shared" si="17"/>
        <v>0</v>
      </c>
      <c r="AG25" s="622">
        <f t="shared" si="18"/>
        <v>0</v>
      </c>
      <c r="AI25" s="160">
        <v>117</v>
      </c>
      <c r="AJ25" s="144">
        <f t="shared" si="19"/>
        <v>0.92900000000000005</v>
      </c>
      <c r="AK25" s="26">
        <f t="shared" si="20"/>
        <v>0.13829787234042554</v>
      </c>
      <c r="AL25" s="31">
        <f t="shared" si="21"/>
        <v>0.82499999999999996</v>
      </c>
      <c r="AM25" s="163">
        <f t="shared" si="22"/>
        <v>1.754</v>
      </c>
      <c r="AN25" s="608">
        <f t="shared" si="23"/>
        <v>0.90900000000000003</v>
      </c>
      <c r="AO25" s="621">
        <f t="shared" si="24"/>
        <v>1</v>
      </c>
      <c r="AP25" s="622">
        <f t="shared" si="25"/>
        <v>2</v>
      </c>
      <c r="AS25" s="212">
        <f t="shared" si="26"/>
        <v>5.9449999999999994</v>
      </c>
      <c r="AT25" s="608">
        <f t="shared" si="27"/>
        <v>0.90300000000000002</v>
      </c>
      <c r="AV25" s="629">
        <f t="shared" si="28"/>
        <v>3</v>
      </c>
      <c r="AW25" s="630">
        <f t="shared" si="29"/>
        <v>4</v>
      </c>
    </row>
    <row r="26" spans="2:49" x14ac:dyDescent="0.3">
      <c r="B26" s="591" t="s">
        <v>739</v>
      </c>
      <c r="C26" s="4" t="s">
        <v>738</v>
      </c>
      <c r="D26" s="11" t="s">
        <v>1201</v>
      </c>
      <c r="E26" s="4" t="s">
        <v>737</v>
      </c>
      <c r="F26" s="636">
        <v>206.86871199999999</v>
      </c>
      <c r="G26" s="14"/>
      <c r="H26" s="638">
        <v>206.86871199999999</v>
      </c>
      <c r="I26" s="144">
        <f t="shared" si="0"/>
        <v>0.98699999999999999</v>
      </c>
      <c r="J26" s="510">
        <v>1.466278</v>
      </c>
      <c r="K26" s="83">
        <f t="shared" si="1"/>
        <v>0.60599999999999998</v>
      </c>
      <c r="L26" s="639">
        <f t="shared" si="2"/>
        <v>1.593</v>
      </c>
      <c r="M26" s="607">
        <f t="shared" si="3"/>
        <v>0.877</v>
      </c>
      <c r="N26" s="610">
        <f t="shared" si="4"/>
        <v>1</v>
      </c>
      <c r="O26" s="611">
        <f t="shared" si="5"/>
        <v>1</v>
      </c>
      <c r="Q26" s="643">
        <v>2177</v>
      </c>
      <c r="R26" s="144">
        <f t="shared" si="6"/>
        <v>0.98699999999999999</v>
      </c>
      <c r="S26" s="512">
        <v>65</v>
      </c>
      <c r="T26" s="26">
        <f t="shared" si="7"/>
        <v>0.748</v>
      </c>
      <c r="U26" s="19">
        <f t="shared" si="8"/>
        <v>10.523582705924133</v>
      </c>
      <c r="V26" s="26">
        <f t="shared" si="9"/>
        <v>0.42499999999999999</v>
      </c>
      <c r="W26" s="163">
        <f t="shared" si="10"/>
        <v>2.1599999999999997</v>
      </c>
      <c r="X26" s="620">
        <f t="shared" si="11"/>
        <v>0.8</v>
      </c>
      <c r="Y26" s="610">
        <f t="shared" si="12"/>
        <v>1</v>
      </c>
      <c r="Z26" s="611">
        <f t="shared" si="13"/>
        <v>1</v>
      </c>
      <c r="AB26" s="646">
        <v>40910</v>
      </c>
      <c r="AC26" s="26">
        <f t="shared" si="14"/>
        <v>0.57999999999999996</v>
      </c>
      <c r="AD26" s="163">
        <f t="shared" si="15"/>
        <v>0.57999999999999996</v>
      </c>
      <c r="AE26" s="605">
        <f t="shared" si="16"/>
        <v>0.57999999999999996</v>
      </c>
      <c r="AF26" s="621">
        <f t="shared" si="17"/>
        <v>0</v>
      </c>
      <c r="AG26" s="622">
        <f t="shared" si="18"/>
        <v>0</v>
      </c>
      <c r="AI26" s="160">
        <v>156</v>
      </c>
      <c r="AJ26" s="144">
        <f t="shared" si="19"/>
        <v>0.94799999999999995</v>
      </c>
      <c r="AK26" s="26">
        <f t="shared" si="20"/>
        <v>7.165824529168581E-2</v>
      </c>
      <c r="AL26" s="26">
        <f t="shared" si="21"/>
        <v>0.625</v>
      </c>
      <c r="AM26" s="163">
        <f t="shared" si="22"/>
        <v>1.573</v>
      </c>
      <c r="AN26" s="605">
        <f t="shared" si="23"/>
        <v>0.78700000000000003</v>
      </c>
      <c r="AO26" s="621">
        <f t="shared" si="24"/>
        <v>1</v>
      </c>
      <c r="AP26" s="622">
        <f t="shared" si="25"/>
        <v>1</v>
      </c>
      <c r="AS26" s="212">
        <f t="shared" si="26"/>
        <v>5.9059999999999997</v>
      </c>
      <c r="AT26" s="620">
        <f t="shared" si="27"/>
        <v>0.89600000000000002</v>
      </c>
      <c r="AV26" s="629">
        <f t="shared" si="28"/>
        <v>3</v>
      </c>
      <c r="AW26" s="630">
        <f t="shared" si="29"/>
        <v>3</v>
      </c>
    </row>
    <row r="27" spans="2:49" x14ac:dyDescent="0.3">
      <c r="B27" s="591" t="s">
        <v>758</v>
      </c>
      <c r="C27" s="4" t="s">
        <v>757</v>
      </c>
      <c r="D27" s="11" t="s">
        <v>1201</v>
      </c>
      <c r="E27" s="4" t="s">
        <v>759</v>
      </c>
      <c r="F27" s="636">
        <v>57.134984000000003</v>
      </c>
      <c r="G27" s="14"/>
      <c r="H27" s="638">
        <v>57.134984000000003</v>
      </c>
      <c r="I27" s="178">
        <f t="shared" si="0"/>
        <v>0.82499999999999996</v>
      </c>
      <c r="J27" s="510">
        <v>1</v>
      </c>
      <c r="K27" s="83">
        <f t="shared" si="1"/>
        <v>0.39300000000000002</v>
      </c>
      <c r="L27" s="639">
        <f t="shared" si="2"/>
        <v>1.218</v>
      </c>
      <c r="M27" s="606">
        <f t="shared" si="3"/>
        <v>0.63200000000000001</v>
      </c>
      <c r="N27" s="610">
        <f t="shared" si="4"/>
        <v>0</v>
      </c>
      <c r="O27" s="611">
        <f t="shared" si="5"/>
        <v>1</v>
      </c>
      <c r="Q27" s="643">
        <v>895</v>
      </c>
      <c r="R27" s="144">
        <f t="shared" si="6"/>
        <v>0.93500000000000005</v>
      </c>
      <c r="S27" s="512">
        <v>59</v>
      </c>
      <c r="T27" s="26">
        <f t="shared" si="7"/>
        <v>0.72199999999999998</v>
      </c>
      <c r="U27" s="19">
        <f t="shared" si="8"/>
        <v>15.664658276617352</v>
      </c>
      <c r="V27" s="26">
        <f t="shared" si="9"/>
        <v>0.56100000000000005</v>
      </c>
      <c r="W27" s="163">
        <f t="shared" si="10"/>
        <v>2.218</v>
      </c>
      <c r="X27" s="620">
        <f t="shared" si="11"/>
        <v>0.83799999999999997</v>
      </c>
      <c r="Y27" s="610">
        <f t="shared" si="12"/>
        <v>1</v>
      </c>
      <c r="Z27" s="611">
        <f t="shared" si="13"/>
        <v>1</v>
      </c>
      <c r="AB27" s="646">
        <v>49200</v>
      </c>
      <c r="AC27" s="26">
        <f t="shared" si="14"/>
        <v>0.754</v>
      </c>
      <c r="AD27" s="163">
        <f t="shared" si="15"/>
        <v>0.754</v>
      </c>
      <c r="AE27" s="605">
        <f t="shared" si="16"/>
        <v>0.754</v>
      </c>
      <c r="AF27" s="621">
        <f t="shared" si="17"/>
        <v>0</v>
      </c>
      <c r="AG27" s="622">
        <f t="shared" si="18"/>
        <v>0</v>
      </c>
      <c r="AI27" s="160">
        <v>93</v>
      </c>
      <c r="AJ27" s="144">
        <f t="shared" si="19"/>
        <v>0.90300000000000002</v>
      </c>
      <c r="AK27" s="26">
        <f t="shared" si="20"/>
        <v>0.10391061452513967</v>
      </c>
      <c r="AL27" s="26">
        <f t="shared" si="21"/>
        <v>0.748</v>
      </c>
      <c r="AM27" s="163">
        <f t="shared" si="22"/>
        <v>1.651</v>
      </c>
      <c r="AN27" s="620">
        <f t="shared" si="23"/>
        <v>0.83799999999999997</v>
      </c>
      <c r="AO27" s="621">
        <f t="shared" si="24"/>
        <v>1</v>
      </c>
      <c r="AP27" s="622">
        <f t="shared" si="25"/>
        <v>1</v>
      </c>
      <c r="AS27" s="212">
        <f t="shared" si="26"/>
        <v>5.8410000000000002</v>
      </c>
      <c r="AT27" s="620">
        <f t="shared" si="27"/>
        <v>0.89</v>
      </c>
      <c r="AV27" s="629">
        <f t="shared" si="28"/>
        <v>2</v>
      </c>
      <c r="AW27" s="630">
        <f t="shared" si="29"/>
        <v>3</v>
      </c>
    </row>
    <row r="28" spans="2:49" x14ac:dyDescent="0.3">
      <c r="B28" s="591" t="s">
        <v>806</v>
      </c>
      <c r="C28" s="4" t="s">
        <v>805</v>
      </c>
      <c r="D28" s="11" t="s">
        <v>1201</v>
      </c>
      <c r="E28" s="4" t="s">
        <v>807</v>
      </c>
      <c r="F28" s="636">
        <v>143.82181600000001</v>
      </c>
      <c r="G28" s="14"/>
      <c r="H28" s="638">
        <v>143.82181600000001</v>
      </c>
      <c r="I28" s="144">
        <f t="shared" si="0"/>
        <v>0.94099999999999995</v>
      </c>
      <c r="J28" s="510">
        <v>4.546875</v>
      </c>
      <c r="K28" s="144">
        <f t="shared" si="1"/>
        <v>0.97399999999999998</v>
      </c>
      <c r="L28" s="639">
        <f t="shared" si="2"/>
        <v>1.915</v>
      </c>
      <c r="M28" s="608">
        <f t="shared" si="3"/>
        <v>0.99299999999999999</v>
      </c>
      <c r="N28" s="610">
        <f t="shared" si="4"/>
        <v>2</v>
      </c>
      <c r="O28" s="611">
        <f t="shared" si="5"/>
        <v>2</v>
      </c>
      <c r="Q28" s="643">
        <v>519</v>
      </c>
      <c r="R28" s="31">
        <f t="shared" si="6"/>
        <v>0.84499999999999997</v>
      </c>
      <c r="S28" s="512">
        <v>0</v>
      </c>
      <c r="T28" s="26">
        <f t="shared" si="7"/>
        <v>0</v>
      </c>
      <c r="U28" s="19">
        <f t="shared" si="8"/>
        <v>3.608631947742893</v>
      </c>
      <c r="V28" s="26">
        <f t="shared" si="9"/>
        <v>0.14799999999999999</v>
      </c>
      <c r="W28" s="163">
        <f t="shared" si="10"/>
        <v>0.99299999999999999</v>
      </c>
      <c r="X28" s="605">
        <f t="shared" si="11"/>
        <v>0.28999999999999998</v>
      </c>
      <c r="Y28" s="610">
        <f t="shared" si="12"/>
        <v>0</v>
      </c>
      <c r="Z28" s="611">
        <f t="shared" si="13"/>
        <v>1</v>
      </c>
      <c r="AB28" s="646">
        <v>57300</v>
      </c>
      <c r="AC28" s="31">
        <f t="shared" si="14"/>
        <v>0.85099999999999998</v>
      </c>
      <c r="AD28" s="163">
        <f t="shared" si="15"/>
        <v>0.85099999999999998</v>
      </c>
      <c r="AE28" s="620">
        <f t="shared" si="16"/>
        <v>0.85099999999999998</v>
      </c>
      <c r="AF28" s="621">
        <f t="shared" si="17"/>
        <v>0</v>
      </c>
      <c r="AG28" s="622">
        <f t="shared" si="18"/>
        <v>1</v>
      </c>
      <c r="AI28" s="160">
        <v>206</v>
      </c>
      <c r="AJ28" s="144">
        <f t="shared" si="19"/>
        <v>0.98</v>
      </c>
      <c r="AK28" s="26">
        <f t="shared" si="20"/>
        <v>0.39691714836223507</v>
      </c>
      <c r="AL28" s="144">
        <f t="shared" si="21"/>
        <v>0.99299999999999999</v>
      </c>
      <c r="AM28" s="163">
        <f t="shared" si="22"/>
        <v>1.9729999999999999</v>
      </c>
      <c r="AN28" s="608">
        <f t="shared" si="23"/>
        <v>1</v>
      </c>
      <c r="AO28" s="621">
        <f t="shared" si="24"/>
        <v>2</v>
      </c>
      <c r="AP28" s="622">
        <f t="shared" si="25"/>
        <v>2</v>
      </c>
      <c r="AS28" s="212">
        <f t="shared" si="26"/>
        <v>5.7320000000000002</v>
      </c>
      <c r="AT28" s="620">
        <f t="shared" si="27"/>
        <v>0.877</v>
      </c>
      <c r="AV28" s="629">
        <f t="shared" si="28"/>
        <v>4</v>
      </c>
      <c r="AW28" s="630">
        <f t="shared" si="29"/>
        <v>6</v>
      </c>
    </row>
    <row r="29" spans="2:49" x14ac:dyDescent="0.3">
      <c r="B29" s="591" t="s">
        <v>813</v>
      </c>
      <c r="C29" s="4" t="s">
        <v>812</v>
      </c>
      <c r="D29" s="11" t="s">
        <v>1201</v>
      </c>
      <c r="E29" s="4" t="s">
        <v>762</v>
      </c>
      <c r="F29" s="636">
        <v>27.646018000000002</v>
      </c>
      <c r="G29" s="14"/>
      <c r="H29" s="638">
        <v>27.646018000000002</v>
      </c>
      <c r="I29" s="83">
        <f t="shared" si="0"/>
        <v>0.67</v>
      </c>
      <c r="J29" s="510">
        <v>2.9647220000000001</v>
      </c>
      <c r="K29" s="178">
        <f t="shared" si="1"/>
        <v>0.84499999999999997</v>
      </c>
      <c r="L29" s="639">
        <f t="shared" si="2"/>
        <v>1.5150000000000001</v>
      </c>
      <c r="M29" s="607">
        <f t="shared" si="3"/>
        <v>0.85099999999999998</v>
      </c>
      <c r="N29" s="610">
        <f t="shared" si="4"/>
        <v>0</v>
      </c>
      <c r="O29" s="611">
        <f t="shared" si="5"/>
        <v>1</v>
      </c>
      <c r="Q29" s="643">
        <v>413</v>
      </c>
      <c r="R29" s="26">
        <f t="shared" si="6"/>
        <v>0.78700000000000003</v>
      </c>
      <c r="S29" s="512">
        <v>81</v>
      </c>
      <c r="T29" s="26">
        <f t="shared" si="7"/>
        <v>0.79300000000000004</v>
      </c>
      <c r="U29" s="19">
        <f t="shared" si="8"/>
        <v>14.93886027275248</v>
      </c>
      <c r="V29" s="26">
        <f t="shared" si="9"/>
        <v>0.54100000000000004</v>
      </c>
      <c r="W29" s="163">
        <f t="shared" si="10"/>
        <v>2.121</v>
      </c>
      <c r="X29" s="605">
        <f t="shared" si="11"/>
        <v>0.76700000000000002</v>
      </c>
      <c r="Y29" s="610">
        <f t="shared" si="12"/>
        <v>0</v>
      </c>
      <c r="Z29" s="611">
        <f t="shared" si="13"/>
        <v>0</v>
      </c>
      <c r="AB29" s="646">
        <v>28000</v>
      </c>
      <c r="AC29" s="26">
        <f t="shared" si="14"/>
        <v>0.30299999999999999</v>
      </c>
      <c r="AD29" s="163">
        <f t="shared" si="15"/>
        <v>0.30299999999999999</v>
      </c>
      <c r="AE29" s="605">
        <f t="shared" si="16"/>
        <v>0.30299999999999999</v>
      </c>
      <c r="AF29" s="621">
        <f t="shared" si="17"/>
        <v>0</v>
      </c>
      <c r="AG29" s="622">
        <f t="shared" si="18"/>
        <v>0</v>
      </c>
      <c r="AI29" s="160">
        <v>82</v>
      </c>
      <c r="AJ29" s="31">
        <f t="shared" si="19"/>
        <v>0.877</v>
      </c>
      <c r="AK29" s="26">
        <f t="shared" si="20"/>
        <v>0.19854721549636803</v>
      </c>
      <c r="AL29" s="144">
        <f t="shared" si="21"/>
        <v>0.91600000000000004</v>
      </c>
      <c r="AM29" s="163">
        <f t="shared" si="22"/>
        <v>1.7930000000000001</v>
      </c>
      <c r="AN29" s="608">
        <f t="shared" si="23"/>
        <v>0.92900000000000005</v>
      </c>
      <c r="AO29" s="621">
        <f t="shared" si="24"/>
        <v>1</v>
      </c>
      <c r="AP29" s="622">
        <f t="shared" si="25"/>
        <v>2</v>
      </c>
      <c r="AS29" s="212">
        <f t="shared" si="26"/>
        <v>5.7320000000000002</v>
      </c>
      <c r="AT29" s="620">
        <f t="shared" si="27"/>
        <v>0.877</v>
      </c>
      <c r="AV29" s="629">
        <f t="shared" si="28"/>
        <v>1</v>
      </c>
      <c r="AW29" s="630">
        <f t="shared" si="29"/>
        <v>3</v>
      </c>
    </row>
    <row r="30" spans="2:49" x14ac:dyDescent="0.3">
      <c r="B30" s="591" t="s">
        <v>829</v>
      </c>
      <c r="C30" s="4" t="s">
        <v>828</v>
      </c>
      <c r="D30" s="11" t="s">
        <v>1201</v>
      </c>
      <c r="E30" s="4" t="s">
        <v>737</v>
      </c>
      <c r="F30" s="636">
        <v>43.869332999999997</v>
      </c>
      <c r="G30" s="14"/>
      <c r="H30" s="638">
        <v>43.869332999999997</v>
      </c>
      <c r="I30" s="83">
        <f t="shared" si="0"/>
        <v>0.79300000000000004</v>
      </c>
      <c r="J30" s="510">
        <v>4.1956199999999999</v>
      </c>
      <c r="K30" s="144">
        <f t="shared" si="1"/>
        <v>0.93500000000000005</v>
      </c>
      <c r="L30" s="639">
        <f t="shared" si="2"/>
        <v>1.7280000000000002</v>
      </c>
      <c r="M30" s="608">
        <f t="shared" si="3"/>
        <v>0.94799999999999995</v>
      </c>
      <c r="N30" s="610">
        <f t="shared" si="4"/>
        <v>1</v>
      </c>
      <c r="O30" s="611">
        <f t="shared" si="5"/>
        <v>1</v>
      </c>
      <c r="Q30" s="643">
        <v>323</v>
      </c>
      <c r="R30" s="26">
        <f t="shared" si="6"/>
        <v>0.70899999999999996</v>
      </c>
      <c r="S30" s="512">
        <v>78</v>
      </c>
      <c r="T30" s="26">
        <f t="shared" si="7"/>
        <v>0.78</v>
      </c>
      <c r="U30" s="19">
        <f t="shared" si="8"/>
        <v>7.3627743553794174</v>
      </c>
      <c r="V30" s="26">
        <f t="shared" si="9"/>
        <v>0.28299999999999997</v>
      </c>
      <c r="W30" s="163">
        <f t="shared" si="10"/>
        <v>1.7719999999999998</v>
      </c>
      <c r="X30" s="605">
        <f t="shared" si="11"/>
        <v>0.66400000000000003</v>
      </c>
      <c r="Y30" s="610">
        <f t="shared" si="12"/>
        <v>0</v>
      </c>
      <c r="Z30" s="611">
        <f t="shared" si="13"/>
        <v>0</v>
      </c>
      <c r="AB30" s="646">
        <v>29900</v>
      </c>
      <c r="AC30" s="26">
        <f t="shared" si="14"/>
        <v>0.38700000000000001</v>
      </c>
      <c r="AD30" s="163">
        <f t="shared" si="15"/>
        <v>0.38700000000000001</v>
      </c>
      <c r="AE30" s="605">
        <f t="shared" si="16"/>
        <v>0.38700000000000001</v>
      </c>
      <c r="AF30" s="621">
        <f t="shared" si="17"/>
        <v>0</v>
      </c>
      <c r="AG30" s="622">
        <f t="shared" si="18"/>
        <v>0</v>
      </c>
      <c r="AI30" s="160">
        <v>84</v>
      </c>
      <c r="AJ30" s="31">
        <f t="shared" si="19"/>
        <v>0.88300000000000001</v>
      </c>
      <c r="AK30" s="26">
        <f t="shared" si="20"/>
        <v>0.26006191950464397</v>
      </c>
      <c r="AL30" s="144">
        <f t="shared" si="21"/>
        <v>0.94799999999999995</v>
      </c>
      <c r="AM30" s="163">
        <f t="shared" si="22"/>
        <v>1.831</v>
      </c>
      <c r="AN30" s="608">
        <f t="shared" si="23"/>
        <v>0.94799999999999995</v>
      </c>
      <c r="AO30" s="621">
        <f t="shared" si="24"/>
        <v>1</v>
      </c>
      <c r="AP30" s="622">
        <f t="shared" si="25"/>
        <v>2</v>
      </c>
      <c r="AS30" s="212">
        <f t="shared" si="26"/>
        <v>5.718</v>
      </c>
      <c r="AT30" s="620">
        <f t="shared" si="27"/>
        <v>0.87</v>
      </c>
      <c r="AV30" s="629">
        <f t="shared" si="28"/>
        <v>2</v>
      </c>
      <c r="AW30" s="630">
        <f t="shared" si="29"/>
        <v>3</v>
      </c>
    </row>
    <row r="31" spans="2:49" x14ac:dyDescent="0.3">
      <c r="B31" s="591" t="s">
        <v>747</v>
      </c>
      <c r="C31" s="4" t="s">
        <v>746</v>
      </c>
      <c r="D31" s="11" t="s">
        <v>1201</v>
      </c>
      <c r="E31" s="4" t="s">
        <v>748</v>
      </c>
      <c r="F31" s="636">
        <v>159.92028400000001</v>
      </c>
      <c r="G31" s="14"/>
      <c r="H31" s="638">
        <v>159.92028400000001</v>
      </c>
      <c r="I31" s="144">
        <f t="shared" si="0"/>
        <v>0.94799999999999995</v>
      </c>
      <c r="J31" s="510">
        <v>2.0658259999999999</v>
      </c>
      <c r="K31" s="83">
        <f t="shared" si="1"/>
        <v>0.71599999999999997</v>
      </c>
      <c r="L31" s="639">
        <f t="shared" si="2"/>
        <v>1.6639999999999999</v>
      </c>
      <c r="M31" s="608">
        <f t="shared" si="3"/>
        <v>0.91600000000000004</v>
      </c>
      <c r="N31" s="610">
        <f t="shared" si="4"/>
        <v>1</v>
      </c>
      <c r="O31" s="611">
        <f t="shared" si="5"/>
        <v>1</v>
      </c>
      <c r="Q31" s="643">
        <v>1354</v>
      </c>
      <c r="R31" s="144">
        <f t="shared" si="6"/>
        <v>0.97399999999999998</v>
      </c>
      <c r="S31" s="512">
        <v>228</v>
      </c>
      <c r="T31" s="144">
        <f t="shared" si="7"/>
        <v>0.96699999999999997</v>
      </c>
      <c r="U31" s="19">
        <f t="shared" si="8"/>
        <v>8.4667183307403331</v>
      </c>
      <c r="V31" s="26">
        <f t="shared" si="9"/>
        <v>0.34100000000000003</v>
      </c>
      <c r="W31" s="163">
        <f t="shared" si="10"/>
        <v>2.282</v>
      </c>
      <c r="X31" s="620">
        <f t="shared" si="11"/>
        <v>0.877</v>
      </c>
      <c r="Y31" s="610">
        <f t="shared" si="12"/>
        <v>2</v>
      </c>
      <c r="Z31" s="611">
        <f t="shared" si="13"/>
        <v>2</v>
      </c>
      <c r="AB31" s="646">
        <v>19500</v>
      </c>
      <c r="AC31" s="26">
        <f t="shared" si="14"/>
        <v>7.6999999999999999E-2</v>
      </c>
      <c r="AD31" s="163">
        <f t="shared" si="15"/>
        <v>7.6999999999999999E-2</v>
      </c>
      <c r="AE31" s="605">
        <f t="shared" si="16"/>
        <v>7.6999999999999999E-2</v>
      </c>
      <c r="AF31" s="621">
        <f t="shared" si="17"/>
        <v>0</v>
      </c>
      <c r="AG31" s="622">
        <f t="shared" si="18"/>
        <v>0</v>
      </c>
      <c r="AI31" s="160">
        <v>136</v>
      </c>
      <c r="AJ31" s="144">
        <f t="shared" si="19"/>
        <v>0.94099999999999995</v>
      </c>
      <c r="AK31" s="26">
        <f t="shared" si="20"/>
        <v>0.10044313146233383</v>
      </c>
      <c r="AL31" s="26">
        <f t="shared" si="21"/>
        <v>0.72899999999999998</v>
      </c>
      <c r="AM31" s="163">
        <f t="shared" si="22"/>
        <v>1.67</v>
      </c>
      <c r="AN31" s="620">
        <f t="shared" si="23"/>
        <v>0.85099999999999998</v>
      </c>
      <c r="AO31" s="621">
        <f t="shared" si="24"/>
        <v>1</v>
      </c>
      <c r="AP31" s="622">
        <f t="shared" si="25"/>
        <v>1</v>
      </c>
      <c r="AS31" s="212">
        <f t="shared" si="26"/>
        <v>5.6929999999999996</v>
      </c>
      <c r="AT31" s="620">
        <f t="shared" si="27"/>
        <v>0.86399999999999999</v>
      </c>
      <c r="AV31" s="629">
        <f t="shared" si="28"/>
        <v>4</v>
      </c>
      <c r="AW31" s="630">
        <f t="shared" si="29"/>
        <v>4</v>
      </c>
    </row>
    <row r="32" spans="2:49" x14ac:dyDescent="0.3">
      <c r="B32" s="591" t="s">
        <v>824</v>
      </c>
      <c r="C32" s="4" t="s">
        <v>823</v>
      </c>
      <c r="D32" s="11" t="s">
        <v>1201</v>
      </c>
      <c r="E32" s="4" t="s">
        <v>825</v>
      </c>
      <c r="F32" s="636">
        <v>102.10819100000001</v>
      </c>
      <c r="G32" s="14"/>
      <c r="H32" s="638">
        <v>102.10819100000001</v>
      </c>
      <c r="I32" s="178">
        <f t="shared" si="0"/>
        <v>0.89600000000000002</v>
      </c>
      <c r="J32" s="510">
        <v>3.9653320000000001</v>
      </c>
      <c r="K32" s="144">
        <f t="shared" si="1"/>
        <v>0.92200000000000004</v>
      </c>
      <c r="L32" s="639">
        <f t="shared" si="2"/>
        <v>1.8180000000000001</v>
      </c>
      <c r="M32" s="608">
        <f t="shared" si="3"/>
        <v>0.96699999999999997</v>
      </c>
      <c r="N32" s="610">
        <f t="shared" si="4"/>
        <v>1</v>
      </c>
      <c r="O32" s="611">
        <f t="shared" si="5"/>
        <v>2</v>
      </c>
      <c r="Q32" s="643">
        <v>350</v>
      </c>
      <c r="R32" s="26">
        <f t="shared" si="6"/>
        <v>0.748</v>
      </c>
      <c r="S32" s="512">
        <v>8</v>
      </c>
      <c r="T32" s="26">
        <f t="shared" si="7"/>
        <v>0.38</v>
      </c>
      <c r="U32" s="19">
        <f t="shared" si="8"/>
        <v>3.4277367620781765</v>
      </c>
      <c r="V32" s="26">
        <f t="shared" si="9"/>
        <v>0.129</v>
      </c>
      <c r="W32" s="163">
        <f t="shared" si="10"/>
        <v>1.2570000000000001</v>
      </c>
      <c r="X32" s="605">
        <f t="shared" si="11"/>
        <v>0.44500000000000001</v>
      </c>
      <c r="Y32" s="610">
        <f t="shared" si="12"/>
        <v>0</v>
      </c>
      <c r="Z32" s="611">
        <f t="shared" si="13"/>
        <v>0</v>
      </c>
      <c r="AB32" s="646">
        <v>46350</v>
      </c>
      <c r="AC32" s="26">
        <f t="shared" si="14"/>
        <v>0.70899999999999996</v>
      </c>
      <c r="AD32" s="163">
        <f t="shared" si="15"/>
        <v>0.70899999999999996</v>
      </c>
      <c r="AE32" s="605">
        <f t="shared" si="16"/>
        <v>0.70899999999999996</v>
      </c>
      <c r="AF32" s="621">
        <f t="shared" si="17"/>
        <v>0</v>
      </c>
      <c r="AG32" s="622">
        <f t="shared" si="18"/>
        <v>0</v>
      </c>
      <c r="AI32" s="160">
        <v>95</v>
      </c>
      <c r="AJ32" s="144">
        <f t="shared" si="19"/>
        <v>0.90900000000000003</v>
      </c>
      <c r="AK32" s="26">
        <f t="shared" si="20"/>
        <v>0.27142857142857141</v>
      </c>
      <c r="AL32" s="144">
        <f t="shared" si="21"/>
        <v>0.95399999999999996</v>
      </c>
      <c r="AM32" s="163">
        <f t="shared" si="22"/>
        <v>1.863</v>
      </c>
      <c r="AN32" s="608">
        <f t="shared" si="23"/>
        <v>0.97399999999999998</v>
      </c>
      <c r="AO32" s="621">
        <f t="shared" si="24"/>
        <v>2</v>
      </c>
      <c r="AP32" s="622">
        <f t="shared" si="25"/>
        <v>2</v>
      </c>
      <c r="AS32" s="212">
        <f t="shared" si="26"/>
        <v>5.6469999999999994</v>
      </c>
      <c r="AT32" s="620">
        <f t="shared" si="27"/>
        <v>0.85799999999999998</v>
      </c>
      <c r="AV32" s="629">
        <f t="shared" si="28"/>
        <v>3</v>
      </c>
      <c r="AW32" s="630">
        <f t="shared" si="29"/>
        <v>4</v>
      </c>
    </row>
    <row r="33" spans="2:49" x14ac:dyDescent="0.3">
      <c r="B33" s="591" t="s">
        <v>781</v>
      </c>
      <c r="C33" s="4" t="s">
        <v>780</v>
      </c>
      <c r="D33" s="11" t="s">
        <v>1201</v>
      </c>
      <c r="E33" s="4" t="s">
        <v>285</v>
      </c>
      <c r="F33" s="636">
        <v>38.560471</v>
      </c>
      <c r="G33" s="14"/>
      <c r="H33" s="638">
        <v>38.560471</v>
      </c>
      <c r="I33" s="83">
        <f t="shared" si="0"/>
        <v>0.754</v>
      </c>
      <c r="J33" s="510">
        <v>1</v>
      </c>
      <c r="K33" s="83">
        <f t="shared" si="1"/>
        <v>0.39300000000000002</v>
      </c>
      <c r="L33" s="639">
        <f t="shared" si="2"/>
        <v>1.147</v>
      </c>
      <c r="M33" s="606">
        <f t="shared" si="3"/>
        <v>0.57999999999999996</v>
      </c>
      <c r="N33" s="610">
        <f t="shared" si="4"/>
        <v>0</v>
      </c>
      <c r="O33" s="611">
        <f t="shared" si="5"/>
        <v>0</v>
      </c>
      <c r="Q33" s="643">
        <v>694</v>
      </c>
      <c r="R33" s="31">
        <f t="shared" si="6"/>
        <v>0.89600000000000002</v>
      </c>
      <c r="S33" s="512">
        <v>98</v>
      </c>
      <c r="T33" s="31">
        <f t="shared" si="7"/>
        <v>0.83799999999999997</v>
      </c>
      <c r="U33" s="19">
        <f t="shared" si="8"/>
        <v>17.997705474085105</v>
      </c>
      <c r="V33" s="26">
        <f t="shared" si="9"/>
        <v>0.63800000000000001</v>
      </c>
      <c r="W33" s="163">
        <f t="shared" si="10"/>
        <v>2.3719999999999999</v>
      </c>
      <c r="X33" s="620">
        <f t="shared" si="11"/>
        <v>0.90300000000000002</v>
      </c>
      <c r="Y33" s="610">
        <f t="shared" si="12"/>
        <v>0</v>
      </c>
      <c r="Z33" s="611">
        <f t="shared" si="13"/>
        <v>2</v>
      </c>
      <c r="AB33" s="646">
        <v>39350</v>
      </c>
      <c r="AC33" s="26">
        <f t="shared" si="14"/>
        <v>0.55400000000000005</v>
      </c>
      <c r="AD33" s="163">
        <f t="shared" si="15"/>
        <v>0.55400000000000005</v>
      </c>
      <c r="AE33" s="605">
        <f t="shared" si="16"/>
        <v>0.55400000000000005</v>
      </c>
      <c r="AF33" s="621">
        <f t="shared" si="17"/>
        <v>0</v>
      </c>
      <c r="AG33" s="622">
        <f t="shared" si="18"/>
        <v>0</v>
      </c>
      <c r="AI33" s="160">
        <v>68</v>
      </c>
      <c r="AJ33" s="31">
        <f t="shared" si="19"/>
        <v>0.84499999999999997</v>
      </c>
      <c r="AK33" s="26">
        <f t="shared" si="20"/>
        <v>9.7982708933717577E-2</v>
      </c>
      <c r="AL33" s="26">
        <f t="shared" si="21"/>
        <v>0.70899999999999996</v>
      </c>
      <c r="AM33" s="163">
        <f t="shared" si="22"/>
        <v>1.5539999999999998</v>
      </c>
      <c r="AN33" s="605">
        <f t="shared" si="23"/>
        <v>0.77400000000000002</v>
      </c>
      <c r="AO33" s="621">
        <f t="shared" si="24"/>
        <v>0</v>
      </c>
      <c r="AP33" s="622">
        <f t="shared" si="25"/>
        <v>1</v>
      </c>
      <c r="AS33" s="212">
        <f t="shared" si="26"/>
        <v>5.6269999999999989</v>
      </c>
      <c r="AT33" s="620">
        <f t="shared" si="27"/>
        <v>0.85099999999999998</v>
      </c>
      <c r="AV33" s="629">
        <f t="shared" si="28"/>
        <v>0</v>
      </c>
      <c r="AW33" s="630">
        <f t="shared" si="29"/>
        <v>3</v>
      </c>
    </row>
    <row r="34" spans="2:49" x14ac:dyDescent="0.3">
      <c r="B34" s="591" t="s">
        <v>804</v>
      </c>
      <c r="C34" s="4" t="s">
        <v>803</v>
      </c>
      <c r="D34" s="11" t="s">
        <v>1201</v>
      </c>
      <c r="E34" s="4" t="s">
        <v>285</v>
      </c>
      <c r="F34" s="636">
        <v>60.093114999999997</v>
      </c>
      <c r="G34" s="14"/>
      <c r="H34" s="638">
        <v>60.093114999999997</v>
      </c>
      <c r="I34" s="178">
        <f t="shared" si="0"/>
        <v>0.83199999999999996</v>
      </c>
      <c r="J34" s="510">
        <v>2.5260020000000001</v>
      </c>
      <c r="K34" s="178">
        <f t="shared" si="1"/>
        <v>0.81200000000000006</v>
      </c>
      <c r="L34" s="639">
        <f t="shared" si="2"/>
        <v>1.6440000000000001</v>
      </c>
      <c r="M34" s="608">
        <f t="shared" si="3"/>
        <v>0.90300000000000002</v>
      </c>
      <c r="N34" s="610">
        <f t="shared" si="4"/>
        <v>0</v>
      </c>
      <c r="O34" s="611">
        <f t="shared" si="5"/>
        <v>2</v>
      </c>
      <c r="Q34" s="643">
        <v>524</v>
      </c>
      <c r="R34" s="31">
        <f t="shared" si="6"/>
        <v>0.85099999999999998</v>
      </c>
      <c r="S34" s="512">
        <v>157</v>
      </c>
      <c r="T34" s="144">
        <f t="shared" si="7"/>
        <v>0.91600000000000004</v>
      </c>
      <c r="U34" s="19">
        <f t="shared" si="8"/>
        <v>8.7198009289416945</v>
      </c>
      <c r="V34" s="26">
        <f t="shared" si="9"/>
        <v>0.36699999999999999</v>
      </c>
      <c r="W34" s="163">
        <f t="shared" si="10"/>
        <v>2.1339999999999999</v>
      </c>
      <c r="X34" s="620">
        <f t="shared" si="11"/>
        <v>0.78</v>
      </c>
      <c r="Y34" s="610">
        <f t="shared" si="12"/>
        <v>1</v>
      </c>
      <c r="Z34" s="611">
        <f t="shared" si="13"/>
        <v>2</v>
      </c>
      <c r="AB34" s="646">
        <v>25200</v>
      </c>
      <c r="AC34" s="26">
        <f t="shared" si="14"/>
        <v>0.14799999999999999</v>
      </c>
      <c r="AD34" s="163">
        <f t="shared" si="15"/>
        <v>0.14799999999999999</v>
      </c>
      <c r="AE34" s="605">
        <f t="shared" si="16"/>
        <v>0.14799999999999999</v>
      </c>
      <c r="AF34" s="621">
        <f t="shared" si="17"/>
        <v>0</v>
      </c>
      <c r="AG34" s="622">
        <f t="shared" si="18"/>
        <v>0</v>
      </c>
      <c r="AI34" s="160">
        <v>60</v>
      </c>
      <c r="AJ34" s="31">
        <f t="shared" si="19"/>
        <v>0.83199999999999996</v>
      </c>
      <c r="AK34" s="26">
        <f t="shared" si="20"/>
        <v>0.11450381679389313</v>
      </c>
      <c r="AL34" s="26">
        <f t="shared" si="21"/>
        <v>0.78700000000000003</v>
      </c>
      <c r="AM34" s="163">
        <f t="shared" si="22"/>
        <v>1.619</v>
      </c>
      <c r="AN34" s="620">
        <f t="shared" si="23"/>
        <v>0.81899999999999995</v>
      </c>
      <c r="AO34" s="621">
        <f t="shared" si="24"/>
        <v>0</v>
      </c>
      <c r="AP34" s="622">
        <f t="shared" si="25"/>
        <v>1</v>
      </c>
      <c r="AS34" s="212">
        <f t="shared" si="26"/>
        <v>5.5449999999999999</v>
      </c>
      <c r="AT34" s="620">
        <f t="shared" si="27"/>
        <v>0.84499999999999997</v>
      </c>
      <c r="AV34" s="629">
        <f t="shared" si="28"/>
        <v>1</v>
      </c>
      <c r="AW34" s="630">
        <f t="shared" si="29"/>
        <v>5</v>
      </c>
    </row>
    <row r="35" spans="2:49" x14ac:dyDescent="0.3">
      <c r="B35" s="591" t="s">
        <v>815</v>
      </c>
      <c r="C35" s="4" t="s">
        <v>814</v>
      </c>
      <c r="D35" s="11" t="s">
        <v>1201</v>
      </c>
      <c r="E35" s="4" t="s">
        <v>802</v>
      </c>
      <c r="F35" s="636">
        <v>23.597014000000001</v>
      </c>
      <c r="G35" s="14"/>
      <c r="H35" s="638">
        <v>23.597014000000001</v>
      </c>
      <c r="I35" s="83">
        <f t="shared" si="0"/>
        <v>0.6</v>
      </c>
      <c r="J35" s="510">
        <v>3.1884769999999998</v>
      </c>
      <c r="K35" s="178">
        <f t="shared" si="1"/>
        <v>0.89</v>
      </c>
      <c r="L35" s="639">
        <f t="shared" si="2"/>
        <v>1.49</v>
      </c>
      <c r="M35" s="607">
        <f t="shared" si="3"/>
        <v>0.83199999999999996</v>
      </c>
      <c r="N35" s="610">
        <f t="shared" si="4"/>
        <v>0</v>
      </c>
      <c r="O35" s="611">
        <f t="shared" si="5"/>
        <v>1</v>
      </c>
      <c r="Q35" s="643">
        <v>448</v>
      </c>
      <c r="R35" s="31">
        <f t="shared" si="6"/>
        <v>0.80600000000000005</v>
      </c>
      <c r="S35" s="512">
        <v>101</v>
      </c>
      <c r="T35" s="31">
        <f t="shared" si="7"/>
        <v>0.84499999999999997</v>
      </c>
      <c r="U35" s="19">
        <f t="shared" si="8"/>
        <v>18.985452989941862</v>
      </c>
      <c r="V35" s="26">
        <f t="shared" si="9"/>
        <v>0.65800000000000003</v>
      </c>
      <c r="W35" s="163">
        <f t="shared" si="10"/>
        <v>2.3090000000000002</v>
      </c>
      <c r="X35" s="608">
        <f t="shared" si="11"/>
        <v>0.89</v>
      </c>
      <c r="Y35" s="610">
        <f t="shared" si="12"/>
        <v>0</v>
      </c>
      <c r="Z35" s="611">
        <f t="shared" si="13"/>
        <v>2</v>
      </c>
      <c r="AB35" s="646">
        <v>14650</v>
      </c>
      <c r="AC35" s="26">
        <f t="shared" si="14"/>
        <v>4.4999999999999998E-2</v>
      </c>
      <c r="AD35" s="163">
        <f t="shared" si="15"/>
        <v>4.4999999999999998E-2</v>
      </c>
      <c r="AE35" s="605">
        <f t="shared" si="16"/>
        <v>4.4999999999999998E-2</v>
      </c>
      <c r="AF35" s="621">
        <f t="shared" si="17"/>
        <v>0</v>
      </c>
      <c r="AG35" s="622">
        <f t="shared" si="18"/>
        <v>0</v>
      </c>
      <c r="AI35" s="160">
        <v>49</v>
      </c>
      <c r="AJ35" s="31">
        <f t="shared" si="19"/>
        <v>0.81200000000000006</v>
      </c>
      <c r="AK35" s="26">
        <f t="shared" si="20"/>
        <v>0.109375</v>
      </c>
      <c r="AL35" s="26">
        <f t="shared" si="21"/>
        <v>0.76700000000000002</v>
      </c>
      <c r="AM35" s="163">
        <f t="shared" si="22"/>
        <v>1.5790000000000002</v>
      </c>
      <c r="AN35" s="620">
        <f t="shared" si="23"/>
        <v>0.8</v>
      </c>
      <c r="AO35" s="621">
        <f t="shared" si="24"/>
        <v>0</v>
      </c>
      <c r="AP35" s="622">
        <f t="shared" si="25"/>
        <v>1</v>
      </c>
      <c r="AS35" s="212">
        <f t="shared" si="26"/>
        <v>5.4229999999999992</v>
      </c>
      <c r="AT35" s="620">
        <f t="shared" si="27"/>
        <v>0.83799999999999997</v>
      </c>
      <c r="AV35" s="629">
        <f t="shared" si="28"/>
        <v>0</v>
      </c>
      <c r="AW35" s="630">
        <f t="shared" si="29"/>
        <v>4</v>
      </c>
    </row>
    <row r="36" spans="2:49" x14ac:dyDescent="0.3">
      <c r="B36" s="591" t="s">
        <v>793</v>
      </c>
      <c r="C36" s="4" t="s">
        <v>792</v>
      </c>
      <c r="D36" s="11" t="s">
        <v>1201</v>
      </c>
      <c r="E36" s="4" t="s">
        <v>794</v>
      </c>
      <c r="F36" s="636">
        <v>120.544602</v>
      </c>
      <c r="G36" s="14"/>
      <c r="H36" s="638">
        <v>120.544602</v>
      </c>
      <c r="I36" s="144">
        <f t="shared" si="0"/>
        <v>0.92200000000000004</v>
      </c>
      <c r="J36" s="510">
        <v>1.067261</v>
      </c>
      <c r="K36" s="83">
        <f t="shared" si="1"/>
        <v>0.45800000000000002</v>
      </c>
      <c r="L36" s="639">
        <f t="shared" si="2"/>
        <v>1.3800000000000001</v>
      </c>
      <c r="M36" s="606">
        <f t="shared" si="3"/>
        <v>0.73499999999999999</v>
      </c>
      <c r="N36" s="610">
        <f t="shared" si="4"/>
        <v>1</v>
      </c>
      <c r="O36" s="611">
        <f t="shared" si="5"/>
        <v>1</v>
      </c>
      <c r="Q36" s="643">
        <v>547</v>
      </c>
      <c r="R36" s="31">
        <f t="shared" si="6"/>
        <v>0.85799999999999998</v>
      </c>
      <c r="S36" s="512">
        <v>114</v>
      </c>
      <c r="T36" s="31">
        <f t="shared" si="7"/>
        <v>0.88300000000000001</v>
      </c>
      <c r="U36" s="19">
        <f t="shared" si="8"/>
        <v>4.5377394833490765</v>
      </c>
      <c r="V36" s="26">
        <f t="shared" si="9"/>
        <v>0.187</v>
      </c>
      <c r="W36" s="163">
        <f t="shared" si="10"/>
        <v>1.9280000000000002</v>
      </c>
      <c r="X36" s="605">
        <f t="shared" si="11"/>
        <v>0.72199999999999998</v>
      </c>
      <c r="Y36" s="610">
        <f t="shared" si="12"/>
        <v>0</v>
      </c>
      <c r="Z36" s="611">
        <f t="shared" si="13"/>
        <v>2</v>
      </c>
      <c r="AB36" s="646">
        <v>43700</v>
      </c>
      <c r="AC36" s="26">
        <f t="shared" si="14"/>
        <v>0.67</v>
      </c>
      <c r="AD36" s="163">
        <f t="shared" si="15"/>
        <v>0.67</v>
      </c>
      <c r="AE36" s="605">
        <f t="shared" si="16"/>
        <v>0.67</v>
      </c>
      <c r="AF36" s="621">
        <f t="shared" si="17"/>
        <v>0</v>
      </c>
      <c r="AG36" s="622">
        <f t="shared" si="18"/>
        <v>0</v>
      </c>
      <c r="AI36" s="160">
        <v>42</v>
      </c>
      <c r="AJ36" s="26">
        <f t="shared" si="19"/>
        <v>0.78</v>
      </c>
      <c r="AK36" s="26">
        <f t="shared" si="20"/>
        <v>7.6782449725776969E-2</v>
      </c>
      <c r="AL36" s="26">
        <f t="shared" si="21"/>
        <v>0.64500000000000002</v>
      </c>
      <c r="AM36" s="163">
        <f t="shared" si="22"/>
        <v>1.425</v>
      </c>
      <c r="AN36" s="605">
        <f t="shared" si="23"/>
        <v>0.68300000000000005</v>
      </c>
      <c r="AO36" s="621">
        <f t="shared" si="24"/>
        <v>0</v>
      </c>
      <c r="AP36" s="622">
        <f t="shared" si="25"/>
        <v>0</v>
      </c>
      <c r="AS36" s="212">
        <f t="shared" si="26"/>
        <v>5.4029999999999996</v>
      </c>
      <c r="AT36" s="620">
        <f t="shared" si="27"/>
        <v>0.83199999999999996</v>
      </c>
      <c r="AV36" s="629">
        <f t="shared" si="28"/>
        <v>1</v>
      </c>
      <c r="AW36" s="630">
        <f t="shared" si="29"/>
        <v>3</v>
      </c>
    </row>
    <row r="37" spans="2:49" x14ac:dyDescent="0.3">
      <c r="B37" s="591" t="s">
        <v>772</v>
      </c>
      <c r="C37" s="4" t="s">
        <v>771</v>
      </c>
      <c r="D37" s="11" t="s">
        <v>1201</v>
      </c>
      <c r="E37" s="4" t="s">
        <v>748</v>
      </c>
      <c r="F37" s="636">
        <v>33.513500999999998</v>
      </c>
      <c r="G37" s="14"/>
      <c r="H37" s="638">
        <v>33.513500999999998</v>
      </c>
      <c r="I37" s="83">
        <f t="shared" si="0"/>
        <v>0.72899999999999998</v>
      </c>
      <c r="J37" s="510">
        <v>1.062988</v>
      </c>
      <c r="K37" s="83">
        <f t="shared" si="1"/>
        <v>0.45100000000000001</v>
      </c>
      <c r="L37" s="639">
        <f t="shared" si="2"/>
        <v>1.18</v>
      </c>
      <c r="M37" s="606">
        <f t="shared" si="3"/>
        <v>0.60599999999999998</v>
      </c>
      <c r="N37" s="610">
        <f t="shared" si="4"/>
        <v>0</v>
      </c>
      <c r="O37" s="611">
        <f t="shared" si="5"/>
        <v>0</v>
      </c>
      <c r="Q37" s="643">
        <v>778</v>
      </c>
      <c r="R37" s="144">
        <f t="shared" si="6"/>
        <v>0.90900000000000003</v>
      </c>
      <c r="S37" s="512">
        <v>282</v>
      </c>
      <c r="T37" s="144">
        <f t="shared" si="7"/>
        <v>0.98</v>
      </c>
      <c r="U37" s="19">
        <f t="shared" si="8"/>
        <v>23.214524797036276</v>
      </c>
      <c r="V37" s="26">
        <f t="shared" si="9"/>
        <v>0.748</v>
      </c>
      <c r="W37" s="163">
        <f t="shared" si="10"/>
        <v>2.637</v>
      </c>
      <c r="X37" s="608">
        <f t="shared" si="11"/>
        <v>0.96699999999999997</v>
      </c>
      <c r="Y37" s="610">
        <f t="shared" si="12"/>
        <v>2</v>
      </c>
      <c r="Z37" s="611">
        <f t="shared" si="13"/>
        <v>2</v>
      </c>
      <c r="AB37" s="646">
        <v>27975</v>
      </c>
      <c r="AC37" s="26">
        <f t="shared" si="14"/>
        <v>0.29599999999999999</v>
      </c>
      <c r="AD37" s="163">
        <f t="shared" si="15"/>
        <v>0.29599999999999999</v>
      </c>
      <c r="AE37" s="605">
        <f t="shared" si="16"/>
        <v>0.29599999999999999</v>
      </c>
      <c r="AF37" s="621">
        <f t="shared" si="17"/>
        <v>0</v>
      </c>
      <c r="AG37" s="622">
        <f t="shared" si="18"/>
        <v>0</v>
      </c>
      <c r="AI37" s="160">
        <v>34</v>
      </c>
      <c r="AJ37" s="26">
        <f t="shared" si="19"/>
        <v>0.754</v>
      </c>
      <c r="AK37" s="26">
        <f t="shared" si="20"/>
        <v>4.3701799485861184E-2</v>
      </c>
      <c r="AL37" s="26">
        <f t="shared" si="21"/>
        <v>0.503</v>
      </c>
      <c r="AM37" s="163">
        <f t="shared" si="22"/>
        <v>1.2570000000000001</v>
      </c>
      <c r="AN37" s="605">
        <f t="shared" si="23"/>
        <v>0.625</v>
      </c>
      <c r="AO37" s="621">
        <f t="shared" si="24"/>
        <v>0</v>
      </c>
      <c r="AP37" s="622">
        <f t="shared" si="25"/>
        <v>0</v>
      </c>
      <c r="AS37" s="212">
        <f t="shared" si="26"/>
        <v>5.37</v>
      </c>
      <c r="AT37" s="620">
        <f t="shared" si="27"/>
        <v>0.82499999999999996</v>
      </c>
      <c r="AV37" s="629">
        <f t="shared" si="28"/>
        <v>2</v>
      </c>
      <c r="AW37" s="630">
        <f t="shared" si="29"/>
        <v>2</v>
      </c>
    </row>
    <row r="38" spans="2:49" x14ac:dyDescent="0.3">
      <c r="B38" s="591" t="s">
        <v>1329</v>
      </c>
      <c r="C38" s="4" t="s">
        <v>798</v>
      </c>
      <c r="D38" s="11" t="s">
        <v>1201</v>
      </c>
      <c r="E38" s="4" t="s">
        <v>797</v>
      </c>
      <c r="F38" s="636">
        <v>30.960799000000002</v>
      </c>
      <c r="G38" s="14"/>
      <c r="H38" s="638">
        <v>30.960799000000002</v>
      </c>
      <c r="I38" s="83">
        <f t="shared" si="0"/>
        <v>0.69</v>
      </c>
      <c r="J38" s="510">
        <v>2.1523439999999998</v>
      </c>
      <c r="K38" s="83">
        <f t="shared" si="1"/>
        <v>0.74099999999999999</v>
      </c>
      <c r="L38" s="639">
        <f t="shared" si="2"/>
        <v>1.431</v>
      </c>
      <c r="M38" s="606">
        <f t="shared" si="3"/>
        <v>0.76700000000000002</v>
      </c>
      <c r="N38" s="610">
        <f t="shared" si="4"/>
        <v>0</v>
      </c>
      <c r="O38" s="611">
        <f t="shared" si="5"/>
        <v>0</v>
      </c>
      <c r="Q38" s="643">
        <v>452</v>
      </c>
      <c r="R38" s="31">
        <f t="shared" si="6"/>
        <v>0.81200000000000006</v>
      </c>
      <c r="S38" s="512">
        <v>125</v>
      </c>
      <c r="T38" s="31">
        <f t="shared" si="7"/>
        <v>0.89</v>
      </c>
      <c r="U38" s="19">
        <f t="shared" si="8"/>
        <v>14.599106437789283</v>
      </c>
      <c r="V38" s="26">
        <f t="shared" si="9"/>
        <v>0.53500000000000003</v>
      </c>
      <c r="W38" s="163">
        <f t="shared" si="10"/>
        <v>2.2370000000000001</v>
      </c>
      <c r="X38" s="605">
        <f t="shared" si="11"/>
        <v>0.85099999999999998</v>
      </c>
      <c r="Y38" s="610">
        <f t="shared" si="12"/>
        <v>0</v>
      </c>
      <c r="Z38" s="611">
        <f t="shared" si="13"/>
        <v>2</v>
      </c>
      <c r="AB38" s="646">
        <v>28700</v>
      </c>
      <c r="AC38" s="26">
        <f t="shared" si="14"/>
        <v>0.34799999999999998</v>
      </c>
      <c r="AD38" s="163">
        <f t="shared" si="15"/>
        <v>0.34799999999999998</v>
      </c>
      <c r="AE38" s="605">
        <f t="shared" si="16"/>
        <v>0.34799999999999998</v>
      </c>
      <c r="AF38" s="621">
        <f t="shared" si="17"/>
        <v>0</v>
      </c>
      <c r="AG38" s="622">
        <f t="shared" si="18"/>
        <v>0</v>
      </c>
      <c r="AI38" s="160">
        <v>29</v>
      </c>
      <c r="AJ38" s="26">
        <f t="shared" si="19"/>
        <v>0.72899999999999998</v>
      </c>
      <c r="AK38" s="26">
        <f t="shared" si="20"/>
        <v>6.4159292035398233E-2</v>
      </c>
      <c r="AL38" s="26">
        <f t="shared" si="21"/>
        <v>0.61199999999999999</v>
      </c>
      <c r="AM38" s="163">
        <f t="shared" si="22"/>
        <v>1.341</v>
      </c>
      <c r="AN38" s="605">
        <f t="shared" si="23"/>
        <v>0.64500000000000002</v>
      </c>
      <c r="AO38" s="621">
        <f t="shared" si="24"/>
        <v>0</v>
      </c>
      <c r="AP38" s="622">
        <f t="shared" si="25"/>
        <v>0</v>
      </c>
      <c r="AS38" s="212">
        <f t="shared" si="26"/>
        <v>5.3569999999999993</v>
      </c>
      <c r="AT38" s="620">
        <f t="shared" si="27"/>
        <v>0.81899999999999995</v>
      </c>
      <c r="AV38" s="629">
        <f t="shared" si="28"/>
        <v>0</v>
      </c>
      <c r="AW38" s="630">
        <f t="shared" si="29"/>
        <v>2</v>
      </c>
    </row>
    <row r="39" spans="2:49" x14ac:dyDescent="0.3">
      <c r="B39" s="591" t="s">
        <v>827</v>
      </c>
      <c r="C39" s="4" t="s">
        <v>826</v>
      </c>
      <c r="D39" s="11" t="s">
        <v>1201</v>
      </c>
      <c r="E39" s="4" t="s">
        <v>134</v>
      </c>
      <c r="F39" s="636">
        <v>7.1842959999999998</v>
      </c>
      <c r="G39" s="14"/>
      <c r="H39" s="638">
        <v>7.1842959999999998</v>
      </c>
      <c r="I39" s="83">
        <f t="shared" si="0"/>
        <v>0.245</v>
      </c>
      <c r="J39" s="510">
        <v>2.3592219999999999</v>
      </c>
      <c r="K39" s="83">
        <f t="shared" si="1"/>
        <v>0.77400000000000002</v>
      </c>
      <c r="L39" s="639">
        <f t="shared" si="2"/>
        <v>1.0190000000000001</v>
      </c>
      <c r="M39" s="606">
        <f t="shared" si="3"/>
        <v>0.496</v>
      </c>
      <c r="N39" s="610">
        <f t="shared" si="4"/>
        <v>0</v>
      </c>
      <c r="O39" s="611">
        <f t="shared" si="5"/>
        <v>0</v>
      </c>
      <c r="Q39" s="643">
        <v>367</v>
      </c>
      <c r="R39" s="26">
        <f t="shared" si="6"/>
        <v>0.76700000000000002</v>
      </c>
      <c r="S39" s="512">
        <v>158</v>
      </c>
      <c r="T39" s="144">
        <f t="shared" si="7"/>
        <v>0.92200000000000004</v>
      </c>
      <c r="U39" s="19">
        <f t="shared" si="8"/>
        <v>51.083641319901076</v>
      </c>
      <c r="V39" s="144">
        <f t="shared" si="9"/>
        <v>0.96699999999999997</v>
      </c>
      <c r="W39" s="163">
        <f t="shared" si="10"/>
        <v>2.6560000000000001</v>
      </c>
      <c r="X39" s="608">
        <f t="shared" si="11"/>
        <v>0.97399999999999998</v>
      </c>
      <c r="Y39" s="610">
        <f t="shared" si="12"/>
        <v>2</v>
      </c>
      <c r="Z39" s="611">
        <f t="shared" si="13"/>
        <v>2</v>
      </c>
      <c r="AB39" s="646">
        <v>25300</v>
      </c>
      <c r="AC39" s="26">
        <f t="shared" si="14"/>
        <v>0.154</v>
      </c>
      <c r="AD39" s="163">
        <f t="shared" si="15"/>
        <v>0.154</v>
      </c>
      <c r="AE39" s="605">
        <f t="shared" si="16"/>
        <v>0.154</v>
      </c>
      <c r="AF39" s="621">
        <f t="shared" si="17"/>
        <v>0</v>
      </c>
      <c r="AG39" s="622">
        <f t="shared" si="18"/>
        <v>0</v>
      </c>
      <c r="AI39" s="160">
        <v>35</v>
      </c>
      <c r="AJ39" s="26">
        <f t="shared" si="19"/>
        <v>0.76100000000000001</v>
      </c>
      <c r="AK39" s="26">
        <f t="shared" si="20"/>
        <v>9.5367847411444148E-2</v>
      </c>
      <c r="AL39" s="26">
        <f t="shared" si="21"/>
        <v>0.69</v>
      </c>
      <c r="AM39" s="163">
        <f t="shared" si="22"/>
        <v>1.4510000000000001</v>
      </c>
      <c r="AN39" s="605">
        <f t="shared" si="23"/>
        <v>0.72899999999999998</v>
      </c>
      <c r="AO39" s="621">
        <f t="shared" si="24"/>
        <v>0</v>
      </c>
      <c r="AP39" s="622">
        <f t="shared" si="25"/>
        <v>0</v>
      </c>
      <c r="AS39" s="212">
        <f t="shared" si="26"/>
        <v>5.28</v>
      </c>
      <c r="AT39" s="620">
        <f t="shared" si="27"/>
        <v>0.81200000000000006</v>
      </c>
      <c r="AV39" s="629">
        <f t="shared" si="28"/>
        <v>2</v>
      </c>
      <c r="AW39" s="630">
        <f t="shared" si="29"/>
        <v>2</v>
      </c>
    </row>
    <row r="40" spans="2:49" x14ac:dyDescent="0.3">
      <c r="B40" s="591" t="s">
        <v>769</v>
      </c>
      <c r="C40" s="4" t="s">
        <v>768</v>
      </c>
      <c r="D40" s="11" t="s">
        <v>1201</v>
      </c>
      <c r="E40" s="4" t="s">
        <v>770</v>
      </c>
      <c r="F40" s="636">
        <v>202.732854</v>
      </c>
      <c r="G40" s="14"/>
      <c r="H40" s="638">
        <v>202.732854</v>
      </c>
      <c r="I40" s="144">
        <f t="shared" si="0"/>
        <v>0.98</v>
      </c>
      <c r="J40" s="510">
        <v>0.83696599999999999</v>
      </c>
      <c r="K40" s="83">
        <f t="shared" si="1"/>
        <v>0.34799999999999998</v>
      </c>
      <c r="L40" s="639">
        <f t="shared" si="2"/>
        <v>1.3279999999999998</v>
      </c>
      <c r="M40" s="606">
        <f t="shared" si="3"/>
        <v>0.70299999999999996</v>
      </c>
      <c r="N40" s="610">
        <f t="shared" si="4"/>
        <v>1</v>
      </c>
      <c r="O40" s="611">
        <f t="shared" si="5"/>
        <v>1</v>
      </c>
      <c r="Q40" s="643">
        <v>690</v>
      </c>
      <c r="R40" s="31">
        <f t="shared" si="6"/>
        <v>0.89</v>
      </c>
      <c r="S40" s="512">
        <v>14</v>
      </c>
      <c r="T40" s="26">
        <f t="shared" si="7"/>
        <v>0.49</v>
      </c>
      <c r="U40" s="19">
        <f t="shared" si="8"/>
        <v>3.4034937425583718</v>
      </c>
      <c r="V40" s="26">
        <f t="shared" si="9"/>
        <v>0.122</v>
      </c>
      <c r="W40" s="163">
        <f t="shared" si="10"/>
        <v>1.5019999999999998</v>
      </c>
      <c r="X40" s="605">
        <f t="shared" si="11"/>
        <v>0.52200000000000002</v>
      </c>
      <c r="Y40" s="610">
        <f t="shared" si="12"/>
        <v>0</v>
      </c>
      <c r="Z40" s="611">
        <f t="shared" si="13"/>
        <v>1</v>
      </c>
      <c r="AB40" s="646">
        <v>57650</v>
      </c>
      <c r="AC40" s="31">
        <f t="shared" si="14"/>
        <v>0.85799999999999998</v>
      </c>
      <c r="AD40" s="163">
        <f t="shared" si="15"/>
        <v>0.85799999999999998</v>
      </c>
      <c r="AE40" s="620">
        <f t="shared" si="16"/>
        <v>0.85799999999999998</v>
      </c>
      <c r="AF40" s="621">
        <f t="shared" si="17"/>
        <v>0</v>
      </c>
      <c r="AG40" s="622">
        <f t="shared" si="18"/>
        <v>1</v>
      </c>
      <c r="AI40" s="160">
        <v>69</v>
      </c>
      <c r="AJ40" s="31">
        <f t="shared" si="19"/>
        <v>0.85099999999999998</v>
      </c>
      <c r="AK40" s="26">
        <f t="shared" si="20"/>
        <v>0.1</v>
      </c>
      <c r="AL40" s="26">
        <f t="shared" si="21"/>
        <v>0.72199999999999998</v>
      </c>
      <c r="AM40" s="163">
        <f t="shared" si="22"/>
        <v>1.573</v>
      </c>
      <c r="AN40" s="605">
        <f t="shared" si="23"/>
        <v>0.78700000000000003</v>
      </c>
      <c r="AO40" s="621">
        <f t="shared" si="24"/>
        <v>0</v>
      </c>
      <c r="AP40" s="622">
        <f t="shared" si="25"/>
        <v>1</v>
      </c>
      <c r="AS40" s="212">
        <f t="shared" si="26"/>
        <v>5.261000000000001</v>
      </c>
      <c r="AT40" s="620">
        <f t="shared" si="27"/>
        <v>0.80600000000000005</v>
      </c>
      <c r="AV40" s="629">
        <f t="shared" si="28"/>
        <v>1</v>
      </c>
      <c r="AW40" s="630">
        <f t="shared" si="29"/>
        <v>4</v>
      </c>
    </row>
    <row r="41" spans="2:49" x14ac:dyDescent="0.3">
      <c r="B41" s="591" t="s">
        <v>817</v>
      </c>
      <c r="C41" s="4" t="s">
        <v>816</v>
      </c>
      <c r="D41" s="11" t="s">
        <v>1201</v>
      </c>
      <c r="E41" s="4" t="s">
        <v>770</v>
      </c>
      <c r="F41" s="636">
        <v>116.500997</v>
      </c>
      <c r="G41" s="14"/>
      <c r="H41" s="638">
        <v>116.500997</v>
      </c>
      <c r="I41" s="144">
        <f t="shared" si="0"/>
        <v>0.91600000000000004</v>
      </c>
      <c r="J41" s="510">
        <v>2.1531980000000002</v>
      </c>
      <c r="K41" s="83">
        <f t="shared" si="1"/>
        <v>0.748</v>
      </c>
      <c r="L41" s="639">
        <f t="shared" si="2"/>
        <v>1.6640000000000001</v>
      </c>
      <c r="M41" s="608">
        <f t="shared" si="3"/>
        <v>0.92200000000000004</v>
      </c>
      <c r="N41" s="610">
        <f t="shared" si="4"/>
        <v>1</v>
      </c>
      <c r="O41" s="611">
        <f t="shared" si="5"/>
        <v>1</v>
      </c>
      <c r="Q41" s="643">
        <v>439</v>
      </c>
      <c r="R41" s="26">
        <f t="shared" si="6"/>
        <v>0.79300000000000004</v>
      </c>
      <c r="S41" s="512">
        <v>87</v>
      </c>
      <c r="T41" s="31">
        <f t="shared" si="7"/>
        <v>0.81200000000000006</v>
      </c>
      <c r="U41" s="19">
        <f t="shared" si="8"/>
        <v>3.7682080952491765</v>
      </c>
      <c r="V41" s="26">
        <f t="shared" si="9"/>
        <v>0.154</v>
      </c>
      <c r="W41" s="163">
        <f t="shared" si="10"/>
        <v>1.7589999999999999</v>
      </c>
      <c r="X41" s="605">
        <f t="shared" si="11"/>
        <v>0.65800000000000003</v>
      </c>
      <c r="Y41" s="610">
        <f t="shared" si="12"/>
        <v>0</v>
      </c>
      <c r="Z41" s="611">
        <f t="shared" si="13"/>
        <v>1</v>
      </c>
      <c r="AB41" s="646">
        <v>49600</v>
      </c>
      <c r="AC41" s="26">
        <f t="shared" si="14"/>
        <v>0.76100000000000001</v>
      </c>
      <c r="AD41" s="163">
        <f t="shared" si="15"/>
        <v>0.76100000000000001</v>
      </c>
      <c r="AE41" s="605">
        <f t="shared" si="16"/>
        <v>0.76100000000000001</v>
      </c>
      <c r="AF41" s="621">
        <f t="shared" si="17"/>
        <v>0</v>
      </c>
      <c r="AG41" s="622">
        <f t="shared" si="18"/>
        <v>0</v>
      </c>
      <c r="AI41" s="160">
        <v>9</v>
      </c>
      <c r="AJ41" s="26">
        <f t="shared" si="19"/>
        <v>0.54100000000000004</v>
      </c>
      <c r="AK41" s="26">
        <f t="shared" si="20"/>
        <v>2.0501138952164009E-2</v>
      </c>
      <c r="AL41" s="26">
        <f t="shared" si="21"/>
        <v>0.38</v>
      </c>
      <c r="AM41" s="163">
        <f t="shared" si="22"/>
        <v>0.92100000000000004</v>
      </c>
      <c r="AN41" s="605">
        <f t="shared" si="23"/>
        <v>0.47699999999999998</v>
      </c>
      <c r="AO41" s="621">
        <f t="shared" si="24"/>
        <v>0</v>
      </c>
      <c r="AP41" s="622">
        <f t="shared" si="25"/>
        <v>0</v>
      </c>
      <c r="AS41" s="212">
        <f t="shared" si="26"/>
        <v>5.1050000000000004</v>
      </c>
      <c r="AT41" s="620">
        <f t="shared" si="27"/>
        <v>0.8</v>
      </c>
      <c r="AV41" s="629">
        <f t="shared" si="28"/>
        <v>1</v>
      </c>
      <c r="AW41" s="630">
        <f t="shared" si="29"/>
        <v>2</v>
      </c>
    </row>
    <row r="42" spans="2:49" x14ac:dyDescent="0.3">
      <c r="B42" s="591" t="s">
        <v>750</v>
      </c>
      <c r="C42" s="4" t="s">
        <v>749</v>
      </c>
      <c r="D42" s="11" t="s">
        <v>1201</v>
      </c>
      <c r="E42" s="4" t="s">
        <v>751</v>
      </c>
      <c r="F42" s="636">
        <v>202.36531600000001</v>
      </c>
      <c r="G42" s="14"/>
      <c r="H42" s="638">
        <v>202.36531600000001</v>
      </c>
      <c r="I42" s="144">
        <f t="shared" ref="I42:I73" si="30">IFERROR(_xlfn.PERCENTRANK.INC(H$10:H$165,H42),"-9999")</f>
        <v>0.97399999999999998</v>
      </c>
      <c r="J42" s="510">
        <v>1</v>
      </c>
      <c r="K42" s="83">
        <f t="shared" ref="K42:K73" si="31">IFERROR(_xlfn.PERCENTRANK.INC(J$10:J$165,J42),"-9999")</f>
        <v>0.39300000000000002</v>
      </c>
      <c r="L42" s="639">
        <f t="shared" ref="L42:L73" si="32">SUM(I42,K42)</f>
        <v>1.367</v>
      </c>
      <c r="M42" s="606">
        <f t="shared" ref="M42:M73" si="33">IFERROR(_xlfn.PERCENTRANK.INC(L$10:L$165,L42),"-9999")</f>
        <v>0.72899999999999998</v>
      </c>
      <c r="N42" s="610">
        <f t="shared" ref="N42:N73" si="34">COUNTIF(I42,"&gt;=90%")+COUNTIF(K42,"&gt;=90%")</f>
        <v>1</v>
      </c>
      <c r="O42" s="611">
        <f t="shared" ref="O42:O73" si="35">COUNTIF(I42,"&gt;=80%")+COUNTIF(K42,"&gt;=80%")</f>
        <v>1</v>
      </c>
      <c r="Q42" s="643">
        <v>1163</v>
      </c>
      <c r="R42" s="144">
        <f t="shared" ref="R42:R73" si="36">IFERROR(_xlfn.PERCENTRANK.INC(Q$10:Q$165,Q42),"-9999")</f>
        <v>0.96099999999999997</v>
      </c>
      <c r="S42" s="512">
        <v>7</v>
      </c>
      <c r="T42" s="26">
        <f t="shared" ref="T42:T73" si="37">IFERROR(_xlfn.PERCENTRANK.INC(S$10:S$165,S42),"-9999")</f>
        <v>0.36699999999999999</v>
      </c>
      <c r="U42" s="19">
        <f t="shared" ref="U42:U73" si="38">Q42/F42</f>
        <v>5.7470322631769566</v>
      </c>
      <c r="V42" s="26">
        <f t="shared" ref="V42:V73" si="39">IFERROR(_xlfn.PERCENTRANK.INC(U$10:U$165,U42),"-9999")</f>
        <v>0.23200000000000001</v>
      </c>
      <c r="W42" s="163">
        <f t="shared" ref="W42:W73" si="40">SUM(R42,T42,V42)</f>
        <v>1.5599999999999998</v>
      </c>
      <c r="X42" s="605">
        <f t="shared" ref="X42:X73" si="41">IFERROR(_xlfn.PERCENTRANK.INC(W$10:W$165,W42),"-9999")</f>
        <v>0.56699999999999995</v>
      </c>
      <c r="Y42" s="610">
        <f t="shared" ref="Y42:Y73" si="42">COUNTIF(R42,"&gt;=90%")+COUNTIF(T42,"&gt;=90%")+COUNTIF(V42,"&gt;=90%")</f>
        <v>1</v>
      </c>
      <c r="Z42" s="611">
        <f t="shared" ref="Z42:Z73" si="43">COUNTIF(R42,"&gt;=80%")+COUNTIF(T42,"&gt;=80%")++COUNTIF(V42,"&gt;=80%")</f>
        <v>1</v>
      </c>
      <c r="AB42" s="646">
        <v>33000</v>
      </c>
      <c r="AC42" s="26">
        <f t="shared" ref="AC42:AC73" si="44">IFERROR(_xlfn.PERCENTRANK.INC(AB$10:AB$165,AB42),"-9999")</f>
        <v>0.46400000000000002</v>
      </c>
      <c r="AD42" s="163">
        <f t="shared" ref="AD42:AD73" si="45">AC42</f>
        <v>0.46400000000000002</v>
      </c>
      <c r="AE42" s="605">
        <f t="shared" ref="AE42:AE73" si="46">IFERROR(_xlfn.PERCENTRANK.INC(AD$10:AD$165,AD42),"-9999")</f>
        <v>0.46400000000000002</v>
      </c>
      <c r="AF42" s="621">
        <f t="shared" ref="AF42:AF73" si="47">COUNTIF($AC42,"&gt;=90%")</f>
        <v>0</v>
      </c>
      <c r="AG42" s="622">
        <f t="shared" ref="AG42:AG73" si="48">COUNTIF($AC42,"&gt;=80%")</f>
        <v>0</v>
      </c>
      <c r="AI42" s="160">
        <v>126</v>
      </c>
      <c r="AJ42" s="144">
        <f t="shared" ref="AJ42:AJ73" si="49">IFERROR(_xlfn.PERCENTRANK.INC(AI$10:AI$165,AI42),"-9999")</f>
        <v>0.93500000000000005</v>
      </c>
      <c r="AK42" s="26">
        <f t="shared" ref="AK42:AK73" si="50">AI42/Q42</f>
        <v>0.10834049871023216</v>
      </c>
      <c r="AL42" s="26">
        <f t="shared" ref="AL42:AL73" si="51">IFERROR(_xlfn.PERCENTRANK.INC(AK$10:AK$165,AK42),"-9999")</f>
        <v>0.76100000000000001</v>
      </c>
      <c r="AM42" s="163">
        <f t="shared" ref="AM42:AM73" si="52">SUM(AJ42,AL42)</f>
        <v>1.6960000000000002</v>
      </c>
      <c r="AN42" s="620">
        <f t="shared" ref="AN42:AN73" si="53">IFERROR(_xlfn.PERCENTRANK.INC(AM$10:AM$165,AM42),"-9999")</f>
        <v>0.85799999999999998</v>
      </c>
      <c r="AO42" s="621">
        <f t="shared" ref="AO42:AO73" si="54">COUNTIF($AJ42,"&gt;=90%")+COUNTIF($AL42,"&gt;=90%")</f>
        <v>1</v>
      </c>
      <c r="AP42" s="622">
        <f t="shared" ref="AP42:AP73" si="55">COUNTIF($AJ42,"&gt;=80%")+COUNTIF($AL42,"&gt;=80%")</f>
        <v>1</v>
      </c>
      <c r="AS42" s="212">
        <f t="shared" ref="AS42:AS73" si="56">SUM(AL42,AJ42,AC42,V42,T42,R42,K42,I42)</f>
        <v>5.0870000000000006</v>
      </c>
      <c r="AT42" s="605">
        <f t="shared" ref="AT42:AT73" si="57">IFERROR(_xlfn.PERCENTRANK.INC(AS$10:AS$165,AS42),"-9999")</f>
        <v>0.79300000000000004</v>
      </c>
      <c r="AV42" s="629">
        <f t="shared" ref="AV42:AV73" si="58">SUM(AO42,AF42,Y42,N42)</f>
        <v>3</v>
      </c>
      <c r="AW42" s="630">
        <f t="shared" ref="AW42:AW73" si="59">SUM(AP42,AG42,Z42,O42)</f>
        <v>3</v>
      </c>
    </row>
    <row r="43" spans="2:49" x14ac:dyDescent="0.3">
      <c r="B43" s="591" t="s">
        <v>1009</v>
      </c>
      <c r="C43" s="4" t="s">
        <v>1008</v>
      </c>
      <c r="D43" s="11" t="s">
        <v>1201</v>
      </c>
      <c r="E43" s="4" t="s">
        <v>1010</v>
      </c>
      <c r="F43" s="636">
        <v>30.215589999999999</v>
      </c>
      <c r="G43" s="14"/>
      <c r="H43" s="638">
        <v>30.215589999999999</v>
      </c>
      <c r="I43" s="83">
        <f t="shared" si="30"/>
        <v>0.68300000000000005</v>
      </c>
      <c r="J43" s="510">
        <v>7.35</v>
      </c>
      <c r="K43" s="144">
        <f t="shared" si="31"/>
        <v>0.99299999999999999</v>
      </c>
      <c r="L43" s="639">
        <f t="shared" si="32"/>
        <v>1.6760000000000002</v>
      </c>
      <c r="M43" s="608">
        <f t="shared" si="33"/>
        <v>0.92900000000000005</v>
      </c>
      <c r="N43" s="610">
        <f t="shared" si="34"/>
        <v>1</v>
      </c>
      <c r="O43" s="611">
        <f t="shared" si="35"/>
        <v>1</v>
      </c>
      <c r="Q43" s="643">
        <v>81</v>
      </c>
      <c r="R43" s="26">
        <f t="shared" si="36"/>
        <v>3.7999999999999999E-2</v>
      </c>
      <c r="S43" s="512">
        <v>32</v>
      </c>
      <c r="T43" s="26">
        <f t="shared" si="37"/>
        <v>0.60599999999999998</v>
      </c>
      <c r="U43" s="19">
        <f t="shared" si="38"/>
        <v>2.6807353422521287</v>
      </c>
      <c r="V43" s="26">
        <f t="shared" si="39"/>
        <v>7.6999999999999999E-2</v>
      </c>
      <c r="W43" s="163">
        <f t="shared" si="40"/>
        <v>0.72099999999999997</v>
      </c>
      <c r="X43" s="605">
        <f t="shared" si="41"/>
        <v>0.161</v>
      </c>
      <c r="Y43" s="610">
        <f t="shared" si="42"/>
        <v>0</v>
      </c>
      <c r="Z43" s="611">
        <f t="shared" si="43"/>
        <v>0</v>
      </c>
      <c r="AB43" s="646">
        <v>95100</v>
      </c>
      <c r="AC43" s="144">
        <f t="shared" si="44"/>
        <v>0.98</v>
      </c>
      <c r="AD43" s="163">
        <f t="shared" si="45"/>
        <v>0.98</v>
      </c>
      <c r="AE43" s="608">
        <f t="shared" si="46"/>
        <v>0.98</v>
      </c>
      <c r="AF43" s="621">
        <f t="shared" si="47"/>
        <v>1</v>
      </c>
      <c r="AG43" s="622">
        <f t="shared" si="48"/>
        <v>1</v>
      </c>
      <c r="AI43" s="160">
        <v>28</v>
      </c>
      <c r="AJ43" s="26">
        <f t="shared" si="49"/>
        <v>0.72199999999999998</v>
      </c>
      <c r="AK43" s="26">
        <f t="shared" si="50"/>
        <v>0.34567901234567899</v>
      </c>
      <c r="AL43" s="144">
        <f t="shared" si="51"/>
        <v>0.98</v>
      </c>
      <c r="AM43" s="163">
        <f t="shared" si="52"/>
        <v>1.702</v>
      </c>
      <c r="AN43" s="620">
        <f t="shared" si="53"/>
        <v>0.86399999999999999</v>
      </c>
      <c r="AO43" s="621">
        <f t="shared" si="54"/>
        <v>1</v>
      </c>
      <c r="AP43" s="622">
        <f t="shared" si="55"/>
        <v>1</v>
      </c>
      <c r="AS43" s="212">
        <f t="shared" si="56"/>
        <v>5.0789999999999997</v>
      </c>
      <c r="AT43" s="605">
        <f t="shared" si="57"/>
        <v>0.78700000000000003</v>
      </c>
      <c r="AV43" s="629">
        <f t="shared" si="58"/>
        <v>3</v>
      </c>
      <c r="AW43" s="630">
        <f t="shared" si="59"/>
        <v>3</v>
      </c>
    </row>
    <row r="44" spans="2:49" x14ac:dyDescent="0.3">
      <c r="B44" s="591" t="s">
        <v>1331</v>
      </c>
      <c r="C44" s="4" t="s">
        <v>801</v>
      </c>
      <c r="D44" s="11" t="s">
        <v>1201</v>
      </c>
      <c r="E44" s="4" t="s">
        <v>802</v>
      </c>
      <c r="F44" s="636">
        <v>40.106001999999997</v>
      </c>
      <c r="G44" s="14"/>
      <c r="H44" s="638">
        <v>40.106001999999997</v>
      </c>
      <c r="I44" s="83">
        <f t="shared" si="30"/>
        <v>0.76700000000000002</v>
      </c>
      <c r="J44" s="510">
        <v>2.1503909999999999</v>
      </c>
      <c r="K44" s="83">
        <f t="shared" si="31"/>
        <v>0.73499999999999999</v>
      </c>
      <c r="L44" s="639">
        <f t="shared" si="32"/>
        <v>1.502</v>
      </c>
      <c r="M44" s="607">
        <f t="shared" si="33"/>
        <v>0.84499999999999997</v>
      </c>
      <c r="N44" s="610">
        <f t="shared" si="34"/>
        <v>0</v>
      </c>
      <c r="O44" s="611">
        <f t="shared" si="35"/>
        <v>0</v>
      </c>
      <c r="Q44" s="643">
        <v>458</v>
      </c>
      <c r="R44" s="31">
        <f t="shared" si="36"/>
        <v>0.81899999999999995</v>
      </c>
      <c r="S44" s="512">
        <v>82</v>
      </c>
      <c r="T44" s="31">
        <f t="shared" si="37"/>
        <v>0.8</v>
      </c>
      <c r="U44" s="19">
        <f t="shared" si="38"/>
        <v>11.419737125630224</v>
      </c>
      <c r="V44" s="26">
        <f t="shared" si="39"/>
        <v>0.47</v>
      </c>
      <c r="W44" s="163">
        <f t="shared" si="40"/>
        <v>2.089</v>
      </c>
      <c r="X44" s="605">
        <f t="shared" si="41"/>
        <v>0.754</v>
      </c>
      <c r="Y44" s="610">
        <f t="shared" si="42"/>
        <v>0</v>
      </c>
      <c r="Z44" s="611">
        <f t="shared" si="43"/>
        <v>2</v>
      </c>
      <c r="AB44" s="646">
        <v>13450</v>
      </c>
      <c r="AC44" s="26">
        <f t="shared" si="44"/>
        <v>3.2000000000000001E-2</v>
      </c>
      <c r="AD44" s="163">
        <f t="shared" si="45"/>
        <v>3.2000000000000001E-2</v>
      </c>
      <c r="AE44" s="605">
        <f t="shared" si="46"/>
        <v>3.2000000000000001E-2</v>
      </c>
      <c r="AF44" s="621">
        <f t="shared" si="47"/>
        <v>0</v>
      </c>
      <c r="AG44" s="622">
        <f t="shared" si="48"/>
        <v>0</v>
      </c>
      <c r="AI44" s="160">
        <v>42</v>
      </c>
      <c r="AJ44" s="26">
        <f t="shared" si="49"/>
        <v>0.78</v>
      </c>
      <c r="AK44" s="26">
        <f t="shared" si="50"/>
        <v>9.1703056768558958E-2</v>
      </c>
      <c r="AL44" s="26">
        <f t="shared" si="51"/>
        <v>0.67</v>
      </c>
      <c r="AM44" s="163">
        <f t="shared" si="52"/>
        <v>1.4500000000000002</v>
      </c>
      <c r="AN44" s="605">
        <f t="shared" si="53"/>
        <v>0.72199999999999998</v>
      </c>
      <c r="AO44" s="621">
        <f t="shared" si="54"/>
        <v>0</v>
      </c>
      <c r="AP44" s="622">
        <f t="shared" si="55"/>
        <v>0</v>
      </c>
      <c r="AS44" s="212">
        <f t="shared" si="56"/>
        <v>5.0730000000000004</v>
      </c>
      <c r="AT44" s="605">
        <f t="shared" si="57"/>
        <v>0.78</v>
      </c>
      <c r="AV44" s="629">
        <f t="shared" si="58"/>
        <v>0</v>
      </c>
      <c r="AW44" s="630">
        <f t="shared" si="59"/>
        <v>2</v>
      </c>
    </row>
    <row r="45" spans="2:49" x14ac:dyDescent="0.3">
      <c r="B45" s="591" t="s">
        <v>868</v>
      </c>
      <c r="C45" s="4" t="s">
        <v>867</v>
      </c>
      <c r="D45" s="11" t="s">
        <v>1201</v>
      </c>
      <c r="E45" s="4" t="s">
        <v>869</v>
      </c>
      <c r="F45" s="636">
        <v>27.185389000000001</v>
      </c>
      <c r="G45" s="14"/>
      <c r="H45" s="638">
        <v>27.185389000000001</v>
      </c>
      <c r="I45" s="83">
        <f t="shared" si="30"/>
        <v>0.65800000000000003</v>
      </c>
      <c r="J45" s="510">
        <v>2.8948700000000001</v>
      </c>
      <c r="K45" s="178">
        <f t="shared" si="31"/>
        <v>0.83199999999999996</v>
      </c>
      <c r="L45" s="639">
        <f t="shared" si="32"/>
        <v>1.49</v>
      </c>
      <c r="M45" s="607">
        <f t="shared" si="33"/>
        <v>0.83199999999999996</v>
      </c>
      <c r="N45" s="610">
        <f t="shared" si="34"/>
        <v>0</v>
      </c>
      <c r="O45" s="611">
        <f t="shared" si="35"/>
        <v>1</v>
      </c>
      <c r="Q45" s="643">
        <v>246</v>
      </c>
      <c r="R45" s="26">
        <f t="shared" si="36"/>
        <v>0.63800000000000001</v>
      </c>
      <c r="S45" s="512">
        <v>67</v>
      </c>
      <c r="T45" s="26">
        <f t="shared" si="37"/>
        <v>0.76100000000000001</v>
      </c>
      <c r="U45" s="19">
        <f t="shared" si="38"/>
        <v>9.0489784788439103</v>
      </c>
      <c r="V45" s="26">
        <f t="shared" si="39"/>
        <v>0.38700000000000001</v>
      </c>
      <c r="W45" s="163">
        <f t="shared" si="40"/>
        <v>1.786</v>
      </c>
      <c r="X45" s="605">
        <f t="shared" si="41"/>
        <v>0.67</v>
      </c>
      <c r="Y45" s="610">
        <f t="shared" si="42"/>
        <v>0</v>
      </c>
      <c r="Z45" s="611">
        <f t="shared" si="43"/>
        <v>0</v>
      </c>
      <c r="AB45" s="646">
        <v>41750</v>
      </c>
      <c r="AC45" s="26">
        <f t="shared" si="44"/>
        <v>0.6</v>
      </c>
      <c r="AD45" s="163">
        <f t="shared" si="45"/>
        <v>0.6</v>
      </c>
      <c r="AE45" s="605">
        <f t="shared" si="46"/>
        <v>0.6</v>
      </c>
      <c r="AF45" s="621">
        <f t="shared" si="47"/>
        <v>0</v>
      </c>
      <c r="AG45" s="622">
        <f t="shared" si="48"/>
        <v>0</v>
      </c>
      <c r="AI45" s="160">
        <v>12</v>
      </c>
      <c r="AJ45" s="26">
        <f t="shared" si="49"/>
        <v>0.60599999999999998</v>
      </c>
      <c r="AK45" s="26">
        <f t="shared" si="50"/>
        <v>4.878048780487805E-2</v>
      </c>
      <c r="AL45" s="26">
        <f t="shared" si="51"/>
        <v>0.53500000000000003</v>
      </c>
      <c r="AM45" s="163">
        <f t="shared" si="52"/>
        <v>1.141</v>
      </c>
      <c r="AN45" s="605">
        <f t="shared" si="53"/>
        <v>0.56699999999999995</v>
      </c>
      <c r="AO45" s="621">
        <f t="shared" si="54"/>
        <v>0</v>
      </c>
      <c r="AP45" s="622">
        <f t="shared" si="55"/>
        <v>0</v>
      </c>
      <c r="AS45" s="212">
        <f t="shared" si="56"/>
        <v>5.0170000000000003</v>
      </c>
      <c r="AT45" s="605">
        <f t="shared" si="57"/>
        <v>0.77400000000000002</v>
      </c>
      <c r="AV45" s="629">
        <f t="shared" si="58"/>
        <v>0</v>
      </c>
      <c r="AW45" s="630">
        <f t="shared" si="59"/>
        <v>1</v>
      </c>
    </row>
    <row r="46" spans="2:49" x14ac:dyDescent="0.3">
      <c r="B46" s="591" t="s">
        <v>859</v>
      </c>
      <c r="C46" s="4" t="s">
        <v>858</v>
      </c>
      <c r="D46" s="11" t="s">
        <v>1201</v>
      </c>
      <c r="E46" s="4" t="s">
        <v>788</v>
      </c>
      <c r="F46" s="636">
        <v>77.553050999999996</v>
      </c>
      <c r="G46" s="14"/>
      <c r="H46" s="638">
        <v>77.553050999999996</v>
      </c>
      <c r="I46" s="178">
        <f t="shared" si="30"/>
        <v>0.86399999999999999</v>
      </c>
      <c r="J46" s="510">
        <v>1.4118040000000001</v>
      </c>
      <c r="K46" s="83">
        <f t="shared" si="31"/>
        <v>0.57399999999999995</v>
      </c>
      <c r="L46" s="639">
        <f t="shared" si="32"/>
        <v>1.4379999999999999</v>
      </c>
      <c r="M46" s="606">
        <f t="shared" si="33"/>
        <v>0.77400000000000002</v>
      </c>
      <c r="N46" s="610">
        <f t="shared" si="34"/>
        <v>0</v>
      </c>
      <c r="O46" s="611">
        <f t="shared" si="35"/>
        <v>1</v>
      </c>
      <c r="Q46" s="643">
        <v>211</v>
      </c>
      <c r="R46" s="26">
        <f t="shared" si="36"/>
        <v>0.59299999999999997</v>
      </c>
      <c r="S46" s="512">
        <v>50</v>
      </c>
      <c r="T46" s="26">
        <f t="shared" si="37"/>
        <v>0.69599999999999995</v>
      </c>
      <c r="U46" s="19">
        <f t="shared" si="38"/>
        <v>2.7207182345411529</v>
      </c>
      <c r="V46" s="26">
        <f t="shared" si="39"/>
        <v>8.3000000000000004E-2</v>
      </c>
      <c r="W46" s="163">
        <f t="shared" si="40"/>
        <v>1.3719999999999999</v>
      </c>
      <c r="X46" s="605">
        <f t="shared" si="41"/>
        <v>0.47699999999999998</v>
      </c>
      <c r="Y46" s="610">
        <f t="shared" si="42"/>
        <v>0</v>
      </c>
      <c r="Z46" s="611">
        <f t="shared" si="43"/>
        <v>0</v>
      </c>
      <c r="AB46" s="646">
        <v>44500</v>
      </c>
      <c r="AC46" s="26">
        <f t="shared" si="44"/>
        <v>0.68300000000000005</v>
      </c>
      <c r="AD46" s="163">
        <f t="shared" si="45"/>
        <v>0.68300000000000005</v>
      </c>
      <c r="AE46" s="605">
        <f t="shared" si="46"/>
        <v>0.68300000000000005</v>
      </c>
      <c r="AF46" s="621">
        <f t="shared" si="47"/>
        <v>0</v>
      </c>
      <c r="AG46" s="622">
        <f t="shared" si="48"/>
        <v>0</v>
      </c>
      <c r="AI46" s="160">
        <v>25</v>
      </c>
      <c r="AJ46" s="26">
        <f t="shared" si="49"/>
        <v>0.69599999999999995</v>
      </c>
      <c r="AK46" s="26">
        <f t="shared" si="50"/>
        <v>0.11848341232227488</v>
      </c>
      <c r="AL46" s="26">
        <f t="shared" si="51"/>
        <v>0.79300000000000004</v>
      </c>
      <c r="AM46" s="163">
        <f t="shared" si="52"/>
        <v>1.4889999999999999</v>
      </c>
      <c r="AN46" s="605">
        <f t="shared" si="53"/>
        <v>0.73499999999999999</v>
      </c>
      <c r="AO46" s="621">
        <f t="shared" si="54"/>
        <v>0</v>
      </c>
      <c r="AP46" s="622">
        <f t="shared" si="55"/>
        <v>0</v>
      </c>
      <c r="AS46" s="212">
        <f t="shared" si="56"/>
        <v>4.9819999999999993</v>
      </c>
      <c r="AT46" s="605">
        <f t="shared" si="57"/>
        <v>0.76700000000000002</v>
      </c>
      <c r="AV46" s="629">
        <f t="shared" si="58"/>
        <v>0</v>
      </c>
      <c r="AW46" s="630">
        <f t="shared" si="59"/>
        <v>1</v>
      </c>
    </row>
    <row r="47" spans="2:49" x14ac:dyDescent="0.3">
      <c r="B47" s="591" t="s">
        <v>744</v>
      </c>
      <c r="C47" s="4" t="s">
        <v>743</v>
      </c>
      <c r="D47" s="11" t="s">
        <v>1201</v>
      </c>
      <c r="E47" s="4" t="s">
        <v>745</v>
      </c>
      <c r="F47" s="636">
        <v>197.54804200000001</v>
      </c>
      <c r="G47" s="14"/>
      <c r="H47" s="638">
        <v>197.54804200000001</v>
      </c>
      <c r="I47" s="144">
        <f t="shared" si="30"/>
        <v>0.96699999999999997</v>
      </c>
      <c r="J47" s="510">
        <v>0.930176</v>
      </c>
      <c r="K47" s="83">
        <f t="shared" si="31"/>
        <v>0.38</v>
      </c>
      <c r="L47" s="639">
        <f t="shared" si="32"/>
        <v>1.347</v>
      </c>
      <c r="M47" s="606">
        <f t="shared" si="33"/>
        <v>0.72199999999999998</v>
      </c>
      <c r="N47" s="610">
        <f t="shared" si="34"/>
        <v>1</v>
      </c>
      <c r="O47" s="611">
        <f t="shared" si="35"/>
        <v>1</v>
      </c>
      <c r="Q47" s="643">
        <v>1229</v>
      </c>
      <c r="R47" s="144">
        <f t="shared" si="36"/>
        <v>0.96699999999999997</v>
      </c>
      <c r="S47" s="512">
        <v>168</v>
      </c>
      <c r="T47" s="144">
        <f t="shared" si="37"/>
        <v>0.92900000000000005</v>
      </c>
      <c r="U47" s="19">
        <f t="shared" si="38"/>
        <v>6.2212714819010957</v>
      </c>
      <c r="V47" s="26">
        <f t="shared" si="39"/>
        <v>0.25800000000000001</v>
      </c>
      <c r="W47" s="163">
        <f t="shared" si="40"/>
        <v>2.1539999999999999</v>
      </c>
      <c r="X47" s="605">
        <f t="shared" si="41"/>
        <v>0.79300000000000004</v>
      </c>
      <c r="Y47" s="610">
        <f t="shared" si="42"/>
        <v>2</v>
      </c>
      <c r="Z47" s="611">
        <f t="shared" si="43"/>
        <v>2</v>
      </c>
      <c r="AB47" s="646">
        <v>26835</v>
      </c>
      <c r="AC47" s="26">
        <f t="shared" si="44"/>
        <v>0.219</v>
      </c>
      <c r="AD47" s="163">
        <f t="shared" si="45"/>
        <v>0.219</v>
      </c>
      <c r="AE47" s="605">
        <f t="shared" si="46"/>
        <v>0.219</v>
      </c>
      <c r="AF47" s="621">
        <f t="shared" si="47"/>
        <v>0</v>
      </c>
      <c r="AG47" s="622">
        <f t="shared" si="48"/>
        <v>0</v>
      </c>
      <c r="AI47" s="160">
        <v>36</v>
      </c>
      <c r="AJ47" s="26">
        <f t="shared" si="49"/>
        <v>0.76700000000000002</v>
      </c>
      <c r="AK47" s="26">
        <f t="shared" si="50"/>
        <v>2.9292107404393815E-2</v>
      </c>
      <c r="AL47" s="26">
        <f t="shared" si="51"/>
        <v>0.46400000000000002</v>
      </c>
      <c r="AM47" s="163">
        <f t="shared" si="52"/>
        <v>1.2310000000000001</v>
      </c>
      <c r="AN47" s="605">
        <f t="shared" si="53"/>
        <v>0.61899999999999999</v>
      </c>
      <c r="AO47" s="621">
        <f t="shared" si="54"/>
        <v>0</v>
      </c>
      <c r="AP47" s="622">
        <f t="shared" si="55"/>
        <v>0</v>
      </c>
      <c r="AS47" s="212">
        <f t="shared" si="56"/>
        <v>4.9510000000000005</v>
      </c>
      <c r="AT47" s="605">
        <f t="shared" si="57"/>
        <v>0.76100000000000001</v>
      </c>
      <c r="AV47" s="629">
        <f t="shared" si="58"/>
        <v>3</v>
      </c>
      <c r="AW47" s="630">
        <f t="shared" si="59"/>
        <v>3</v>
      </c>
    </row>
    <row r="48" spans="2:49" x14ac:dyDescent="0.3">
      <c r="B48" s="591" t="s">
        <v>936</v>
      </c>
      <c r="C48" s="4" t="s">
        <v>935</v>
      </c>
      <c r="D48" s="11" t="s">
        <v>1201</v>
      </c>
      <c r="E48" s="4" t="s">
        <v>869</v>
      </c>
      <c r="F48" s="636">
        <v>26.561019999999999</v>
      </c>
      <c r="G48" s="14"/>
      <c r="H48" s="638">
        <v>26.561019999999999</v>
      </c>
      <c r="I48" s="83">
        <f t="shared" si="30"/>
        <v>0.63800000000000001</v>
      </c>
      <c r="J48" s="510">
        <v>4.5855779999999999</v>
      </c>
      <c r="K48" s="144">
        <f t="shared" si="31"/>
        <v>0.98</v>
      </c>
      <c r="L48" s="639">
        <f t="shared" si="32"/>
        <v>1.6179999999999999</v>
      </c>
      <c r="M48" s="607">
        <f t="shared" si="33"/>
        <v>0.88300000000000001</v>
      </c>
      <c r="N48" s="610">
        <f t="shared" si="34"/>
        <v>1</v>
      </c>
      <c r="O48" s="611">
        <f t="shared" si="35"/>
        <v>1</v>
      </c>
      <c r="Q48" s="643">
        <v>156</v>
      </c>
      <c r="R48" s="26">
        <f t="shared" si="36"/>
        <v>0.44500000000000001</v>
      </c>
      <c r="S48" s="512">
        <v>3</v>
      </c>
      <c r="T48" s="26">
        <f t="shared" si="37"/>
        <v>0.309</v>
      </c>
      <c r="U48" s="19">
        <f t="shared" si="38"/>
        <v>5.8732684211675608</v>
      </c>
      <c r="V48" s="26">
        <f t="shared" si="39"/>
        <v>0.245</v>
      </c>
      <c r="W48" s="163">
        <f t="shared" si="40"/>
        <v>0.999</v>
      </c>
      <c r="X48" s="605">
        <f t="shared" si="41"/>
        <v>0.29599999999999999</v>
      </c>
      <c r="Y48" s="610">
        <f t="shared" si="42"/>
        <v>0</v>
      </c>
      <c r="Z48" s="611">
        <f t="shared" si="43"/>
        <v>0</v>
      </c>
      <c r="AB48" s="646">
        <v>46150</v>
      </c>
      <c r="AC48" s="26">
        <f t="shared" si="44"/>
        <v>0.69599999999999995</v>
      </c>
      <c r="AD48" s="163">
        <f t="shared" si="45"/>
        <v>0.69599999999999995</v>
      </c>
      <c r="AE48" s="605">
        <f t="shared" si="46"/>
        <v>0.69599999999999995</v>
      </c>
      <c r="AF48" s="621">
        <f t="shared" si="47"/>
        <v>0</v>
      </c>
      <c r="AG48" s="622">
        <f t="shared" si="48"/>
        <v>0</v>
      </c>
      <c r="AI48" s="160">
        <v>30</v>
      </c>
      <c r="AJ48" s="26">
        <f t="shared" si="49"/>
        <v>0.73499999999999999</v>
      </c>
      <c r="AK48" s="26">
        <f t="shared" si="50"/>
        <v>0.19230769230769232</v>
      </c>
      <c r="AL48" s="144">
        <f t="shared" si="51"/>
        <v>0.90300000000000002</v>
      </c>
      <c r="AM48" s="163">
        <f t="shared" si="52"/>
        <v>1.6379999999999999</v>
      </c>
      <c r="AN48" s="620">
        <f t="shared" si="53"/>
        <v>0.83199999999999996</v>
      </c>
      <c r="AO48" s="621">
        <f t="shared" si="54"/>
        <v>1</v>
      </c>
      <c r="AP48" s="622">
        <f t="shared" si="55"/>
        <v>1</v>
      </c>
      <c r="AS48" s="212">
        <f t="shared" si="56"/>
        <v>4.9509999999999996</v>
      </c>
      <c r="AT48" s="605">
        <f t="shared" si="57"/>
        <v>0.754</v>
      </c>
      <c r="AV48" s="629">
        <f t="shared" si="58"/>
        <v>2</v>
      </c>
      <c r="AW48" s="630">
        <f t="shared" si="59"/>
        <v>2</v>
      </c>
    </row>
    <row r="49" spans="2:49" x14ac:dyDescent="0.3">
      <c r="B49" s="591" t="s">
        <v>787</v>
      </c>
      <c r="C49" s="4" t="s">
        <v>786</v>
      </c>
      <c r="D49" s="11" t="s">
        <v>1201</v>
      </c>
      <c r="E49" s="4" t="s">
        <v>788</v>
      </c>
      <c r="F49" s="636">
        <v>17.682428999999999</v>
      </c>
      <c r="G49" s="14"/>
      <c r="H49" s="638">
        <v>17.682428999999999</v>
      </c>
      <c r="I49" s="83">
        <f t="shared" si="30"/>
        <v>0.49</v>
      </c>
      <c r="J49" s="510">
        <v>1.365753</v>
      </c>
      <c r="K49" s="83">
        <f t="shared" si="31"/>
        <v>0.55400000000000005</v>
      </c>
      <c r="L49" s="639">
        <f t="shared" si="32"/>
        <v>1.044</v>
      </c>
      <c r="M49" s="606">
        <f t="shared" si="33"/>
        <v>0.52200000000000002</v>
      </c>
      <c r="N49" s="610">
        <f t="shared" si="34"/>
        <v>0</v>
      </c>
      <c r="O49" s="611">
        <f t="shared" si="35"/>
        <v>0</v>
      </c>
      <c r="Q49" s="643">
        <v>509</v>
      </c>
      <c r="R49" s="31">
        <f t="shared" si="36"/>
        <v>0.83799999999999997</v>
      </c>
      <c r="S49" s="512">
        <v>219</v>
      </c>
      <c r="T49" s="144">
        <f t="shared" si="37"/>
        <v>0.96099999999999997</v>
      </c>
      <c r="U49" s="19">
        <f t="shared" si="38"/>
        <v>28.78563799125109</v>
      </c>
      <c r="V49" s="31">
        <f t="shared" si="39"/>
        <v>0.83199999999999996</v>
      </c>
      <c r="W49" s="163">
        <f t="shared" si="40"/>
        <v>2.6309999999999998</v>
      </c>
      <c r="X49" s="620">
        <f t="shared" si="41"/>
        <v>0.95399999999999996</v>
      </c>
      <c r="Y49" s="610">
        <f t="shared" si="42"/>
        <v>1</v>
      </c>
      <c r="Z49" s="611">
        <f t="shared" si="43"/>
        <v>3</v>
      </c>
      <c r="AB49" s="646">
        <v>58400</v>
      </c>
      <c r="AC49" s="31">
        <f t="shared" si="44"/>
        <v>0.86399999999999999</v>
      </c>
      <c r="AD49" s="163">
        <f t="shared" si="45"/>
        <v>0.86399999999999999</v>
      </c>
      <c r="AE49" s="620">
        <f t="shared" si="46"/>
        <v>0.86399999999999999</v>
      </c>
      <c r="AF49" s="621">
        <f t="shared" si="47"/>
        <v>0</v>
      </c>
      <c r="AG49" s="622">
        <f t="shared" si="48"/>
        <v>1</v>
      </c>
      <c r="AI49" s="160">
        <v>1</v>
      </c>
      <c r="AJ49" s="26">
        <f t="shared" si="49"/>
        <v>0.2</v>
      </c>
      <c r="AK49" s="26">
        <f t="shared" si="50"/>
        <v>1.9646365422396855E-3</v>
      </c>
      <c r="AL49" s="26">
        <f t="shared" si="51"/>
        <v>0.2</v>
      </c>
      <c r="AM49" s="163">
        <f t="shared" si="52"/>
        <v>0.4</v>
      </c>
      <c r="AN49" s="605">
        <f t="shared" si="53"/>
        <v>0.2</v>
      </c>
      <c r="AO49" s="621">
        <f t="shared" si="54"/>
        <v>0</v>
      </c>
      <c r="AP49" s="622">
        <f t="shared" si="55"/>
        <v>0</v>
      </c>
      <c r="AS49" s="212">
        <f t="shared" si="56"/>
        <v>4.9390000000000001</v>
      </c>
      <c r="AT49" s="605">
        <f t="shared" si="57"/>
        <v>0.748</v>
      </c>
      <c r="AV49" s="629">
        <f t="shared" si="58"/>
        <v>1</v>
      </c>
      <c r="AW49" s="630">
        <f t="shared" si="59"/>
        <v>4</v>
      </c>
    </row>
    <row r="50" spans="2:49" x14ac:dyDescent="0.3">
      <c r="B50" s="591" t="s">
        <v>845</v>
      </c>
      <c r="C50" s="4" t="s">
        <v>844</v>
      </c>
      <c r="D50" s="11" t="s">
        <v>1201</v>
      </c>
      <c r="E50" s="4" t="s">
        <v>794</v>
      </c>
      <c r="F50" s="636">
        <v>31.566970999999999</v>
      </c>
      <c r="G50" s="14"/>
      <c r="H50" s="638">
        <v>31.566970999999999</v>
      </c>
      <c r="I50" s="83">
        <f t="shared" si="30"/>
        <v>0.70299999999999996</v>
      </c>
      <c r="J50" s="510">
        <v>2.2363590000000002</v>
      </c>
      <c r="K50" s="83">
        <f t="shared" si="31"/>
        <v>0.76100000000000001</v>
      </c>
      <c r="L50" s="639">
        <f t="shared" si="32"/>
        <v>1.464</v>
      </c>
      <c r="M50" s="607">
        <f t="shared" si="33"/>
        <v>0.81200000000000006</v>
      </c>
      <c r="N50" s="610">
        <f t="shared" si="34"/>
        <v>0</v>
      </c>
      <c r="O50" s="611">
        <f t="shared" si="35"/>
        <v>0</v>
      </c>
      <c r="Q50" s="643">
        <v>251</v>
      </c>
      <c r="R50" s="26">
        <f t="shared" si="36"/>
        <v>0.66400000000000003</v>
      </c>
      <c r="S50" s="512">
        <v>56</v>
      </c>
      <c r="T50" s="26">
        <f t="shared" si="37"/>
        <v>0.71599999999999997</v>
      </c>
      <c r="U50" s="19">
        <f t="shared" si="38"/>
        <v>7.9513488956542586</v>
      </c>
      <c r="V50" s="26">
        <f t="shared" si="39"/>
        <v>0.309</v>
      </c>
      <c r="W50" s="163">
        <f t="shared" si="40"/>
        <v>1.6889999999999998</v>
      </c>
      <c r="X50" s="605">
        <f t="shared" si="41"/>
        <v>0.61899999999999999</v>
      </c>
      <c r="Y50" s="610">
        <f t="shared" si="42"/>
        <v>0</v>
      </c>
      <c r="Z50" s="611">
        <f t="shared" si="43"/>
        <v>0</v>
      </c>
      <c r="AB50" s="646">
        <v>41300</v>
      </c>
      <c r="AC50" s="26">
        <f t="shared" si="44"/>
        <v>0.59299999999999997</v>
      </c>
      <c r="AD50" s="163">
        <f t="shared" si="45"/>
        <v>0.59299999999999997</v>
      </c>
      <c r="AE50" s="605">
        <f t="shared" si="46"/>
        <v>0.59299999999999997</v>
      </c>
      <c r="AF50" s="621">
        <f t="shared" si="47"/>
        <v>0</v>
      </c>
      <c r="AG50" s="622">
        <f t="shared" si="48"/>
        <v>0</v>
      </c>
      <c r="AI50" s="160">
        <v>13</v>
      </c>
      <c r="AJ50" s="26">
        <f t="shared" si="49"/>
        <v>0.61199999999999999</v>
      </c>
      <c r="AK50" s="26">
        <f t="shared" si="50"/>
        <v>5.1792828685258967E-2</v>
      </c>
      <c r="AL50" s="26">
        <f t="shared" si="51"/>
        <v>0.56699999999999995</v>
      </c>
      <c r="AM50" s="163">
        <f t="shared" si="52"/>
        <v>1.1789999999999998</v>
      </c>
      <c r="AN50" s="605">
        <f t="shared" si="53"/>
        <v>0.58699999999999997</v>
      </c>
      <c r="AO50" s="621">
        <f t="shared" si="54"/>
        <v>0</v>
      </c>
      <c r="AP50" s="622">
        <f t="shared" si="55"/>
        <v>0</v>
      </c>
      <c r="AS50" s="212">
        <f t="shared" si="56"/>
        <v>4.9249999999999998</v>
      </c>
      <c r="AT50" s="605">
        <f t="shared" si="57"/>
        <v>0.74099999999999999</v>
      </c>
      <c r="AV50" s="629">
        <f t="shared" si="58"/>
        <v>0</v>
      </c>
      <c r="AW50" s="630">
        <f t="shared" si="59"/>
        <v>0</v>
      </c>
    </row>
    <row r="51" spans="2:49" x14ac:dyDescent="0.3">
      <c r="B51" s="591" t="s">
        <v>1326</v>
      </c>
      <c r="C51" s="4" t="s">
        <v>765</v>
      </c>
      <c r="D51" s="11" t="s">
        <v>1201</v>
      </c>
      <c r="E51" s="4" t="s">
        <v>134</v>
      </c>
      <c r="F51" s="636">
        <v>17.121279999999999</v>
      </c>
      <c r="G51" s="14"/>
      <c r="H51" s="638">
        <v>17.121279999999999</v>
      </c>
      <c r="I51" s="83">
        <f t="shared" si="30"/>
        <v>0.48299999999999998</v>
      </c>
      <c r="J51" s="510">
        <v>1.8310850000000001</v>
      </c>
      <c r="K51" s="83">
        <f t="shared" si="31"/>
        <v>0.67700000000000005</v>
      </c>
      <c r="L51" s="639">
        <f t="shared" si="32"/>
        <v>1.1600000000000001</v>
      </c>
      <c r="M51" s="606">
        <f t="shared" si="33"/>
        <v>0.59299999999999997</v>
      </c>
      <c r="N51" s="610">
        <f t="shared" si="34"/>
        <v>0</v>
      </c>
      <c r="O51" s="611">
        <f t="shared" si="35"/>
        <v>0</v>
      </c>
      <c r="Q51" s="643">
        <v>826</v>
      </c>
      <c r="R51" s="144">
        <f t="shared" si="36"/>
        <v>0.92200000000000004</v>
      </c>
      <c r="S51" s="512">
        <v>0</v>
      </c>
      <c r="T51" s="26">
        <f t="shared" si="37"/>
        <v>0</v>
      </c>
      <c r="U51" s="19">
        <f t="shared" si="38"/>
        <v>48.244056519138759</v>
      </c>
      <c r="V51" s="144">
        <f t="shared" si="39"/>
        <v>0.96099999999999997</v>
      </c>
      <c r="W51" s="163">
        <f t="shared" si="40"/>
        <v>1.883</v>
      </c>
      <c r="X51" s="605">
        <f t="shared" si="41"/>
        <v>0.70899999999999996</v>
      </c>
      <c r="Y51" s="610">
        <f t="shared" si="42"/>
        <v>2</v>
      </c>
      <c r="Z51" s="611">
        <f t="shared" si="43"/>
        <v>2</v>
      </c>
      <c r="AB51" s="646">
        <v>32000</v>
      </c>
      <c r="AC51" s="26">
        <f t="shared" si="44"/>
        <v>0.432</v>
      </c>
      <c r="AD51" s="163">
        <f t="shared" si="45"/>
        <v>0.432</v>
      </c>
      <c r="AE51" s="605">
        <f t="shared" si="46"/>
        <v>0.432</v>
      </c>
      <c r="AF51" s="621">
        <f t="shared" si="47"/>
        <v>0</v>
      </c>
      <c r="AG51" s="622">
        <f t="shared" si="48"/>
        <v>0</v>
      </c>
      <c r="AI51" s="160">
        <v>51</v>
      </c>
      <c r="AJ51" s="31">
        <f t="shared" si="49"/>
        <v>0.82499999999999996</v>
      </c>
      <c r="AK51" s="26">
        <f t="shared" si="50"/>
        <v>6.1743341404358353E-2</v>
      </c>
      <c r="AL51" s="26">
        <f t="shared" si="51"/>
        <v>0.60599999999999998</v>
      </c>
      <c r="AM51" s="163">
        <f t="shared" si="52"/>
        <v>1.431</v>
      </c>
      <c r="AN51" s="605">
        <f t="shared" si="53"/>
        <v>0.69</v>
      </c>
      <c r="AO51" s="621">
        <f t="shared" si="54"/>
        <v>0</v>
      </c>
      <c r="AP51" s="622">
        <f t="shared" si="55"/>
        <v>1</v>
      </c>
      <c r="AS51" s="212">
        <f t="shared" si="56"/>
        <v>4.9059999999999997</v>
      </c>
      <c r="AT51" s="605">
        <f t="shared" si="57"/>
        <v>0.73499999999999999</v>
      </c>
      <c r="AV51" s="629">
        <f t="shared" si="58"/>
        <v>2</v>
      </c>
      <c r="AW51" s="630">
        <f t="shared" si="59"/>
        <v>3</v>
      </c>
    </row>
    <row r="52" spans="2:49" x14ac:dyDescent="0.3">
      <c r="B52" s="591" t="s">
        <v>984</v>
      </c>
      <c r="C52" s="4" t="s">
        <v>983</v>
      </c>
      <c r="D52" s="11" t="s">
        <v>1201</v>
      </c>
      <c r="E52" s="4" t="s">
        <v>737</v>
      </c>
      <c r="F52" s="636">
        <v>6.0850910000000002</v>
      </c>
      <c r="G52" s="14"/>
      <c r="H52" s="638">
        <v>6.0850910000000002</v>
      </c>
      <c r="I52" s="83">
        <f t="shared" si="30"/>
        <v>0.161</v>
      </c>
      <c r="J52" s="510">
        <v>3.0303339999999999</v>
      </c>
      <c r="K52" s="178">
        <f t="shared" si="31"/>
        <v>0.87</v>
      </c>
      <c r="L52" s="639">
        <f t="shared" si="32"/>
        <v>1.0309999999999999</v>
      </c>
      <c r="M52" s="606">
        <f t="shared" si="33"/>
        <v>0.50900000000000001</v>
      </c>
      <c r="N52" s="610">
        <f t="shared" si="34"/>
        <v>0</v>
      </c>
      <c r="O52" s="611">
        <f t="shared" si="35"/>
        <v>1</v>
      </c>
      <c r="Q52" s="643">
        <v>132</v>
      </c>
      <c r="R52" s="26">
        <f t="shared" si="36"/>
        <v>0.33500000000000002</v>
      </c>
      <c r="S52" s="512">
        <v>38</v>
      </c>
      <c r="T52" s="26">
        <f t="shared" si="37"/>
        <v>0.63800000000000001</v>
      </c>
      <c r="U52" s="19">
        <f t="shared" si="38"/>
        <v>21.692362529993389</v>
      </c>
      <c r="V52" s="26">
        <f t="shared" si="39"/>
        <v>0.69599999999999995</v>
      </c>
      <c r="W52" s="163">
        <f t="shared" si="40"/>
        <v>1.669</v>
      </c>
      <c r="X52" s="605">
        <f t="shared" si="41"/>
        <v>0.6</v>
      </c>
      <c r="Y52" s="610">
        <f t="shared" si="42"/>
        <v>0</v>
      </c>
      <c r="Z52" s="611">
        <f t="shared" si="43"/>
        <v>0</v>
      </c>
      <c r="AB52" s="646">
        <v>43800</v>
      </c>
      <c r="AC52" s="26">
        <f t="shared" si="44"/>
        <v>0.67700000000000005</v>
      </c>
      <c r="AD52" s="163">
        <f t="shared" si="45"/>
        <v>0.67700000000000005</v>
      </c>
      <c r="AE52" s="605">
        <f t="shared" si="46"/>
        <v>0.67700000000000005</v>
      </c>
      <c r="AF52" s="621">
        <f t="shared" si="47"/>
        <v>0</v>
      </c>
      <c r="AG52" s="622">
        <f t="shared" si="48"/>
        <v>0</v>
      </c>
      <c r="AI52" s="160">
        <v>19</v>
      </c>
      <c r="AJ52" s="26">
        <f t="shared" si="49"/>
        <v>0.67700000000000005</v>
      </c>
      <c r="AK52" s="26">
        <f t="shared" si="50"/>
        <v>0.14393939393939395</v>
      </c>
      <c r="AL52" s="31">
        <f t="shared" si="51"/>
        <v>0.84499999999999997</v>
      </c>
      <c r="AM52" s="163">
        <f t="shared" si="52"/>
        <v>1.522</v>
      </c>
      <c r="AN52" s="605">
        <f t="shared" si="53"/>
        <v>0.76100000000000001</v>
      </c>
      <c r="AO52" s="621">
        <f t="shared" si="54"/>
        <v>0</v>
      </c>
      <c r="AP52" s="622">
        <f t="shared" si="55"/>
        <v>1</v>
      </c>
      <c r="AS52" s="212">
        <f t="shared" si="56"/>
        <v>4.8989999999999991</v>
      </c>
      <c r="AT52" s="605">
        <f t="shared" si="57"/>
        <v>0.72899999999999998</v>
      </c>
      <c r="AV52" s="629">
        <f t="shared" si="58"/>
        <v>0</v>
      </c>
      <c r="AW52" s="630">
        <f t="shared" si="59"/>
        <v>2</v>
      </c>
    </row>
    <row r="53" spans="2:49" x14ac:dyDescent="0.3">
      <c r="B53" s="591" t="s">
        <v>943</v>
      </c>
      <c r="C53" s="4" t="s">
        <v>942</v>
      </c>
      <c r="D53" s="11" t="s">
        <v>1201</v>
      </c>
      <c r="E53" s="4" t="s">
        <v>737</v>
      </c>
      <c r="F53" s="636">
        <v>6.6473990000000001</v>
      </c>
      <c r="G53" s="14"/>
      <c r="H53" s="638">
        <v>6.6473990000000001</v>
      </c>
      <c r="I53" s="83">
        <f t="shared" si="30"/>
        <v>0.193</v>
      </c>
      <c r="J53" s="510">
        <v>2.4148559999999999</v>
      </c>
      <c r="K53" s="83">
        <f t="shared" si="31"/>
        <v>0.78700000000000003</v>
      </c>
      <c r="L53" s="639">
        <f t="shared" si="32"/>
        <v>0.98</v>
      </c>
      <c r="M53" s="606">
        <f t="shared" si="33"/>
        <v>0.47699999999999998</v>
      </c>
      <c r="N53" s="610">
        <f t="shared" si="34"/>
        <v>0</v>
      </c>
      <c r="O53" s="611">
        <f t="shared" si="35"/>
        <v>0</v>
      </c>
      <c r="Q53" s="643">
        <v>154</v>
      </c>
      <c r="R53" s="26">
        <f t="shared" si="36"/>
        <v>0.42499999999999999</v>
      </c>
      <c r="S53" s="512">
        <v>78</v>
      </c>
      <c r="T53" s="26">
        <f t="shared" si="37"/>
        <v>0.78</v>
      </c>
      <c r="U53" s="19">
        <f t="shared" si="38"/>
        <v>23.166955977819295</v>
      </c>
      <c r="V53" s="26">
        <f t="shared" si="39"/>
        <v>0.74099999999999999</v>
      </c>
      <c r="W53" s="163">
        <f t="shared" si="40"/>
        <v>1.9460000000000002</v>
      </c>
      <c r="X53" s="605">
        <f t="shared" si="41"/>
        <v>0.73499999999999999</v>
      </c>
      <c r="Y53" s="610">
        <f t="shared" si="42"/>
        <v>0</v>
      </c>
      <c r="Z53" s="611">
        <f t="shared" si="43"/>
        <v>0</v>
      </c>
      <c r="AB53" s="646">
        <v>50000</v>
      </c>
      <c r="AC53" s="26">
        <f t="shared" si="44"/>
        <v>0.77400000000000002</v>
      </c>
      <c r="AD53" s="163">
        <f t="shared" si="45"/>
        <v>0.77400000000000002</v>
      </c>
      <c r="AE53" s="605">
        <f t="shared" si="46"/>
        <v>0.77400000000000002</v>
      </c>
      <c r="AF53" s="621">
        <f t="shared" si="47"/>
        <v>0</v>
      </c>
      <c r="AG53" s="622">
        <f t="shared" si="48"/>
        <v>0</v>
      </c>
      <c r="AI53" s="160">
        <v>8</v>
      </c>
      <c r="AJ53" s="26">
        <f t="shared" si="49"/>
        <v>0.50900000000000001</v>
      </c>
      <c r="AK53" s="26">
        <f t="shared" si="50"/>
        <v>5.1948051948051951E-2</v>
      </c>
      <c r="AL53" s="26">
        <f t="shared" si="51"/>
        <v>0.57399999999999995</v>
      </c>
      <c r="AM53" s="163">
        <f t="shared" si="52"/>
        <v>1.083</v>
      </c>
      <c r="AN53" s="605">
        <f t="shared" si="53"/>
        <v>0.52900000000000003</v>
      </c>
      <c r="AO53" s="621">
        <f t="shared" si="54"/>
        <v>0</v>
      </c>
      <c r="AP53" s="622">
        <f t="shared" si="55"/>
        <v>0</v>
      </c>
      <c r="AS53" s="212">
        <f t="shared" si="56"/>
        <v>4.7829999999999995</v>
      </c>
      <c r="AT53" s="605">
        <f t="shared" si="57"/>
        <v>0.72199999999999998</v>
      </c>
      <c r="AV53" s="629">
        <f t="shared" si="58"/>
        <v>0</v>
      </c>
      <c r="AW53" s="630">
        <f t="shared" si="59"/>
        <v>0</v>
      </c>
    </row>
    <row r="54" spans="2:49" x14ac:dyDescent="0.3">
      <c r="B54" s="591" t="s">
        <v>952</v>
      </c>
      <c r="C54" s="4" t="s">
        <v>951</v>
      </c>
      <c r="D54" s="11" t="s">
        <v>1201</v>
      </c>
      <c r="E54" s="4" t="s">
        <v>737</v>
      </c>
      <c r="F54" s="636">
        <v>3.564165</v>
      </c>
      <c r="G54" s="14"/>
      <c r="H54" s="638">
        <v>3.564165</v>
      </c>
      <c r="I54" s="83">
        <f t="shared" si="30"/>
        <v>5.0999999999999997E-2</v>
      </c>
      <c r="J54" s="510">
        <v>1.1262209999999999</v>
      </c>
      <c r="K54" s="83">
        <f t="shared" si="31"/>
        <v>0.503</v>
      </c>
      <c r="L54" s="639">
        <f t="shared" si="32"/>
        <v>0.55400000000000005</v>
      </c>
      <c r="M54" s="606">
        <f t="shared" si="33"/>
        <v>0.23200000000000001</v>
      </c>
      <c r="N54" s="610">
        <f t="shared" si="34"/>
        <v>0</v>
      </c>
      <c r="O54" s="611">
        <f t="shared" si="35"/>
        <v>0</v>
      </c>
      <c r="Q54" s="643">
        <v>152</v>
      </c>
      <c r="R54" s="26">
        <f t="shared" si="36"/>
        <v>0.41199999999999998</v>
      </c>
      <c r="S54" s="512">
        <v>5</v>
      </c>
      <c r="T54" s="26">
        <f t="shared" si="37"/>
        <v>0.34100000000000003</v>
      </c>
      <c r="U54" s="19">
        <f t="shared" si="38"/>
        <v>42.646734929499615</v>
      </c>
      <c r="V54" s="144">
        <f t="shared" si="39"/>
        <v>0.92200000000000004</v>
      </c>
      <c r="W54" s="163">
        <f t="shared" si="40"/>
        <v>1.675</v>
      </c>
      <c r="X54" s="605">
        <f t="shared" si="41"/>
        <v>0.60599999999999998</v>
      </c>
      <c r="Y54" s="610">
        <f t="shared" si="42"/>
        <v>1</v>
      </c>
      <c r="Z54" s="611">
        <f t="shared" si="43"/>
        <v>1</v>
      </c>
      <c r="AB54" s="646">
        <v>52750</v>
      </c>
      <c r="AC54" s="31">
        <f t="shared" si="44"/>
        <v>0.81200000000000006</v>
      </c>
      <c r="AD54" s="163">
        <f t="shared" si="45"/>
        <v>0.81200000000000006</v>
      </c>
      <c r="AE54" s="620">
        <f t="shared" si="46"/>
        <v>0.81200000000000006</v>
      </c>
      <c r="AF54" s="621">
        <f t="shared" si="47"/>
        <v>0</v>
      </c>
      <c r="AG54" s="622">
        <f t="shared" si="48"/>
        <v>1</v>
      </c>
      <c r="AI54" s="160">
        <v>42</v>
      </c>
      <c r="AJ54" s="26">
        <f t="shared" si="49"/>
        <v>0.78</v>
      </c>
      <c r="AK54" s="26">
        <f t="shared" si="50"/>
        <v>0.27631578947368424</v>
      </c>
      <c r="AL54" s="144">
        <f t="shared" si="51"/>
        <v>0.96099999999999997</v>
      </c>
      <c r="AM54" s="163">
        <f t="shared" si="52"/>
        <v>1.7410000000000001</v>
      </c>
      <c r="AN54" s="620">
        <f t="shared" si="53"/>
        <v>0.89</v>
      </c>
      <c r="AO54" s="621">
        <f t="shared" si="54"/>
        <v>1</v>
      </c>
      <c r="AP54" s="622">
        <f t="shared" si="55"/>
        <v>1</v>
      </c>
      <c r="AS54" s="212">
        <f t="shared" si="56"/>
        <v>4.7820000000000009</v>
      </c>
      <c r="AT54" s="605">
        <f t="shared" si="57"/>
        <v>0.71599999999999997</v>
      </c>
      <c r="AV54" s="629">
        <f t="shared" si="58"/>
        <v>2</v>
      </c>
      <c r="AW54" s="630">
        <f t="shared" si="59"/>
        <v>3</v>
      </c>
    </row>
    <row r="55" spans="2:49" x14ac:dyDescent="0.3">
      <c r="B55" s="591" t="s">
        <v>950</v>
      </c>
      <c r="C55" s="4" t="s">
        <v>949</v>
      </c>
      <c r="D55" s="11" t="s">
        <v>1201</v>
      </c>
      <c r="E55" s="4" t="s">
        <v>794</v>
      </c>
      <c r="F55" s="636">
        <v>22.019967999999999</v>
      </c>
      <c r="G55" s="14"/>
      <c r="H55" s="638">
        <v>22.019967999999999</v>
      </c>
      <c r="I55" s="83">
        <f t="shared" si="30"/>
        <v>0.56100000000000005</v>
      </c>
      <c r="J55" s="510">
        <v>2.904175</v>
      </c>
      <c r="K55" s="178">
        <f t="shared" si="31"/>
        <v>0.83799999999999997</v>
      </c>
      <c r="L55" s="639">
        <f t="shared" si="32"/>
        <v>1.399</v>
      </c>
      <c r="M55" s="606">
        <f t="shared" si="33"/>
        <v>0.754</v>
      </c>
      <c r="N55" s="610">
        <f t="shared" si="34"/>
        <v>0</v>
      </c>
      <c r="O55" s="611">
        <f t="shared" si="35"/>
        <v>1</v>
      </c>
      <c r="Q55" s="643">
        <v>123</v>
      </c>
      <c r="R55" s="26">
        <f t="shared" si="36"/>
        <v>0.28999999999999998</v>
      </c>
      <c r="S55" s="512">
        <v>12</v>
      </c>
      <c r="T55" s="26">
        <f t="shared" si="37"/>
        <v>0.44500000000000001</v>
      </c>
      <c r="U55" s="19">
        <f t="shared" si="38"/>
        <v>5.5858391801477643</v>
      </c>
      <c r="V55" s="26">
        <f t="shared" si="39"/>
        <v>0.22500000000000001</v>
      </c>
      <c r="W55" s="163">
        <f t="shared" si="40"/>
        <v>0.96</v>
      </c>
      <c r="X55" s="605">
        <f t="shared" si="41"/>
        <v>0.28299999999999997</v>
      </c>
      <c r="Y55" s="610">
        <f t="shared" si="42"/>
        <v>0</v>
      </c>
      <c r="Z55" s="611">
        <f t="shared" si="43"/>
        <v>0</v>
      </c>
      <c r="AB55" s="646">
        <v>78700</v>
      </c>
      <c r="AC55" s="144">
        <f t="shared" si="44"/>
        <v>0.95399999999999996</v>
      </c>
      <c r="AD55" s="163">
        <f t="shared" si="45"/>
        <v>0.95399999999999996</v>
      </c>
      <c r="AE55" s="608">
        <f t="shared" si="46"/>
        <v>0.95399999999999996</v>
      </c>
      <c r="AF55" s="621">
        <f t="shared" si="47"/>
        <v>1</v>
      </c>
      <c r="AG55" s="622">
        <f t="shared" si="48"/>
        <v>1</v>
      </c>
      <c r="AI55" s="160">
        <v>15</v>
      </c>
      <c r="AJ55" s="26">
        <f t="shared" si="49"/>
        <v>0.64500000000000002</v>
      </c>
      <c r="AK55" s="26">
        <f t="shared" si="50"/>
        <v>0.12195121951219512</v>
      </c>
      <c r="AL55" s="31">
        <f t="shared" si="51"/>
        <v>0.8</v>
      </c>
      <c r="AM55" s="163">
        <f t="shared" si="52"/>
        <v>1.4450000000000001</v>
      </c>
      <c r="AN55" s="605">
        <f t="shared" si="53"/>
        <v>0.70899999999999996</v>
      </c>
      <c r="AO55" s="621">
        <f t="shared" si="54"/>
        <v>0</v>
      </c>
      <c r="AP55" s="622">
        <f t="shared" si="55"/>
        <v>1</v>
      </c>
      <c r="AS55" s="212">
        <f t="shared" si="56"/>
        <v>4.758</v>
      </c>
      <c r="AT55" s="605">
        <f t="shared" si="57"/>
        <v>0.70899999999999996</v>
      </c>
      <c r="AV55" s="629">
        <f t="shared" si="58"/>
        <v>1</v>
      </c>
      <c r="AW55" s="630">
        <f t="shared" si="59"/>
        <v>3</v>
      </c>
    </row>
    <row r="56" spans="2:49" x14ac:dyDescent="0.3">
      <c r="B56" s="591" t="s">
        <v>861</v>
      </c>
      <c r="C56" s="4" t="s">
        <v>860</v>
      </c>
      <c r="D56" s="11" t="s">
        <v>1201</v>
      </c>
      <c r="E56" s="4" t="s">
        <v>285</v>
      </c>
      <c r="F56" s="636">
        <v>55.622812000000003</v>
      </c>
      <c r="G56" s="14"/>
      <c r="H56" s="638">
        <v>55.622812000000003</v>
      </c>
      <c r="I56" s="178">
        <f t="shared" si="30"/>
        <v>0.81899999999999995</v>
      </c>
      <c r="J56" s="510">
        <v>3.9596939999999998</v>
      </c>
      <c r="K56" s="144">
        <f t="shared" si="31"/>
        <v>0.91600000000000004</v>
      </c>
      <c r="L56" s="639">
        <f t="shared" si="32"/>
        <v>1.7349999999999999</v>
      </c>
      <c r="M56" s="608">
        <f t="shared" si="33"/>
        <v>0.95399999999999996</v>
      </c>
      <c r="N56" s="610">
        <f t="shared" si="34"/>
        <v>1</v>
      </c>
      <c r="O56" s="611">
        <f t="shared" si="35"/>
        <v>2</v>
      </c>
      <c r="Q56" s="643">
        <v>265</v>
      </c>
      <c r="R56" s="26">
        <f t="shared" si="36"/>
        <v>0.68300000000000005</v>
      </c>
      <c r="S56" s="512">
        <v>0</v>
      </c>
      <c r="T56" s="26">
        <f t="shared" si="37"/>
        <v>0</v>
      </c>
      <c r="U56" s="19">
        <f t="shared" si="38"/>
        <v>4.7642323440965191</v>
      </c>
      <c r="V56" s="26">
        <f t="shared" si="39"/>
        <v>0.20599999999999999</v>
      </c>
      <c r="W56" s="163">
        <f t="shared" si="40"/>
        <v>0.88900000000000001</v>
      </c>
      <c r="X56" s="605">
        <f t="shared" si="41"/>
        <v>0.245</v>
      </c>
      <c r="Y56" s="610">
        <f t="shared" si="42"/>
        <v>0</v>
      </c>
      <c r="Z56" s="611">
        <f t="shared" si="43"/>
        <v>0</v>
      </c>
      <c r="AB56" s="646">
        <v>28000</v>
      </c>
      <c r="AC56" s="26">
        <f t="shared" si="44"/>
        <v>0.30299999999999999</v>
      </c>
      <c r="AD56" s="163">
        <f t="shared" si="45"/>
        <v>0.30299999999999999</v>
      </c>
      <c r="AE56" s="605">
        <f t="shared" si="46"/>
        <v>0.30299999999999999</v>
      </c>
      <c r="AF56" s="621">
        <f t="shared" si="47"/>
        <v>0</v>
      </c>
      <c r="AG56" s="622">
        <f t="shared" si="48"/>
        <v>0</v>
      </c>
      <c r="AI56" s="160">
        <v>76</v>
      </c>
      <c r="AJ56" s="31">
        <f t="shared" si="49"/>
        <v>0.86399999999999999</v>
      </c>
      <c r="AK56" s="26">
        <f t="shared" si="50"/>
        <v>0.28679245283018867</v>
      </c>
      <c r="AL56" s="144">
        <f t="shared" si="51"/>
        <v>0.96699999999999997</v>
      </c>
      <c r="AM56" s="163">
        <f t="shared" si="52"/>
        <v>1.831</v>
      </c>
      <c r="AN56" s="608">
        <f t="shared" si="53"/>
        <v>0.94799999999999995</v>
      </c>
      <c r="AO56" s="621">
        <f t="shared" si="54"/>
        <v>1</v>
      </c>
      <c r="AP56" s="622">
        <f t="shared" si="55"/>
        <v>2</v>
      </c>
      <c r="AS56" s="212">
        <f t="shared" si="56"/>
        <v>4.7579999999999991</v>
      </c>
      <c r="AT56" s="605">
        <f t="shared" si="57"/>
        <v>0.70299999999999996</v>
      </c>
      <c r="AV56" s="629">
        <f t="shared" si="58"/>
        <v>2</v>
      </c>
      <c r="AW56" s="630">
        <f t="shared" si="59"/>
        <v>4</v>
      </c>
    </row>
    <row r="57" spans="2:49" x14ac:dyDescent="0.3">
      <c r="B57" s="591" t="s">
        <v>880</v>
      </c>
      <c r="C57" s="4" t="s">
        <v>879</v>
      </c>
      <c r="D57" s="11" t="s">
        <v>1201</v>
      </c>
      <c r="E57" s="4" t="s">
        <v>737</v>
      </c>
      <c r="F57" s="636">
        <v>9.7070650000000001</v>
      </c>
      <c r="G57" s="14"/>
      <c r="H57" s="638">
        <v>9.7070650000000001</v>
      </c>
      <c r="I57" s="83">
        <f t="shared" si="30"/>
        <v>0.32900000000000001</v>
      </c>
      <c r="J57" s="510">
        <v>1.360382</v>
      </c>
      <c r="K57" s="83">
        <f t="shared" si="31"/>
        <v>0.54800000000000004</v>
      </c>
      <c r="L57" s="639">
        <f t="shared" si="32"/>
        <v>0.877</v>
      </c>
      <c r="M57" s="606">
        <f t="shared" si="33"/>
        <v>0.41899999999999998</v>
      </c>
      <c r="N57" s="610">
        <f t="shared" si="34"/>
        <v>0</v>
      </c>
      <c r="O57" s="611">
        <f t="shared" si="35"/>
        <v>0</v>
      </c>
      <c r="Q57" s="643">
        <v>246</v>
      </c>
      <c r="R57" s="26">
        <f t="shared" si="36"/>
        <v>0.63800000000000001</v>
      </c>
      <c r="S57" s="512">
        <v>94</v>
      </c>
      <c r="T57" s="31">
        <f t="shared" si="37"/>
        <v>0.82499999999999996</v>
      </c>
      <c r="U57" s="19">
        <f t="shared" si="38"/>
        <v>25.342366616479854</v>
      </c>
      <c r="V57" s="26">
        <f t="shared" si="39"/>
        <v>0.78700000000000003</v>
      </c>
      <c r="W57" s="163">
        <f t="shared" si="40"/>
        <v>2.25</v>
      </c>
      <c r="X57" s="608">
        <f t="shared" si="41"/>
        <v>0.85799999999999998</v>
      </c>
      <c r="Y57" s="610">
        <f t="shared" si="42"/>
        <v>0</v>
      </c>
      <c r="Z57" s="611">
        <f t="shared" si="43"/>
        <v>1</v>
      </c>
      <c r="AB57" s="646">
        <v>74950</v>
      </c>
      <c r="AC57" s="144">
        <f t="shared" si="44"/>
        <v>0.94099999999999995</v>
      </c>
      <c r="AD57" s="163">
        <f t="shared" si="45"/>
        <v>0.94099999999999995</v>
      </c>
      <c r="AE57" s="608">
        <f t="shared" si="46"/>
        <v>0.94099999999999995</v>
      </c>
      <c r="AF57" s="621">
        <f t="shared" si="47"/>
        <v>1</v>
      </c>
      <c r="AG57" s="622">
        <f t="shared" si="48"/>
        <v>1</v>
      </c>
      <c r="AI57" s="160">
        <v>3</v>
      </c>
      <c r="AJ57" s="26">
        <f t="shared" si="49"/>
        <v>0.374</v>
      </c>
      <c r="AK57" s="26">
        <f t="shared" si="50"/>
        <v>1.2195121951219513E-2</v>
      </c>
      <c r="AL57" s="26">
        <f t="shared" si="51"/>
        <v>0.309</v>
      </c>
      <c r="AM57" s="163">
        <f t="shared" si="52"/>
        <v>0.68300000000000005</v>
      </c>
      <c r="AN57" s="605">
        <f t="shared" si="53"/>
        <v>0.34799999999999998</v>
      </c>
      <c r="AO57" s="621">
        <f t="shared" si="54"/>
        <v>0</v>
      </c>
      <c r="AP57" s="622">
        <f t="shared" si="55"/>
        <v>0</v>
      </c>
      <c r="AS57" s="212">
        <f t="shared" si="56"/>
        <v>4.7509999999999994</v>
      </c>
      <c r="AT57" s="605">
        <f t="shared" si="57"/>
        <v>0.69599999999999995</v>
      </c>
      <c r="AV57" s="629">
        <f t="shared" si="58"/>
        <v>1</v>
      </c>
      <c r="AW57" s="630">
        <f t="shared" si="59"/>
        <v>2</v>
      </c>
    </row>
    <row r="58" spans="2:49" x14ac:dyDescent="0.3">
      <c r="B58" s="591" t="s">
        <v>926</v>
      </c>
      <c r="C58" s="4" t="s">
        <v>925</v>
      </c>
      <c r="D58" s="11" t="s">
        <v>1201</v>
      </c>
      <c r="E58" s="4" t="s">
        <v>839</v>
      </c>
      <c r="F58" s="636">
        <v>126.102773</v>
      </c>
      <c r="G58" s="14"/>
      <c r="H58" s="638">
        <v>126.102773</v>
      </c>
      <c r="I58" s="144">
        <f t="shared" si="30"/>
        <v>0.93500000000000005</v>
      </c>
      <c r="J58" s="510">
        <v>1.642639</v>
      </c>
      <c r="K58" s="83">
        <f t="shared" si="31"/>
        <v>0.65100000000000002</v>
      </c>
      <c r="L58" s="639">
        <f t="shared" si="32"/>
        <v>1.5860000000000001</v>
      </c>
      <c r="M58" s="607">
        <f t="shared" si="33"/>
        <v>0.87</v>
      </c>
      <c r="N58" s="610">
        <f t="shared" si="34"/>
        <v>1</v>
      </c>
      <c r="O58" s="611">
        <f t="shared" si="35"/>
        <v>1</v>
      </c>
      <c r="Q58" s="643">
        <v>167</v>
      </c>
      <c r="R58" s="26">
        <f t="shared" si="36"/>
        <v>0.47699999999999998</v>
      </c>
      <c r="S58" s="512">
        <v>39</v>
      </c>
      <c r="T58" s="26">
        <f t="shared" si="37"/>
        <v>0.64500000000000002</v>
      </c>
      <c r="U58" s="19">
        <f t="shared" si="38"/>
        <v>1.3243166349720161</v>
      </c>
      <c r="V58" s="26">
        <f t="shared" si="39"/>
        <v>1.2E-2</v>
      </c>
      <c r="W58" s="163">
        <f t="shared" si="40"/>
        <v>1.1339999999999999</v>
      </c>
      <c r="X58" s="605">
        <f t="shared" si="41"/>
        <v>0.39300000000000002</v>
      </c>
      <c r="Y58" s="610">
        <f t="shared" si="42"/>
        <v>0</v>
      </c>
      <c r="Z58" s="611">
        <f t="shared" si="43"/>
        <v>0</v>
      </c>
      <c r="AB58" s="646">
        <v>27850</v>
      </c>
      <c r="AC58" s="26">
        <f t="shared" si="44"/>
        <v>0.28299999999999997</v>
      </c>
      <c r="AD58" s="163">
        <f t="shared" si="45"/>
        <v>0.28299999999999997</v>
      </c>
      <c r="AE58" s="605">
        <f t="shared" si="46"/>
        <v>0.28299999999999997</v>
      </c>
      <c r="AF58" s="621">
        <f t="shared" si="47"/>
        <v>0</v>
      </c>
      <c r="AG58" s="622">
        <f t="shared" si="48"/>
        <v>0</v>
      </c>
      <c r="AI58" s="160">
        <v>39</v>
      </c>
      <c r="AJ58" s="26">
        <f t="shared" si="49"/>
        <v>0.77400000000000002</v>
      </c>
      <c r="AK58" s="26">
        <f t="shared" si="50"/>
        <v>0.23353293413173654</v>
      </c>
      <c r="AL58" s="144">
        <f t="shared" si="51"/>
        <v>0.93500000000000005</v>
      </c>
      <c r="AM58" s="163">
        <f t="shared" si="52"/>
        <v>1.7090000000000001</v>
      </c>
      <c r="AN58" s="620">
        <f t="shared" si="53"/>
        <v>0.877</v>
      </c>
      <c r="AO58" s="621">
        <f t="shared" si="54"/>
        <v>1</v>
      </c>
      <c r="AP58" s="622">
        <f t="shared" si="55"/>
        <v>1</v>
      </c>
      <c r="AS58" s="212">
        <f t="shared" si="56"/>
        <v>4.7119999999999997</v>
      </c>
      <c r="AT58" s="605">
        <f t="shared" si="57"/>
        <v>0.69</v>
      </c>
      <c r="AV58" s="629">
        <f t="shared" si="58"/>
        <v>2</v>
      </c>
      <c r="AW58" s="630">
        <f t="shared" si="59"/>
        <v>2</v>
      </c>
    </row>
    <row r="59" spans="2:49" x14ac:dyDescent="0.3">
      <c r="B59" s="591" t="s">
        <v>909</v>
      </c>
      <c r="C59" s="4" t="s">
        <v>908</v>
      </c>
      <c r="D59" s="11" t="s">
        <v>1201</v>
      </c>
      <c r="E59" s="4" t="s">
        <v>737</v>
      </c>
      <c r="F59" s="636">
        <v>6.5380880000000001</v>
      </c>
      <c r="G59" s="14"/>
      <c r="H59" s="638">
        <v>6.5380880000000001</v>
      </c>
      <c r="I59" s="83">
        <f t="shared" si="30"/>
        <v>0.187</v>
      </c>
      <c r="J59" s="510">
        <v>3.0215450000000001</v>
      </c>
      <c r="K59" s="178">
        <f t="shared" si="31"/>
        <v>0.86399999999999999</v>
      </c>
      <c r="L59" s="639">
        <f t="shared" si="32"/>
        <v>1.0509999999999999</v>
      </c>
      <c r="M59" s="606">
        <f t="shared" si="33"/>
        <v>0.52900000000000003</v>
      </c>
      <c r="N59" s="610">
        <f t="shared" si="34"/>
        <v>0</v>
      </c>
      <c r="O59" s="611">
        <f t="shared" si="35"/>
        <v>1</v>
      </c>
      <c r="Q59" s="643">
        <v>180</v>
      </c>
      <c r="R59" s="26">
        <f t="shared" si="36"/>
        <v>0.52200000000000002</v>
      </c>
      <c r="S59" s="512">
        <v>63</v>
      </c>
      <c r="T59" s="26">
        <f t="shared" si="37"/>
        <v>0.74099999999999999</v>
      </c>
      <c r="U59" s="19">
        <f t="shared" si="38"/>
        <v>27.530984593661021</v>
      </c>
      <c r="V59" s="26">
        <f t="shared" si="39"/>
        <v>0.81899999999999995</v>
      </c>
      <c r="W59" s="163">
        <f t="shared" si="40"/>
        <v>2.0819999999999999</v>
      </c>
      <c r="X59" s="605">
        <f t="shared" si="41"/>
        <v>0.748</v>
      </c>
      <c r="Y59" s="610">
        <f t="shared" si="42"/>
        <v>0</v>
      </c>
      <c r="Z59" s="611">
        <f t="shared" si="43"/>
        <v>1</v>
      </c>
      <c r="AB59" s="646">
        <v>25150</v>
      </c>
      <c r="AC59" s="26">
        <f t="shared" si="44"/>
        <v>0.14099999999999999</v>
      </c>
      <c r="AD59" s="163">
        <f t="shared" si="45"/>
        <v>0.14099999999999999</v>
      </c>
      <c r="AE59" s="605">
        <f t="shared" si="46"/>
        <v>0.14099999999999999</v>
      </c>
      <c r="AF59" s="621">
        <f t="shared" si="47"/>
        <v>0</v>
      </c>
      <c r="AG59" s="622">
        <f t="shared" si="48"/>
        <v>0</v>
      </c>
      <c r="AI59" s="160">
        <v>19</v>
      </c>
      <c r="AJ59" s="26">
        <f t="shared" si="49"/>
        <v>0.67700000000000005</v>
      </c>
      <c r="AK59" s="26">
        <f t="shared" si="50"/>
        <v>0.10555555555555556</v>
      </c>
      <c r="AL59" s="26">
        <f t="shared" si="51"/>
        <v>0.754</v>
      </c>
      <c r="AM59" s="163">
        <f t="shared" si="52"/>
        <v>1.431</v>
      </c>
      <c r="AN59" s="605">
        <f t="shared" si="53"/>
        <v>0.69</v>
      </c>
      <c r="AO59" s="621">
        <f t="shared" si="54"/>
        <v>0</v>
      </c>
      <c r="AP59" s="622">
        <f t="shared" si="55"/>
        <v>0</v>
      </c>
      <c r="AS59" s="212">
        <f t="shared" si="56"/>
        <v>4.7050000000000001</v>
      </c>
      <c r="AT59" s="605">
        <f t="shared" si="57"/>
        <v>0.68300000000000005</v>
      </c>
      <c r="AV59" s="629">
        <f t="shared" si="58"/>
        <v>0</v>
      </c>
      <c r="AW59" s="630">
        <f t="shared" si="59"/>
        <v>2</v>
      </c>
    </row>
    <row r="60" spans="2:49" x14ac:dyDescent="0.3">
      <c r="B60" s="591" t="s">
        <v>954</v>
      </c>
      <c r="C60" s="4" t="s">
        <v>953</v>
      </c>
      <c r="D60" s="11" t="s">
        <v>1201</v>
      </c>
      <c r="E60" s="4" t="s">
        <v>737</v>
      </c>
      <c r="F60" s="636">
        <v>5.25244</v>
      </c>
      <c r="G60" s="14"/>
      <c r="H60" s="638">
        <v>5.25244</v>
      </c>
      <c r="I60" s="83">
        <f t="shared" si="30"/>
        <v>0.122</v>
      </c>
      <c r="J60" s="510">
        <v>2.4682010000000001</v>
      </c>
      <c r="K60" s="178">
        <f t="shared" si="31"/>
        <v>0.8</v>
      </c>
      <c r="L60" s="639">
        <f t="shared" si="32"/>
        <v>0.92200000000000004</v>
      </c>
      <c r="M60" s="606">
        <f t="shared" si="33"/>
        <v>0.45100000000000001</v>
      </c>
      <c r="N60" s="610">
        <f t="shared" si="34"/>
        <v>0</v>
      </c>
      <c r="O60" s="611">
        <f t="shared" si="35"/>
        <v>1</v>
      </c>
      <c r="Q60" s="643">
        <v>146</v>
      </c>
      <c r="R60" s="26">
        <f t="shared" si="36"/>
        <v>0.4</v>
      </c>
      <c r="S60" s="512">
        <v>48</v>
      </c>
      <c r="T60" s="26">
        <f t="shared" si="37"/>
        <v>0.69</v>
      </c>
      <c r="U60" s="19">
        <f t="shared" si="38"/>
        <v>27.796605006435104</v>
      </c>
      <c r="V60" s="26">
        <f t="shared" si="39"/>
        <v>0.82499999999999996</v>
      </c>
      <c r="W60" s="163">
        <f t="shared" si="40"/>
        <v>1.9149999999999998</v>
      </c>
      <c r="X60" s="605">
        <f t="shared" si="41"/>
        <v>0.71599999999999997</v>
      </c>
      <c r="Y60" s="610">
        <f t="shared" si="42"/>
        <v>0</v>
      </c>
      <c r="Z60" s="611">
        <f t="shared" si="43"/>
        <v>1</v>
      </c>
      <c r="AB60" s="646">
        <v>42750</v>
      </c>
      <c r="AC60" s="26">
        <f t="shared" si="44"/>
        <v>0.65800000000000003</v>
      </c>
      <c r="AD60" s="163">
        <f t="shared" si="45"/>
        <v>0.65800000000000003</v>
      </c>
      <c r="AE60" s="605">
        <f t="shared" si="46"/>
        <v>0.65800000000000003</v>
      </c>
      <c r="AF60" s="621">
        <f t="shared" si="47"/>
        <v>0</v>
      </c>
      <c r="AG60" s="622">
        <f t="shared" si="48"/>
        <v>0</v>
      </c>
      <c r="AI60" s="160">
        <v>10</v>
      </c>
      <c r="AJ60" s="26">
        <f t="shared" si="49"/>
        <v>0.56100000000000005</v>
      </c>
      <c r="AK60" s="26">
        <f t="shared" si="50"/>
        <v>6.8493150684931503E-2</v>
      </c>
      <c r="AL60" s="26">
        <f t="shared" si="51"/>
        <v>0.61899999999999999</v>
      </c>
      <c r="AM60" s="163">
        <f t="shared" si="52"/>
        <v>1.1800000000000002</v>
      </c>
      <c r="AN60" s="605">
        <f t="shared" si="53"/>
        <v>0.59299999999999997</v>
      </c>
      <c r="AO60" s="621">
        <f t="shared" si="54"/>
        <v>0</v>
      </c>
      <c r="AP60" s="622">
        <f t="shared" si="55"/>
        <v>0</v>
      </c>
      <c r="AS60" s="212">
        <f t="shared" si="56"/>
        <v>4.6749999999999998</v>
      </c>
      <c r="AT60" s="605">
        <f t="shared" si="57"/>
        <v>0.67700000000000005</v>
      </c>
      <c r="AV60" s="629">
        <f t="shared" si="58"/>
        <v>0</v>
      </c>
      <c r="AW60" s="630">
        <f t="shared" si="59"/>
        <v>2</v>
      </c>
    </row>
    <row r="61" spans="2:49" x14ac:dyDescent="0.3">
      <c r="B61" s="591" t="s">
        <v>872</v>
      </c>
      <c r="C61" s="4" t="s">
        <v>871</v>
      </c>
      <c r="D61" s="11" t="s">
        <v>1201</v>
      </c>
      <c r="E61" s="4" t="s">
        <v>873</v>
      </c>
      <c r="F61" s="636">
        <v>125.921272</v>
      </c>
      <c r="G61" s="14"/>
      <c r="H61" s="638">
        <v>125.921272</v>
      </c>
      <c r="I61" s="144">
        <f t="shared" si="30"/>
        <v>0.92900000000000005</v>
      </c>
      <c r="J61" s="510">
        <v>2.1402760000000001</v>
      </c>
      <c r="K61" s="83">
        <f t="shared" si="31"/>
        <v>0.72899999999999998</v>
      </c>
      <c r="L61" s="639">
        <f t="shared" si="32"/>
        <v>1.6579999999999999</v>
      </c>
      <c r="M61" s="608">
        <f t="shared" si="33"/>
        <v>0.90900000000000003</v>
      </c>
      <c r="N61" s="610">
        <f t="shared" si="34"/>
        <v>1</v>
      </c>
      <c r="O61" s="611">
        <f t="shared" si="35"/>
        <v>1</v>
      </c>
      <c r="Q61" s="643">
        <v>217</v>
      </c>
      <c r="R61" s="26">
        <f t="shared" si="36"/>
        <v>0.60599999999999998</v>
      </c>
      <c r="S61" s="512">
        <v>31</v>
      </c>
      <c r="T61" s="26">
        <f t="shared" si="37"/>
        <v>0.58699999999999997</v>
      </c>
      <c r="U61" s="19">
        <f t="shared" si="38"/>
        <v>1.7232989831932448</v>
      </c>
      <c r="V61" s="26">
        <f t="shared" si="39"/>
        <v>3.2000000000000001E-2</v>
      </c>
      <c r="W61" s="163">
        <f t="shared" si="40"/>
        <v>1.2250000000000001</v>
      </c>
      <c r="X61" s="605">
        <f t="shared" si="41"/>
        <v>0.438</v>
      </c>
      <c r="Y61" s="610">
        <f t="shared" si="42"/>
        <v>0</v>
      </c>
      <c r="Z61" s="611">
        <f t="shared" si="43"/>
        <v>0</v>
      </c>
      <c r="AB61" s="646">
        <v>26400</v>
      </c>
      <c r="AC61" s="26">
        <f t="shared" si="44"/>
        <v>0.20599999999999999</v>
      </c>
      <c r="AD61" s="163">
        <f t="shared" si="45"/>
        <v>0.20599999999999999</v>
      </c>
      <c r="AE61" s="605">
        <f t="shared" si="46"/>
        <v>0.20599999999999999</v>
      </c>
      <c r="AF61" s="621">
        <f t="shared" si="47"/>
        <v>0</v>
      </c>
      <c r="AG61" s="622">
        <f t="shared" si="48"/>
        <v>0</v>
      </c>
      <c r="AI61" s="160">
        <v>30</v>
      </c>
      <c r="AJ61" s="26">
        <f t="shared" si="49"/>
        <v>0.73499999999999999</v>
      </c>
      <c r="AK61" s="26">
        <f t="shared" si="50"/>
        <v>0.13824884792626729</v>
      </c>
      <c r="AL61" s="31">
        <f t="shared" si="51"/>
        <v>0.81899999999999995</v>
      </c>
      <c r="AM61" s="163">
        <f t="shared" si="52"/>
        <v>1.5539999999999998</v>
      </c>
      <c r="AN61" s="605">
        <f t="shared" si="53"/>
        <v>0.77400000000000002</v>
      </c>
      <c r="AO61" s="621">
        <f t="shared" si="54"/>
        <v>0</v>
      </c>
      <c r="AP61" s="622">
        <f t="shared" si="55"/>
        <v>1</v>
      </c>
      <c r="AS61" s="212">
        <f t="shared" si="56"/>
        <v>4.6429999999999998</v>
      </c>
      <c r="AT61" s="605">
        <f t="shared" si="57"/>
        <v>0.67</v>
      </c>
      <c r="AV61" s="629">
        <f t="shared" si="58"/>
        <v>1</v>
      </c>
      <c r="AW61" s="630">
        <f t="shared" si="59"/>
        <v>2</v>
      </c>
    </row>
    <row r="62" spans="2:49" x14ac:dyDescent="0.3">
      <c r="B62" s="591" t="s">
        <v>889</v>
      </c>
      <c r="C62" s="4" t="s">
        <v>888</v>
      </c>
      <c r="D62" s="11" t="s">
        <v>1201</v>
      </c>
      <c r="E62" s="4" t="s">
        <v>890</v>
      </c>
      <c r="F62" s="636">
        <v>26.784790000000001</v>
      </c>
      <c r="G62" s="14"/>
      <c r="H62" s="638">
        <v>26.784790000000001</v>
      </c>
      <c r="I62" s="83">
        <f t="shared" si="30"/>
        <v>0.65100000000000002</v>
      </c>
      <c r="J62" s="510">
        <v>1.9</v>
      </c>
      <c r="K62" s="83">
        <f t="shared" si="31"/>
        <v>0.69</v>
      </c>
      <c r="L62" s="639">
        <f t="shared" si="32"/>
        <v>1.341</v>
      </c>
      <c r="M62" s="606">
        <f t="shared" si="33"/>
        <v>0.71599999999999997</v>
      </c>
      <c r="N62" s="610">
        <f t="shared" si="34"/>
        <v>0</v>
      </c>
      <c r="O62" s="611">
        <f t="shared" si="35"/>
        <v>0</v>
      </c>
      <c r="Q62" s="643">
        <v>229</v>
      </c>
      <c r="R62" s="26">
        <f t="shared" si="36"/>
        <v>0.61899999999999999</v>
      </c>
      <c r="S62" s="512">
        <v>36</v>
      </c>
      <c r="T62" s="26">
        <f t="shared" si="37"/>
        <v>0.625</v>
      </c>
      <c r="U62" s="19">
        <f t="shared" si="38"/>
        <v>8.5496283525090178</v>
      </c>
      <c r="V62" s="26">
        <f t="shared" si="39"/>
        <v>0.34799999999999998</v>
      </c>
      <c r="W62" s="163">
        <f t="shared" si="40"/>
        <v>1.5920000000000001</v>
      </c>
      <c r="X62" s="605">
        <f t="shared" si="41"/>
        <v>0.57399999999999995</v>
      </c>
      <c r="Y62" s="610">
        <f t="shared" si="42"/>
        <v>0</v>
      </c>
      <c r="Z62" s="611">
        <f t="shared" si="43"/>
        <v>0</v>
      </c>
      <c r="AB62" s="646">
        <v>52100</v>
      </c>
      <c r="AC62" s="31">
        <f t="shared" si="44"/>
        <v>0.80600000000000005</v>
      </c>
      <c r="AD62" s="163">
        <f t="shared" si="45"/>
        <v>0.80600000000000005</v>
      </c>
      <c r="AE62" s="620">
        <f t="shared" si="46"/>
        <v>0.80600000000000005</v>
      </c>
      <c r="AF62" s="621">
        <f t="shared" si="47"/>
        <v>0</v>
      </c>
      <c r="AG62" s="622">
        <f t="shared" si="48"/>
        <v>1</v>
      </c>
      <c r="AI62" s="160">
        <v>6</v>
      </c>
      <c r="AJ62" s="26">
        <f t="shared" si="49"/>
        <v>0.45800000000000002</v>
      </c>
      <c r="AK62" s="26">
        <f t="shared" si="50"/>
        <v>2.6200873362445413E-2</v>
      </c>
      <c r="AL62" s="26">
        <f t="shared" si="51"/>
        <v>0.432</v>
      </c>
      <c r="AM62" s="163">
        <f t="shared" si="52"/>
        <v>0.89</v>
      </c>
      <c r="AN62" s="605">
        <f t="shared" si="53"/>
        <v>0.45100000000000001</v>
      </c>
      <c r="AO62" s="621">
        <f t="shared" si="54"/>
        <v>0</v>
      </c>
      <c r="AP62" s="622">
        <f t="shared" si="55"/>
        <v>0</v>
      </c>
      <c r="AS62" s="212">
        <f t="shared" si="56"/>
        <v>4.6290000000000004</v>
      </c>
      <c r="AT62" s="605">
        <f t="shared" si="57"/>
        <v>0.66400000000000003</v>
      </c>
      <c r="AV62" s="629">
        <f t="shared" si="58"/>
        <v>0</v>
      </c>
      <c r="AW62" s="630">
        <f t="shared" si="59"/>
        <v>1</v>
      </c>
    </row>
    <row r="63" spans="2:49" x14ac:dyDescent="0.3">
      <c r="B63" s="591" t="s">
        <v>920</v>
      </c>
      <c r="C63" s="4" t="s">
        <v>919</v>
      </c>
      <c r="D63" s="11" t="s">
        <v>1201</v>
      </c>
      <c r="E63" s="4" t="s">
        <v>742</v>
      </c>
      <c r="F63" s="636">
        <v>84.876683</v>
      </c>
      <c r="G63" s="14"/>
      <c r="H63" s="638">
        <v>84.876683</v>
      </c>
      <c r="I63" s="178">
        <f t="shared" si="30"/>
        <v>0.88300000000000001</v>
      </c>
      <c r="J63" s="510">
        <v>3.2</v>
      </c>
      <c r="K63" s="178">
        <f t="shared" si="31"/>
        <v>0.89600000000000002</v>
      </c>
      <c r="L63" s="639">
        <f t="shared" si="32"/>
        <v>1.7789999999999999</v>
      </c>
      <c r="M63" s="608">
        <f t="shared" si="33"/>
        <v>0.96099999999999997</v>
      </c>
      <c r="N63" s="610">
        <f t="shared" si="34"/>
        <v>0</v>
      </c>
      <c r="O63" s="611">
        <f t="shared" si="35"/>
        <v>2</v>
      </c>
      <c r="Q63" s="643">
        <v>183</v>
      </c>
      <c r="R63" s="26">
        <f t="shared" si="36"/>
        <v>0.53500000000000003</v>
      </c>
      <c r="S63" s="512">
        <v>27</v>
      </c>
      <c r="T63" s="26">
        <f t="shared" si="37"/>
        <v>0.55400000000000005</v>
      </c>
      <c r="U63" s="19">
        <f t="shared" si="38"/>
        <v>2.1560691762659951</v>
      </c>
      <c r="V63" s="26">
        <f t="shared" si="39"/>
        <v>4.4999999999999998E-2</v>
      </c>
      <c r="W63" s="163">
        <f t="shared" si="40"/>
        <v>1.1339999999999999</v>
      </c>
      <c r="X63" s="605">
        <f t="shared" si="41"/>
        <v>0.39300000000000002</v>
      </c>
      <c r="Y63" s="610">
        <f t="shared" si="42"/>
        <v>0</v>
      </c>
      <c r="Z63" s="611">
        <f t="shared" si="43"/>
        <v>0</v>
      </c>
      <c r="AB63" s="646">
        <v>29100</v>
      </c>
      <c r="AC63" s="26">
        <f t="shared" si="44"/>
        <v>0.374</v>
      </c>
      <c r="AD63" s="163">
        <f t="shared" si="45"/>
        <v>0.374</v>
      </c>
      <c r="AE63" s="605">
        <f t="shared" si="46"/>
        <v>0.374</v>
      </c>
      <c r="AF63" s="621">
        <f t="shared" si="47"/>
        <v>0</v>
      </c>
      <c r="AG63" s="622">
        <f t="shared" si="48"/>
        <v>0</v>
      </c>
      <c r="AI63" s="160">
        <v>15</v>
      </c>
      <c r="AJ63" s="26">
        <f t="shared" si="49"/>
        <v>0.64500000000000002</v>
      </c>
      <c r="AK63" s="26">
        <f t="shared" si="50"/>
        <v>8.1967213114754092E-2</v>
      </c>
      <c r="AL63" s="26">
        <f t="shared" si="51"/>
        <v>0.65100000000000002</v>
      </c>
      <c r="AM63" s="163">
        <f t="shared" si="52"/>
        <v>1.296</v>
      </c>
      <c r="AN63" s="605">
        <f t="shared" si="53"/>
        <v>0.63200000000000001</v>
      </c>
      <c r="AO63" s="621">
        <f t="shared" si="54"/>
        <v>0</v>
      </c>
      <c r="AP63" s="622">
        <f t="shared" si="55"/>
        <v>0</v>
      </c>
      <c r="AS63" s="212">
        <f t="shared" si="56"/>
        <v>4.5830000000000002</v>
      </c>
      <c r="AT63" s="605">
        <f t="shared" si="57"/>
        <v>0.65800000000000003</v>
      </c>
      <c r="AV63" s="629">
        <f t="shared" si="58"/>
        <v>0</v>
      </c>
      <c r="AW63" s="630">
        <f t="shared" si="59"/>
        <v>2</v>
      </c>
    </row>
    <row r="64" spans="2:49" x14ac:dyDescent="0.3">
      <c r="B64" s="591" t="s">
        <v>918</v>
      </c>
      <c r="C64" s="4" t="s">
        <v>917</v>
      </c>
      <c r="D64" s="11" t="s">
        <v>1201</v>
      </c>
      <c r="E64" s="4" t="s">
        <v>807</v>
      </c>
      <c r="F64" s="636">
        <v>10.558971</v>
      </c>
      <c r="G64" s="14"/>
      <c r="H64" s="638">
        <v>10.558971</v>
      </c>
      <c r="I64" s="83">
        <f t="shared" si="30"/>
        <v>0.36099999999999999</v>
      </c>
      <c r="J64" s="510">
        <v>1.1216429999999999</v>
      </c>
      <c r="K64" s="83">
        <f t="shared" si="31"/>
        <v>0.496</v>
      </c>
      <c r="L64" s="639">
        <f t="shared" si="32"/>
        <v>0.85699999999999998</v>
      </c>
      <c r="M64" s="606">
        <f t="shared" si="33"/>
        <v>0.40600000000000003</v>
      </c>
      <c r="N64" s="610">
        <f t="shared" si="34"/>
        <v>0</v>
      </c>
      <c r="O64" s="611">
        <f t="shared" si="35"/>
        <v>0</v>
      </c>
      <c r="Q64" s="643">
        <v>170</v>
      </c>
      <c r="R64" s="26">
        <f t="shared" si="36"/>
        <v>0.49</v>
      </c>
      <c r="S64" s="512">
        <v>75</v>
      </c>
      <c r="T64" s="26">
        <f t="shared" si="37"/>
        <v>0.76700000000000002</v>
      </c>
      <c r="U64" s="19">
        <f t="shared" si="38"/>
        <v>16.100053688943742</v>
      </c>
      <c r="V64" s="26">
        <f t="shared" si="39"/>
        <v>0.57999999999999996</v>
      </c>
      <c r="W64" s="163">
        <f t="shared" si="40"/>
        <v>1.8370000000000002</v>
      </c>
      <c r="X64" s="605">
        <f t="shared" si="41"/>
        <v>0.70299999999999996</v>
      </c>
      <c r="Y64" s="610">
        <f t="shared" si="42"/>
        <v>0</v>
      </c>
      <c r="Z64" s="611">
        <f t="shared" si="43"/>
        <v>0</v>
      </c>
      <c r="AB64" s="646">
        <v>97600</v>
      </c>
      <c r="AC64" s="144">
        <f t="shared" si="44"/>
        <v>0.98699999999999999</v>
      </c>
      <c r="AD64" s="163">
        <f t="shared" si="45"/>
        <v>0.98699999999999999</v>
      </c>
      <c r="AE64" s="608">
        <f t="shared" si="46"/>
        <v>0.98699999999999999</v>
      </c>
      <c r="AF64" s="621">
        <f t="shared" si="47"/>
        <v>1</v>
      </c>
      <c r="AG64" s="622">
        <f t="shared" si="48"/>
        <v>1</v>
      </c>
      <c r="AI64" s="160">
        <v>3</v>
      </c>
      <c r="AJ64" s="26">
        <f t="shared" si="49"/>
        <v>0.374</v>
      </c>
      <c r="AK64" s="26">
        <f t="shared" si="50"/>
        <v>1.7647058823529412E-2</v>
      </c>
      <c r="AL64" s="26">
        <f t="shared" si="51"/>
        <v>0.36699999999999999</v>
      </c>
      <c r="AM64" s="163">
        <f t="shared" si="52"/>
        <v>0.74099999999999999</v>
      </c>
      <c r="AN64" s="605">
        <f t="shared" si="53"/>
        <v>0.38700000000000001</v>
      </c>
      <c r="AO64" s="621">
        <f t="shared" si="54"/>
        <v>0</v>
      </c>
      <c r="AP64" s="622">
        <f t="shared" si="55"/>
        <v>0</v>
      </c>
      <c r="AS64" s="212">
        <f t="shared" si="56"/>
        <v>4.4219999999999997</v>
      </c>
      <c r="AT64" s="605">
        <f t="shared" si="57"/>
        <v>0.65100000000000002</v>
      </c>
      <c r="AV64" s="629">
        <f t="shared" si="58"/>
        <v>1</v>
      </c>
      <c r="AW64" s="630">
        <f t="shared" si="59"/>
        <v>1</v>
      </c>
    </row>
    <row r="65" spans="2:49" x14ac:dyDescent="0.3">
      <c r="B65" s="591" t="s">
        <v>976</v>
      </c>
      <c r="C65" s="4" t="s">
        <v>975</v>
      </c>
      <c r="D65" s="11" t="s">
        <v>1201</v>
      </c>
      <c r="E65" s="4" t="s">
        <v>737</v>
      </c>
      <c r="F65" s="636">
        <v>18.522355999999998</v>
      </c>
      <c r="G65" s="14"/>
      <c r="H65" s="638">
        <v>18.522355999999998</v>
      </c>
      <c r="I65" s="83">
        <f t="shared" si="30"/>
        <v>0.51600000000000001</v>
      </c>
      <c r="J65" s="510">
        <v>1.8785780000000001</v>
      </c>
      <c r="K65" s="83">
        <f t="shared" si="31"/>
        <v>0.68300000000000005</v>
      </c>
      <c r="L65" s="639">
        <f t="shared" si="32"/>
        <v>1.1990000000000001</v>
      </c>
      <c r="M65" s="606">
        <f t="shared" si="33"/>
        <v>0.61899999999999999</v>
      </c>
      <c r="N65" s="610">
        <f t="shared" si="34"/>
        <v>0</v>
      </c>
      <c r="O65" s="611">
        <f t="shared" si="35"/>
        <v>0</v>
      </c>
      <c r="Q65" s="643">
        <v>129</v>
      </c>
      <c r="R65" s="26">
        <f t="shared" si="36"/>
        <v>0.316</v>
      </c>
      <c r="S65" s="512">
        <v>22</v>
      </c>
      <c r="T65" s="26">
        <f t="shared" si="37"/>
        <v>0.52200000000000002</v>
      </c>
      <c r="U65" s="19">
        <f t="shared" si="38"/>
        <v>6.9645567766865089</v>
      </c>
      <c r="V65" s="26">
        <f t="shared" si="39"/>
        <v>0.27700000000000002</v>
      </c>
      <c r="W65" s="163">
        <f t="shared" si="40"/>
        <v>1.1150000000000002</v>
      </c>
      <c r="X65" s="605">
        <f t="shared" si="41"/>
        <v>0.38700000000000001</v>
      </c>
      <c r="Y65" s="610">
        <f t="shared" si="42"/>
        <v>0</v>
      </c>
      <c r="Z65" s="611">
        <f t="shared" si="43"/>
        <v>0</v>
      </c>
      <c r="AB65" s="646">
        <v>49000</v>
      </c>
      <c r="AC65" s="26">
        <f t="shared" si="44"/>
        <v>0.748</v>
      </c>
      <c r="AD65" s="163">
        <f t="shared" si="45"/>
        <v>0.748</v>
      </c>
      <c r="AE65" s="605">
        <f t="shared" si="46"/>
        <v>0.748</v>
      </c>
      <c r="AF65" s="621">
        <f t="shared" si="47"/>
        <v>0</v>
      </c>
      <c r="AG65" s="622">
        <f t="shared" si="48"/>
        <v>0</v>
      </c>
      <c r="AI65" s="160">
        <v>13</v>
      </c>
      <c r="AJ65" s="26">
        <f t="shared" si="49"/>
        <v>0.61199999999999999</v>
      </c>
      <c r="AK65" s="26">
        <f t="shared" si="50"/>
        <v>0.10077519379844961</v>
      </c>
      <c r="AL65" s="26">
        <f t="shared" si="51"/>
        <v>0.73499999999999999</v>
      </c>
      <c r="AM65" s="163">
        <f t="shared" si="52"/>
        <v>1.347</v>
      </c>
      <c r="AN65" s="605">
        <f t="shared" si="53"/>
        <v>0.65100000000000002</v>
      </c>
      <c r="AO65" s="621">
        <f t="shared" si="54"/>
        <v>0</v>
      </c>
      <c r="AP65" s="622">
        <f t="shared" si="55"/>
        <v>0</v>
      </c>
      <c r="AS65" s="212">
        <f t="shared" si="56"/>
        <v>4.4089999999999998</v>
      </c>
      <c r="AT65" s="605">
        <f t="shared" si="57"/>
        <v>0.64500000000000002</v>
      </c>
      <c r="AV65" s="629">
        <f t="shared" si="58"/>
        <v>0</v>
      </c>
      <c r="AW65" s="630">
        <f t="shared" si="59"/>
        <v>0</v>
      </c>
    </row>
    <row r="66" spans="2:49" x14ac:dyDescent="0.3">
      <c r="B66" s="591" t="s">
        <v>1327</v>
      </c>
      <c r="C66" s="4" t="s">
        <v>832</v>
      </c>
      <c r="D66" s="11" t="s">
        <v>1201</v>
      </c>
      <c r="E66" s="4" t="s">
        <v>833</v>
      </c>
      <c r="F66" s="636">
        <v>31.189762000000002</v>
      </c>
      <c r="G66" s="14"/>
      <c r="H66" s="638">
        <v>31.189762000000002</v>
      </c>
      <c r="I66" s="83">
        <f t="shared" si="30"/>
        <v>0.69599999999999995</v>
      </c>
      <c r="J66" s="510">
        <v>0.75</v>
      </c>
      <c r="K66" s="83">
        <f t="shared" si="31"/>
        <v>0.32900000000000001</v>
      </c>
      <c r="L66" s="639">
        <f t="shared" si="32"/>
        <v>1.0249999999999999</v>
      </c>
      <c r="M66" s="606">
        <f t="shared" si="33"/>
        <v>0.503</v>
      </c>
      <c r="N66" s="610">
        <f t="shared" si="34"/>
        <v>0</v>
      </c>
      <c r="O66" s="611">
        <f t="shared" si="35"/>
        <v>0</v>
      </c>
      <c r="Q66" s="643">
        <v>351</v>
      </c>
      <c r="R66" s="26">
        <f t="shared" si="36"/>
        <v>0.754</v>
      </c>
      <c r="S66" s="512">
        <v>22</v>
      </c>
      <c r="T66" s="26">
        <f t="shared" si="37"/>
        <v>0.52200000000000002</v>
      </c>
      <c r="U66" s="19">
        <f t="shared" si="38"/>
        <v>11.253692798297081</v>
      </c>
      <c r="V66" s="26">
        <f t="shared" si="39"/>
        <v>0.45800000000000002</v>
      </c>
      <c r="W66" s="163">
        <f t="shared" si="40"/>
        <v>1.734</v>
      </c>
      <c r="X66" s="605">
        <f t="shared" si="41"/>
        <v>0.63200000000000001</v>
      </c>
      <c r="Y66" s="610">
        <f t="shared" si="42"/>
        <v>0</v>
      </c>
      <c r="Z66" s="611">
        <f t="shared" si="43"/>
        <v>0</v>
      </c>
      <c r="AB66" s="646">
        <v>49900</v>
      </c>
      <c r="AC66" s="26">
        <f t="shared" si="44"/>
        <v>0.76700000000000002</v>
      </c>
      <c r="AD66" s="163">
        <f t="shared" si="45"/>
        <v>0.76700000000000002</v>
      </c>
      <c r="AE66" s="605">
        <f t="shared" si="46"/>
        <v>0.76700000000000002</v>
      </c>
      <c r="AF66" s="621">
        <f t="shared" si="47"/>
        <v>0</v>
      </c>
      <c r="AG66" s="622">
        <f t="shared" si="48"/>
        <v>0</v>
      </c>
      <c r="AI66" s="160">
        <v>7</v>
      </c>
      <c r="AJ66" s="26">
        <f t="shared" si="49"/>
        <v>0.49</v>
      </c>
      <c r="AK66" s="26">
        <f t="shared" si="50"/>
        <v>1.9943019943019943E-2</v>
      </c>
      <c r="AL66" s="26">
        <f t="shared" si="51"/>
        <v>0.374</v>
      </c>
      <c r="AM66" s="163">
        <f t="shared" si="52"/>
        <v>0.86399999999999999</v>
      </c>
      <c r="AN66" s="605">
        <f t="shared" si="53"/>
        <v>0.438</v>
      </c>
      <c r="AO66" s="621">
        <f t="shared" si="54"/>
        <v>0</v>
      </c>
      <c r="AP66" s="622">
        <f t="shared" si="55"/>
        <v>0</v>
      </c>
      <c r="AS66" s="212">
        <f t="shared" si="56"/>
        <v>4.3899999999999997</v>
      </c>
      <c r="AT66" s="605">
        <f t="shared" si="57"/>
        <v>0.63800000000000001</v>
      </c>
      <c r="AV66" s="629">
        <f t="shared" si="58"/>
        <v>0</v>
      </c>
      <c r="AW66" s="630">
        <f t="shared" si="59"/>
        <v>0</v>
      </c>
    </row>
    <row r="67" spans="2:49" x14ac:dyDescent="0.3">
      <c r="B67" s="591" t="s">
        <v>809</v>
      </c>
      <c r="C67" s="4" t="s">
        <v>808</v>
      </c>
      <c r="D67" s="11" t="s">
        <v>1201</v>
      </c>
      <c r="E67" s="4" t="s">
        <v>775</v>
      </c>
      <c r="F67" s="636">
        <v>12.189233</v>
      </c>
      <c r="G67" s="14"/>
      <c r="H67" s="638">
        <v>12.189233</v>
      </c>
      <c r="I67" s="83">
        <f t="shared" si="30"/>
        <v>0.39300000000000002</v>
      </c>
      <c r="J67" s="510">
        <v>1.3251949999999999</v>
      </c>
      <c r="K67" s="83">
        <f t="shared" si="31"/>
        <v>0.53500000000000003</v>
      </c>
      <c r="L67" s="639">
        <f t="shared" si="32"/>
        <v>0.92800000000000005</v>
      </c>
      <c r="M67" s="606">
        <f t="shared" si="33"/>
        <v>0.45800000000000002</v>
      </c>
      <c r="N67" s="610">
        <f t="shared" si="34"/>
        <v>0</v>
      </c>
      <c r="O67" s="611">
        <f t="shared" si="35"/>
        <v>0</v>
      </c>
      <c r="Q67" s="643">
        <v>401</v>
      </c>
      <c r="R67" s="26">
        <f t="shared" si="36"/>
        <v>0.77400000000000002</v>
      </c>
      <c r="S67" s="512">
        <v>0</v>
      </c>
      <c r="T67" s="26">
        <f t="shared" si="37"/>
        <v>0</v>
      </c>
      <c r="U67" s="19">
        <f t="shared" si="38"/>
        <v>32.897886191854731</v>
      </c>
      <c r="V67" s="31">
        <f t="shared" si="39"/>
        <v>0.85799999999999998</v>
      </c>
      <c r="W67" s="163">
        <f t="shared" si="40"/>
        <v>1.6320000000000001</v>
      </c>
      <c r="X67" s="605">
        <f t="shared" si="41"/>
        <v>0.59299999999999997</v>
      </c>
      <c r="Y67" s="610">
        <f t="shared" si="42"/>
        <v>0</v>
      </c>
      <c r="Z67" s="611">
        <f t="shared" si="43"/>
        <v>1</v>
      </c>
      <c r="AB67" s="646">
        <v>20020</v>
      </c>
      <c r="AC67" s="26">
        <f t="shared" si="44"/>
        <v>8.3000000000000004E-2</v>
      </c>
      <c r="AD67" s="163">
        <f t="shared" si="45"/>
        <v>8.3000000000000004E-2</v>
      </c>
      <c r="AE67" s="605">
        <f t="shared" si="46"/>
        <v>8.3000000000000004E-2</v>
      </c>
      <c r="AF67" s="621">
        <f t="shared" si="47"/>
        <v>0</v>
      </c>
      <c r="AG67" s="622">
        <f t="shared" si="48"/>
        <v>0</v>
      </c>
      <c r="AI67" s="160">
        <v>75</v>
      </c>
      <c r="AJ67" s="31">
        <f t="shared" si="49"/>
        <v>0.85799999999999998</v>
      </c>
      <c r="AK67" s="26">
        <f t="shared" si="50"/>
        <v>0.18703241895261846</v>
      </c>
      <c r="AL67" s="31">
        <f t="shared" si="51"/>
        <v>0.88300000000000001</v>
      </c>
      <c r="AM67" s="163">
        <f t="shared" si="52"/>
        <v>1.7410000000000001</v>
      </c>
      <c r="AN67" s="620">
        <f t="shared" si="53"/>
        <v>0.89</v>
      </c>
      <c r="AO67" s="621">
        <f t="shared" si="54"/>
        <v>0</v>
      </c>
      <c r="AP67" s="622">
        <f t="shared" si="55"/>
        <v>2</v>
      </c>
      <c r="AS67" s="212">
        <f t="shared" si="56"/>
        <v>4.3840000000000003</v>
      </c>
      <c r="AT67" s="605">
        <f t="shared" si="57"/>
        <v>0.63200000000000001</v>
      </c>
      <c r="AV67" s="629">
        <f t="shared" si="58"/>
        <v>0</v>
      </c>
      <c r="AW67" s="630">
        <f t="shared" si="59"/>
        <v>3</v>
      </c>
    </row>
    <row r="68" spans="2:49" x14ac:dyDescent="0.3">
      <c r="B68" s="591" t="s">
        <v>838</v>
      </c>
      <c r="C68" s="4" t="s">
        <v>837</v>
      </c>
      <c r="D68" s="11" t="s">
        <v>1201</v>
      </c>
      <c r="E68" s="4" t="s">
        <v>742</v>
      </c>
      <c r="F68" s="636">
        <v>12.62861</v>
      </c>
      <c r="G68" s="14"/>
      <c r="H68" s="638">
        <v>12.62861</v>
      </c>
      <c r="I68" s="83">
        <f t="shared" si="30"/>
        <v>0.41199999999999998</v>
      </c>
      <c r="J68" s="510">
        <v>2.1</v>
      </c>
      <c r="K68" s="83">
        <f t="shared" si="31"/>
        <v>0.72199999999999998</v>
      </c>
      <c r="L68" s="639">
        <f t="shared" si="32"/>
        <v>1.1339999999999999</v>
      </c>
      <c r="M68" s="606">
        <f t="shared" si="33"/>
        <v>0.55400000000000005</v>
      </c>
      <c r="N68" s="610">
        <f t="shared" si="34"/>
        <v>0</v>
      </c>
      <c r="O68" s="611">
        <f t="shared" si="35"/>
        <v>0</v>
      </c>
      <c r="Q68" s="643">
        <v>335</v>
      </c>
      <c r="R68" s="26">
        <f t="shared" si="36"/>
        <v>0.73499999999999999</v>
      </c>
      <c r="S68" s="512">
        <v>59</v>
      </c>
      <c r="T68" s="26">
        <f t="shared" si="37"/>
        <v>0.72199999999999998</v>
      </c>
      <c r="U68" s="19">
        <f t="shared" si="38"/>
        <v>26.52706829967827</v>
      </c>
      <c r="V68" s="26">
        <f t="shared" si="39"/>
        <v>0.79300000000000004</v>
      </c>
      <c r="W68" s="163">
        <f t="shared" si="40"/>
        <v>2.25</v>
      </c>
      <c r="X68" s="608">
        <f t="shared" si="41"/>
        <v>0.85799999999999998</v>
      </c>
      <c r="Y68" s="610">
        <f t="shared" si="42"/>
        <v>0</v>
      </c>
      <c r="Z68" s="611">
        <f t="shared" si="43"/>
        <v>0</v>
      </c>
      <c r="AB68" s="646">
        <v>38400</v>
      </c>
      <c r="AC68" s="26">
        <f t="shared" si="44"/>
        <v>0.53500000000000003</v>
      </c>
      <c r="AD68" s="163">
        <f t="shared" si="45"/>
        <v>0.53500000000000003</v>
      </c>
      <c r="AE68" s="605">
        <f t="shared" si="46"/>
        <v>0.53500000000000003</v>
      </c>
      <c r="AF68" s="621">
        <f t="shared" si="47"/>
        <v>0</v>
      </c>
      <c r="AG68" s="622">
        <f t="shared" si="48"/>
        <v>0</v>
      </c>
      <c r="AI68" s="160">
        <v>1</v>
      </c>
      <c r="AJ68" s="26">
        <f t="shared" si="49"/>
        <v>0.2</v>
      </c>
      <c r="AK68" s="26">
        <f t="shared" si="50"/>
        <v>2.9850746268656717E-3</v>
      </c>
      <c r="AL68" s="26">
        <f t="shared" si="51"/>
        <v>0.20599999999999999</v>
      </c>
      <c r="AM68" s="163">
        <f t="shared" si="52"/>
        <v>0.40600000000000003</v>
      </c>
      <c r="AN68" s="605">
        <f t="shared" si="53"/>
        <v>0.20599999999999999</v>
      </c>
      <c r="AO68" s="621">
        <f t="shared" si="54"/>
        <v>0</v>
      </c>
      <c r="AP68" s="622">
        <f t="shared" si="55"/>
        <v>0</v>
      </c>
      <c r="AS68" s="212">
        <f t="shared" si="56"/>
        <v>4.3250000000000002</v>
      </c>
      <c r="AT68" s="605">
        <f t="shared" si="57"/>
        <v>0.625</v>
      </c>
      <c r="AV68" s="629">
        <f t="shared" si="58"/>
        <v>0</v>
      </c>
      <c r="AW68" s="630">
        <f t="shared" si="59"/>
        <v>0</v>
      </c>
    </row>
    <row r="69" spans="2:49" x14ac:dyDescent="0.3">
      <c r="B69" s="591" t="s">
        <v>999</v>
      </c>
      <c r="C69" s="4" t="s">
        <v>998</v>
      </c>
      <c r="D69" s="11" t="s">
        <v>1201</v>
      </c>
      <c r="E69" s="4" t="s">
        <v>737</v>
      </c>
      <c r="F69" s="636">
        <v>22.755680999999999</v>
      </c>
      <c r="G69" s="14"/>
      <c r="H69" s="638">
        <v>22.755680999999999</v>
      </c>
      <c r="I69" s="83">
        <f t="shared" si="30"/>
        <v>0.58699999999999997</v>
      </c>
      <c r="J69" s="510">
        <v>3.010821</v>
      </c>
      <c r="K69" s="178">
        <f t="shared" si="31"/>
        <v>0.85799999999999998</v>
      </c>
      <c r="L69" s="639">
        <f t="shared" si="32"/>
        <v>1.4449999999999998</v>
      </c>
      <c r="M69" s="606">
        <f t="shared" si="33"/>
        <v>0.78700000000000003</v>
      </c>
      <c r="N69" s="610">
        <f t="shared" si="34"/>
        <v>0</v>
      </c>
      <c r="O69" s="611">
        <f t="shared" si="35"/>
        <v>1</v>
      </c>
      <c r="Q69" s="643">
        <v>125</v>
      </c>
      <c r="R69" s="26">
        <f t="shared" si="36"/>
        <v>0.309</v>
      </c>
      <c r="S69" s="512">
        <v>10</v>
      </c>
      <c r="T69" s="26">
        <f t="shared" si="37"/>
        <v>0.41199999999999998</v>
      </c>
      <c r="U69" s="19">
        <f t="shared" si="38"/>
        <v>5.493133780527157</v>
      </c>
      <c r="V69" s="26">
        <f t="shared" si="39"/>
        <v>0.219</v>
      </c>
      <c r="W69" s="163">
        <f t="shared" si="40"/>
        <v>0.94</v>
      </c>
      <c r="X69" s="605">
        <f t="shared" si="41"/>
        <v>0.27</v>
      </c>
      <c r="Y69" s="610">
        <f t="shared" si="42"/>
        <v>0</v>
      </c>
      <c r="Z69" s="611">
        <f t="shared" si="43"/>
        <v>0</v>
      </c>
      <c r="AB69" s="646">
        <v>37100</v>
      </c>
      <c r="AC69" s="26">
        <f t="shared" si="44"/>
        <v>0.51600000000000001</v>
      </c>
      <c r="AD69" s="163">
        <f t="shared" si="45"/>
        <v>0.51600000000000001</v>
      </c>
      <c r="AE69" s="605">
        <f t="shared" si="46"/>
        <v>0.51600000000000001</v>
      </c>
      <c r="AF69" s="621">
        <f t="shared" si="47"/>
        <v>0</v>
      </c>
      <c r="AG69" s="622">
        <f t="shared" si="48"/>
        <v>0</v>
      </c>
      <c r="AI69" s="160">
        <v>14</v>
      </c>
      <c r="AJ69" s="26">
        <f t="shared" si="49"/>
        <v>0.63800000000000001</v>
      </c>
      <c r="AK69" s="26">
        <f t="shared" si="50"/>
        <v>0.112</v>
      </c>
      <c r="AL69" s="26">
        <f t="shared" si="51"/>
        <v>0.78</v>
      </c>
      <c r="AM69" s="163">
        <f t="shared" si="52"/>
        <v>1.4180000000000001</v>
      </c>
      <c r="AN69" s="605">
        <f t="shared" si="53"/>
        <v>0.67700000000000005</v>
      </c>
      <c r="AO69" s="621">
        <f t="shared" si="54"/>
        <v>0</v>
      </c>
      <c r="AP69" s="622">
        <f t="shared" si="55"/>
        <v>0</v>
      </c>
      <c r="AS69" s="212">
        <f t="shared" si="56"/>
        <v>4.319</v>
      </c>
      <c r="AT69" s="605">
        <f t="shared" si="57"/>
        <v>0.61899999999999999</v>
      </c>
      <c r="AV69" s="629">
        <f t="shared" si="58"/>
        <v>0</v>
      </c>
      <c r="AW69" s="630">
        <f t="shared" si="59"/>
        <v>1</v>
      </c>
    </row>
    <row r="70" spans="2:49" x14ac:dyDescent="0.3">
      <c r="B70" s="591" t="s">
        <v>865</v>
      </c>
      <c r="C70" s="4" t="s">
        <v>864</v>
      </c>
      <c r="D70" s="11" t="s">
        <v>1201</v>
      </c>
      <c r="E70" s="4" t="s">
        <v>866</v>
      </c>
      <c r="F70" s="636">
        <v>7.9626049999999999</v>
      </c>
      <c r="G70" s="14"/>
      <c r="H70" s="638">
        <v>7.9626049999999999</v>
      </c>
      <c r="I70" s="83">
        <f t="shared" si="30"/>
        <v>0.28999999999999998</v>
      </c>
      <c r="J70" s="510">
        <v>1</v>
      </c>
      <c r="K70" s="83">
        <f t="shared" si="31"/>
        <v>0.39300000000000002</v>
      </c>
      <c r="L70" s="639">
        <f t="shared" si="32"/>
        <v>0.68300000000000005</v>
      </c>
      <c r="M70" s="606">
        <f t="shared" si="33"/>
        <v>0.33500000000000002</v>
      </c>
      <c r="N70" s="610">
        <f t="shared" si="34"/>
        <v>0</v>
      </c>
      <c r="O70" s="611">
        <f t="shared" si="35"/>
        <v>0</v>
      </c>
      <c r="Q70" s="643">
        <v>235</v>
      </c>
      <c r="R70" s="26">
        <f t="shared" si="36"/>
        <v>0.625</v>
      </c>
      <c r="S70" s="512">
        <v>52</v>
      </c>
      <c r="T70" s="26">
        <f t="shared" si="37"/>
        <v>0.70299999999999996</v>
      </c>
      <c r="U70" s="19">
        <f t="shared" si="38"/>
        <v>29.512954617238957</v>
      </c>
      <c r="V70" s="31">
        <f t="shared" si="39"/>
        <v>0.83799999999999997</v>
      </c>
      <c r="W70" s="163">
        <f t="shared" si="40"/>
        <v>2.1659999999999999</v>
      </c>
      <c r="X70" s="605">
        <f t="shared" si="41"/>
        <v>0.80600000000000005</v>
      </c>
      <c r="Y70" s="610">
        <f t="shared" si="42"/>
        <v>0</v>
      </c>
      <c r="Z70" s="611">
        <f t="shared" si="43"/>
        <v>1</v>
      </c>
      <c r="AB70" s="646">
        <v>66600</v>
      </c>
      <c r="AC70" s="144">
        <f t="shared" si="44"/>
        <v>0.90300000000000002</v>
      </c>
      <c r="AD70" s="163">
        <f t="shared" si="45"/>
        <v>0.90300000000000002</v>
      </c>
      <c r="AE70" s="608">
        <f t="shared" si="46"/>
        <v>0.90300000000000002</v>
      </c>
      <c r="AF70" s="621">
        <f t="shared" si="47"/>
        <v>1</v>
      </c>
      <c r="AG70" s="622">
        <f t="shared" si="48"/>
        <v>1</v>
      </c>
      <c r="AI70" s="160">
        <v>2</v>
      </c>
      <c r="AJ70" s="26">
        <f t="shared" si="49"/>
        <v>0.28999999999999998</v>
      </c>
      <c r="AK70" s="26">
        <f t="shared" si="50"/>
        <v>8.5106382978723406E-3</v>
      </c>
      <c r="AL70" s="26">
        <f t="shared" si="51"/>
        <v>0.245</v>
      </c>
      <c r="AM70" s="163">
        <f t="shared" si="52"/>
        <v>0.53499999999999992</v>
      </c>
      <c r="AN70" s="605">
        <f t="shared" si="53"/>
        <v>0.29599999999999999</v>
      </c>
      <c r="AO70" s="621">
        <f t="shared" si="54"/>
        <v>0</v>
      </c>
      <c r="AP70" s="622">
        <f t="shared" si="55"/>
        <v>0</v>
      </c>
      <c r="AS70" s="212">
        <f t="shared" si="56"/>
        <v>4.2869999999999999</v>
      </c>
      <c r="AT70" s="605">
        <f t="shared" si="57"/>
        <v>0.61199999999999999</v>
      </c>
      <c r="AV70" s="629">
        <f t="shared" si="58"/>
        <v>1</v>
      </c>
      <c r="AW70" s="630">
        <f t="shared" si="59"/>
        <v>2</v>
      </c>
    </row>
    <row r="71" spans="2:49" x14ac:dyDescent="0.3">
      <c r="B71" s="591" t="s">
        <v>1019</v>
      </c>
      <c r="C71" s="4" t="s">
        <v>1018</v>
      </c>
      <c r="D71" s="11" t="s">
        <v>1201</v>
      </c>
      <c r="E71" s="4" t="s">
        <v>748</v>
      </c>
      <c r="F71" s="636">
        <v>7.4735139999999998</v>
      </c>
      <c r="G71" s="14"/>
      <c r="H71" s="638">
        <v>7.4735139999999998</v>
      </c>
      <c r="I71" s="83">
        <f t="shared" si="30"/>
        <v>0.25800000000000001</v>
      </c>
      <c r="J71" s="510">
        <v>10.425554999999999</v>
      </c>
      <c r="K71" s="144">
        <f t="shared" si="31"/>
        <v>1</v>
      </c>
      <c r="L71" s="639">
        <f t="shared" si="32"/>
        <v>1.258</v>
      </c>
      <c r="M71" s="606">
        <f t="shared" si="33"/>
        <v>0.65800000000000003</v>
      </c>
      <c r="N71" s="610">
        <f t="shared" si="34"/>
        <v>1</v>
      </c>
      <c r="O71" s="611">
        <f t="shared" si="35"/>
        <v>1</v>
      </c>
      <c r="Q71" s="643">
        <v>69</v>
      </c>
      <c r="R71" s="26">
        <f t="shared" si="36"/>
        <v>6.0000000000000001E-3</v>
      </c>
      <c r="S71" s="512">
        <v>13</v>
      </c>
      <c r="T71" s="26">
        <f t="shared" si="37"/>
        <v>0.47699999999999998</v>
      </c>
      <c r="U71" s="19">
        <f t="shared" si="38"/>
        <v>9.2326046355168394</v>
      </c>
      <c r="V71" s="26">
        <f t="shared" si="39"/>
        <v>0.39300000000000002</v>
      </c>
      <c r="W71" s="163">
        <f t="shared" si="40"/>
        <v>0.876</v>
      </c>
      <c r="X71" s="605">
        <f t="shared" si="41"/>
        <v>0.22500000000000001</v>
      </c>
      <c r="Y71" s="610">
        <f t="shared" si="42"/>
        <v>0</v>
      </c>
      <c r="Z71" s="611">
        <f t="shared" si="43"/>
        <v>0</v>
      </c>
      <c r="AB71" s="646">
        <v>28000</v>
      </c>
      <c r="AC71" s="26">
        <f t="shared" si="44"/>
        <v>0.30299999999999999</v>
      </c>
      <c r="AD71" s="163">
        <f t="shared" si="45"/>
        <v>0.30299999999999999</v>
      </c>
      <c r="AE71" s="605">
        <f t="shared" si="46"/>
        <v>0.30299999999999999</v>
      </c>
      <c r="AF71" s="621">
        <f t="shared" si="47"/>
        <v>0</v>
      </c>
      <c r="AG71" s="622">
        <f t="shared" si="48"/>
        <v>0</v>
      </c>
      <c r="AI71" s="160">
        <v>45</v>
      </c>
      <c r="AJ71" s="31">
        <f t="shared" si="49"/>
        <v>0.80600000000000005</v>
      </c>
      <c r="AK71" s="26">
        <f t="shared" si="50"/>
        <v>0.65217391304347827</v>
      </c>
      <c r="AL71" s="144">
        <f t="shared" si="51"/>
        <v>1</v>
      </c>
      <c r="AM71" s="163">
        <f t="shared" si="52"/>
        <v>1.806</v>
      </c>
      <c r="AN71" s="608">
        <f t="shared" si="53"/>
        <v>0.93500000000000005</v>
      </c>
      <c r="AO71" s="621">
        <f t="shared" si="54"/>
        <v>1</v>
      </c>
      <c r="AP71" s="622">
        <f t="shared" si="55"/>
        <v>2</v>
      </c>
      <c r="AS71" s="212">
        <f t="shared" si="56"/>
        <v>4.2429999999999994</v>
      </c>
      <c r="AT71" s="605">
        <f t="shared" si="57"/>
        <v>0.60599999999999998</v>
      </c>
      <c r="AV71" s="629">
        <f t="shared" si="58"/>
        <v>2</v>
      </c>
      <c r="AW71" s="630">
        <f t="shared" si="59"/>
        <v>3</v>
      </c>
    </row>
    <row r="72" spans="2:49" x14ac:dyDescent="0.3">
      <c r="B72" s="591" t="s">
        <v>1060</v>
      </c>
      <c r="C72" s="4" t="s">
        <v>1059</v>
      </c>
      <c r="D72" s="11" t="s">
        <v>1201</v>
      </c>
      <c r="E72" s="4" t="s">
        <v>737</v>
      </c>
      <c r="F72" s="636">
        <v>7.7371730000000003</v>
      </c>
      <c r="G72" s="14"/>
      <c r="H72" s="638">
        <v>7.7371730000000003</v>
      </c>
      <c r="I72" s="83">
        <f t="shared" si="30"/>
        <v>0.28299999999999997</v>
      </c>
      <c r="J72" s="510">
        <v>2.977417</v>
      </c>
      <c r="K72" s="178">
        <f t="shared" si="31"/>
        <v>0.85099999999999998</v>
      </c>
      <c r="L72" s="639">
        <f t="shared" si="32"/>
        <v>1.1339999999999999</v>
      </c>
      <c r="M72" s="606">
        <f t="shared" si="33"/>
        <v>0.55400000000000005</v>
      </c>
      <c r="N72" s="610">
        <f t="shared" si="34"/>
        <v>0</v>
      </c>
      <c r="O72" s="611">
        <f t="shared" si="35"/>
        <v>1</v>
      </c>
      <c r="Q72" s="643">
        <v>99</v>
      </c>
      <c r="R72" s="26">
        <f t="shared" si="36"/>
        <v>0.14799999999999999</v>
      </c>
      <c r="S72" s="512">
        <v>25</v>
      </c>
      <c r="T72" s="26">
        <f t="shared" si="37"/>
        <v>0.54800000000000004</v>
      </c>
      <c r="U72" s="19">
        <f t="shared" si="38"/>
        <v>12.79537112586212</v>
      </c>
      <c r="V72" s="26">
        <f t="shared" si="39"/>
        <v>0.496</v>
      </c>
      <c r="W72" s="163">
        <f t="shared" si="40"/>
        <v>1.1920000000000002</v>
      </c>
      <c r="X72" s="605">
        <f t="shared" si="41"/>
        <v>0.41199999999999998</v>
      </c>
      <c r="Y72" s="610">
        <f t="shared" si="42"/>
        <v>0</v>
      </c>
      <c r="Z72" s="611">
        <f t="shared" si="43"/>
        <v>0</v>
      </c>
      <c r="AB72" s="646">
        <v>41900</v>
      </c>
      <c r="AC72" s="26">
        <f t="shared" si="44"/>
        <v>0.61199999999999999</v>
      </c>
      <c r="AD72" s="163">
        <f t="shared" si="45"/>
        <v>0.61199999999999999</v>
      </c>
      <c r="AE72" s="605">
        <f t="shared" si="46"/>
        <v>0.61199999999999999</v>
      </c>
      <c r="AF72" s="621">
        <f t="shared" si="47"/>
        <v>0</v>
      </c>
      <c r="AG72" s="622">
        <f t="shared" si="48"/>
        <v>0</v>
      </c>
      <c r="AI72" s="160">
        <v>10</v>
      </c>
      <c r="AJ72" s="26">
        <f t="shared" si="49"/>
        <v>0.56100000000000005</v>
      </c>
      <c r="AK72" s="26">
        <f t="shared" si="50"/>
        <v>0.10101010101010101</v>
      </c>
      <c r="AL72" s="26">
        <f t="shared" si="51"/>
        <v>0.74099999999999999</v>
      </c>
      <c r="AM72" s="163">
        <f t="shared" si="52"/>
        <v>1.302</v>
      </c>
      <c r="AN72" s="605">
        <f t="shared" si="53"/>
        <v>0.63800000000000001</v>
      </c>
      <c r="AO72" s="621">
        <f t="shared" si="54"/>
        <v>0</v>
      </c>
      <c r="AP72" s="622">
        <f t="shared" si="55"/>
        <v>0</v>
      </c>
      <c r="AS72" s="212">
        <f t="shared" si="56"/>
        <v>4.24</v>
      </c>
      <c r="AT72" s="605">
        <f t="shared" si="57"/>
        <v>0.6</v>
      </c>
      <c r="AV72" s="629">
        <f t="shared" si="58"/>
        <v>0</v>
      </c>
      <c r="AW72" s="630">
        <f t="shared" si="59"/>
        <v>1</v>
      </c>
    </row>
    <row r="73" spans="2:49" x14ac:dyDescent="0.3">
      <c r="B73" s="591" t="s">
        <v>900</v>
      </c>
      <c r="C73" s="4" t="s">
        <v>899</v>
      </c>
      <c r="D73" s="11" t="s">
        <v>1201</v>
      </c>
      <c r="E73" s="4" t="s">
        <v>751</v>
      </c>
      <c r="F73" s="636">
        <v>18.737500000000001</v>
      </c>
      <c r="G73" s="14"/>
      <c r="H73" s="638">
        <v>18.737500000000001</v>
      </c>
      <c r="I73" s="83">
        <f t="shared" si="30"/>
        <v>0.52200000000000002</v>
      </c>
      <c r="J73" s="510">
        <v>0</v>
      </c>
      <c r="K73" s="83">
        <f t="shared" si="31"/>
        <v>0</v>
      </c>
      <c r="L73" s="639">
        <f t="shared" si="32"/>
        <v>0.52200000000000002</v>
      </c>
      <c r="M73" s="606">
        <f t="shared" si="33"/>
        <v>0.187</v>
      </c>
      <c r="N73" s="610">
        <f t="shared" si="34"/>
        <v>0</v>
      </c>
      <c r="O73" s="611">
        <f t="shared" si="35"/>
        <v>0</v>
      </c>
      <c r="Q73" s="643">
        <v>204</v>
      </c>
      <c r="R73" s="26">
        <f t="shared" si="36"/>
        <v>0.56699999999999995</v>
      </c>
      <c r="S73" s="512">
        <v>4</v>
      </c>
      <c r="T73" s="26">
        <f t="shared" si="37"/>
        <v>0.32900000000000001</v>
      </c>
      <c r="U73" s="19">
        <f t="shared" si="38"/>
        <v>10.887258172114743</v>
      </c>
      <c r="V73" s="26">
        <f t="shared" si="39"/>
        <v>0.432</v>
      </c>
      <c r="W73" s="163">
        <f t="shared" si="40"/>
        <v>1.3279999999999998</v>
      </c>
      <c r="X73" s="605">
        <f t="shared" si="41"/>
        <v>0.46400000000000002</v>
      </c>
      <c r="Y73" s="610">
        <f t="shared" si="42"/>
        <v>0</v>
      </c>
      <c r="Z73" s="611">
        <f t="shared" si="43"/>
        <v>0</v>
      </c>
      <c r="AB73" s="646">
        <v>83700</v>
      </c>
      <c r="AC73" s="144">
        <f t="shared" si="44"/>
        <v>0.96099999999999997</v>
      </c>
      <c r="AD73" s="163">
        <f t="shared" si="45"/>
        <v>0.96099999999999997</v>
      </c>
      <c r="AE73" s="608">
        <f t="shared" si="46"/>
        <v>0.96099999999999997</v>
      </c>
      <c r="AF73" s="621">
        <f t="shared" si="47"/>
        <v>1</v>
      </c>
      <c r="AG73" s="622">
        <f t="shared" si="48"/>
        <v>1</v>
      </c>
      <c r="AI73" s="160">
        <v>20</v>
      </c>
      <c r="AJ73" s="26">
        <f t="shared" si="49"/>
        <v>0.69</v>
      </c>
      <c r="AK73" s="26">
        <f t="shared" si="50"/>
        <v>9.8039215686274508E-2</v>
      </c>
      <c r="AL73" s="26">
        <f t="shared" si="51"/>
        <v>0.71599999999999997</v>
      </c>
      <c r="AM73" s="163">
        <f t="shared" si="52"/>
        <v>1.4059999999999999</v>
      </c>
      <c r="AN73" s="605">
        <f t="shared" si="53"/>
        <v>0.67</v>
      </c>
      <c r="AO73" s="621">
        <f t="shared" si="54"/>
        <v>0</v>
      </c>
      <c r="AP73" s="622">
        <f t="shared" si="55"/>
        <v>0</v>
      </c>
      <c r="AS73" s="212">
        <f t="shared" si="56"/>
        <v>4.2170000000000005</v>
      </c>
      <c r="AT73" s="605">
        <f t="shared" si="57"/>
        <v>0.59299999999999997</v>
      </c>
      <c r="AV73" s="629">
        <f t="shared" si="58"/>
        <v>1</v>
      </c>
      <c r="AW73" s="630">
        <f t="shared" si="59"/>
        <v>1</v>
      </c>
    </row>
    <row r="74" spans="2:49" x14ac:dyDescent="0.3">
      <c r="B74" s="591" t="s">
        <v>843</v>
      </c>
      <c r="C74" s="4" t="s">
        <v>842</v>
      </c>
      <c r="D74" s="11" t="s">
        <v>1201</v>
      </c>
      <c r="E74" s="4" t="s">
        <v>742</v>
      </c>
      <c r="F74" s="636">
        <v>18.883127000000002</v>
      </c>
      <c r="G74" s="14"/>
      <c r="H74" s="638">
        <v>18.883127000000002</v>
      </c>
      <c r="I74" s="83">
        <f t="shared" ref="I74:I105" si="60">IFERROR(_xlfn.PERCENTRANK.INC(H$10:H$165,H74),"-9999")</f>
        <v>0.52900000000000003</v>
      </c>
      <c r="J74" s="510">
        <v>1.5</v>
      </c>
      <c r="K74" s="83">
        <f t="shared" ref="K74:K105" si="61">IFERROR(_xlfn.PERCENTRANK.INC(J$10:J$165,J74),"-9999")</f>
        <v>0.61899999999999999</v>
      </c>
      <c r="L74" s="639">
        <f t="shared" ref="L74:L105" si="62">SUM(I74,K74)</f>
        <v>1.1480000000000001</v>
      </c>
      <c r="M74" s="606">
        <f t="shared" ref="M74:M105" si="63">IFERROR(_xlfn.PERCENTRANK.INC(L$10:L$165,L74),"-9999")</f>
        <v>0.58699999999999997</v>
      </c>
      <c r="N74" s="610">
        <f t="shared" ref="N74:N105" si="64">COUNTIF(I74,"&gt;=90%")+COUNTIF(K74,"&gt;=90%")</f>
        <v>0</v>
      </c>
      <c r="O74" s="611">
        <f t="shared" ref="O74:O105" si="65">COUNTIF(I74,"&gt;=80%")+COUNTIF(K74,"&gt;=80%")</f>
        <v>0</v>
      </c>
      <c r="Q74" s="643">
        <v>324</v>
      </c>
      <c r="R74" s="26">
        <f t="shared" ref="R74:R105" si="66">IFERROR(_xlfn.PERCENTRANK.INC(Q$10:Q$165,Q74),"-9999")</f>
        <v>0.71599999999999997</v>
      </c>
      <c r="S74" s="512">
        <v>104</v>
      </c>
      <c r="T74" s="31">
        <f t="shared" ref="T74:T105" si="67">IFERROR(_xlfn.PERCENTRANK.INC(S$10:S$165,S74),"-9999")</f>
        <v>0.85099999999999998</v>
      </c>
      <c r="U74" s="19">
        <f t="shared" ref="U74:U105" si="68">Q74/F74</f>
        <v>17.158175126397232</v>
      </c>
      <c r="V74" s="26">
        <f t="shared" ref="V74:V105" si="69">IFERROR(_xlfn.PERCENTRANK.INC(U$10:U$165,U74),"-9999")</f>
        <v>0.60599999999999998</v>
      </c>
      <c r="W74" s="163">
        <f t="shared" ref="W74:W105" si="70">SUM(R74,T74,V74)</f>
        <v>2.173</v>
      </c>
      <c r="X74" s="608">
        <f t="shared" ref="X74:X105" si="71">IFERROR(_xlfn.PERCENTRANK.INC(W$10:W$165,W74),"-9999")</f>
        <v>0.81200000000000006</v>
      </c>
      <c r="Y74" s="610">
        <f t="shared" ref="Y74:Y105" si="72">COUNTIF(R74,"&gt;=90%")+COUNTIF(T74,"&gt;=90%")+COUNTIF(V74,"&gt;=90%")</f>
        <v>0</v>
      </c>
      <c r="Z74" s="611">
        <f t="shared" ref="Z74:Z105" si="73">COUNTIF(R74,"&gt;=80%")+COUNTIF(T74,"&gt;=80%")++COUNTIF(V74,"&gt;=80%")</f>
        <v>1</v>
      </c>
      <c r="AB74" s="646">
        <v>61150</v>
      </c>
      <c r="AC74" s="31">
        <f t="shared" ref="AC74:AC105" si="74">IFERROR(_xlfn.PERCENTRANK.INC(AB$10:AB$165,AB74),"-9999")</f>
        <v>0.88300000000000001</v>
      </c>
      <c r="AD74" s="163">
        <f t="shared" ref="AD74:AD105" si="75">AC74</f>
        <v>0.88300000000000001</v>
      </c>
      <c r="AE74" s="620">
        <f t="shared" ref="AE74:AE105" si="76">IFERROR(_xlfn.PERCENTRANK.INC(AD$10:AD$165,AD74),"-9999")</f>
        <v>0.88300000000000001</v>
      </c>
      <c r="AF74" s="621">
        <f t="shared" ref="AF74:AF105" si="77">COUNTIF($AC74,"&gt;=90%")</f>
        <v>0</v>
      </c>
      <c r="AG74" s="622">
        <f t="shared" ref="AG74:AG105" si="78">COUNTIF($AC74,"&gt;=80%")</f>
        <v>1</v>
      </c>
      <c r="AI74" s="160">
        <v>0</v>
      </c>
      <c r="AJ74" s="26">
        <f t="shared" ref="AJ74:AJ105" si="79">IFERROR(_xlfn.PERCENTRANK.INC(AI$10:AI$165,AI74),"-9999")</f>
        <v>0</v>
      </c>
      <c r="AK74" s="26">
        <f t="shared" ref="AK74:AK105" si="80">AI74/Q74</f>
        <v>0</v>
      </c>
      <c r="AL74" s="26">
        <f t="shared" ref="AL74:AL105" si="81">IFERROR(_xlfn.PERCENTRANK.INC(AK$10:AK$165,AK74),"-9999")</f>
        <v>0</v>
      </c>
      <c r="AM74" s="163">
        <f t="shared" ref="AM74:AM105" si="82">SUM(AJ74,AL74)</f>
        <v>0</v>
      </c>
      <c r="AN74" s="605">
        <f t="shared" ref="AN74:AN105" si="83">IFERROR(_xlfn.PERCENTRANK.INC(AM$10:AM$165,AM74),"-9999")</f>
        <v>0</v>
      </c>
      <c r="AO74" s="621">
        <f t="shared" ref="AO74:AO105" si="84">COUNTIF($AJ74,"&gt;=90%")+COUNTIF($AL74,"&gt;=90%")</f>
        <v>0</v>
      </c>
      <c r="AP74" s="622">
        <f t="shared" ref="AP74:AP105" si="85">COUNTIF($AJ74,"&gt;=80%")+COUNTIF($AL74,"&gt;=80%")</f>
        <v>0</v>
      </c>
      <c r="AS74" s="212">
        <f t="shared" ref="AS74:AS105" si="86">SUM(AL74,AJ74,AC74,V74,T74,R74,K74,I74)</f>
        <v>4.2039999999999997</v>
      </c>
      <c r="AT74" s="605">
        <f t="shared" ref="AT74:AT105" si="87">IFERROR(_xlfn.PERCENTRANK.INC(AS$10:AS$165,AS74),"-9999")</f>
        <v>0.58699999999999997</v>
      </c>
      <c r="AV74" s="629">
        <f t="shared" ref="AV74:AV105" si="88">SUM(AO74,AF74,Y74,N74)</f>
        <v>0</v>
      </c>
      <c r="AW74" s="630">
        <f t="shared" ref="AW74:AW105" si="89">SUM(AP74,AG74,Z74,O74)</f>
        <v>2</v>
      </c>
    </row>
    <row r="75" spans="2:49" x14ac:dyDescent="0.3">
      <c r="B75" s="591" t="s">
        <v>930</v>
      </c>
      <c r="C75" s="4" t="s">
        <v>929</v>
      </c>
      <c r="D75" s="11" t="s">
        <v>1201</v>
      </c>
      <c r="E75" s="4" t="s">
        <v>820</v>
      </c>
      <c r="F75" s="636">
        <v>37.305608999999997</v>
      </c>
      <c r="G75" s="14"/>
      <c r="H75" s="638">
        <v>37.305608999999997</v>
      </c>
      <c r="I75" s="83">
        <f t="shared" si="60"/>
        <v>0.748</v>
      </c>
      <c r="J75" s="510">
        <v>4.4938960000000003</v>
      </c>
      <c r="K75" s="144">
        <f t="shared" si="61"/>
        <v>0.96699999999999997</v>
      </c>
      <c r="L75" s="639">
        <f t="shared" si="62"/>
        <v>1.7149999999999999</v>
      </c>
      <c r="M75" s="608">
        <f t="shared" si="63"/>
        <v>0.94099999999999995</v>
      </c>
      <c r="N75" s="610">
        <f t="shared" si="64"/>
        <v>1</v>
      </c>
      <c r="O75" s="611">
        <f t="shared" si="65"/>
        <v>1</v>
      </c>
      <c r="Q75" s="643">
        <v>177</v>
      </c>
      <c r="R75" s="26">
        <f t="shared" si="66"/>
        <v>0.50900000000000001</v>
      </c>
      <c r="S75" s="512">
        <v>0</v>
      </c>
      <c r="T75" s="26">
        <f t="shared" si="67"/>
        <v>0</v>
      </c>
      <c r="U75" s="19">
        <f t="shared" si="68"/>
        <v>4.7445948409527379</v>
      </c>
      <c r="V75" s="26">
        <f t="shared" si="69"/>
        <v>0.2</v>
      </c>
      <c r="W75" s="163">
        <f t="shared" si="70"/>
        <v>0.70900000000000007</v>
      </c>
      <c r="X75" s="605">
        <f t="shared" si="71"/>
        <v>0.154</v>
      </c>
      <c r="Y75" s="610">
        <f t="shared" si="72"/>
        <v>0</v>
      </c>
      <c r="Z75" s="611">
        <f t="shared" si="73"/>
        <v>0</v>
      </c>
      <c r="AB75" s="646">
        <v>12050</v>
      </c>
      <c r="AC75" s="26">
        <f t="shared" si="74"/>
        <v>6.0000000000000001E-3</v>
      </c>
      <c r="AD75" s="163">
        <f t="shared" si="75"/>
        <v>6.0000000000000001E-3</v>
      </c>
      <c r="AE75" s="605">
        <f t="shared" si="76"/>
        <v>6.0000000000000001E-3</v>
      </c>
      <c r="AF75" s="621">
        <f t="shared" si="77"/>
        <v>0</v>
      </c>
      <c r="AG75" s="622">
        <f t="shared" si="78"/>
        <v>0</v>
      </c>
      <c r="AI75" s="160">
        <v>44</v>
      </c>
      <c r="AJ75" s="31">
        <f t="shared" si="79"/>
        <v>0.8</v>
      </c>
      <c r="AK75" s="26">
        <f t="shared" si="80"/>
        <v>0.24858757062146894</v>
      </c>
      <c r="AL75" s="144">
        <f t="shared" si="81"/>
        <v>0.94099999999999995</v>
      </c>
      <c r="AM75" s="163">
        <f t="shared" si="82"/>
        <v>1.7410000000000001</v>
      </c>
      <c r="AN75" s="620">
        <f t="shared" si="83"/>
        <v>0.89</v>
      </c>
      <c r="AO75" s="621">
        <f t="shared" si="84"/>
        <v>1</v>
      </c>
      <c r="AP75" s="622">
        <f t="shared" si="85"/>
        <v>2</v>
      </c>
      <c r="AS75" s="212">
        <f t="shared" si="86"/>
        <v>4.1710000000000003</v>
      </c>
      <c r="AT75" s="605">
        <f t="shared" si="87"/>
        <v>0.57999999999999996</v>
      </c>
      <c r="AV75" s="629">
        <f t="shared" si="88"/>
        <v>2</v>
      </c>
      <c r="AW75" s="630">
        <f t="shared" si="89"/>
        <v>3</v>
      </c>
    </row>
    <row r="76" spans="2:49" x14ac:dyDescent="0.3">
      <c r="B76" s="591" t="s">
        <v>1333</v>
      </c>
      <c r="C76" s="4" t="s">
        <v>892</v>
      </c>
      <c r="D76" s="11" t="s">
        <v>1201</v>
      </c>
      <c r="E76" s="4" t="s">
        <v>797</v>
      </c>
      <c r="F76" s="636">
        <v>23.945912</v>
      </c>
      <c r="G76" s="14"/>
      <c r="H76" s="638">
        <v>23.945912</v>
      </c>
      <c r="I76" s="83">
        <f t="shared" si="60"/>
        <v>0.60599999999999998</v>
      </c>
      <c r="J76" s="510">
        <v>1.3802490000000001</v>
      </c>
      <c r="K76" s="83">
        <f t="shared" si="61"/>
        <v>0.56100000000000005</v>
      </c>
      <c r="L76" s="639">
        <f t="shared" si="62"/>
        <v>1.167</v>
      </c>
      <c r="M76" s="606">
        <f t="shared" si="63"/>
        <v>0.6</v>
      </c>
      <c r="N76" s="610">
        <f t="shared" si="64"/>
        <v>0</v>
      </c>
      <c r="O76" s="611">
        <f t="shared" si="65"/>
        <v>0</v>
      </c>
      <c r="Q76" s="643">
        <v>179</v>
      </c>
      <c r="R76" s="26">
        <f t="shared" si="66"/>
        <v>0.51600000000000001</v>
      </c>
      <c r="S76" s="512">
        <v>37</v>
      </c>
      <c r="T76" s="26">
        <f t="shared" si="67"/>
        <v>0.63200000000000001</v>
      </c>
      <c r="U76" s="19">
        <f t="shared" si="68"/>
        <v>7.4751798970947529</v>
      </c>
      <c r="V76" s="26">
        <f t="shared" si="69"/>
        <v>0.29599999999999999</v>
      </c>
      <c r="W76" s="163">
        <f t="shared" si="70"/>
        <v>1.4440000000000002</v>
      </c>
      <c r="X76" s="605">
        <f t="shared" si="71"/>
        <v>0.496</v>
      </c>
      <c r="Y76" s="610">
        <f t="shared" si="72"/>
        <v>0</v>
      </c>
      <c r="Z76" s="611">
        <f t="shared" si="73"/>
        <v>0</v>
      </c>
      <c r="AB76" s="646">
        <v>34140</v>
      </c>
      <c r="AC76" s="26">
        <f t="shared" si="74"/>
        <v>0.49</v>
      </c>
      <c r="AD76" s="163">
        <f t="shared" si="75"/>
        <v>0.49</v>
      </c>
      <c r="AE76" s="605">
        <f t="shared" si="76"/>
        <v>0.49</v>
      </c>
      <c r="AF76" s="621">
        <f t="shared" si="77"/>
        <v>0</v>
      </c>
      <c r="AG76" s="622">
        <f t="shared" si="78"/>
        <v>0</v>
      </c>
      <c r="AI76" s="160">
        <v>8</v>
      </c>
      <c r="AJ76" s="26">
        <f t="shared" si="79"/>
        <v>0.50900000000000001</v>
      </c>
      <c r="AK76" s="26">
        <f t="shared" si="80"/>
        <v>4.4692737430167599E-2</v>
      </c>
      <c r="AL76" s="26">
        <f t="shared" si="81"/>
        <v>0.51600000000000001</v>
      </c>
      <c r="AM76" s="163">
        <f t="shared" si="82"/>
        <v>1.0249999999999999</v>
      </c>
      <c r="AN76" s="605">
        <f t="shared" si="83"/>
        <v>0.503</v>
      </c>
      <c r="AO76" s="621">
        <f t="shared" si="84"/>
        <v>0</v>
      </c>
      <c r="AP76" s="622">
        <f t="shared" si="85"/>
        <v>0</v>
      </c>
      <c r="AS76" s="212">
        <f t="shared" si="86"/>
        <v>4.1260000000000003</v>
      </c>
      <c r="AT76" s="605">
        <f t="shared" si="87"/>
        <v>0.57399999999999995</v>
      </c>
      <c r="AV76" s="629">
        <f t="shared" si="88"/>
        <v>0</v>
      </c>
      <c r="AW76" s="630">
        <f t="shared" si="89"/>
        <v>0</v>
      </c>
    </row>
    <row r="77" spans="2:49" x14ac:dyDescent="0.3">
      <c r="B77" s="591" t="s">
        <v>913</v>
      </c>
      <c r="C77" s="4" t="s">
        <v>912</v>
      </c>
      <c r="D77" s="11" t="s">
        <v>1201</v>
      </c>
      <c r="E77" s="4" t="s">
        <v>851</v>
      </c>
      <c r="F77" s="636">
        <v>3.584165</v>
      </c>
      <c r="G77" s="14"/>
      <c r="H77" s="638">
        <v>3.584165</v>
      </c>
      <c r="I77" s="83">
        <f t="shared" si="60"/>
        <v>5.8000000000000003E-2</v>
      </c>
      <c r="J77" s="510">
        <v>1.481079</v>
      </c>
      <c r="K77" s="83">
        <f t="shared" si="61"/>
        <v>0.61199999999999999</v>
      </c>
      <c r="L77" s="639">
        <f t="shared" si="62"/>
        <v>0.67</v>
      </c>
      <c r="M77" s="606">
        <f t="shared" si="63"/>
        <v>0.309</v>
      </c>
      <c r="N77" s="610">
        <f t="shared" si="64"/>
        <v>0</v>
      </c>
      <c r="O77" s="611">
        <f t="shared" si="65"/>
        <v>0</v>
      </c>
      <c r="Q77" s="643">
        <v>189</v>
      </c>
      <c r="R77" s="26">
        <f t="shared" si="66"/>
        <v>0.54800000000000004</v>
      </c>
      <c r="S77" s="512">
        <v>54</v>
      </c>
      <c r="T77" s="26">
        <f t="shared" si="67"/>
        <v>0.70899999999999996</v>
      </c>
      <c r="U77" s="19">
        <f t="shared" si="68"/>
        <v>52.731947329433773</v>
      </c>
      <c r="V77" s="144">
        <f t="shared" si="69"/>
        <v>0.97399999999999998</v>
      </c>
      <c r="W77" s="163">
        <f t="shared" si="70"/>
        <v>2.2309999999999999</v>
      </c>
      <c r="X77" s="608">
        <f t="shared" si="71"/>
        <v>0.84499999999999997</v>
      </c>
      <c r="Y77" s="610">
        <f t="shared" si="72"/>
        <v>1</v>
      </c>
      <c r="Z77" s="611">
        <f t="shared" si="73"/>
        <v>1</v>
      </c>
      <c r="AB77" s="646">
        <v>31200</v>
      </c>
      <c r="AC77" s="26">
        <f t="shared" si="74"/>
        <v>0.41199999999999998</v>
      </c>
      <c r="AD77" s="163">
        <f t="shared" si="75"/>
        <v>0.41199999999999998</v>
      </c>
      <c r="AE77" s="605">
        <f t="shared" si="76"/>
        <v>0.41199999999999998</v>
      </c>
      <c r="AF77" s="621">
        <f t="shared" si="77"/>
        <v>0</v>
      </c>
      <c r="AG77" s="622">
        <f t="shared" si="78"/>
        <v>0</v>
      </c>
      <c r="AI77" s="160">
        <v>4</v>
      </c>
      <c r="AJ77" s="26">
        <f t="shared" si="79"/>
        <v>0.41199999999999998</v>
      </c>
      <c r="AK77" s="26">
        <f t="shared" si="80"/>
        <v>2.1164021164021163E-2</v>
      </c>
      <c r="AL77" s="26">
        <f t="shared" si="81"/>
        <v>0.4</v>
      </c>
      <c r="AM77" s="163">
        <f t="shared" si="82"/>
        <v>0.81200000000000006</v>
      </c>
      <c r="AN77" s="605">
        <f t="shared" si="83"/>
        <v>0.40600000000000003</v>
      </c>
      <c r="AO77" s="621">
        <f t="shared" si="84"/>
        <v>0</v>
      </c>
      <c r="AP77" s="622">
        <f t="shared" si="85"/>
        <v>0</v>
      </c>
      <c r="AS77" s="212">
        <f t="shared" si="86"/>
        <v>4.125</v>
      </c>
      <c r="AT77" s="605">
        <f t="shared" si="87"/>
        <v>0.56699999999999995</v>
      </c>
      <c r="AV77" s="629">
        <f t="shared" si="88"/>
        <v>1</v>
      </c>
      <c r="AW77" s="630">
        <f t="shared" si="89"/>
        <v>1</v>
      </c>
    </row>
    <row r="78" spans="2:49" x14ac:dyDescent="0.3">
      <c r="B78" s="591" t="s">
        <v>778</v>
      </c>
      <c r="C78" s="4" t="s">
        <v>777</v>
      </c>
      <c r="D78" s="11" t="s">
        <v>1201</v>
      </c>
      <c r="E78" s="4" t="s">
        <v>779</v>
      </c>
      <c r="F78" s="636">
        <v>10.174426</v>
      </c>
      <c r="G78" s="14"/>
      <c r="H78" s="638">
        <v>10.174426</v>
      </c>
      <c r="I78" s="83">
        <f t="shared" si="60"/>
        <v>0.35399999999999998</v>
      </c>
      <c r="J78" s="510">
        <v>0.85223400000000005</v>
      </c>
      <c r="K78" s="83">
        <f t="shared" si="61"/>
        <v>0.36699999999999999</v>
      </c>
      <c r="L78" s="639">
        <f t="shared" si="62"/>
        <v>0.72099999999999997</v>
      </c>
      <c r="M78" s="606">
        <f t="shared" si="63"/>
        <v>0.34799999999999998</v>
      </c>
      <c r="N78" s="610">
        <f t="shared" si="64"/>
        <v>0</v>
      </c>
      <c r="O78" s="611">
        <f t="shared" si="65"/>
        <v>0</v>
      </c>
      <c r="Q78" s="643">
        <v>445</v>
      </c>
      <c r="R78" s="31">
        <f t="shared" si="66"/>
        <v>0.8</v>
      </c>
      <c r="S78" s="512">
        <v>47</v>
      </c>
      <c r="T78" s="26">
        <f t="shared" si="67"/>
        <v>0.67700000000000005</v>
      </c>
      <c r="U78" s="19">
        <f t="shared" si="68"/>
        <v>43.737111066511268</v>
      </c>
      <c r="V78" s="144">
        <f t="shared" si="69"/>
        <v>0.94799999999999995</v>
      </c>
      <c r="W78" s="163">
        <f t="shared" si="70"/>
        <v>2.4249999999999998</v>
      </c>
      <c r="X78" s="605">
        <f t="shared" si="71"/>
        <v>0.90900000000000003</v>
      </c>
      <c r="Y78" s="610">
        <f t="shared" si="72"/>
        <v>1</v>
      </c>
      <c r="Z78" s="611">
        <f t="shared" si="73"/>
        <v>2</v>
      </c>
      <c r="AB78" s="646">
        <v>89800</v>
      </c>
      <c r="AC78" s="144">
        <f t="shared" si="74"/>
        <v>0.96699999999999997</v>
      </c>
      <c r="AD78" s="163">
        <f t="shared" si="75"/>
        <v>0.96699999999999997</v>
      </c>
      <c r="AE78" s="608">
        <f t="shared" si="76"/>
        <v>0.96699999999999997</v>
      </c>
      <c r="AF78" s="621">
        <f t="shared" si="77"/>
        <v>1</v>
      </c>
      <c r="AG78" s="622">
        <f t="shared" si="78"/>
        <v>1</v>
      </c>
      <c r="AI78" s="160">
        <v>0</v>
      </c>
      <c r="AJ78" s="26">
        <f t="shared" si="79"/>
        <v>0</v>
      </c>
      <c r="AK78" s="26">
        <f t="shared" si="80"/>
        <v>0</v>
      </c>
      <c r="AL78" s="26">
        <f t="shared" si="81"/>
        <v>0</v>
      </c>
      <c r="AM78" s="163">
        <f t="shared" si="82"/>
        <v>0</v>
      </c>
      <c r="AN78" s="605">
        <f t="shared" si="83"/>
        <v>0</v>
      </c>
      <c r="AO78" s="621">
        <f t="shared" si="84"/>
        <v>0</v>
      </c>
      <c r="AP78" s="622">
        <f t="shared" si="85"/>
        <v>0</v>
      </c>
      <c r="AS78" s="212">
        <f t="shared" si="86"/>
        <v>4.1130000000000004</v>
      </c>
      <c r="AT78" s="605">
        <f t="shared" si="87"/>
        <v>0.56100000000000005</v>
      </c>
      <c r="AV78" s="629">
        <f t="shared" si="88"/>
        <v>2</v>
      </c>
      <c r="AW78" s="630">
        <f t="shared" si="89"/>
        <v>3</v>
      </c>
    </row>
    <row r="79" spans="2:49" x14ac:dyDescent="0.3">
      <c r="B79" s="591" t="s">
        <v>835</v>
      </c>
      <c r="C79" s="4" t="s">
        <v>834</v>
      </c>
      <c r="D79" s="11" t="s">
        <v>1201</v>
      </c>
      <c r="E79" s="4" t="s">
        <v>751</v>
      </c>
      <c r="F79" s="636">
        <v>6.4030820000000004</v>
      </c>
      <c r="G79" s="14"/>
      <c r="H79" s="638">
        <v>6.4030820000000004</v>
      </c>
      <c r="I79" s="83">
        <f t="shared" si="60"/>
        <v>0.17399999999999999</v>
      </c>
      <c r="J79" s="510">
        <v>0</v>
      </c>
      <c r="K79" s="83">
        <f t="shared" si="61"/>
        <v>0</v>
      </c>
      <c r="L79" s="639">
        <f t="shared" si="62"/>
        <v>0.17399999999999999</v>
      </c>
      <c r="M79" s="606">
        <f t="shared" si="63"/>
        <v>4.4999999999999998E-2</v>
      </c>
      <c r="N79" s="610">
        <f t="shared" si="64"/>
        <v>0</v>
      </c>
      <c r="O79" s="611">
        <f t="shared" si="65"/>
        <v>0</v>
      </c>
      <c r="Q79" s="643">
        <v>340</v>
      </c>
      <c r="R79" s="26">
        <f t="shared" si="66"/>
        <v>0.74099999999999999</v>
      </c>
      <c r="S79" s="512">
        <v>66</v>
      </c>
      <c r="T79" s="26">
        <f t="shared" si="67"/>
        <v>0.754</v>
      </c>
      <c r="U79" s="19">
        <f t="shared" si="68"/>
        <v>53.099429306074789</v>
      </c>
      <c r="V79" s="144">
        <f t="shared" si="69"/>
        <v>0.98</v>
      </c>
      <c r="W79" s="163">
        <f t="shared" si="70"/>
        <v>2.4750000000000001</v>
      </c>
      <c r="X79" s="608">
        <f t="shared" si="71"/>
        <v>0.92200000000000004</v>
      </c>
      <c r="Y79" s="610">
        <f t="shared" si="72"/>
        <v>1</v>
      </c>
      <c r="Z79" s="611">
        <f t="shared" si="73"/>
        <v>1</v>
      </c>
      <c r="AB79" s="646">
        <v>78650</v>
      </c>
      <c r="AC79" s="144">
        <f t="shared" si="74"/>
        <v>0.94799999999999995</v>
      </c>
      <c r="AD79" s="163">
        <f t="shared" si="75"/>
        <v>0.94799999999999995</v>
      </c>
      <c r="AE79" s="608">
        <f t="shared" si="76"/>
        <v>0.94799999999999995</v>
      </c>
      <c r="AF79" s="621">
        <f t="shared" si="77"/>
        <v>1</v>
      </c>
      <c r="AG79" s="622">
        <f t="shared" si="78"/>
        <v>1</v>
      </c>
      <c r="AI79" s="160">
        <v>2</v>
      </c>
      <c r="AJ79" s="26">
        <f t="shared" si="79"/>
        <v>0.28999999999999998</v>
      </c>
      <c r="AK79" s="26">
        <f t="shared" si="80"/>
        <v>5.8823529411764705E-3</v>
      </c>
      <c r="AL79" s="26">
        <f t="shared" si="81"/>
        <v>0.22500000000000001</v>
      </c>
      <c r="AM79" s="163">
        <f t="shared" si="82"/>
        <v>0.51500000000000001</v>
      </c>
      <c r="AN79" s="605">
        <f t="shared" si="83"/>
        <v>0.28299999999999997</v>
      </c>
      <c r="AO79" s="621">
        <f t="shared" si="84"/>
        <v>0</v>
      </c>
      <c r="AP79" s="622">
        <f t="shared" si="85"/>
        <v>0</v>
      </c>
      <c r="AS79" s="212">
        <f t="shared" si="86"/>
        <v>4.1120000000000001</v>
      </c>
      <c r="AT79" s="605">
        <f t="shared" si="87"/>
        <v>0.55400000000000005</v>
      </c>
      <c r="AV79" s="629">
        <f t="shared" si="88"/>
        <v>2</v>
      </c>
      <c r="AW79" s="630">
        <f t="shared" si="89"/>
        <v>2</v>
      </c>
    </row>
    <row r="80" spans="2:49" x14ac:dyDescent="0.3">
      <c r="B80" s="591" t="s">
        <v>841</v>
      </c>
      <c r="C80" s="4" t="s">
        <v>840</v>
      </c>
      <c r="D80" s="11" t="s">
        <v>1201</v>
      </c>
      <c r="E80" s="4" t="s">
        <v>134</v>
      </c>
      <c r="F80" s="636">
        <v>6.6732209999999998</v>
      </c>
      <c r="G80" s="14"/>
      <c r="H80" s="638">
        <v>6.6732209999999998</v>
      </c>
      <c r="I80" s="83">
        <f t="shared" si="60"/>
        <v>0.2</v>
      </c>
      <c r="J80" s="510">
        <v>1.100525</v>
      </c>
      <c r="K80" s="83">
        <f t="shared" si="61"/>
        <v>0.47699999999999998</v>
      </c>
      <c r="L80" s="639">
        <f t="shared" si="62"/>
        <v>0.67700000000000005</v>
      </c>
      <c r="M80" s="606">
        <f t="shared" si="63"/>
        <v>0.32900000000000001</v>
      </c>
      <c r="N80" s="610">
        <f t="shared" si="64"/>
        <v>0</v>
      </c>
      <c r="O80" s="611">
        <f t="shared" si="65"/>
        <v>0</v>
      </c>
      <c r="Q80" s="643">
        <v>308</v>
      </c>
      <c r="R80" s="26">
        <f t="shared" si="66"/>
        <v>0.70299999999999996</v>
      </c>
      <c r="S80" s="512">
        <v>106</v>
      </c>
      <c r="T80" s="31">
        <f t="shared" si="67"/>
        <v>0.85799999999999998</v>
      </c>
      <c r="U80" s="19">
        <f t="shared" si="68"/>
        <v>46.154623082316618</v>
      </c>
      <c r="V80" s="144">
        <f t="shared" si="69"/>
        <v>0.95399999999999996</v>
      </c>
      <c r="W80" s="163">
        <f t="shared" si="70"/>
        <v>2.5149999999999997</v>
      </c>
      <c r="X80" s="608">
        <f t="shared" si="71"/>
        <v>0.93500000000000005</v>
      </c>
      <c r="Y80" s="610">
        <f t="shared" si="72"/>
        <v>1</v>
      </c>
      <c r="Z80" s="611">
        <f t="shared" si="73"/>
        <v>2</v>
      </c>
      <c r="AB80" s="646">
        <v>24850</v>
      </c>
      <c r="AC80" s="26">
        <f t="shared" si="74"/>
        <v>0.13500000000000001</v>
      </c>
      <c r="AD80" s="163">
        <f t="shared" si="75"/>
        <v>0.13500000000000001</v>
      </c>
      <c r="AE80" s="605">
        <f t="shared" si="76"/>
        <v>0.13500000000000001</v>
      </c>
      <c r="AF80" s="621">
        <f t="shared" si="77"/>
        <v>0</v>
      </c>
      <c r="AG80" s="622">
        <f t="shared" si="78"/>
        <v>0</v>
      </c>
      <c r="AI80" s="160">
        <v>5</v>
      </c>
      <c r="AJ80" s="26">
        <f t="shared" si="79"/>
        <v>0.41899999999999998</v>
      </c>
      <c r="AK80" s="26">
        <f t="shared" si="80"/>
        <v>1.6233766233766232E-2</v>
      </c>
      <c r="AL80" s="26">
        <f t="shared" si="81"/>
        <v>0.34799999999999998</v>
      </c>
      <c r="AM80" s="163">
        <f t="shared" si="82"/>
        <v>0.7669999999999999</v>
      </c>
      <c r="AN80" s="605">
        <f t="shared" si="83"/>
        <v>0.39300000000000002</v>
      </c>
      <c r="AO80" s="621">
        <f t="shared" si="84"/>
        <v>0</v>
      </c>
      <c r="AP80" s="622">
        <f t="shared" si="85"/>
        <v>0</v>
      </c>
      <c r="AS80" s="212">
        <f t="shared" si="86"/>
        <v>4.0939999999999994</v>
      </c>
      <c r="AT80" s="605">
        <f t="shared" si="87"/>
        <v>0.54800000000000004</v>
      </c>
      <c r="AV80" s="629">
        <f t="shared" si="88"/>
        <v>1</v>
      </c>
      <c r="AW80" s="630">
        <f t="shared" si="89"/>
        <v>2</v>
      </c>
    </row>
    <row r="81" spans="2:49" x14ac:dyDescent="0.3">
      <c r="B81" s="591" t="s">
        <v>1001</v>
      </c>
      <c r="C81" s="4" t="s">
        <v>1000</v>
      </c>
      <c r="D81" s="11" t="s">
        <v>1201</v>
      </c>
      <c r="E81" s="4" t="s">
        <v>791</v>
      </c>
      <c r="F81" s="636">
        <v>65.076435000000004</v>
      </c>
      <c r="G81" s="14"/>
      <c r="H81" s="638">
        <v>65.076435000000004</v>
      </c>
      <c r="I81" s="178">
        <f t="shared" si="60"/>
        <v>0.83799999999999997</v>
      </c>
      <c r="J81" s="510">
        <v>1.1000000000000001</v>
      </c>
      <c r="K81" s="83">
        <f t="shared" si="61"/>
        <v>0.47</v>
      </c>
      <c r="L81" s="639">
        <f t="shared" si="62"/>
        <v>1.3079999999999998</v>
      </c>
      <c r="M81" s="606">
        <f t="shared" si="63"/>
        <v>0.67700000000000005</v>
      </c>
      <c r="N81" s="610">
        <f t="shared" si="64"/>
        <v>0</v>
      </c>
      <c r="O81" s="611">
        <f t="shared" si="65"/>
        <v>1</v>
      </c>
      <c r="Q81" s="643">
        <v>109</v>
      </c>
      <c r="R81" s="26">
        <f t="shared" si="66"/>
        <v>0.219</v>
      </c>
      <c r="S81" s="512">
        <v>19</v>
      </c>
      <c r="T81" s="26">
        <f t="shared" si="67"/>
        <v>0.50900000000000001</v>
      </c>
      <c r="U81" s="19">
        <f t="shared" si="68"/>
        <v>1.6749534604961074</v>
      </c>
      <c r="V81" s="26">
        <f t="shared" si="69"/>
        <v>2.5000000000000001E-2</v>
      </c>
      <c r="W81" s="163">
        <f t="shared" si="70"/>
        <v>0.753</v>
      </c>
      <c r="X81" s="605">
        <f t="shared" si="71"/>
        <v>0.193</v>
      </c>
      <c r="Y81" s="610">
        <f t="shared" si="72"/>
        <v>0</v>
      </c>
      <c r="Z81" s="611">
        <f t="shared" si="73"/>
        <v>0</v>
      </c>
      <c r="AB81" s="646">
        <v>55200</v>
      </c>
      <c r="AC81" s="31">
        <f t="shared" si="74"/>
        <v>0.82499999999999996</v>
      </c>
      <c r="AD81" s="163">
        <f t="shared" si="75"/>
        <v>0.82499999999999996</v>
      </c>
      <c r="AE81" s="620">
        <f t="shared" si="76"/>
        <v>0.82499999999999996</v>
      </c>
      <c r="AF81" s="621">
        <f t="shared" si="77"/>
        <v>0</v>
      </c>
      <c r="AG81" s="622">
        <f t="shared" si="78"/>
        <v>1</v>
      </c>
      <c r="AI81" s="160">
        <v>9</v>
      </c>
      <c r="AJ81" s="26">
        <f t="shared" si="79"/>
        <v>0.54100000000000004</v>
      </c>
      <c r="AK81" s="26">
        <f t="shared" si="80"/>
        <v>8.2568807339449546E-2</v>
      </c>
      <c r="AL81" s="26">
        <f t="shared" si="81"/>
        <v>0.66400000000000003</v>
      </c>
      <c r="AM81" s="163">
        <f t="shared" si="82"/>
        <v>1.2050000000000001</v>
      </c>
      <c r="AN81" s="605">
        <f t="shared" si="83"/>
        <v>0.61199999999999999</v>
      </c>
      <c r="AO81" s="621">
        <f t="shared" si="84"/>
        <v>0</v>
      </c>
      <c r="AP81" s="622">
        <f t="shared" si="85"/>
        <v>0</v>
      </c>
      <c r="AS81" s="212">
        <f t="shared" si="86"/>
        <v>4.0910000000000002</v>
      </c>
      <c r="AT81" s="605">
        <f t="shared" si="87"/>
        <v>0.54100000000000004</v>
      </c>
      <c r="AV81" s="629">
        <f t="shared" si="88"/>
        <v>0</v>
      </c>
      <c r="AW81" s="630">
        <f t="shared" si="89"/>
        <v>2</v>
      </c>
    </row>
    <row r="82" spans="2:49" x14ac:dyDescent="0.3">
      <c r="B82" s="591" t="s">
        <v>850</v>
      </c>
      <c r="C82" s="4" t="s">
        <v>849</v>
      </c>
      <c r="D82" s="11" t="s">
        <v>1201</v>
      </c>
      <c r="E82" s="4" t="s">
        <v>851</v>
      </c>
      <c r="F82" s="636">
        <v>72.776173</v>
      </c>
      <c r="G82" s="14"/>
      <c r="H82" s="638">
        <v>72.776173</v>
      </c>
      <c r="I82" s="178">
        <f t="shared" si="60"/>
        <v>0.85799999999999998</v>
      </c>
      <c r="J82" s="510">
        <v>1.0256350000000001</v>
      </c>
      <c r="K82" s="83">
        <f t="shared" si="61"/>
        <v>0.44500000000000001</v>
      </c>
      <c r="L82" s="639">
        <f t="shared" si="62"/>
        <v>1.3029999999999999</v>
      </c>
      <c r="M82" s="606">
        <f t="shared" si="63"/>
        <v>0.67</v>
      </c>
      <c r="N82" s="610">
        <f t="shared" si="64"/>
        <v>0</v>
      </c>
      <c r="O82" s="611">
        <f t="shared" si="65"/>
        <v>1</v>
      </c>
      <c r="Q82" s="643">
        <v>255</v>
      </c>
      <c r="R82" s="26">
        <f t="shared" si="66"/>
        <v>0.67</v>
      </c>
      <c r="S82" s="512">
        <v>45</v>
      </c>
      <c r="T82" s="26">
        <f t="shared" si="67"/>
        <v>0.66400000000000003</v>
      </c>
      <c r="U82" s="19">
        <f t="shared" si="68"/>
        <v>3.5038940560944307</v>
      </c>
      <c r="V82" s="26">
        <f t="shared" si="69"/>
        <v>0.14099999999999999</v>
      </c>
      <c r="W82" s="163">
        <f t="shared" si="70"/>
        <v>1.4750000000000001</v>
      </c>
      <c r="X82" s="605">
        <f t="shared" si="71"/>
        <v>0.50900000000000001</v>
      </c>
      <c r="Y82" s="610">
        <f t="shared" si="72"/>
        <v>0</v>
      </c>
      <c r="Z82" s="611">
        <f t="shared" si="73"/>
        <v>0</v>
      </c>
      <c r="AB82" s="646">
        <v>27000</v>
      </c>
      <c r="AC82" s="26">
        <f t="shared" si="74"/>
        <v>0.22500000000000001</v>
      </c>
      <c r="AD82" s="163">
        <f t="shared" si="75"/>
        <v>0.22500000000000001</v>
      </c>
      <c r="AE82" s="605">
        <f t="shared" si="76"/>
        <v>0.22500000000000001</v>
      </c>
      <c r="AF82" s="621">
        <f t="shared" si="77"/>
        <v>0</v>
      </c>
      <c r="AG82" s="622">
        <f t="shared" si="78"/>
        <v>0</v>
      </c>
      <c r="AI82" s="160">
        <v>10</v>
      </c>
      <c r="AJ82" s="26">
        <f t="shared" si="79"/>
        <v>0.56100000000000005</v>
      </c>
      <c r="AK82" s="26">
        <f t="shared" si="80"/>
        <v>3.9215686274509803E-2</v>
      </c>
      <c r="AL82" s="26">
        <f t="shared" si="81"/>
        <v>0.496</v>
      </c>
      <c r="AM82" s="163">
        <f t="shared" si="82"/>
        <v>1.0569999999999999</v>
      </c>
      <c r="AN82" s="605">
        <f t="shared" si="83"/>
        <v>0.52200000000000002</v>
      </c>
      <c r="AO82" s="621">
        <f t="shared" si="84"/>
        <v>0</v>
      </c>
      <c r="AP82" s="622">
        <f t="shared" si="85"/>
        <v>0</v>
      </c>
      <c r="AS82" s="212">
        <f t="shared" si="86"/>
        <v>4.0599999999999996</v>
      </c>
      <c r="AT82" s="605">
        <f t="shared" si="87"/>
        <v>0.53500000000000003</v>
      </c>
      <c r="AV82" s="629">
        <f t="shared" si="88"/>
        <v>0</v>
      </c>
      <c r="AW82" s="630">
        <f t="shared" si="89"/>
        <v>1</v>
      </c>
    </row>
    <row r="83" spans="2:49" x14ac:dyDescent="0.3">
      <c r="B83" s="591" t="s">
        <v>965</v>
      </c>
      <c r="C83" s="4" t="s">
        <v>964</v>
      </c>
      <c r="D83" s="11" t="s">
        <v>1201</v>
      </c>
      <c r="E83" s="4" t="s">
        <v>737</v>
      </c>
      <c r="F83" s="636">
        <v>7.1284799999999997</v>
      </c>
      <c r="G83" s="14"/>
      <c r="H83" s="638">
        <v>7.1284799999999997</v>
      </c>
      <c r="I83" s="83">
        <f t="shared" si="60"/>
        <v>0.23200000000000001</v>
      </c>
      <c r="J83" s="510">
        <v>1.631729</v>
      </c>
      <c r="K83" s="83">
        <f t="shared" si="61"/>
        <v>0.64500000000000002</v>
      </c>
      <c r="L83" s="639">
        <f t="shared" si="62"/>
        <v>0.877</v>
      </c>
      <c r="M83" s="606">
        <f t="shared" si="63"/>
        <v>0.41899999999999998</v>
      </c>
      <c r="N83" s="610">
        <f t="shared" si="64"/>
        <v>0</v>
      </c>
      <c r="O83" s="611">
        <f t="shared" si="65"/>
        <v>0</v>
      </c>
      <c r="Q83" s="643">
        <v>139</v>
      </c>
      <c r="R83" s="26">
        <f t="shared" si="66"/>
        <v>0.36699999999999999</v>
      </c>
      <c r="S83" s="512">
        <v>39</v>
      </c>
      <c r="T83" s="26">
        <f t="shared" si="67"/>
        <v>0.64500000000000002</v>
      </c>
      <c r="U83" s="19">
        <f t="shared" si="68"/>
        <v>19.499248086548604</v>
      </c>
      <c r="V83" s="26">
        <f t="shared" si="69"/>
        <v>0.67</v>
      </c>
      <c r="W83" s="163">
        <f t="shared" si="70"/>
        <v>1.6819999999999999</v>
      </c>
      <c r="X83" s="605">
        <f t="shared" si="71"/>
        <v>0.61199999999999999</v>
      </c>
      <c r="Y83" s="610">
        <f t="shared" si="72"/>
        <v>0</v>
      </c>
      <c r="Z83" s="611">
        <f t="shared" si="73"/>
        <v>0</v>
      </c>
      <c r="AB83" s="646">
        <v>52900</v>
      </c>
      <c r="AC83" s="31">
        <f t="shared" si="74"/>
        <v>0.81899999999999995</v>
      </c>
      <c r="AD83" s="163">
        <f t="shared" si="75"/>
        <v>0.81899999999999995</v>
      </c>
      <c r="AE83" s="620">
        <f t="shared" si="76"/>
        <v>0.81899999999999995</v>
      </c>
      <c r="AF83" s="621">
        <f t="shared" si="77"/>
        <v>0</v>
      </c>
      <c r="AG83" s="622">
        <f t="shared" si="78"/>
        <v>1</v>
      </c>
      <c r="AI83" s="160">
        <v>2</v>
      </c>
      <c r="AJ83" s="26">
        <f t="shared" si="79"/>
        <v>0.28999999999999998</v>
      </c>
      <c r="AK83" s="26">
        <f t="shared" si="80"/>
        <v>1.4388489208633094E-2</v>
      </c>
      <c r="AL83" s="26">
        <f t="shared" si="81"/>
        <v>0.33500000000000002</v>
      </c>
      <c r="AM83" s="163">
        <f t="shared" si="82"/>
        <v>0.625</v>
      </c>
      <c r="AN83" s="605">
        <f t="shared" si="83"/>
        <v>0.32900000000000001</v>
      </c>
      <c r="AO83" s="621">
        <f t="shared" si="84"/>
        <v>0</v>
      </c>
      <c r="AP83" s="622">
        <f t="shared" si="85"/>
        <v>0</v>
      </c>
      <c r="AS83" s="212">
        <f t="shared" si="86"/>
        <v>4.0030000000000001</v>
      </c>
      <c r="AT83" s="605">
        <f t="shared" si="87"/>
        <v>0.52900000000000003</v>
      </c>
      <c r="AV83" s="629">
        <f t="shared" si="88"/>
        <v>0</v>
      </c>
      <c r="AW83" s="630">
        <f t="shared" si="89"/>
        <v>1</v>
      </c>
    </row>
    <row r="84" spans="2:49" x14ac:dyDescent="0.3">
      <c r="B84" s="591" t="s">
        <v>932</v>
      </c>
      <c r="C84" s="4" t="s">
        <v>931</v>
      </c>
      <c r="D84" s="11" t="s">
        <v>1201</v>
      </c>
      <c r="E84" s="4" t="s">
        <v>802</v>
      </c>
      <c r="F84" s="636">
        <v>11.473886</v>
      </c>
      <c r="G84" s="14"/>
      <c r="H84" s="638">
        <v>11.473886</v>
      </c>
      <c r="I84" s="83">
        <f t="shared" si="60"/>
        <v>0.374</v>
      </c>
      <c r="J84" s="510">
        <v>4.197921</v>
      </c>
      <c r="K84" s="144">
        <f t="shared" si="61"/>
        <v>0.94099999999999995</v>
      </c>
      <c r="L84" s="639">
        <f t="shared" si="62"/>
        <v>1.3149999999999999</v>
      </c>
      <c r="M84" s="606">
        <f t="shared" si="63"/>
        <v>0.68300000000000005</v>
      </c>
      <c r="N84" s="610">
        <f t="shared" si="64"/>
        <v>1</v>
      </c>
      <c r="O84" s="611">
        <f t="shared" si="65"/>
        <v>1</v>
      </c>
      <c r="Q84" s="643">
        <v>173</v>
      </c>
      <c r="R84" s="26">
        <f t="shared" si="66"/>
        <v>0.496</v>
      </c>
      <c r="S84" s="512">
        <v>0</v>
      </c>
      <c r="T84" s="26">
        <f t="shared" si="67"/>
        <v>0</v>
      </c>
      <c r="U84" s="19">
        <f t="shared" si="68"/>
        <v>15.077716477224891</v>
      </c>
      <c r="V84" s="26">
        <f t="shared" si="69"/>
        <v>0.55400000000000005</v>
      </c>
      <c r="W84" s="163">
        <f t="shared" si="70"/>
        <v>1.05</v>
      </c>
      <c r="X84" s="605">
        <f t="shared" si="71"/>
        <v>0.34799999999999998</v>
      </c>
      <c r="Y84" s="610">
        <f t="shared" si="72"/>
        <v>0</v>
      </c>
      <c r="Z84" s="611">
        <f t="shared" si="73"/>
        <v>0</v>
      </c>
      <c r="AB84" s="646">
        <v>13200</v>
      </c>
      <c r="AC84" s="26">
        <f t="shared" si="74"/>
        <v>2.5000000000000001E-2</v>
      </c>
      <c r="AD84" s="163">
        <f t="shared" si="75"/>
        <v>2.5000000000000001E-2</v>
      </c>
      <c r="AE84" s="605">
        <f t="shared" si="76"/>
        <v>2.5000000000000001E-2</v>
      </c>
      <c r="AF84" s="621">
        <f t="shared" si="77"/>
        <v>0</v>
      </c>
      <c r="AG84" s="622">
        <f t="shared" si="78"/>
        <v>0</v>
      </c>
      <c r="AI84" s="160">
        <v>27</v>
      </c>
      <c r="AJ84" s="26">
        <f t="shared" si="79"/>
        <v>0.71599999999999997</v>
      </c>
      <c r="AK84" s="26">
        <f t="shared" si="80"/>
        <v>0.15606936416184972</v>
      </c>
      <c r="AL84" s="31">
        <f t="shared" si="81"/>
        <v>0.86399999999999999</v>
      </c>
      <c r="AM84" s="163">
        <f t="shared" si="82"/>
        <v>1.58</v>
      </c>
      <c r="AN84" s="620">
        <f t="shared" si="83"/>
        <v>0.80600000000000005</v>
      </c>
      <c r="AO84" s="621">
        <f t="shared" si="84"/>
        <v>0</v>
      </c>
      <c r="AP84" s="622">
        <f t="shared" si="85"/>
        <v>1</v>
      </c>
      <c r="AS84" s="212">
        <f t="shared" si="86"/>
        <v>3.9699999999999998</v>
      </c>
      <c r="AT84" s="605">
        <f t="shared" si="87"/>
        <v>0.52200000000000002</v>
      </c>
      <c r="AV84" s="629">
        <f t="shared" si="88"/>
        <v>1</v>
      </c>
      <c r="AW84" s="630">
        <f t="shared" si="89"/>
        <v>2</v>
      </c>
    </row>
    <row r="85" spans="2:49" x14ac:dyDescent="0.3">
      <c r="B85" s="591" t="s">
        <v>1335</v>
      </c>
      <c r="C85" s="4" t="s">
        <v>891</v>
      </c>
      <c r="D85" s="11" t="s">
        <v>1201</v>
      </c>
      <c r="E85" s="4" t="s">
        <v>878</v>
      </c>
      <c r="F85" s="636">
        <v>9.8496869999999994</v>
      </c>
      <c r="G85" s="14"/>
      <c r="H85" s="638">
        <v>9.8496869999999994</v>
      </c>
      <c r="I85" s="83">
        <f t="shared" si="60"/>
        <v>0.34799999999999998</v>
      </c>
      <c r="J85" s="510">
        <v>0.58154300000000003</v>
      </c>
      <c r="K85" s="83">
        <f t="shared" si="61"/>
        <v>0.29599999999999999</v>
      </c>
      <c r="L85" s="639">
        <f t="shared" si="62"/>
        <v>0.64399999999999991</v>
      </c>
      <c r="M85" s="606">
        <f t="shared" si="63"/>
        <v>0.28999999999999998</v>
      </c>
      <c r="N85" s="610">
        <f t="shared" si="64"/>
        <v>0</v>
      </c>
      <c r="O85" s="611">
        <f t="shared" si="65"/>
        <v>0</v>
      </c>
      <c r="Q85" s="643">
        <v>219</v>
      </c>
      <c r="R85" s="26">
        <f t="shared" si="66"/>
        <v>0.61199999999999999</v>
      </c>
      <c r="S85" s="512">
        <v>14</v>
      </c>
      <c r="T85" s="26">
        <f t="shared" si="67"/>
        <v>0.49</v>
      </c>
      <c r="U85" s="19">
        <f t="shared" si="68"/>
        <v>22.234209066744963</v>
      </c>
      <c r="V85" s="26">
        <f t="shared" si="69"/>
        <v>0.72199999999999998</v>
      </c>
      <c r="W85" s="163">
        <f t="shared" si="70"/>
        <v>1.8239999999999998</v>
      </c>
      <c r="X85" s="605">
        <f t="shared" si="71"/>
        <v>0.69</v>
      </c>
      <c r="Y85" s="610">
        <f t="shared" si="72"/>
        <v>0</v>
      </c>
      <c r="Z85" s="611">
        <f t="shared" si="73"/>
        <v>0</v>
      </c>
      <c r="AB85" s="646">
        <v>72300</v>
      </c>
      <c r="AC85" s="144">
        <f t="shared" si="74"/>
        <v>0.92200000000000004</v>
      </c>
      <c r="AD85" s="163">
        <f t="shared" si="75"/>
        <v>0.92200000000000004</v>
      </c>
      <c r="AE85" s="608">
        <f t="shared" si="76"/>
        <v>0.92200000000000004</v>
      </c>
      <c r="AF85" s="621">
        <f t="shared" si="77"/>
        <v>1</v>
      </c>
      <c r="AG85" s="622">
        <f t="shared" si="78"/>
        <v>1</v>
      </c>
      <c r="AI85" s="160">
        <v>2</v>
      </c>
      <c r="AJ85" s="26">
        <f t="shared" si="79"/>
        <v>0.28999999999999998</v>
      </c>
      <c r="AK85" s="26">
        <f t="shared" si="80"/>
        <v>9.1324200913242004E-3</v>
      </c>
      <c r="AL85" s="26">
        <f t="shared" si="81"/>
        <v>0.25800000000000001</v>
      </c>
      <c r="AM85" s="163">
        <f t="shared" si="82"/>
        <v>0.54800000000000004</v>
      </c>
      <c r="AN85" s="605">
        <f t="shared" si="83"/>
        <v>0.30299999999999999</v>
      </c>
      <c r="AO85" s="621">
        <f t="shared" si="84"/>
        <v>0</v>
      </c>
      <c r="AP85" s="622">
        <f t="shared" si="85"/>
        <v>0</v>
      </c>
      <c r="AS85" s="212">
        <f t="shared" si="86"/>
        <v>3.9380000000000002</v>
      </c>
      <c r="AT85" s="605">
        <f t="shared" si="87"/>
        <v>0.51600000000000001</v>
      </c>
      <c r="AV85" s="629">
        <f t="shared" si="88"/>
        <v>1</v>
      </c>
      <c r="AW85" s="630">
        <f t="shared" si="89"/>
        <v>1</v>
      </c>
    </row>
    <row r="86" spans="2:49" x14ac:dyDescent="0.3">
      <c r="B86" s="591" t="s">
        <v>992</v>
      </c>
      <c r="C86" s="4" t="s">
        <v>991</v>
      </c>
      <c r="D86" s="11" t="s">
        <v>1201</v>
      </c>
      <c r="E86" s="4" t="s">
        <v>797</v>
      </c>
      <c r="F86" s="636">
        <v>14.239499</v>
      </c>
      <c r="G86" s="14"/>
      <c r="H86" s="638">
        <v>14.239499</v>
      </c>
      <c r="I86" s="83">
        <f t="shared" si="60"/>
        <v>0.45100000000000001</v>
      </c>
      <c r="J86" s="510">
        <v>2.3950779999999998</v>
      </c>
      <c r="K86" s="83">
        <f t="shared" si="61"/>
        <v>0.78</v>
      </c>
      <c r="L86" s="639">
        <f t="shared" si="62"/>
        <v>1.2310000000000001</v>
      </c>
      <c r="M86" s="606">
        <f t="shared" si="63"/>
        <v>0.63800000000000001</v>
      </c>
      <c r="N86" s="610">
        <f t="shared" si="64"/>
        <v>0</v>
      </c>
      <c r="O86" s="611">
        <f t="shared" si="65"/>
        <v>0</v>
      </c>
      <c r="Q86" s="643">
        <v>122</v>
      </c>
      <c r="R86" s="26">
        <f t="shared" si="66"/>
        <v>0.28299999999999997</v>
      </c>
      <c r="S86" s="512">
        <v>0</v>
      </c>
      <c r="T86" s="26">
        <f t="shared" si="67"/>
        <v>0</v>
      </c>
      <c r="U86" s="19">
        <f t="shared" si="68"/>
        <v>8.5677171647682258</v>
      </c>
      <c r="V86" s="26">
        <f t="shared" si="69"/>
        <v>0.35399999999999998</v>
      </c>
      <c r="W86" s="163">
        <f t="shared" si="70"/>
        <v>0.63700000000000001</v>
      </c>
      <c r="X86" s="605">
        <f t="shared" si="71"/>
        <v>0.122</v>
      </c>
      <c r="Y86" s="610">
        <f t="shared" si="72"/>
        <v>0</v>
      </c>
      <c r="Z86" s="611">
        <f t="shared" si="73"/>
        <v>0</v>
      </c>
      <c r="AB86" s="646">
        <v>32000</v>
      </c>
      <c r="AC86" s="26">
        <f t="shared" si="74"/>
        <v>0.432</v>
      </c>
      <c r="AD86" s="163">
        <f t="shared" si="75"/>
        <v>0.432</v>
      </c>
      <c r="AE86" s="605">
        <f t="shared" si="76"/>
        <v>0.432</v>
      </c>
      <c r="AF86" s="621">
        <f t="shared" si="77"/>
        <v>0</v>
      </c>
      <c r="AG86" s="622">
        <f t="shared" si="78"/>
        <v>0</v>
      </c>
      <c r="AI86" s="160">
        <v>26</v>
      </c>
      <c r="AJ86" s="26">
        <f t="shared" si="79"/>
        <v>0.70299999999999996</v>
      </c>
      <c r="AK86" s="26">
        <f t="shared" si="80"/>
        <v>0.21311475409836064</v>
      </c>
      <c r="AL86" s="144">
        <f t="shared" si="81"/>
        <v>0.92200000000000004</v>
      </c>
      <c r="AM86" s="163">
        <f t="shared" si="82"/>
        <v>1.625</v>
      </c>
      <c r="AN86" s="620">
        <f t="shared" si="83"/>
        <v>0.82499999999999996</v>
      </c>
      <c r="AO86" s="621">
        <f t="shared" si="84"/>
        <v>1</v>
      </c>
      <c r="AP86" s="622">
        <f t="shared" si="85"/>
        <v>1</v>
      </c>
      <c r="AS86" s="212">
        <f t="shared" si="86"/>
        <v>3.9250000000000003</v>
      </c>
      <c r="AT86" s="605">
        <f t="shared" si="87"/>
        <v>0.50900000000000001</v>
      </c>
      <c r="AV86" s="629">
        <f t="shared" si="88"/>
        <v>1</v>
      </c>
      <c r="AW86" s="630">
        <f t="shared" si="89"/>
        <v>1</v>
      </c>
    </row>
    <row r="87" spans="2:49" x14ac:dyDescent="0.3">
      <c r="B87" s="591" t="s">
        <v>941</v>
      </c>
      <c r="C87" s="4" t="s">
        <v>940</v>
      </c>
      <c r="D87" s="11" t="s">
        <v>1201</v>
      </c>
      <c r="E87" s="4" t="s">
        <v>748</v>
      </c>
      <c r="F87" s="636">
        <v>13.894887000000001</v>
      </c>
      <c r="G87" s="14"/>
      <c r="H87" s="638">
        <v>13.894887000000001</v>
      </c>
      <c r="I87" s="83">
        <f t="shared" si="60"/>
        <v>0.438</v>
      </c>
      <c r="J87" s="510">
        <v>1.9997560000000001</v>
      </c>
      <c r="K87" s="83">
        <f t="shared" si="61"/>
        <v>0.70299999999999996</v>
      </c>
      <c r="L87" s="639">
        <f t="shared" si="62"/>
        <v>1.141</v>
      </c>
      <c r="M87" s="606">
        <f t="shared" si="63"/>
        <v>0.56699999999999995</v>
      </c>
      <c r="N87" s="610">
        <f t="shared" si="64"/>
        <v>0</v>
      </c>
      <c r="O87" s="611">
        <f t="shared" si="65"/>
        <v>0</v>
      </c>
      <c r="Q87" s="643">
        <v>156</v>
      </c>
      <c r="R87" s="26">
        <f t="shared" si="66"/>
        <v>0.44500000000000001</v>
      </c>
      <c r="S87" s="512">
        <v>34</v>
      </c>
      <c r="T87" s="26">
        <f t="shared" si="67"/>
        <v>0.61899999999999999</v>
      </c>
      <c r="U87" s="19">
        <f t="shared" si="68"/>
        <v>11.227151397488875</v>
      </c>
      <c r="V87" s="26">
        <f t="shared" si="69"/>
        <v>0.45100000000000001</v>
      </c>
      <c r="W87" s="163">
        <f t="shared" si="70"/>
        <v>1.5150000000000001</v>
      </c>
      <c r="X87" s="605">
        <f t="shared" si="71"/>
        <v>0.52900000000000003</v>
      </c>
      <c r="Y87" s="610">
        <f t="shared" si="72"/>
        <v>0</v>
      </c>
      <c r="Z87" s="611">
        <f t="shared" si="73"/>
        <v>0</v>
      </c>
      <c r="AB87" s="646">
        <v>21600</v>
      </c>
      <c r="AC87" s="26">
        <f t="shared" si="74"/>
        <v>0.10299999999999999</v>
      </c>
      <c r="AD87" s="163">
        <f t="shared" si="75"/>
        <v>0.10299999999999999</v>
      </c>
      <c r="AE87" s="605">
        <f t="shared" si="76"/>
        <v>0.10299999999999999</v>
      </c>
      <c r="AF87" s="621">
        <f t="shared" si="77"/>
        <v>0</v>
      </c>
      <c r="AG87" s="622">
        <f t="shared" si="78"/>
        <v>0</v>
      </c>
      <c r="AI87" s="160">
        <v>9</v>
      </c>
      <c r="AJ87" s="26">
        <f t="shared" si="79"/>
        <v>0.54100000000000004</v>
      </c>
      <c r="AK87" s="26">
        <f t="shared" si="80"/>
        <v>5.7692307692307696E-2</v>
      </c>
      <c r="AL87" s="26">
        <f t="shared" si="81"/>
        <v>0.58699999999999997</v>
      </c>
      <c r="AM87" s="163">
        <f t="shared" si="82"/>
        <v>1.1280000000000001</v>
      </c>
      <c r="AN87" s="605">
        <f t="shared" si="83"/>
        <v>0.56100000000000005</v>
      </c>
      <c r="AO87" s="621">
        <f t="shared" si="84"/>
        <v>0</v>
      </c>
      <c r="AP87" s="622">
        <f t="shared" si="85"/>
        <v>0</v>
      </c>
      <c r="AS87" s="212">
        <f t="shared" si="86"/>
        <v>3.887</v>
      </c>
      <c r="AT87" s="605">
        <f t="shared" si="87"/>
        <v>0.503</v>
      </c>
      <c r="AV87" s="629">
        <f t="shared" si="88"/>
        <v>0</v>
      </c>
      <c r="AW87" s="630">
        <f t="shared" si="89"/>
        <v>0</v>
      </c>
    </row>
    <row r="88" spans="2:49" x14ac:dyDescent="0.3">
      <c r="B88" s="591" t="s">
        <v>894</v>
      </c>
      <c r="C88" s="4" t="s">
        <v>893</v>
      </c>
      <c r="D88" s="11" t="s">
        <v>1201</v>
      </c>
      <c r="E88" s="4" t="s">
        <v>748</v>
      </c>
      <c r="F88" s="636">
        <v>8.7539309999999997</v>
      </c>
      <c r="G88" s="14"/>
      <c r="H88" s="638">
        <v>8.7539309999999997</v>
      </c>
      <c r="I88" s="83">
        <f t="shared" si="60"/>
        <v>0.316</v>
      </c>
      <c r="J88" s="510">
        <v>1.5496220000000001</v>
      </c>
      <c r="K88" s="83">
        <f t="shared" si="61"/>
        <v>0.63200000000000001</v>
      </c>
      <c r="L88" s="639">
        <f t="shared" si="62"/>
        <v>0.94799999999999995</v>
      </c>
      <c r="M88" s="606">
        <f t="shared" si="63"/>
        <v>0.46400000000000002</v>
      </c>
      <c r="N88" s="610">
        <f t="shared" si="64"/>
        <v>0</v>
      </c>
      <c r="O88" s="611">
        <f t="shared" si="65"/>
        <v>0</v>
      </c>
      <c r="Q88" s="643">
        <v>153</v>
      </c>
      <c r="R88" s="26">
        <f t="shared" si="66"/>
        <v>0.41899999999999998</v>
      </c>
      <c r="S88" s="512">
        <v>47</v>
      </c>
      <c r="T88" s="26">
        <f t="shared" si="67"/>
        <v>0.67700000000000005</v>
      </c>
      <c r="U88" s="19">
        <f t="shared" si="68"/>
        <v>17.477862231265018</v>
      </c>
      <c r="V88" s="26">
        <f t="shared" si="69"/>
        <v>0.625</v>
      </c>
      <c r="W88" s="163">
        <f t="shared" si="70"/>
        <v>1.7210000000000001</v>
      </c>
      <c r="X88" s="605">
        <f t="shared" si="71"/>
        <v>0.625</v>
      </c>
      <c r="Y88" s="610">
        <f t="shared" si="72"/>
        <v>0</v>
      </c>
      <c r="Z88" s="611">
        <f t="shared" si="73"/>
        <v>0</v>
      </c>
      <c r="AB88" s="646">
        <v>28000</v>
      </c>
      <c r="AC88" s="26">
        <f t="shared" si="74"/>
        <v>0.30299999999999999</v>
      </c>
      <c r="AD88" s="163">
        <f t="shared" si="75"/>
        <v>0.30299999999999999</v>
      </c>
      <c r="AE88" s="605">
        <f t="shared" si="76"/>
        <v>0.30299999999999999</v>
      </c>
      <c r="AF88" s="621">
        <f t="shared" si="77"/>
        <v>0</v>
      </c>
      <c r="AG88" s="622">
        <f t="shared" si="78"/>
        <v>0</v>
      </c>
      <c r="AI88" s="160">
        <v>5</v>
      </c>
      <c r="AJ88" s="26">
        <f t="shared" si="79"/>
        <v>0.41899999999999998</v>
      </c>
      <c r="AK88" s="26">
        <f t="shared" si="80"/>
        <v>3.2679738562091505E-2</v>
      </c>
      <c r="AL88" s="26">
        <f t="shared" si="81"/>
        <v>0.47699999999999998</v>
      </c>
      <c r="AM88" s="163">
        <f t="shared" si="82"/>
        <v>0.89599999999999991</v>
      </c>
      <c r="AN88" s="605">
        <f t="shared" si="83"/>
        <v>0.45800000000000002</v>
      </c>
      <c r="AO88" s="621">
        <f t="shared" si="84"/>
        <v>0</v>
      </c>
      <c r="AP88" s="622">
        <f t="shared" si="85"/>
        <v>0</v>
      </c>
      <c r="AS88" s="212">
        <f t="shared" si="86"/>
        <v>3.8679999999999999</v>
      </c>
      <c r="AT88" s="605">
        <f t="shared" si="87"/>
        <v>0.496</v>
      </c>
      <c r="AV88" s="629">
        <f t="shared" si="88"/>
        <v>0</v>
      </c>
      <c r="AW88" s="630">
        <f t="shared" si="89"/>
        <v>0</v>
      </c>
    </row>
    <row r="89" spans="2:49" x14ac:dyDescent="0.3">
      <c r="B89" s="591" t="s">
        <v>1330</v>
      </c>
      <c r="C89" s="4" t="s">
        <v>836</v>
      </c>
      <c r="D89" s="11" t="s">
        <v>1201</v>
      </c>
      <c r="E89" s="4" t="s">
        <v>820</v>
      </c>
      <c r="F89" s="636">
        <v>24.173261</v>
      </c>
      <c r="G89" s="14"/>
      <c r="H89" s="638">
        <v>24.173261</v>
      </c>
      <c r="I89" s="83">
        <f t="shared" si="60"/>
        <v>0.61899999999999999</v>
      </c>
      <c r="J89" s="510">
        <v>0.84840599999999999</v>
      </c>
      <c r="K89" s="83">
        <f t="shared" si="61"/>
        <v>0.36099999999999999</v>
      </c>
      <c r="L89" s="639">
        <f t="shared" si="62"/>
        <v>0.98</v>
      </c>
      <c r="M89" s="606">
        <f t="shared" si="63"/>
        <v>0.47699999999999998</v>
      </c>
      <c r="N89" s="610">
        <f t="shared" si="64"/>
        <v>0</v>
      </c>
      <c r="O89" s="611">
        <f t="shared" si="65"/>
        <v>0</v>
      </c>
      <c r="Q89" s="643">
        <v>329</v>
      </c>
      <c r="R89" s="26">
        <f t="shared" si="66"/>
        <v>0.72899999999999998</v>
      </c>
      <c r="S89" s="512">
        <v>0</v>
      </c>
      <c r="T89" s="26">
        <f t="shared" si="67"/>
        <v>0</v>
      </c>
      <c r="U89" s="19">
        <f t="shared" si="68"/>
        <v>13.610079335179478</v>
      </c>
      <c r="V89" s="26">
        <f t="shared" si="69"/>
        <v>0.52900000000000003</v>
      </c>
      <c r="W89" s="163">
        <f t="shared" si="70"/>
        <v>1.258</v>
      </c>
      <c r="X89" s="605">
        <f t="shared" si="71"/>
        <v>0.45100000000000001</v>
      </c>
      <c r="Y89" s="610">
        <f t="shared" si="72"/>
        <v>0</v>
      </c>
      <c r="Z89" s="611">
        <f t="shared" si="73"/>
        <v>0</v>
      </c>
      <c r="AB89" s="646">
        <v>26000</v>
      </c>
      <c r="AC89" s="26">
        <f t="shared" si="74"/>
        <v>0.17399999999999999</v>
      </c>
      <c r="AD89" s="163">
        <f t="shared" si="75"/>
        <v>0.17399999999999999</v>
      </c>
      <c r="AE89" s="605">
        <f t="shared" si="76"/>
        <v>0.17399999999999999</v>
      </c>
      <c r="AF89" s="621">
        <f t="shared" si="77"/>
        <v>0</v>
      </c>
      <c r="AG89" s="622">
        <f t="shared" si="78"/>
        <v>0</v>
      </c>
      <c r="AI89" s="160">
        <v>31</v>
      </c>
      <c r="AJ89" s="26">
        <f t="shared" si="79"/>
        <v>0.748</v>
      </c>
      <c r="AK89" s="26">
        <f t="shared" si="80"/>
        <v>9.4224924012158054E-2</v>
      </c>
      <c r="AL89" s="26">
        <f t="shared" si="81"/>
        <v>0.68300000000000005</v>
      </c>
      <c r="AM89" s="163">
        <f t="shared" si="82"/>
        <v>1.431</v>
      </c>
      <c r="AN89" s="605">
        <f t="shared" si="83"/>
        <v>0.69</v>
      </c>
      <c r="AO89" s="621">
        <f t="shared" si="84"/>
        <v>0</v>
      </c>
      <c r="AP89" s="622">
        <f t="shared" si="85"/>
        <v>0</v>
      </c>
      <c r="AS89" s="212">
        <f t="shared" si="86"/>
        <v>3.843</v>
      </c>
      <c r="AT89" s="605">
        <f t="shared" si="87"/>
        <v>0.49</v>
      </c>
      <c r="AV89" s="629">
        <f t="shared" si="88"/>
        <v>0</v>
      </c>
      <c r="AW89" s="630">
        <f t="shared" si="89"/>
        <v>0</v>
      </c>
    </row>
    <row r="90" spans="2:49" x14ac:dyDescent="0.3">
      <c r="B90" s="591" t="s">
        <v>819</v>
      </c>
      <c r="C90" s="4" t="s">
        <v>818</v>
      </c>
      <c r="D90" s="11" t="s">
        <v>1201</v>
      </c>
      <c r="E90" s="4" t="s">
        <v>820</v>
      </c>
      <c r="F90" s="636">
        <v>48.210593000000003</v>
      </c>
      <c r="G90" s="14"/>
      <c r="H90" s="638">
        <v>48.210593000000003</v>
      </c>
      <c r="I90" s="178">
        <f t="shared" si="60"/>
        <v>0.8</v>
      </c>
      <c r="J90" s="510">
        <v>1.427951</v>
      </c>
      <c r="K90" s="83">
        <f t="shared" si="61"/>
        <v>0.59299999999999997</v>
      </c>
      <c r="L90" s="639">
        <f t="shared" si="62"/>
        <v>1.393</v>
      </c>
      <c r="M90" s="606">
        <f t="shared" si="63"/>
        <v>0.74099999999999999</v>
      </c>
      <c r="N90" s="610">
        <f t="shared" si="64"/>
        <v>0</v>
      </c>
      <c r="O90" s="611">
        <f t="shared" si="65"/>
        <v>1</v>
      </c>
      <c r="Q90" s="643">
        <v>360</v>
      </c>
      <c r="R90" s="26">
        <f t="shared" si="66"/>
        <v>0.76100000000000001</v>
      </c>
      <c r="S90" s="512">
        <v>0</v>
      </c>
      <c r="T90" s="26">
        <f t="shared" si="67"/>
        <v>0</v>
      </c>
      <c r="U90" s="19">
        <f t="shared" si="68"/>
        <v>7.4672385797038414</v>
      </c>
      <c r="V90" s="26">
        <f t="shared" si="69"/>
        <v>0.28999999999999998</v>
      </c>
      <c r="W90" s="163">
        <f t="shared" si="70"/>
        <v>1.0509999999999999</v>
      </c>
      <c r="X90" s="605">
        <f t="shared" si="71"/>
        <v>0.35399999999999998</v>
      </c>
      <c r="Y90" s="610">
        <f t="shared" si="72"/>
        <v>0</v>
      </c>
      <c r="Z90" s="611">
        <f t="shared" si="73"/>
        <v>0</v>
      </c>
      <c r="AB90" s="646">
        <v>26325</v>
      </c>
      <c r="AC90" s="26">
        <f t="shared" si="74"/>
        <v>0.2</v>
      </c>
      <c r="AD90" s="163">
        <f t="shared" si="75"/>
        <v>0.2</v>
      </c>
      <c r="AE90" s="605">
        <f t="shared" si="76"/>
        <v>0.2</v>
      </c>
      <c r="AF90" s="621">
        <f t="shared" si="77"/>
        <v>0</v>
      </c>
      <c r="AG90" s="622">
        <f t="shared" si="78"/>
        <v>0</v>
      </c>
      <c r="AI90" s="160">
        <v>16</v>
      </c>
      <c r="AJ90" s="26">
        <f t="shared" si="79"/>
        <v>0.65800000000000003</v>
      </c>
      <c r="AK90" s="26">
        <f t="shared" si="80"/>
        <v>4.4444444444444446E-2</v>
      </c>
      <c r="AL90" s="26">
        <f t="shared" si="81"/>
        <v>0.50900000000000001</v>
      </c>
      <c r="AM90" s="163">
        <f t="shared" si="82"/>
        <v>1.167</v>
      </c>
      <c r="AN90" s="605">
        <f t="shared" si="83"/>
        <v>0.57399999999999995</v>
      </c>
      <c r="AO90" s="621">
        <f t="shared" si="84"/>
        <v>0</v>
      </c>
      <c r="AP90" s="622">
        <f t="shared" si="85"/>
        <v>0</v>
      </c>
      <c r="AS90" s="212">
        <f t="shared" si="86"/>
        <v>3.8109999999999999</v>
      </c>
      <c r="AT90" s="605">
        <f t="shared" si="87"/>
        <v>0.48299999999999998</v>
      </c>
      <c r="AV90" s="629">
        <f t="shared" si="88"/>
        <v>0</v>
      </c>
      <c r="AW90" s="630">
        <f t="shared" si="89"/>
        <v>1</v>
      </c>
    </row>
    <row r="91" spans="2:49" x14ac:dyDescent="0.3">
      <c r="B91" s="591" t="s">
        <v>907</v>
      </c>
      <c r="C91" s="4" t="s">
        <v>906</v>
      </c>
      <c r="D91" s="11" t="s">
        <v>1201</v>
      </c>
      <c r="E91" s="4" t="s">
        <v>775</v>
      </c>
      <c r="F91" s="636">
        <v>22.732289999999999</v>
      </c>
      <c r="G91" s="14"/>
      <c r="H91" s="638">
        <v>22.732289999999999</v>
      </c>
      <c r="I91" s="83">
        <f t="shared" si="60"/>
        <v>0.57999999999999996</v>
      </c>
      <c r="J91" s="510">
        <v>0</v>
      </c>
      <c r="K91" s="83">
        <f t="shared" si="61"/>
        <v>0</v>
      </c>
      <c r="L91" s="639">
        <f t="shared" si="62"/>
        <v>0.57999999999999996</v>
      </c>
      <c r="M91" s="606">
        <f t="shared" si="63"/>
        <v>0.26400000000000001</v>
      </c>
      <c r="N91" s="610">
        <f t="shared" si="64"/>
        <v>0</v>
      </c>
      <c r="O91" s="611">
        <f t="shared" si="65"/>
        <v>0</v>
      </c>
      <c r="Q91" s="643">
        <v>199</v>
      </c>
      <c r="R91" s="26">
        <f t="shared" si="66"/>
        <v>0.56100000000000005</v>
      </c>
      <c r="S91" s="512">
        <v>20</v>
      </c>
      <c r="T91" s="26">
        <f t="shared" si="67"/>
        <v>0.51600000000000001</v>
      </c>
      <c r="U91" s="19">
        <f t="shared" si="68"/>
        <v>8.7540674520692807</v>
      </c>
      <c r="V91" s="26">
        <f t="shared" si="69"/>
        <v>0.374</v>
      </c>
      <c r="W91" s="163">
        <f t="shared" si="70"/>
        <v>1.4510000000000001</v>
      </c>
      <c r="X91" s="605">
        <f t="shared" si="71"/>
        <v>0.503</v>
      </c>
      <c r="Y91" s="610">
        <f t="shared" si="72"/>
        <v>0</v>
      </c>
      <c r="Z91" s="611">
        <f t="shared" si="73"/>
        <v>0</v>
      </c>
      <c r="AB91" s="646">
        <v>43200</v>
      </c>
      <c r="AC91" s="26">
        <f t="shared" si="74"/>
        <v>0.66400000000000003</v>
      </c>
      <c r="AD91" s="163">
        <f t="shared" si="75"/>
        <v>0.66400000000000003</v>
      </c>
      <c r="AE91" s="605">
        <f t="shared" si="76"/>
        <v>0.66400000000000003</v>
      </c>
      <c r="AF91" s="621">
        <f t="shared" si="77"/>
        <v>0</v>
      </c>
      <c r="AG91" s="622">
        <f t="shared" si="78"/>
        <v>0</v>
      </c>
      <c r="AI91" s="160">
        <v>10</v>
      </c>
      <c r="AJ91" s="26">
        <f t="shared" si="79"/>
        <v>0.56100000000000005</v>
      </c>
      <c r="AK91" s="26">
        <f t="shared" si="80"/>
        <v>5.0251256281407038E-2</v>
      </c>
      <c r="AL91" s="26">
        <f t="shared" si="81"/>
        <v>0.54800000000000004</v>
      </c>
      <c r="AM91" s="163">
        <f t="shared" si="82"/>
        <v>1.109</v>
      </c>
      <c r="AN91" s="605">
        <f t="shared" si="83"/>
        <v>0.54100000000000004</v>
      </c>
      <c r="AO91" s="621">
        <f t="shared" si="84"/>
        <v>0</v>
      </c>
      <c r="AP91" s="622">
        <f t="shared" si="85"/>
        <v>0</v>
      </c>
      <c r="AS91" s="212">
        <f t="shared" si="86"/>
        <v>3.8040000000000003</v>
      </c>
      <c r="AT91" s="605">
        <f t="shared" si="87"/>
        <v>0.47699999999999998</v>
      </c>
      <c r="AV91" s="629">
        <f t="shared" si="88"/>
        <v>0</v>
      </c>
      <c r="AW91" s="630">
        <f t="shared" si="89"/>
        <v>0</v>
      </c>
    </row>
    <row r="92" spans="2:49" x14ac:dyDescent="0.3">
      <c r="B92" s="591" t="s">
        <v>796</v>
      </c>
      <c r="C92" s="4" t="s">
        <v>795</v>
      </c>
      <c r="D92" s="11" t="s">
        <v>1201</v>
      </c>
      <c r="E92" s="4" t="s">
        <v>134</v>
      </c>
      <c r="F92" s="636">
        <v>19.386537000000001</v>
      </c>
      <c r="G92" s="14"/>
      <c r="H92" s="638">
        <v>19.386537000000001</v>
      </c>
      <c r="I92" s="83">
        <f t="shared" si="60"/>
        <v>0.54100000000000004</v>
      </c>
      <c r="J92" s="510">
        <v>0.87173500000000004</v>
      </c>
      <c r="K92" s="83">
        <f t="shared" si="61"/>
        <v>0.374</v>
      </c>
      <c r="L92" s="639">
        <f t="shared" si="62"/>
        <v>0.91500000000000004</v>
      </c>
      <c r="M92" s="606">
        <f t="shared" si="63"/>
        <v>0.44500000000000001</v>
      </c>
      <c r="N92" s="610">
        <f t="shared" si="64"/>
        <v>0</v>
      </c>
      <c r="O92" s="611">
        <f t="shared" si="65"/>
        <v>0</v>
      </c>
      <c r="Q92" s="643">
        <v>465</v>
      </c>
      <c r="R92" s="31">
        <f t="shared" si="66"/>
        <v>0.82499999999999996</v>
      </c>
      <c r="S92" s="512">
        <v>0</v>
      </c>
      <c r="T92" s="26">
        <f t="shared" si="67"/>
        <v>0</v>
      </c>
      <c r="U92" s="19">
        <f t="shared" si="68"/>
        <v>23.985717511074824</v>
      </c>
      <c r="V92" s="31">
        <f t="shared" si="69"/>
        <v>0.76700000000000002</v>
      </c>
      <c r="W92" s="163">
        <f t="shared" si="70"/>
        <v>1.5920000000000001</v>
      </c>
      <c r="X92" s="605">
        <f t="shared" si="71"/>
        <v>0.57399999999999995</v>
      </c>
      <c r="Y92" s="610">
        <f t="shared" si="72"/>
        <v>0</v>
      </c>
      <c r="Z92" s="611">
        <f t="shared" si="73"/>
        <v>1</v>
      </c>
      <c r="AB92" s="646">
        <v>29900</v>
      </c>
      <c r="AC92" s="26">
        <f t="shared" si="74"/>
        <v>0.38700000000000001</v>
      </c>
      <c r="AD92" s="163">
        <f t="shared" si="75"/>
        <v>0.38700000000000001</v>
      </c>
      <c r="AE92" s="605">
        <f t="shared" si="76"/>
        <v>0.38700000000000001</v>
      </c>
      <c r="AF92" s="621">
        <f t="shared" si="77"/>
        <v>0</v>
      </c>
      <c r="AG92" s="622">
        <f t="shared" si="78"/>
        <v>0</v>
      </c>
      <c r="AI92" s="160">
        <v>8</v>
      </c>
      <c r="AJ92" s="26">
        <f t="shared" si="79"/>
        <v>0.50900000000000001</v>
      </c>
      <c r="AK92" s="26">
        <f t="shared" si="80"/>
        <v>1.7204301075268817E-2</v>
      </c>
      <c r="AL92" s="26">
        <f t="shared" si="81"/>
        <v>0.35399999999999998</v>
      </c>
      <c r="AM92" s="163">
        <f t="shared" si="82"/>
        <v>0.86299999999999999</v>
      </c>
      <c r="AN92" s="605">
        <f t="shared" si="83"/>
        <v>0.432</v>
      </c>
      <c r="AO92" s="621">
        <f t="shared" si="84"/>
        <v>0</v>
      </c>
      <c r="AP92" s="622">
        <f t="shared" si="85"/>
        <v>0</v>
      </c>
      <c r="AS92" s="212">
        <f t="shared" si="86"/>
        <v>3.7569999999999997</v>
      </c>
      <c r="AT92" s="605">
        <f t="shared" si="87"/>
        <v>0.47</v>
      </c>
      <c r="AV92" s="629">
        <f t="shared" si="88"/>
        <v>0</v>
      </c>
      <c r="AW92" s="630">
        <f t="shared" si="89"/>
        <v>1</v>
      </c>
    </row>
    <row r="93" spans="2:49" x14ac:dyDescent="0.3">
      <c r="B93" s="591" t="s">
        <v>882</v>
      </c>
      <c r="C93" s="4" t="s">
        <v>881</v>
      </c>
      <c r="D93" s="11" t="s">
        <v>1201</v>
      </c>
      <c r="E93" s="4" t="s">
        <v>873</v>
      </c>
      <c r="F93" s="636">
        <v>12.458257</v>
      </c>
      <c r="G93" s="14"/>
      <c r="H93" s="638">
        <v>12.458257</v>
      </c>
      <c r="I93" s="83">
        <f t="shared" si="60"/>
        <v>0.4</v>
      </c>
      <c r="J93" s="510">
        <v>1.8</v>
      </c>
      <c r="K93" s="83">
        <f t="shared" si="61"/>
        <v>0.67</v>
      </c>
      <c r="L93" s="639">
        <f t="shared" si="62"/>
        <v>1.07</v>
      </c>
      <c r="M93" s="606">
        <f t="shared" si="63"/>
        <v>0.54100000000000004</v>
      </c>
      <c r="N93" s="610">
        <f t="shared" si="64"/>
        <v>0</v>
      </c>
      <c r="O93" s="611">
        <f t="shared" si="65"/>
        <v>0</v>
      </c>
      <c r="Q93" s="643">
        <v>241</v>
      </c>
      <c r="R93" s="26">
        <f t="shared" si="66"/>
        <v>0.63200000000000001</v>
      </c>
      <c r="S93" s="512">
        <v>135</v>
      </c>
      <c r="T93" s="31">
        <f t="shared" si="67"/>
        <v>0.89600000000000002</v>
      </c>
      <c r="U93" s="19">
        <f t="shared" si="68"/>
        <v>19.344600131463014</v>
      </c>
      <c r="V93" s="26">
        <f t="shared" si="69"/>
        <v>0.66400000000000003</v>
      </c>
      <c r="W93" s="163">
        <f t="shared" si="70"/>
        <v>2.1920000000000002</v>
      </c>
      <c r="X93" s="620">
        <f t="shared" si="71"/>
        <v>0.82499999999999996</v>
      </c>
      <c r="Y93" s="610">
        <f t="shared" si="72"/>
        <v>0</v>
      </c>
      <c r="Z93" s="611">
        <f t="shared" si="73"/>
        <v>1</v>
      </c>
      <c r="AB93" s="646">
        <v>16900</v>
      </c>
      <c r="AC93" s="26">
        <f t="shared" si="74"/>
        <v>6.4000000000000001E-2</v>
      </c>
      <c r="AD93" s="163">
        <f t="shared" si="75"/>
        <v>6.4000000000000001E-2</v>
      </c>
      <c r="AE93" s="605">
        <f t="shared" si="76"/>
        <v>6.4000000000000001E-2</v>
      </c>
      <c r="AF93" s="621">
        <f t="shared" si="77"/>
        <v>0</v>
      </c>
      <c r="AG93" s="622">
        <f t="shared" si="78"/>
        <v>0</v>
      </c>
      <c r="AI93" s="160">
        <v>1</v>
      </c>
      <c r="AJ93" s="26">
        <f t="shared" si="79"/>
        <v>0.2</v>
      </c>
      <c r="AK93" s="26">
        <f t="shared" si="80"/>
        <v>4.1493775933609959E-3</v>
      </c>
      <c r="AL93" s="26">
        <f t="shared" si="81"/>
        <v>0.219</v>
      </c>
      <c r="AM93" s="163">
        <f t="shared" si="82"/>
        <v>0.41900000000000004</v>
      </c>
      <c r="AN93" s="605">
        <f t="shared" si="83"/>
        <v>0.219</v>
      </c>
      <c r="AO93" s="621">
        <f t="shared" si="84"/>
        <v>0</v>
      </c>
      <c r="AP93" s="622">
        <f t="shared" si="85"/>
        <v>0</v>
      </c>
      <c r="AS93" s="212">
        <f t="shared" si="86"/>
        <v>3.7450000000000001</v>
      </c>
      <c r="AT93" s="605">
        <f t="shared" si="87"/>
        <v>0.46400000000000002</v>
      </c>
      <c r="AV93" s="629">
        <f t="shared" si="88"/>
        <v>0</v>
      </c>
      <c r="AW93" s="630">
        <f t="shared" si="89"/>
        <v>1</v>
      </c>
    </row>
    <row r="94" spans="2:49" x14ac:dyDescent="0.3">
      <c r="B94" s="591" t="s">
        <v>847</v>
      </c>
      <c r="C94" s="4" t="s">
        <v>846</v>
      </c>
      <c r="D94" s="11" t="s">
        <v>1201</v>
      </c>
      <c r="E94" s="4" t="s">
        <v>848</v>
      </c>
      <c r="F94" s="636">
        <v>96.572312999999994</v>
      </c>
      <c r="G94" s="14"/>
      <c r="H94" s="638">
        <v>96.572312999999994</v>
      </c>
      <c r="I94" s="178">
        <f t="shared" si="60"/>
        <v>0.89</v>
      </c>
      <c r="J94" s="510">
        <v>0.47110099999999999</v>
      </c>
      <c r="K94" s="83">
        <f t="shared" si="61"/>
        <v>0.251</v>
      </c>
      <c r="L94" s="639">
        <f t="shared" si="62"/>
        <v>1.141</v>
      </c>
      <c r="M94" s="606">
        <f t="shared" si="63"/>
        <v>0.56699999999999995</v>
      </c>
      <c r="N94" s="610">
        <f t="shared" si="64"/>
        <v>0</v>
      </c>
      <c r="O94" s="611">
        <f t="shared" si="65"/>
        <v>1</v>
      </c>
      <c r="Q94" s="643">
        <v>267</v>
      </c>
      <c r="R94" s="26">
        <f t="shared" si="66"/>
        <v>0.69</v>
      </c>
      <c r="S94" s="512">
        <v>1</v>
      </c>
      <c r="T94" s="26">
        <f t="shared" si="67"/>
        <v>0.29599999999999999</v>
      </c>
      <c r="U94" s="19">
        <f t="shared" si="68"/>
        <v>2.7647675788815373</v>
      </c>
      <c r="V94" s="26">
        <f t="shared" si="69"/>
        <v>0.09</v>
      </c>
      <c r="W94" s="163">
        <f t="shared" si="70"/>
        <v>1.0760000000000001</v>
      </c>
      <c r="X94" s="605">
        <f t="shared" si="71"/>
        <v>0.36099999999999999</v>
      </c>
      <c r="Y94" s="610">
        <f t="shared" si="72"/>
        <v>0</v>
      </c>
      <c r="Z94" s="611">
        <f t="shared" si="73"/>
        <v>0</v>
      </c>
      <c r="AB94" s="646">
        <v>23000</v>
      </c>
      <c r="AC94" s="26">
        <f t="shared" si="74"/>
        <v>0.11600000000000001</v>
      </c>
      <c r="AD94" s="163">
        <f t="shared" si="75"/>
        <v>0.11600000000000001</v>
      </c>
      <c r="AE94" s="605">
        <f t="shared" si="76"/>
        <v>0.11600000000000001</v>
      </c>
      <c r="AF94" s="621">
        <f t="shared" si="77"/>
        <v>0</v>
      </c>
      <c r="AG94" s="622">
        <f t="shared" si="78"/>
        <v>0</v>
      </c>
      <c r="AI94" s="160">
        <v>26</v>
      </c>
      <c r="AJ94" s="26">
        <f t="shared" si="79"/>
        <v>0.70299999999999996</v>
      </c>
      <c r="AK94" s="26">
        <f t="shared" si="80"/>
        <v>9.7378277153558054E-2</v>
      </c>
      <c r="AL94" s="26">
        <f t="shared" si="81"/>
        <v>0.69599999999999995</v>
      </c>
      <c r="AM94" s="163">
        <f t="shared" si="82"/>
        <v>1.399</v>
      </c>
      <c r="AN94" s="605">
        <f t="shared" si="83"/>
        <v>0.65800000000000003</v>
      </c>
      <c r="AO94" s="621">
        <f t="shared" si="84"/>
        <v>0</v>
      </c>
      <c r="AP94" s="622">
        <f t="shared" si="85"/>
        <v>0</v>
      </c>
      <c r="AS94" s="212">
        <f t="shared" si="86"/>
        <v>3.7320000000000002</v>
      </c>
      <c r="AT94" s="605">
        <f t="shared" si="87"/>
        <v>0.45800000000000002</v>
      </c>
      <c r="AV94" s="629">
        <f t="shared" si="88"/>
        <v>0</v>
      </c>
      <c r="AW94" s="630">
        <f t="shared" si="89"/>
        <v>1</v>
      </c>
    </row>
    <row r="95" spans="2:49" x14ac:dyDescent="0.3">
      <c r="B95" s="591" t="s">
        <v>1034</v>
      </c>
      <c r="C95" s="4" t="s">
        <v>1033</v>
      </c>
      <c r="D95" s="11" t="s">
        <v>1201</v>
      </c>
      <c r="E95" s="4" t="s">
        <v>794</v>
      </c>
      <c r="F95" s="636">
        <v>31.795414999999998</v>
      </c>
      <c r="G95" s="14"/>
      <c r="H95" s="638">
        <v>31.795414999999998</v>
      </c>
      <c r="I95" s="83">
        <f t="shared" si="60"/>
        <v>0.72199999999999998</v>
      </c>
      <c r="J95" s="510">
        <v>2.4432559999999999</v>
      </c>
      <c r="K95" s="83">
        <f t="shared" si="61"/>
        <v>0.79300000000000004</v>
      </c>
      <c r="L95" s="639">
        <f t="shared" si="62"/>
        <v>1.5150000000000001</v>
      </c>
      <c r="M95" s="607">
        <f t="shared" si="63"/>
        <v>0.85099999999999998</v>
      </c>
      <c r="N95" s="610">
        <f t="shared" si="64"/>
        <v>0</v>
      </c>
      <c r="O95" s="611">
        <f t="shared" si="65"/>
        <v>0</v>
      </c>
      <c r="Q95" s="643">
        <v>97</v>
      </c>
      <c r="R95" s="26">
        <f t="shared" si="66"/>
        <v>0.129</v>
      </c>
      <c r="S95" s="512">
        <v>6</v>
      </c>
      <c r="T95" s="26">
        <f t="shared" si="67"/>
        <v>0.35399999999999998</v>
      </c>
      <c r="U95" s="19">
        <f t="shared" si="68"/>
        <v>3.0507543304592817</v>
      </c>
      <c r="V95" s="26">
        <f t="shared" si="69"/>
        <v>0.109</v>
      </c>
      <c r="W95" s="163">
        <f t="shared" si="70"/>
        <v>0.59199999999999997</v>
      </c>
      <c r="X95" s="605">
        <f t="shared" si="71"/>
        <v>7.6999999999999999E-2</v>
      </c>
      <c r="Y95" s="610">
        <f t="shared" si="72"/>
        <v>0</v>
      </c>
      <c r="Z95" s="611">
        <f t="shared" si="73"/>
        <v>0</v>
      </c>
      <c r="AB95" s="646">
        <v>33000</v>
      </c>
      <c r="AC95" s="26">
        <f t="shared" si="74"/>
        <v>0.46400000000000002</v>
      </c>
      <c r="AD95" s="163">
        <f t="shared" si="75"/>
        <v>0.46400000000000002</v>
      </c>
      <c r="AE95" s="605">
        <f t="shared" si="76"/>
        <v>0.46400000000000002</v>
      </c>
      <c r="AF95" s="621">
        <f t="shared" si="77"/>
        <v>0</v>
      </c>
      <c r="AG95" s="622">
        <f t="shared" si="78"/>
        <v>0</v>
      </c>
      <c r="AI95" s="160">
        <v>7</v>
      </c>
      <c r="AJ95" s="26">
        <f t="shared" si="79"/>
        <v>0.49</v>
      </c>
      <c r="AK95" s="26">
        <f t="shared" si="80"/>
        <v>7.2164948453608241E-2</v>
      </c>
      <c r="AL95" s="26">
        <f t="shared" si="81"/>
        <v>0.63200000000000001</v>
      </c>
      <c r="AM95" s="163">
        <f t="shared" si="82"/>
        <v>1.1219999999999999</v>
      </c>
      <c r="AN95" s="605">
        <f t="shared" si="83"/>
        <v>0.55400000000000005</v>
      </c>
      <c r="AO95" s="621">
        <f t="shared" si="84"/>
        <v>0</v>
      </c>
      <c r="AP95" s="622">
        <f t="shared" si="85"/>
        <v>0</v>
      </c>
      <c r="AS95" s="212">
        <f t="shared" si="86"/>
        <v>3.6930000000000001</v>
      </c>
      <c r="AT95" s="605">
        <f t="shared" si="87"/>
        <v>0.45100000000000001</v>
      </c>
      <c r="AV95" s="629">
        <f t="shared" si="88"/>
        <v>0</v>
      </c>
      <c r="AW95" s="630">
        <f t="shared" si="89"/>
        <v>0</v>
      </c>
    </row>
    <row r="96" spans="2:49" x14ac:dyDescent="0.3">
      <c r="B96" s="591" t="s">
        <v>1334</v>
      </c>
      <c r="C96" s="4" t="s">
        <v>939</v>
      </c>
      <c r="D96" s="11" t="s">
        <v>1201</v>
      </c>
      <c r="E96" s="4" t="s">
        <v>748</v>
      </c>
      <c r="F96" s="636">
        <v>13.733178000000001</v>
      </c>
      <c r="G96" s="14"/>
      <c r="H96" s="638">
        <v>13.733178000000001</v>
      </c>
      <c r="I96" s="83">
        <f t="shared" si="60"/>
        <v>0.42499999999999999</v>
      </c>
      <c r="J96" s="510">
        <v>1.3821110000000001</v>
      </c>
      <c r="K96" s="83">
        <f t="shared" si="61"/>
        <v>0.56699999999999995</v>
      </c>
      <c r="L96" s="639">
        <f t="shared" si="62"/>
        <v>0.99199999999999999</v>
      </c>
      <c r="M96" s="606">
        <f t="shared" si="63"/>
        <v>0.49</v>
      </c>
      <c r="N96" s="610">
        <f t="shared" si="64"/>
        <v>0</v>
      </c>
      <c r="O96" s="611">
        <f t="shared" si="65"/>
        <v>0</v>
      </c>
      <c r="Q96" s="643">
        <v>154</v>
      </c>
      <c r="R96" s="26">
        <f t="shared" si="66"/>
        <v>0.42499999999999999</v>
      </c>
      <c r="S96" s="512">
        <v>40</v>
      </c>
      <c r="T96" s="26">
        <f t="shared" si="67"/>
        <v>0.65800000000000003</v>
      </c>
      <c r="U96" s="19">
        <f t="shared" si="68"/>
        <v>11.213719067793338</v>
      </c>
      <c r="V96" s="26">
        <f t="shared" si="69"/>
        <v>0.44500000000000001</v>
      </c>
      <c r="W96" s="163">
        <f t="shared" si="70"/>
        <v>1.528</v>
      </c>
      <c r="X96" s="605">
        <f t="shared" si="71"/>
        <v>0.53500000000000003</v>
      </c>
      <c r="Y96" s="610">
        <f t="shared" si="72"/>
        <v>0</v>
      </c>
      <c r="Z96" s="611">
        <f t="shared" si="73"/>
        <v>0</v>
      </c>
      <c r="AB96" s="646">
        <v>27700</v>
      </c>
      <c r="AC96" s="26">
        <f t="shared" si="74"/>
        <v>0.27700000000000002</v>
      </c>
      <c r="AD96" s="163">
        <f t="shared" si="75"/>
        <v>0.27700000000000002</v>
      </c>
      <c r="AE96" s="605">
        <f t="shared" si="76"/>
        <v>0.27700000000000002</v>
      </c>
      <c r="AF96" s="621">
        <f t="shared" si="77"/>
        <v>0</v>
      </c>
      <c r="AG96" s="622">
        <f t="shared" si="78"/>
        <v>0</v>
      </c>
      <c r="AI96" s="160">
        <v>5</v>
      </c>
      <c r="AJ96" s="26">
        <f t="shared" si="79"/>
        <v>0.41899999999999998</v>
      </c>
      <c r="AK96" s="26">
        <f t="shared" si="80"/>
        <v>3.2467532467532464E-2</v>
      </c>
      <c r="AL96" s="26">
        <f t="shared" si="81"/>
        <v>0.47</v>
      </c>
      <c r="AM96" s="163">
        <f t="shared" si="82"/>
        <v>0.88900000000000001</v>
      </c>
      <c r="AN96" s="605">
        <f t="shared" si="83"/>
        <v>0.44500000000000001</v>
      </c>
      <c r="AO96" s="621">
        <f t="shared" si="84"/>
        <v>0</v>
      </c>
      <c r="AP96" s="622">
        <f t="shared" si="85"/>
        <v>0</v>
      </c>
      <c r="AS96" s="212">
        <f t="shared" si="86"/>
        <v>3.6859999999999999</v>
      </c>
      <c r="AT96" s="605">
        <f t="shared" si="87"/>
        <v>0.44500000000000001</v>
      </c>
      <c r="AV96" s="629">
        <f t="shared" si="88"/>
        <v>0</v>
      </c>
      <c r="AW96" s="630">
        <f t="shared" si="89"/>
        <v>0</v>
      </c>
    </row>
    <row r="97" spans="2:49" x14ac:dyDescent="0.3">
      <c r="B97" s="591" t="s">
        <v>904</v>
      </c>
      <c r="C97" s="4" t="s">
        <v>903</v>
      </c>
      <c r="D97" s="11" t="s">
        <v>1201</v>
      </c>
      <c r="E97" s="4" t="s">
        <v>905</v>
      </c>
      <c r="F97" s="636">
        <v>68.443554000000006</v>
      </c>
      <c r="G97" s="14"/>
      <c r="H97" s="638">
        <v>68.443554000000006</v>
      </c>
      <c r="I97" s="178">
        <f t="shared" si="60"/>
        <v>0.85099999999999998</v>
      </c>
      <c r="J97" s="510">
        <v>1.428833</v>
      </c>
      <c r="K97" s="83">
        <f t="shared" si="61"/>
        <v>0.6</v>
      </c>
      <c r="L97" s="639">
        <f t="shared" si="62"/>
        <v>1.4510000000000001</v>
      </c>
      <c r="M97" s="607">
        <f t="shared" si="63"/>
        <v>0.80600000000000005</v>
      </c>
      <c r="N97" s="610">
        <f t="shared" si="64"/>
        <v>0</v>
      </c>
      <c r="O97" s="611">
        <f t="shared" si="65"/>
        <v>1</v>
      </c>
      <c r="Q97" s="643">
        <v>204</v>
      </c>
      <c r="R97" s="26">
        <f t="shared" si="66"/>
        <v>0.56699999999999995</v>
      </c>
      <c r="S97" s="512">
        <v>0</v>
      </c>
      <c r="T97" s="26">
        <f t="shared" si="67"/>
        <v>0</v>
      </c>
      <c r="U97" s="19">
        <f t="shared" si="68"/>
        <v>2.9805582568082305</v>
      </c>
      <c r="V97" s="26">
        <f t="shared" si="69"/>
        <v>0.10299999999999999</v>
      </c>
      <c r="W97" s="163">
        <f t="shared" si="70"/>
        <v>0.66999999999999993</v>
      </c>
      <c r="X97" s="605">
        <f t="shared" si="71"/>
        <v>0.13500000000000001</v>
      </c>
      <c r="Y97" s="610">
        <f t="shared" si="72"/>
        <v>0</v>
      </c>
      <c r="Z97" s="611">
        <f t="shared" si="73"/>
        <v>0</v>
      </c>
      <c r="AB97" s="646">
        <v>51850</v>
      </c>
      <c r="AC97" s="31">
        <f t="shared" si="74"/>
        <v>0.8</v>
      </c>
      <c r="AD97" s="163">
        <f t="shared" si="75"/>
        <v>0.8</v>
      </c>
      <c r="AE97" s="620">
        <f t="shared" si="76"/>
        <v>0.8</v>
      </c>
      <c r="AF97" s="621">
        <f t="shared" si="77"/>
        <v>0</v>
      </c>
      <c r="AG97" s="622">
        <f t="shared" si="78"/>
        <v>1</v>
      </c>
      <c r="AI97" s="160">
        <v>3</v>
      </c>
      <c r="AJ97" s="26">
        <f t="shared" si="79"/>
        <v>0.374</v>
      </c>
      <c r="AK97" s="26">
        <f t="shared" si="80"/>
        <v>1.4705882352941176E-2</v>
      </c>
      <c r="AL97" s="26">
        <f t="shared" si="81"/>
        <v>0.34100000000000003</v>
      </c>
      <c r="AM97" s="163">
        <f t="shared" si="82"/>
        <v>0.71500000000000008</v>
      </c>
      <c r="AN97" s="605">
        <f t="shared" si="83"/>
        <v>0.36699999999999999</v>
      </c>
      <c r="AO97" s="621">
        <f t="shared" si="84"/>
        <v>0</v>
      </c>
      <c r="AP97" s="622">
        <f t="shared" si="85"/>
        <v>0</v>
      </c>
      <c r="AS97" s="212">
        <f t="shared" si="86"/>
        <v>3.6360000000000001</v>
      </c>
      <c r="AT97" s="605">
        <f t="shared" si="87"/>
        <v>0.438</v>
      </c>
      <c r="AV97" s="629">
        <f t="shared" si="88"/>
        <v>0</v>
      </c>
      <c r="AW97" s="630">
        <f t="shared" si="89"/>
        <v>2</v>
      </c>
    </row>
    <row r="98" spans="2:49" x14ac:dyDescent="0.3">
      <c r="B98" s="591" t="s">
        <v>980</v>
      </c>
      <c r="C98" s="4" t="s">
        <v>979</v>
      </c>
      <c r="D98" s="11" t="s">
        <v>1201</v>
      </c>
      <c r="E98" s="4" t="s">
        <v>820</v>
      </c>
      <c r="F98" s="636">
        <v>11.696009</v>
      </c>
      <c r="G98" s="14"/>
      <c r="H98" s="638">
        <v>11.696009</v>
      </c>
      <c r="I98" s="83">
        <f t="shared" si="60"/>
        <v>0.38</v>
      </c>
      <c r="J98" s="510">
        <v>1.912598</v>
      </c>
      <c r="K98" s="83">
        <f t="shared" si="61"/>
        <v>0.69599999999999995</v>
      </c>
      <c r="L98" s="639">
        <f t="shared" si="62"/>
        <v>1.0760000000000001</v>
      </c>
      <c r="M98" s="606">
        <f t="shared" si="63"/>
        <v>0.54800000000000004</v>
      </c>
      <c r="N98" s="610">
        <f t="shared" si="64"/>
        <v>0</v>
      </c>
      <c r="O98" s="611">
        <f t="shared" si="65"/>
        <v>0</v>
      </c>
      <c r="Q98" s="643">
        <v>133</v>
      </c>
      <c r="R98" s="26">
        <f t="shared" si="66"/>
        <v>0.34799999999999998</v>
      </c>
      <c r="S98" s="512">
        <v>0</v>
      </c>
      <c r="T98" s="26">
        <f t="shared" si="67"/>
        <v>0</v>
      </c>
      <c r="U98" s="19">
        <f t="shared" si="68"/>
        <v>11.371400278505257</v>
      </c>
      <c r="V98" s="26">
        <f t="shared" si="69"/>
        <v>0.46400000000000002</v>
      </c>
      <c r="W98" s="163">
        <f t="shared" si="70"/>
        <v>0.81200000000000006</v>
      </c>
      <c r="X98" s="605">
        <f t="shared" si="71"/>
        <v>0.20599999999999999</v>
      </c>
      <c r="Y98" s="610">
        <f t="shared" si="72"/>
        <v>0</v>
      </c>
      <c r="Z98" s="611">
        <f t="shared" si="73"/>
        <v>0</v>
      </c>
      <c r="AB98" s="646">
        <v>42500</v>
      </c>
      <c r="AC98" s="26">
        <f t="shared" si="74"/>
        <v>0.63800000000000001</v>
      </c>
      <c r="AD98" s="163">
        <f t="shared" si="75"/>
        <v>0.63800000000000001</v>
      </c>
      <c r="AE98" s="605">
        <f t="shared" si="76"/>
        <v>0.63800000000000001</v>
      </c>
      <c r="AF98" s="621">
        <f t="shared" si="77"/>
        <v>0</v>
      </c>
      <c r="AG98" s="622">
        <f t="shared" si="78"/>
        <v>0</v>
      </c>
      <c r="AI98" s="160">
        <v>6</v>
      </c>
      <c r="AJ98" s="26">
        <f t="shared" si="79"/>
        <v>0.45800000000000002</v>
      </c>
      <c r="AK98" s="26">
        <f t="shared" si="80"/>
        <v>4.5112781954887216E-2</v>
      </c>
      <c r="AL98" s="26">
        <f t="shared" si="81"/>
        <v>0.52200000000000002</v>
      </c>
      <c r="AM98" s="163">
        <f t="shared" si="82"/>
        <v>0.98</v>
      </c>
      <c r="AN98" s="605">
        <f t="shared" si="83"/>
        <v>0.49</v>
      </c>
      <c r="AO98" s="621">
        <f t="shared" si="84"/>
        <v>0</v>
      </c>
      <c r="AP98" s="622">
        <f t="shared" si="85"/>
        <v>0</v>
      </c>
      <c r="AS98" s="212">
        <f t="shared" si="86"/>
        <v>3.5059999999999993</v>
      </c>
      <c r="AT98" s="605">
        <f t="shared" si="87"/>
        <v>0.432</v>
      </c>
      <c r="AV98" s="629">
        <f t="shared" si="88"/>
        <v>0</v>
      </c>
      <c r="AW98" s="630">
        <f t="shared" si="89"/>
        <v>0</v>
      </c>
    </row>
    <row r="99" spans="2:49" x14ac:dyDescent="0.3">
      <c r="B99" s="591" t="s">
        <v>960</v>
      </c>
      <c r="C99" s="4" t="s">
        <v>959</v>
      </c>
      <c r="D99" s="11" t="s">
        <v>1201</v>
      </c>
      <c r="E99" s="4" t="s">
        <v>762</v>
      </c>
      <c r="F99" s="636">
        <v>15.622627</v>
      </c>
      <c r="G99" s="14"/>
      <c r="H99" s="638">
        <v>15.622627</v>
      </c>
      <c r="I99" s="83">
        <f t="shared" si="60"/>
        <v>0.47699999999999998</v>
      </c>
      <c r="J99" s="510">
        <v>2.011444</v>
      </c>
      <c r="K99" s="83">
        <f t="shared" si="61"/>
        <v>0.70899999999999996</v>
      </c>
      <c r="L99" s="639">
        <f t="shared" si="62"/>
        <v>1.1859999999999999</v>
      </c>
      <c r="M99" s="606">
        <f t="shared" si="63"/>
        <v>0.61199999999999999</v>
      </c>
      <c r="N99" s="610">
        <f t="shared" si="64"/>
        <v>0</v>
      </c>
      <c r="O99" s="611">
        <f t="shared" si="65"/>
        <v>0</v>
      </c>
      <c r="Q99" s="643">
        <v>93</v>
      </c>
      <c r="R99" s="26">
        <f t="shared" si="66"/>
        <v>8.3000000000000004E-2</v>
      </c>
      <c r="S99" s="512">
        <v>7</v>
      </c>
      <c r="T99" s="26">
        <f t="shared" si="67"/>
        <v>0.36699999999999999</v>
      </c>
      <c r="U99" s="19">
        <f t="shared" si="68"/>
        <v>5.9529040794483539</v>
      </c>
      <c r="V99" s="26">
        <f t="shared" si="69"/>
        <v>0.251</v>
      </c>
      <c r="W99" s="163">
        <f t="shared" si="70"/>
        <v>0.70100000000000007</v>
      </c>
      <c r="X99" s="605">
        <f t="shared" si="71"/>
        <v>0.14799999999999999</v>
      </c>
      <c r="Y99" s="610">
        <f t="shared" si="72"/>
        <v>0</v>
      </c>
      <c r="Z99" s="611">
        <f t="shared" si="73"/>
        <v>0</v>
      </c>
      <c r="AB99" s="646">
        <v>23800</v>
      </c>
      <c r="AC99" s="26">
        <f t="shared" si="74"/>
        <v>0.129</v>
      </c>
      <c r="AD99" s="163">
        <f t="shared" si="75"/>
        <v>0.129</v>
      </c>
      <c r="AE99" s="605">
        <f t="shared" si="76"/>
        <v>0.129</v>
      </c>
      <c r="AF99" s="621">
        <f t="shared" si="77"/>
        <v>0</v>
      </c>
      <c r="AG99" s="622">
        <f t="shared" si="78"/>
        <v>0</v>
      </c>
      <c r="AI99" s="160">
        <v>13</v>
      </c>
      <c r="AJ99" s="26">
        <f t="shared" si="79"/>
        <v>0.61199999999999999</v>
      </c>
      <c r="AK99" s="26">
        <f t="shared" si="80"/>
        <v>0.13978494623655913</v>
      </c>
      <c r="AL99" s="31">
        <f t="shared" si="81"/>
        <v>0.83799999999999997</v>
      </c>
      <c r="AM99" s="163">
        <f t="shared" si="82"/>
        <v>1.45</v>
      </c>
      <c r="AN99" s="605">
        <f t="shared" si="83"/>
        <v>0.71599999999999997</v>
      </c>
      <c r="AO99" s="621">
        <f t="shared" si="84"/>
        <v>0</v>
      </c>
      <c r="AP99" s="622">
        <f t="shared" si="85"/>
        <v>1</v>
      </c>
      <c r="AS99" s="212">
        <f t="shared" si="86"/>
        <v>3.4660000000000002</v>
      </c>
      <c r="AT99" s="605">
        <f t="shared" si="87"/>
        <v>0.42499999999999999</v>
      </c>
      <c r="AV99" s="629">
        <f t="shared" si="88"/>
        <v>0</v>
      </c>
      <c r="AW99" s="630">
        <f t="shared" si="89"/>
        <v>1</v>
      </c>
    </row>
    <row r="100" spans="2:49" x14ac:dyDescent="0.3">
      <c r="B100" s="591" t="s">
        <v>974</v>
      </c>
      <c r="C100" s="4" t="s">
        <v>973</v>
      </c>
      <c r="D100" s="11" t="s">
        <v>1201</v>
      </c>
      <c r="E100" s="4" t="s">
        <v>833</v>
      </c>
      <c r="F100" s="636">
        <v>12.53036</v>
      </c>
      <c r="G100" s="14"/>
      <c r="H100" s="638">
        <v>12.53036</v>
      </c>
      <c r="I100" s="83">
        <f t="shared" si="60"/>
        <v>0.40600000000000003</v>
      </c>
      <c r="J100" s="510">
        <v>0.7</v>
      </c>
      <c r="K100" s="83">
        <f t="shared" si="61"/>
        <v>0.309</v>
      </c>
      <c r="L100" s="639">
        <f t="shared" si="62"/>
        <v>0.71500000000000008</v>
      </c>
      <c r="M100" s="606">
        <f t="shared" si="63"/>
        <v>0.34100000000000003</v>
      </c>
      <c r="N100" s="610">
        <f t="shared" si="64"/>
        <v>0</v>
      </c>
      <c r="O100" s="611">
        <f t="shared" si="65"/>
        <v>0</v>
      </c>
      <c r="Q100" s="643">
        <v>137</v>
      </c>
      <c r="R100" s="26">
        <f t="shared" si="66"/>
        <v>0.36099999999999999</v>
      </c>
      <c r="S100" s="512">
        <v>0</v>
      </c>
      <c r="T100" s="26">
        <f t="shared" si="67"/>
        <v>0</v>
      </c>
      <c r="U100" s="19">
        <f t="shared" si="68"/>
        <v>10.933444849150384</v>
      </c>
      <c r="V100" s="26">
        <f t="shared" si="69"/>
        <v>0.438</v>
      </c>
      <c r="W100" s="163">
        <f t="shared" si="70"/>
        <v>0.79899999999999993</v>
      </c>
      <c r="X100" s="605">
        <f t="shared" si="71"/>
        <v>0.2</v>
      </c>
      <c r="Y100" s="610">
        <f t="shared" si="72"/>
        <v>0</v>
      </c>
      <c r="Z100" s="611">
        <f t="shared" si="73"/>
        <v>0</v>
      </c>
      <c r="AB100" s="646">
        <v>64600</v>
      </c>
      <c r="AC100" s="31">
        <f t="shared" si="74"/>
        <v>0.89600000000000002</v>
      </c>
      <c r="AD100" s="163">
        <f t="shared" si="75"/>
        <v>0.89600000000000002</v>
      </c>
      <c r="AE100" s="620">
        <f t="shared" si="76"/>
        <v>0.89600000000000002</v>
      </c>
      <c r="AF100" s="621">
        <f t="shared" si="77"/>
        <v>0</v>
      </c>
      <c r="AG100" s="622">
        <f t="shared" si="78"/>
        <v>1</v>
      </c>
      <c r="AI100" s="160">
        <v>7</v>
      </c>
      <c r="AJ100" s="26">
        <f t="shared" si="79"/>
        <v>0.49</v>
      </c>
      <c r="AK100" s="26">
        <f t="shared" si="80"/>
        <v>5.1094890510948905E-2</v>
      </c>
      <c r="AL100" s="26">
        <f t="shared" si="81"/>
        <v>0.56100000000000005</v>
      </c>
      <c r="AM100" s="163">
        <f t="shared" si="82"/>
        <v>1.0510000000000002</v>
      </c>
      <c r="AN100" s="605">
        <f t="shared" si="83"/>
        <v>0.51600000000000001</v>
      </c>
      <c r="AO100" s="621">
        <f t="shared" si="84"/>
        <v>0</v>
      </c>
      <c r="AP100" s="622">
        <f t="shared" si="85"/>
        <v>0</v>
      </c>
      <c r="AS100" s="212">
        <f t="shared" si="86"/>
        <v>3.4610000000000007</v>
      </c>
      <c r="AT100" s="605">
        <f t="shared" si="87"/>
        <v>0.41899999999999998</v>
      </c>
      <c r="AV100" s="629">
        <f t="shared" si="88"/>
        <v>0</v>
      </c>
      <c r="AW100" s="630">
        <f t="shared" si="89"/>
        <v>1</v>
      </c>
    </row>
    <row r="101" spans="2:49" x14ac:dyDescent="0.3">
      <c r="B101" s="591" t="s">
        <v>1062</v>
      </c>
      <c r="C101" s="4" t="s">
        <v>1061</v>
      </c>
      <c r="D101" s="11" t="s">
        <v>1201</v>
      </c>
      <c r="E101" s="4" t="s">
        <v>1063</v>
      </c>
      <c r="F101" s="636">
        <v>27.850328000000001</v>
      </c>
      <c r="G101" s="14"/>
      <c r="H101" s="638">
        <v>27.850328000000001</v>
      </c>
      <c r="I101" s="83">
        <f t="shared" si="60"/>
        <v>0.67700000000000005</v>
      </c>
      <c r="J101" s="510">
        <v>1.6219479999999999</v>
      </c>
      <c r="K101" s="83">
        <f t="shared" si="61"/>
        <v>0.63800000000000001</v>
      </c>
      <c r="L101" s="639">
        <f t="shared" si="62"/>
        <v>1.3149999999999999</v>
      </c>
      <c r="M101" s="606">
        <f t="shared" si="63"/>
        <v>0.68300000000000005</v>
      </c>
      <c r="N101" s="610">
        <f t="shared" si="64"/>
        <v>0</v>
      </c>
      <c r="O101" s="611">
        <f t="shared" si="65"/>
        <v>0</v>
      </c>
      <c r="Q101" s="643">
        <v>83</v>
      </c>
      <c r="R101" s="26">
        <f t="shared" si="66"/>
        <v>5.0999999999999997E-2</v>
      </c>
      <c r="S101" s="512">
        <v>16</v>
      </c>
      <c r="T101" s="26">
        <f t="shared" si="67"/>
        <v>0.503</v>
      </c>
      <c r="U101" s="19">
        <f t="shared" si="68"/>
        <v>2.9802162473634062</v>
      </c>
      <c r="V101" s="26">
        <f t="shared" si="69"/>
        <v>9.6000000000000002E-2</v>
      </c>
      <c r="W101" s="163">
        <f t="shared" si="70"/>
        <v>0.65</v>
      </c>
      <c r="X101" s="605">
        <f t="shared" si="71"/>
        <v>0.129</v>
      </c>
      <c r="Y101" s="610">
        <f t="shared" si="72"/>
        <v>0</v>
      </c>
      <c r="Z101" s="611">
        <f t="shared" si="73"/>
        <v>0</v>
      </c>
      <c r="AB101" s="646">
        <v>20900</v>
      </c>
      <c r="AC101" s="26">
        <f t="shared" si="74"/>
        <v>9.6000000000000002E-2</v>
      </c>
      <c r="AD101" s="163">
        <f t="shared" si="75"/>
        <v>9.6000000000000002E-2</v>
      </c>
      <c r="AE101" s="605">
        <f t="shared" si="76"/>
        <v>9.6000000000000002E-2</v>
      </c>
      <c r="AF101" s="621">
        <f t="shared" si="77"/>
        <v>0</v>
      </c>
      <c r="AG101" s="622">
        <f t="shared" si="78"/>
        <v>0</v>
      </c>
      <c r="AI101" s="160">
        <v>11</v>
      </c>
      <c r="AJ101" s="26">
        <f t="shared" si="79"/>
        <v>0.59299999999999997</v>
      </c>
      <c r="AK101" s="26">
        <f t="shared" si="80"/>
        <v>0.13253012048192772</v>
      </c>
      <c r="AL101" s="31">
        <f t="shared" si="81"/>
        <v>0.80600000000000005</v>
      </c>
      <c r="AM101" s="163">
        <f t="shared" si="82"/>
        <v>1.399</v>
      </c>
      <c r="AN101" s="605">
        <f t="shared" si="83"/>
        <v>0.65800000000000003</v>
      </c>
      <c r="AO101" s="621">
        <f t="shared" si="84"/>
        <v>0</v>
      </c>
      <c r="AP101" s="622">
        <f t="shared" si="85"/>
        <v>1</v>
      </c>
      <c r="AS101" s="212">
        <f t="shared" si="86"/>
        <v>3.4600000000000004</v>
      </c>
      <c r="AT101" s="605">
        <f t="shared" si="87"/>
        <v>0.41199999999999998</v>
      </c>
      <c r="AV101" s="629">
        <f t="shared" si="88"/>
        <v>0</v>
      </c>
      <c r="AW101" s="630">
        <f t="shared" si="89"/>
        <v>1</v>
      </c>
    </row>
    <row r="102" spans="2:49" x14ac:dyDescent="0.3">
      <c r="B102" s="591" t="s">
        <v>924</v>
      </c>
      <c r="C102" s="4" t="s">
        <v>923</v>
      </c>
      <c r="D102" s="11" t="s">
        <v>1201</v>
      </c>
      <c r="E102" s="4" t="s">
        <v>833</v>
      </c>
      <c r="F102" s="636">
        <v>13.747468</v>
      </c>
      <c r="G102" s="14"/>
      <c r="H102" s="638">
        <v>13.747468</v>
      </c>
      <c r="I102" s="83">
        <f t="shared" si="60"/>
        <v>0.432</v>
      </c>
      <c r="J102" s="510">
        <v>0.1</v>
      </c>
      <c r="K102" s="83">
        <f t="shared" si="61"/>
        <v>0.18</v>
      </c>
      <c r="L102" s="639">
        <f t="shared" si="62"/>
        <v>0.61199999999999999</v>
      </c>
      <c r="M102" s="606">
        <f t="shared" si="63"/>
        <v>0.28299999999999997</v>
      </c>
      <c r="N102" s="610">
        <f t="shared" si="64"/>
        <v>0</v>
      </c>
      <c r="O102" s="611">
        <f t="shared" si="65"/>
        <v>0</v>
      </c>
      <c r="Q102" s="643">
        <v>181</v>
      </c>
      <c r="R102" s="26">
        <f t="shared" si="66"/>
        <v>0.52900000000000003</v>
      </c>
      <c r="S102" s="512">
        <v>0</v>
      </c>
      <c r="T102" s="26">
        <f t="shared" si="67"/>
        <v>0</v>
      </c>
      <c r="U102" s="19">
        <f t="shared" si="68"/>
        <v>13.166060833893194</v>
      </c>
      <c r="V102" s="26">
        <f t="shared" si="69"/>
        <v>0.503</v>
      </c>
      <c r="W102" s="163">
        <f t="shared" si="70"/>
        <v>1.032</v>
      </c>
      <c r="X102" s="605">
        <f t="shared" si="71"/>
        <v>0.32200000000000001</v>
      </c>
      <c r="Y102" s="610">
        <f t="shared" si="72"/>
        <v>0</v>
      </c>
      <c r="Z102" s="611">
        <f t="shared" si="73"/>
        <v>0</v>
      </c>
      <c r="AB102" s="646">
        <v>34700</v>
      </c>
      <c r="AC102" s="26">
        <f t="shared" si="74"/>
        <v>0.496</v>
      </c>
      <c r="AD102" s="163">
        <f t="shared" si="75"/>
        <v>0.496</v>
      </c>
      <c r="AE102" s="605">
        <f t="shared" si="76"/>
        <v>0.496</v>
      </c>
      <c r="AF102" s="621">
        <f t="shared" si="77"/>
        <v>0</v>
      </c>
      <c r="AG102" s="622">
        <f t="shared" si="78"/>
        <v>0</v>
      </c>
      <c r="AI102" s="160">
        <v>11</v>
      </c>
      <c r="AJ102" s="26">
        <f t="shared" si="79"/>
        <v>0.59299999999999997</v>
      </c>
      <c r="AK102" s="26">
        <f t="shared" si="80"/>
        <v>6.0773480662983423E-2</v>
      </c>
      <c r="AL102" s="26">
        <f t="shared" si="81"/>
        <v>0.59299999999999997</v>
      </c>
      <c r="AM102" s="163">
        <f t="shared" si="82"/>
        <v>1.1859999999999999</v>
      </c>
      <c r="AN102" s="605">
        <f t="shared" si="83"/>
        <v>0.6</v>
      </c>
      <c r="AO102" s="621">
        <f t="shared" si="84"/>
        <v>0</v>
      </c>
      <c r="AP102" s="622">
        <f t="shared" si="85"/>
        <v>0</v>
      </c>
      <c r="AS102" s="212">
        <f t="shared" si="86"/>
        <v>3.3260000000000001</v>
      </c>
      <c r="AT102" s="605">
        <f t="shared" si="87"/>
        <v>0.40600000000000003</v>
      </c>
      <c r="AV102" s="629">
        <f t="shared" si="88"/>
        <v>0</v>
      </c>
      <c r="AW102" s="630">
        <f t="shared" si="89"/>
        <v>0</v>
      </c>
    </row>
    <row r="103" spans="2:49" x14ac:dyDescent="0.3">
      <c r="B103" s="591" t="s">
        <v>1038</v>
      </c>
      <c r="C103" s="4" t="s">
        <v>1037</v>
      </c>
      <c r="D103" s="11" t="s">
        <v>1201</v>
      </c>
      <c r="E103" s="4" t="s">
        <v>851</v>
      </c>
      <c r="F103" s="636">
        <v>11.719649</v>
      </c>
      <c r="G103" s="14"/>
      <c r="H103" s="638">
        <v>11.719649</v>
      </c>
      <c r="I103" s="83">
        <f t="shared" si="60"/>
        <v>0.38700000000000001</v>
      </c>
      <c r="J103" s="510">
        <v>3.3095699999999999</v>
      </c>
      <c r="K103" s="144">
        <f t="shared" si="61"/>
        <v>0.90300000000000002</v>
      </c>
      <c r="L103" s="639">
        <f t="shared" si="62"/>
        <v>1.29</v>
      </c>
      <c r="M103" s="606">
        <f t="shared" si="63"/>
        <v>0.66400000000000003</v>
      </c>
      <c r="N103" s="610">
        <f t="shared" si="64"/>
        <v>1</v>
      </c>
      <c r="O103" s="611">
        <f t="shared" si="65"/>
        <v>1</v>
      </c>
      <c r="Q103" s="643">
        <v>101</v>
      </c>
      <c r="R103" s="26">
        <f t="shared" si="66"/>
        <v>0.16700000000000001</v>
      </c>
      <c r="S103" s="512">
        <v>10</v>
      </c>
      <c r="T103" s="26">
        <f t="shared" si="67"/>
        <v>0.41199999999999998</v>
      </c>
      <c r="U103" s="19">
        <f t="shared" si="68"/>
        <v>8.6180055392443915</v>
      </c>
      <c r="V103" s="26">
        <f t="shared" si="69"/>
        <v>0.36099999999999999</v>
      </c>
      <c r="W103" s="163">
        <f t="shared" si="70"/>
        <v>0.94</v>
      </c>
      <c r="X103" s="605">
        <f t="shared" si="71"/>
        <v>0.27</v>
      </c>
      <c r="Y103" s="610">
        <f t="shared" si="72"/>
        <v>0</v>
      </c>
      <c r="Z103" s="611">
        <f t="shared" si="73"/>
        <v>0</v>
      </c>
      <c r="AB103" s="646">
        <v>18400</v>
      </c>
      <c r="AC103" s="26">
        <f t="shared" si="74"/>
        <v>7.0000000000000007E-2</v>
      </c>
      <c r="AD103" s="163">
        <f t="shared" si="75"/>
        <v>7.0000000000000007E-2</v>
      </c>
      <c r="AE103" s="605">
        <f t="shared" si="76"/>
        <v>7.0000000000000007E-2</v>
      </c>
      <c r="AF103" s="621">
        <f t="shared" si="77"/>
        <v>0</v>
      </c>
      <c r="AG103" s="622">
        <f t="shared" si="78"/>
        <v>0</v>
      </c>
      <c r="AI103" s="160">
        <v>5</v>
      </c>
      <c r="AJ103" s="26">
        <f t="shared" si="79"/>
        <v>0.41899999999999998</v>
      </c>
      <c r="AK103" s="26">
        <f t="shared" si="80"/>
        <v>4.9504950495049507E-2</v>
      </c>
      <c r="AL103" s="26">
        <f t="shared" si="81"/>
        <v>0.54100000000000004</v>
      </c>
      <c r="AM103" s="163">
        <f t="shared" si="82"/>
        <v>0.96</v>
      </c>
      <c r="AN103" s="605">
        <f t="shared" si="83"/>
        <v>0.48299999999999998</v>
      </c>
      <c r="AO103" s="621">
        <f t="shared" si="84"/>
        <v>0</v>
      </c>
      <c r="AP103" s="622">
        <f t="shared" si="85"/>
        <v>0</v>
      </c>
      <c r="AS103" s="212">
        <f t="shared" si="86"/>
        <v>3.2600000000000002</v>
      </c>
      <c r="AT103" s="605">
        <f t="shared" si="87"/>
        <v>0.4</v>
      </c>
      <c r="AV103" s="629">
        <f t="shared" si="88"/>
        <v>1</v>
      </c>
      <c r="AW103" s="630">
        <f t="shared" si="89"/>
        <v>1</v>
      </c>
    </row>
    <row r="104" spans="2:49" x14ac:dyDescent="0.3">
      <c r="B104" s="591" t="s">
        <v>934</v>
      </c>
      <c r="C104" s="4" t="s">
        <v>933</v>
      </c>
      <c r="D104" s="11" t="s">
        <v>1201</v>
      </c>
      <c r="E104" s="4" t="s">
        <v>802</v>
      </c>
      <c r="F104" s="636">
        <v>4.2789380000000001</v>
      </c>
      <c r="G104" s="14"/>
      <c r="H104" s="638">
        <v>4.2789380000000001</v>
      </c>
      <c r="I104" s="83">
        <f t="shared" si="60"/>
        <v>0.09</v>
      </c>
      <c r="J104" s="510">
        <v>1.4230039999999999</v>
      </c>
      <c r="K104" s="83">
        <f t="shared" si="61"/>
        <v>0.58699999999999997</v>
      </c>
      <c r="L104" s="639">
        <f t="shared" si="62"/>
        <v>0.67699999999999994</v>
      </c>
      <c r="M104" s="606">
        <f t="shared" si="63"/>
        <v>0.32200000000000001</v>
      </c>
      <c r="N104" s="610">
        <f t="shared" si="64"/>
        <v>0</v>
      </c>
      <c r="O104" s="611">
        <f t="shared" si="65"/>
        <v>0</v>
      </c>
      <c r="Q104" s="643">
        <v>165</v>
      </c>
      <c r="R104" s="26">
        <f t="shared" si="66"/>
        <v>0.47</v>
      </c>
      <c r="S104" s="512">
        <v>77</v>
      </c>
      <c r="T104" s="26">
        <f t="shared" si="67"/>
        <v>0.77400000000000002</v>
      </c>
      <c r="U104" s="19">
        <f t="shared" si="68"/>
        <v>38.560970035088147</v>
      </c>
      <c r="V104" s="31">
        <f t="shared" si="69"/>
        <v>0.90900000000000003</v>
      </c>
      <c r="W104" s="163">
        <f t="shared" si="70"/>
        <v>2.153</v>
      </c>
      <c r="X104" s="620">
        <f t="shared" si="71"/>
        <v>0.78700000000000003</v>
      </c>
      <c r="Y104" s="610">
        <f t="shared" si="72"/>
        <v>1</v>
      </c>
      <c r="Z104" s="611">
        <f t="shared" si="73"/>
        <v>1</v>
      </c>
      <c r="AB104" s="646">
        <v>31900</v>
      </c>
      <c r="AC104" s="26">
        <f t="shared" si="74"/>
        <v>0.42499999999999999</v>
      </c>
      <c r="AD104" s="163">
        <f t="shared" si="75"/>
        <v>0.42499999999999999</v>
      </c>
      <c r="AE104" s="605">
        <f t="shared" si="76"/>
        <v>0.42499999999999999</v>
      </c>
      <c r="AF104" s="621">
        <f t="shared" si="77"/>
        <v>0</v>
      </c>
      <c r="AG104" s="622">
        <f t="shared" si="78"/>
        <v>0</v>
      </c>
      <c r="AI104" s="160">
        <v>0</v>
      </c>
      <c r="AJ104" s="26">
        <f t="shared" si="79"/>
        <v>0</v>
      </c>
      <c r="AK104" s="26">
        <f t="shared" si="80"/>
        <v>0</v>
      </c>
      <c r="AL104" s="26">
        <f t="shared" si="81"/>
        <v>0</v>
      </c>
      <c r="AM104" s="163">
        <f t="shared" si="82"/>
        <v>0</v>
      </c>
      <c r="AN104" s="605">
        <f t="shared" si="83"/>
        <v>0</v>
      </c>
      <c r="AO104" s="621">
        <f t="shared" si="84"/>
        <v>0</v>
      </c>
      <c r="AP104" s="622">
        <f t="shared" si="85"/>
        <v>0</v>
      </c>
      <c r="AS104" s="212">
        <f t="shared" si="86"/>
        <v>3.2549999999999999</v>
      </c>
      <c r="AT104" s="605">
        <f t="shared" si="87"/>
        <v>0.39300000000000002</v>
      </c>
      <c r="AV104" s="629">
        <f t="shared" si="88"/>
        <v>1</v>
      </c>
      <c r="AW104" s="630">
        <f t="shared" si="89"/>
        <v>1</v>
      </c>
    </row>
    <row r="105" spans="2:49" x14ac:dyDescent="0.3">
      <c r="B105" s="591" t="s">
        <v>875</v>
      </c>
      <c r="C105" s="4" t="s">
        <v>874</v>
      </c>
      <c r="D105" s="11" t="s">
        <v>1201</v>
      </c>
      <c r="E105" s="4" t="s">
        <v>851</v>
      </c>
      <c r="F105" s="636">
        <v>19.789479</v>
      </c>
      <c r="G105" s="14"/>
      <c r="H105" s="638">
        <v>19.789479</v>
      </c>
      <c r="I105" s="83">
        <f t="shared" si="60"/>
        <v>0.54800000000000004</v>
      </c>
      <c r="J105" s="510">
        <v>0</v>
      </c>
      <c r="K105" s="83">
        <f t="shared" si="61"/>
        <v>0</v>
      </c>
      <c r="L105" s="639">
        <f t="shared" si="62"/>
        <v>0.54800000000000004</v>
      </c>
      <c r="M105" s="606">
        <f t="shared" si="63"/>
        <v>0.22500000000000001</v>
      </c>
      <c r="N105" s="610">
        <f t="shared" si="64"/>
        <v>0</v>
      </c>
      <c r="O105" s="611">
        <f t="shared" si="65"/>
        <v>0</v>
      </c>
      <c r="Q105" s="643">
        <v>250</v>
      </c>
      <c r="R105" s="26">
        <f t="shared" si="66"/>
        <v>0.65800000000000003</v>
      </c>
      <c r="S105" s="512">
        <v>10</v>
      </c>
      <c r="T105" s="26">
        <f t="shared" si="67"/>
        <v>0.41199999999999998</v>
      </c>
      <c r="U105" s="19">
        <f t="shared" si="68"/>
        <v>12.632975329972052</v>
      </c>
      <c r="V105" s="26">
        <f t="shared" si="69"/>
        <v>0.48299999999999998</v>
      </c>
      <c r="W105" s="163">
        <f t="shared" si="70"/>
        <v>1.5529999999999999</v>
      </c>
      <c r="X105" s="605">
        <f t="shared" si="71"/>
        <v>0.56100000000000005</v>
      </c>
      <c r="Y105" s="610">
        <f t="shared" si="72"/>
        <v>0</v>
      </c>
      <c r="Z105" s="611">
        <f t="shared" si="73"/>
        <v>0</v>
      </c>
      <c r="AB105" s="646">
        <v>48260</v>
      </c>
      <c r="AC105" s="26">
        <f t="shared" si="74"/>
        <v>0.73499999999999999</v>
      </c>
      <c r="AD105" s="163">
        <f t="shared" si="75"/>
        <v>0.73499999999999999</v>
      </c>
      <c r="AE105" s="605">
        <f t="shared" si="76"/>
        <v>0.73499999999999999</v>
      </c>
      <c r="AF105" s="621">
        <f t="shared" si="77"/>
        <v>0</v>
      </c>
      <c r="AG105" s="622">
        <f t="shared" si="78"/>
        <v>0</v>
      </c>
      <c r="AI105" s="160">
        <v>1</v>
      </c>
      <c r="AJ105" s="26">
        <f t="shared" si="79"/>
        <v>0.2</v>
      </c>
      <c r="AK105" s="26">
        <f t="shared" si="80"/>
        <v>4.0000000000000001E-3</v>
      </c>
      <c r="AL105" s="26">
        <f t="shared" si="81"/>
        <v>0.21199999999999999</v>
      </c>
      <c r="AM105" s="163">
        <f t="shared" si="82"/>
        <v>0.41200000000000003</v>
      </c>
      <c r="AN105" s="605">
        <f t="shared" si="83"/>
        <v>0.21199999999999999</v>
      </c>
      <c r="AO105" s="621">
        <f t="shared" si="84"/>
        <v>0</v>
      </c>
      <c r="AP105" s="622">
        <f t="shared" si="85"/>
        <v>0</v>
      </c>
      <c r="AS105" s="212">
        <f t="shared" si="86"/>
        <v>3.2479999999999998</v>
      </c>
      <c r="AT105" s="605">
        <f t="shared" si="87"/>
        <v>0.38700000000000001</v>
      </c>
      <c r="AV105" s="629">
        <f t="shared" si="88"/>
        <v>0</v>
      </c>
      <c r="AW105" s="630">
        <f t="shared" si="89"/>
        <v>0</v>
      </c>
    </row>
    <row r="106" spans="2:49" x14ac:dyDescent="0.3">
      <c r="B106" s="591" t="s">
        <v>1332</v>
      </c>
      <c r="C106" s="4" t="s">
        <v>948</v>
      </c>
      <c r="D106" s="11" t="s">
        <v>1201</v>
      </c>
      <c r="E106" s="4" t="s">
        <v>770</v>
      </c>
      <c r="F106" s="636">
        <v>52.294854999999998</v>
      </c>
      <c r="G106" s="14"/>
      <c r="H106" s="638">
        <v>52.294854999999998</v>
      </c>
      <c r="I106" s="178">
        <f t="shared" ref="I106:I137" si="90">IFERROR(_xlfn.PERCENTRANK.INC(H$10:H$165,H106),"-9999")</f>
        <v>0.81200000000000006</v>
      </c>
      <c r="J106" s="510">
        <v>0</v>
      </c>
      <c r="K106" s="83">
        <f t="shared" ref="K106:K137" si="91">IFERROR(_xlfn.PERCENTRANK.INC(J$10:J$165,J106),"-9999")</f>
        <v>0</v>
      </c>
      <c r="L106" s="639">
        <f t="shared" ref="L106:L137" si="92">SUM(I106,K106)</f>
        <v>0.81200000000000006</v>
      </c>
      <c r="M106" s="606">
        <f t="shared" ref="M106:M137" si="93">IFERROR(_xlfn.PERCENTRANK.INC(L$10:L$165,L106),"-9999")</f>
        <v>0.4</v>
      </c>
      <c r="N106" s="610">
        <f t="shared" ref="N106:N137" si="94">COUNTIF(I106,"&gt;=90%")+COUNTIF(K106,"&gt;=90%")</f>
        <v>0</v>
      </c>
      <c r="O106" s="611">
        <f t="shared" ref="O106:O137" si="95">COUNTIF(I106,"&gt;=80%")+COUNTIF(K106,"&gt;=80%")</f>
        <v>1</v>
      </c>
      <c r="Q106" s="643">
        <v>139</v>
      </c>
      <c r="R106" s="26">
        <f t="shared" ref="R106:R137" si="96">IFERROR(_xlfn.PERCENTRANK.INC(Q$10:Q$165,Q106),"-9999")</f>
        <v>0.36699999999999999</v>
      </c>
      <c r="S106" s="512">
        <v>3</v>
      </c>
      <c r="T106" s="26">
        <f t="shared" ref="T106:T137" si="97">IFERROR(_xlfn.PERCENTRANK.INC(S$10:S$165,S106),"-9999")</f>
        <v>0.309</v>
      </c>
      <c r="U106" s="19">
        <f t="shared" ref="U106:U137" si="98">Q106/F106</f>
        <v>2.6580052664836722</v>
      </c>
      <c r="V106" s="26">
        <f t="shared" ref="V106:V137" si="99">IFERROR(_xlfn.PERCENTRANK.INC(U$10:U$165,U106),"-9999")</f>
        <v>7.0000000000000007E-2</v>
      </c>
      <c r="W106" s="163">
        <f t="shared" ref="W106:W137" si="100">SUM(R106,T106,V106)</f>
        <v>0.746</v>
      </c>
      <c r="X106" s="605">
        <f t="shared" ref="X106:X137" si="101">IFERROR(_xlfn.PERCENTRANK.INC(W$10:W$165,W106),"-9999")</f>
        <v>0.187</v>
      </c>
      <c r="Y106" s="610">
        <f t="shared" ref="Y106:Y137" si="102">COUNTIF(R106,"&gt;=90%")+COUNTIF(T106,"&gt;=90%")+COUNTIF(V106,"&gt;=90%")</f>
        <v>0</v>
      </c>
      <c r="Z106" s="611">
        <f t="shared" ref="Z106:Z137" si="103">COUNTIF(R106,"&gt;=80%")+COUNTIF(T106,"&gt;=80%")++COUNTIF(V106,"&gt;=80%")</f>
        <v>0</v>
      </c>
      <c r="AB106" s="646">
        <v>50500</v>
      </c>
      <c r="AC106" s="26">
        <f t="shared" ref="AC106:AC137" si="104">IFERROR(_xlfn.PERCENTRANK.INC(AB$10:AB$165,AB106),"-9999")</f>
        <v>0.78</v>
      </c>
      <c r="AD106" s="163">
        <f t="shared" ref="AD106:AD137" si="105">AC106</f>
        <v>0.78</v>
      </c>
      <c r="AE106" s="605">
        <f t="shared" ref="AE106:AE137" si="106">IFERROR(_xlfn.PERCENTRANK.INC(AD$10:AD$165,AD106),"-9999")</f>
        <v>0.78</v>
      </c>
      <c r="AF106" s="621">
        <f t="shared" ref="AF106:AF137" si="107">COUNTIF($AC106,"&gt;=90%")</f>
        <v>0</v>
      </c>
      <c r="AG106" s="622">
        <f t="shared" ref="AG106:AG137" si="108">COUNTIF($AC106,"&gt;=80%")</f>
        <v>0</v>
      </c>
      <c r="AI106" s="160">
        <v>5</v>
      </c>
      <c r="AJ106" s="26">
        <f t="shared" ref="AJ106:AJ137" si="109">IFERROR(_xlfn.PERCENTRANK.INC(AI$10:AI$165,AI106),"-9999")</f>
        <v>0.41899999999999998</v>
      </c>
      <c r="AK106" s="26">
        <f t="shared" ref="AK106:AK137" si="110">AI106/Q106</f>
        <v>3.5971223021582732E-2</v>
      </c>
      <c r="AL106" s="26">
        <f t="shared" ref="AL106:AL137" si="111">IFERROR(_xlfn.PERCENTRANK.INC(AK$10:AK$165,AK106),"-9999")</f>
        <v>0.49</v>
      </c>
      <c r="AM106" s="163">
        <f t="shared" ref="AM106:AM137" si="112">SUM(AJ106,AL106)</f>
        <v>0.90900000000000003</v>
      </c>
      <c r="AN106" s="605">
        <f t="shared" ref="AN106:AN137" si="113">IFERROR(_xlfn.PERCENTRANK.INC(AM$10:AM$165,AM106),"-9999")</f>
        <v>0.46400000000000002</v>
      </c>
      <c r="AO106" s="621">
        <f t="shared" ref="AO106:AO137" si="114">COUNTIF($AJ106,"&gt;=90%")+COUNTIF($AL106,"&gt;=90%")</f>
        <v>0</v>
      </c>
      <c r="AP106" s="622">
        <f t="shared" ref="AP106:AP137" si="115">COUNTIF($AJ106,"&gt;=80%")+COUNTIF($AL106,"&gt;=80%")</f>
        <v>0</v>
      </c>
      <c r="AS106" s="212">
        <f t="shared" ref="AS106:AS137" si="116">SUM(AL106,AJ106,AC106,V106,T106,R106,K106,I106)</f>
        <v>3.2469999999999999</v>
      </c>
      <c r="AT106" s="605">
        <f t="shared" ref="AT106:AT137" si="117">IFERROR(_xlfn.PERCENTRANK.INC(AS$10:AS$165,AS106),"-9999")</f>
        <v>0.38</v>
      </c>
      <c r="AV106" s="629">
        <f t="shared" ref="AV106:AV137" si="118">SUM(AO106,AF106,Y106,N106)</f>
        <v>0</v>
      </c>
      <c r="AW106" s="630">
        <f t="shared" ref="AW106:AW137" si="119">SUM(AP106,AG106,Z106,O106)</f>
        <v>1</v>
      </c>
    </row>
    <row r="107" spans="2:49" x14ac:dyDescent="0.3">
      <c r="B107" s="591" t="s">
        <v>884</v>
      </c>
      <c r="C107" s="4" t="s">
        <v>883</v>
      </c>
      <c r="D107" s="11" t="s">
        <v>1201</v>
      </c>
      <c r="E107" s="4" t="s">
        <v>885</v>
      </c>
      <c r="F107" s="636">
        <v>25.351168999999999</v>
      </c>
      <c r="G107" s="14"/>
      <c r="H107" s="638">
        <v>25.351168999999999</v>
      </c>
      <c r="I107" s="83">
        <f t="shared" si="90"/>
        <v>0.63200000000000001</v>
      </c>
      <c r="J107" s="510">
        <v>0.01</v>
      </c>
      <c r="K107" s="83">
        <f t="shared" si="91"/>
        <v>0.16700000000000001</v>
      </c>
      <c r="L107" s="639">
        <f t="shared" si="92"/>
        <v>0.79900000000000004</v>
      </c>
      <c r="M107" s="606">
        <f t="shared" si="93"/>
        <v>0.38</v>
      </c>
      <c r="N107" s="610">
        <f t="shared" si="94"/>
        <v>0</v>
      </c>
      <c r="O107" s="611">
        <f t="shared" si="95"/>
        <v>0</v>
      </c>
      <c r="Q107" s="643">
        <v>205</v>
      </c>
      <c r="R107" s="26">
        <f t="shared" si="96"/>
        <v>0.58699999999999997</v>
      </c>
      <c r="S107" s="512">
        <v>0</v>
      </c>
      <c r="T107" s="26">
        <f t="shared" si="97"/>
        <v>0</v>
      </c>
      <c r="U107" s="19">
        <f t="shared" si="98"/>
        <v>8.0864121098320947</v>
      </c>
      <c r="V107" s="26">
        <f t="shared" si="99"/>
        <v>0.32200000000000001</v>
      </c>
      <c r="W107" s="163">
        <f t="shared" si="100"/>
        <v>0.90900000000000003</v>
      </c>
      <c r="X107" s="605">
        <f t="shared" si="101"/>
        <v>0.251</v>
      </c>
      <c r="Y107" s="610">
        <f t="shared" si="102"/>
        <v>0</v>
      </c>
      <c r="Z107" s="611">
        <f t="shared" si="103"/>
        <v>0</v>
      </c>
      <c r="AB107" s="646">
        <v>42100</v>
      </c>
      <c r="AC107" s="26">
        <f t="shared" si="104"/>
        <v>0.61899999999999999</v>
      </c>
      <c r="AD107" s="163">
        <f t="shared" si="105"/>
        <v>0.61899999999999999</v>
      </c>
      <c r="AE107" s="605">
        <f t="shared" si="106"/>
        <v>0.61899999999999999</v>
      </c>
      <c r="AF107" s="621">
        <f t="shared" si="107"/>
        <v>0</v>
      </c>
      <c r="AG107" s="622">
        <f t="shared" si="108"/>
        <v>0</v>
      </c>
      <c r="AI107" s="160">
        <v>6</v>
      </c>
      <c r="AJ107" s="26">
        <f t="shared" si="109"/>
        <v>0.45800000000000002</v>
      </c>
      <c r="AK107" s="26">
        <f t="shared" si="110"/>
        <v>2.9268292682926831E-2</v>
      </c>
      <c r="AL107" s="26">
        <f t="shared" si="111"/>
        <v>0.45800000000000002</v>
      </c>
      <c r="AM107" s="163">
        <f t="shared" si="112"/>
        <v>0.91600000000000004</v>
      </c>
      <c r="AN107" s="605">
        <f t="shared" si="113"/>
        <v>0.47</v>
      </c>
      <c r="AO107" s="621">
        <f t="shared" si="114"/>
        <v>0</v>
      </c>
      <c r="AP107" s="622">
        <f t="shared" si="115"/>
        <v>0</v>
      </c>
      <c r="AS107" s="212">
        <f t="shared" si="116"/>
        <v>3.2429999999999999</v>
      </c>
      <c r="AT107" s="605">
        <f t="shared" si="117"/>
        <v>0.374</v>
      </c>
      <c r="AV107" s="629">
        <f t="shared" si="118"/>
        <v>0</v>
      </c>
      <c r="AW107" s="630">
        <f t="shared" si="119"/>
        <v>0</v>
      </c>
    </row>
    <row r="108" spans="2:49" x14ac:dyDescent="0.3">
      <c r="B108" s="591" t="s">
        <v>1048</v>
      </c>
      <c r="C108" s="4" t="s">
        <v>1047</v>
      </c>
      <c r="D108" s="11" t="s">
        <v>1201</v>
      </c>
      <c r="E108" s="4" t="s">
        <v>285</v>
      </c>
      <c r="F108" s="636">
        <v>9.823086</v>
      </c>
      <c r="G108" s="14"/>
      <c r="H108" s="638">
        <v>9.823086</v>
      </c>
      <c r="I108" s="83">
        <f t="shared" si="90"/>
        <v>0.34100000000000003</v>
      </c>
      <c r="J108" s="510">
        <v>1.318352</v>
      </c>
      <c r="K108" s="83">
        <f t="shared" si="91"/>
        <v>0.52900000000000003</v>
      </c>
      <c r="L108" s="639">
        <f t="shared" si="92"/>
        <v>0.87000000000000011</v>
      </c>
      <c r="M108" s="606">
        <f t="shared" si="93"/>
        <v>0.41199999999999998</v>
      </c>
      <c r="N108" s="610">
        <f t="shared" si="94"/>
        <v>0</v>
      </c>
      <c r="O108" s="611">
        <f t="shared" si="95"/>
        <v>0</v>
      </c>
      <c r="Q108" s="643">
        <v>97</v>
      </c>
      <c r="R108" s="26">
        <f t="shared" si="96"/>
        <v>0.129</v>
      </c>
      <c r="S108" s="512">
        <v>13</v>
      </c>
      <c r="T108" s="26">
        <f t="shared" si="97"/>
        <v>0.47699999999999998</v>
      </c>
      <c r="U108" s="19">
        <f t="shared" si="98"/>
        <v>9.8746972183690538</v>
      </c>
      <c r="V108" s="26">
        <f t="shared" si="99"/>
        <v>0.40600000000000003</v>
      </c>
      <c r="W108" s="163">
        <f t="shared" si="100"/>
        <v>1.012</v>
      </c>
      <c r="X108" s="605">
        <f t="shared" si="101"/>
        <v>0.309</v>
      </c>
      <c r="Y108" s="610">
        <f t="shared" si="102"/>
        <v>0</v>
      </c>
      <c r="Z108" s="611">
        <f t="shared" si="103"/>
        <v>0</v>
      </c>
      <c r="AB108" s="646">
        <v>25600</v>
      </c>
      <c r="AC108" s="26">
        <f t="shared" si="104"/>
        <v>0.16700000000000001</v>
      </c>
      <c r="AD108" s="163">
        <f t="shared" si="105"/>
        <v>0.16700000000000001</v>
      </c>
      <c r="AE108" s="605">
        <f t="shared" si="106"/>
        <v>0.16700000000000001</v>
      </c>
      <c r="AF108" s="621">
        <f t="shared" si="107"/>
        <v>0</v>
      </c>
      <c r="AG108" s="622">
        <f t="shared" si="108"/>
        <v>0</v>
      </c>
      <c r="AI108" s="160">
        <v>8</v>
      </c>
      <c r="AJ108" s="26">
        <f t="shared" si="109"/>
        <v>0.50900000000000001</v>
      </c>
      <c r="AK108" s="26">
        <f t="shared" si="110"/>
        <v>8.247422680412371E-2</v>
      </c>
      <c r="AL108" s="26">
        <f t="shared" si="111"/>
        <v>0.65800000000000003</v>
      </c>
      <c r="AM108" s="163">
        <f t="shared" si="112"/>
        <v>1.167</v>
      </c>
      <c r="AN108" s="605">
        <f t="shared" si="113"/>
        <v>0.57399999999999995</v>
      </c>
      <c r="AO108" s="621">
        <f t="shared" si="114"/>
        <v>0</v>
      </c>
      <c r="AP108" s="622">
        <f t="shared" si="115"/>
        <v>0</v>
      </c>
      <c r="AS108" s="212">
        <f t="shared" si="116"/>
        <v>3.2160000000000002</v>
      </c>
      <c r="AT108" s="605">
        <f t="shared" si="117"/>
        <v>0.36699999999999999</v>
      </c>
      <c r="AV108" s="629">
        <f t="shared" si="118"/>
        <v>0</v>
      </c>
      <c r="AW108" s="630">
        <f t="shared" si="119"/>
        <v>0</v>
      </c>
    </row>
    <row r="109" spans="2:49" x14ac:dyDescent="0.3">
      <c r="B109" s="591" t="s">
        <v>978</v>
      </c>
      <c r="C109" s="4" t="s">
        <v>977</v>
      </c>
      <c r="D109" s="11" t="s">
        <v>1201</v>
      </c>
      <c r="E109" s="4" t="s">
        <v>737</v>
      </c>
      <c r="F109" s="636">
        <v>7.3298430000000003</v>
      </c>
      <c r="G109" s="14"/>
      <c r="H109" s="638">
        <v>7.3298430000000003</v>
      </c>
      <c r="I109" s="83">
        <f t="shared" si="90"/>
        <v>0.251</v>
      </c>
      <c r="J109" s="510">
        <v>0.43060300000000001</v>
      </c>
      <c r="K109" s="83">
        <f t="shared" si="91"/>
        <v>0.245</v>
      </c>
      <c r="L109" s="639">
        <f t="shared" si="92"/>
        <v>0.496</v>
      </c>
      <c r="M109" s="606">
        <f t="shared" si="93"/>
        <v>0.161</v>
      </c>
      <c r="N109" s="610">
        <f t="shared" si="94"/>
        <v>0</v>
      </c>
      <c r="O109" s="611">
        <f t="shared" si="95"/>
        <v>0</v>
      </c>
      <c r="Q109" s="643">
        <v>130</v>
      </c>
      <c r="R109" s="26">
        <f t="shared" si="96"/>
        <v>0.32200000000000001</v>
      </c>
      <c r="S109" s="512">
        <v>31</v>
      </c>
      <c r="T109" s="26">
        <f t="shared" si="97"/>
        <v>0.58699999999999997</v>
      </c>
      <c r="U109" s="19">
        <f t="shared" si="98"/>
        <v>17.735714121025509</v>
      </c>
      <c r="V109" s="26">
        <f t="shared" si="99"/>
        <v>0.63200000000000001</v>
      </c>
      <c r="W109" s="163">
        <f t="shared" si="100"/>
        <v>1.5409999999999999</v>
      </c>
      <c r="X109" s="605">
        <f t="shared" si="101"/>
        <v>0.54800000000000004</v>
      </c>
      <c r="Y109" s="610">
        <f t="shared" si="102"/>
        <v>0</v>
      </c>
      <c r="Z109" s="611">
        <f t="shared" si="103"/>
        <v>0</v>
      </c>
      <c r="AB109" s="646">
        <v>48550</v>
      </c>
      <c r="AC109" s="26">
        <f t="shared" si="104"/>
        <v>0.74099999999999999</v>
      </c>
      <c r="AD109" s="163">
        <f t="shared" si="105"/>
        <v>0.74099999999999999</v>
      </c>
      <c r="AE109" s="605">
        <f t="shared" si="106"/>
        <v>0.74099999999999999</v>
      </c>
      <c r="AF109" s="621">
        <f t="shared" si="107"/>
        <v>0</v>
      </c>
      <c r="AG109" s="622">
        <f t="shared" si="108"/>
        <v>0</v>
      </c>
      <c r="AI109" s="160">
        <v>1</v>
      </c>
      <c r="AJ109" s="26">
        <f t="shared" si="109"/>
        <v>0.2</v>
      </c>
      <c r="AK109" s="26">
        <f t="shared" si="110"/>
        <v>7.6923076923076927E-3</v>
      </c>
      <c r="AL109" s="26">
        <f t="shared" si="111"/>
        <v>0.23799999999999999</v>
      </c>
      <c r="AM109" s="163">
        <f t="shared" si="112"/>
        <v>0.438</v>
      </c>
      <c r="AN109" s="605">
        <f t="shared" si="113"/>
        <v>0.23200000000000001</v>
      </c>
      <c r="AO109" s="621">
        <f t="shared" si="114"/>
        <v>0</v>
      </c>
      <c r="AP109" s="622">
        <f t="shared" si="115"/>
        <v>0</v>
      </c>
      <c r="AS109" s="212">
        <f t="shared" si="116"/>
        <v>3.2159999999999997</v>
      </c>
      <c r="AT109" s="605">
        <f t="shared" si="117"/>
        <v>0.36099999999999999</v>
      </c>
      <c r="AV109" s="629">
        <f t="shared" si="118"/>
        <v>0</v>
      </c>
      <c r="AW109" s="630">
        <f t="shared" si="119"/>
        <v>0</v>
      </c>
    </row>
    <row r="110" spans="2:49" x14ac:dyDescent="0.3">
      <c r="B110" s="591" t="s">
        <v>831</v>
      </c>
      <c r="C110" s="4" t="s">
        <v>830</v>
      </c>
      <c r="D110" s="11" t="s">
        <v>1201</v>
      </c>
      <c r="E110" s="4" t="s">
        <v>776</v>
      </c>
      <c r="F110" s="636">
        <v>10.971328</v>
      </c>
      <c r="G110" s="14"/>
      <c r="H110" s="638">
        <v>10.971328</v>
      </c>
      <c r="I110" s="83">
        <f t="shared" si="90"/>
        <v>0.36699999999999999</v>
      </c>
      <c r="J110" s="510">
        <v>0</v>
      </c>
      <c r="K110" s="83">
        <f t="shared" si="91"/>
        <v>0</v>
      </c>
      <c r="L110" s="639">
        <f t="shared" si="92"/>
        <v>0.36699999999999999</v>
      </c>
      <c r="M110" s="606">
        <f t="shared" si="93"/>
        <v>0.122</v>
      </c>
      <c r="N110" s="610">
        <f t="shared" si="94"/>
        <v>0</v>
      </c>
      <c r="O110" s="611">
        <f t="shared" si="95"/>
        <v>0</v>
      </c>
      <c r="Q110" s="643">
        <v>327</v>
      </c>
      <c r="R110" s="26">
        <f t="shared" si="96"/>
        <v>0.72199999999999998</v>
      </c>
      <c r="S110" s="512">
        <v>27</v>
      </c>
      <c r="T110" s="26">
        <f t="shared" si="97"/>
        <v>0.55400000000000005</v>
      </c>
      <c r="U110" s="19">
        <f t="shared" si="98"/>
        <v>29.804960712139863</v>
      </c>
      <c r="V110" s="31">
        <f t="shared" si="99"/>
        <v>0.84499999999999997</v>
      </c>
      <c r="W110" s="163">
        <f t="shared" si="100"/>
        <v>2.121</v>
      </c>
      <c r="X110" s="605">
        <f t="shared" si="101"/>
        <v>0.76700000000000002</v>
      </c>
      <c r="Y110" s="610">
        <f t="shared" si="102"/>
        <v>0</v>
      </c>
      <c r="Z110" s="611">
        <f t="shared" si="103"/>
        <v>1</v>
      </c>
      <c r="AB110" s="646">
        <v>45900</v>
      </c>
      <c r="AC110" s="26">
        <f t="shared" si="104"/>
        <v>0.69</v>
      </c>
      <c r="AD110" s="163">
        <f t="shared" si="105"/>
        <v>0.69</v>
      </c>
      <c r="AE110" s="605">
        <f t="shared" si="106"/>
        <v>0.69</v>
      </c>
      <c r="AF110" s="621">
        <f t="shared" si="107"/>
        <v>0</v>
      </c>
      <c r="AG110" s="622">
        <f t="shared" si="108"/>
        <v>0</v>
      </c>
      <c r="AI110" s="160">
        <v>0</v>
      </c>
      <c r="AJ110" s="26">
        <f t="shared" si="109"/>
        <v>0</v>
      </c>
      <c r="AK110" s="26">
        <f t="shared" si="110"/>
        <v>0</v>
      </c>
      <c r="AL110" s="26">
        <f t="shared" si="111"/>
        <v>0</v>
      </c>
      <c r="AM110" s="163">
        <f t="shared" si="112"/>
        <v>0</v>
      </c>
      <c r="AN110" s="605">
        <f t="shared" si="113"/>
        <v>0</v>
      </c>
      <c r="AO110" s="621">
        <f t="shared" si="114"/>
        <v>0</v>
      </c>
      <c r="AP110" s="622">
        <f t="shared" si="115"/>
        <v>0</v>
      </c>
      <c r="AS110" s="212">
        <f t="shared" si="116"/>
        <v>3.1779999999999999</v>
      </c>
      <c r="AT110" s="605">
        <f t="shared" si="117"/>
        <v>0.35399999999999998</v>
      </c>
      <c r="AV110" s="629">
        <f t="shared" si="118"/>
        <v>0</v>
      </c>
      <c r="AW110" s="630">
        <f t="shared" si="119"/>
        <v>1</v>
      </c>
    </row>
    <row r="111" spans="2:49" x14ac:dyDescent="0.3">
      <c r="B111" s="591" t="s">
        <v>1032</v>
      </c>
      <c r="C111" s="4" t="s">
        <v>1031</v>
      </c>
      <c r="D111" s="11" t="s">
        <v>1201</v>
      </c>
      <c r="E111" s="4" t="s">
        <v>916</v>
      </c>
      <c r="F111" s="636">
        <v>27.409146</v>
      </c>
      <c r="G111" s="14"/>
      <c r="H111" s="638">
        <v>27.409146</v>
      </c>
      <c r="I111" s="83">
        <f t="shared" si="90"/>
        <v>0.66400000000000003</v>
      </c>
      <c r="J111" s="510">
        <v>0</v>
      </c>
      <c r="K111" s="83">
        <f t="shared" si="91"/>
        <v>0</v>
      </c>
      <c r="L111" s="639">
        <f t="shared" si="92"/>
        <v>0.66400000000000003</v>
      </c>
      <c r="M111" s="606">
        <f t="shared" si="93"/>
        <v>0.30299999999999999</v>
      </c>
      <c r="N111" s="610">
        <f t="shared" si="94"/>
        <v>0</v>
      </c>
      <c r="O111" s="611">
        <f t="shared" si="95"/>
        <v>0</v>
      </c>
      <c r="Q111" s="643">
        <v>105</v>
      </c>
      <c r="R111" s="26">
        <f t="shared" si="96"/>
        <v>0.193</v>
      </c>
      <c r="S111" s="512">
        <v>8</v>
      </c>
      <c r="T111" s="26">
        <f t="shared" si="97"/>
        <v>0.38</v>
      </c>
      <c r="U111" s="19">
        <f t="shared" si="98"/>
        <v>3.8308380713503443</v>
      </c>
      <c r="V111" s="26">
        <f t="shared" si="99"/>
        <v>0.161</v>
      </c>
      <c r="W111" s="163">
        <f t="shared" si="100"/>
        <v>0.73399999999999999</v>
      </c>
      <c r="X111" s="605">
        <f t="shared" si="101"/>
        <v>0.18</v>
      </c>
      <c r="Y111" s="610">
        <f t="shared" si="102"/>
        <v>0</v>
      </c>
      <c r="Z111" s="611">
        <f t="shared" si="103"/>
        <v>0</v>
      </c>
      <c r="AB111" s="646">
        <v>74400</v>
      </c>
      <c r="AC111" s="144">
        <f t="shared" si="104"/>
        <v>0.93500000000000005</v>
      </c>
      <c r="AD111" s="163">
        <f t="shared" si="105"/>
        <v>0.93500000000000005</v>
      </c>
      <c r="AE111" s="608">
        <f t="shared" si="106"/>
        <v>0.93500000000000005</v>
      </c>
      <c r="AF111" s="621">
        <f t="shared" si="107"/>
        <v>1</v>
      </c>
      <c r="AG111" s="622">
        <f t="shared" si="108"/>
        <v>1</v>
      </c>
      <c r="AI111" s="160">
        <v>3</v>
      </c>
      <c r="AJ111" s="26">
        <f t="shared" si="109"/>
        <v>0.374</v>
      </c>
      <c r="AK111" s="26">
        <f t="shared" si="110"/>
        <v>2.8571428571428571E-2</v>
      </c>
      <c r="AL111" s="26">
        <f t="shared" si="111"/>
        <v>0.45100000000000001</v>
      </c>
      <c r="AM111" s="163">
        <f t="shared" si="112"/>
        <v>0.82499999999999996</v>
      </c>
      <c r="AN111" s="605">
        <f t="shared" si="113"/>
        <v>0.41199999999999998</v>
      </c>
      <c r="AO111" s="621">
        <f t="shared" si="114"/>
        <v>0</v>
      </c>
      <c r="AP111" s="622">
        <f t="shared" si="115"/>
        <v>0</v>
      </c>
      <c r="AS111" s="212">
        <f t="shared" si="116"/>
        <v>3.1580000000000004</v>
      </c>
      <c r="AT111" s="605">
        <f t="shared" si="117"/>
        <v>0.34799999999999998</v>
      </c>
      <c r="AV111" s="629">
        <f t="shared" si="118"/>
        <v>1</v>
      </c>
      <c r="AW111" s="630">
        <f t="shared" si="119"/>
        <v>1</v>
      </c>
    </row>
    <row r="112" spans="2:49" x14ac:dyDescent="0.3">
      <c r="B112" s="591" t="s">
        <v>855</v>
      </c>
      <c r="C112" s="4" t="s">
        <v>854</v>
      </c>
      <c r="D112" s="11" t="s">
        <v>1201</v>
      </c>
      <c r="E112" s="4" t="s">
        <v>134</v>
      </c>
      <c r="F112" s="636">
        <v>4.9939730000000004</v>
      </c>
      <c r="G112" s="14"/>
      <c r="H112" s="638">
        <v>4.9939730000000004</v>
      </c>
      <c r="I112" s="83">
        <f t="shared" si="90"/>
        <v>0.109</v>
      </c>
      <c r="J112" s="510">
        <v>1.0117240000000001</v>
      </c>
      <c r="K112" s="83">
        <f t="shared" si="91"/>
        <v>0.432</v>
      </c>
      <c r="L112" s="639">
        <f t="shared" si="92"/>
        <v>0.54100000000000004</v>
      </c>
      <c r="M112" s="606">
        <f t="shared" si="93"/>
        <v>0.21199999999999999</v>
      </c>
      <c r="N112" s="610">
        <f t="shared" si="94"/>
        <v>0</v>
      </c>
      <c r="O112" s="611">
        <f t="shared" si="95"/>
        <v>0</v>
      </c>
      <c r="Q112" s="643">
        <v>204</v>
      </c>
      <c r="R112" s="26">
        <f t="shared" si="96"/>
        <v>0.56699999999999995</v>
      </c>
      <c r="S112" s="512">
        <v>0</v>
      </c>
      <c r="T112" s="26">
        <f t="shared" si="97"/>
        <v>0</v>
      </c>
      <c r="U112" s="19">
        <f t="shared" si="98"/>
        <v>40.849239673502439</v>
      </c>
      <c r="V112" s="144">
        <f t="shared" si="99"/>
        <v>0.91600000000000004</v>
      </c>
      <c r="W112" s="163">
        <f t="shared" si="100"/>
        <v>1.4830000000000001</v>
      </c>
      <c r="X112" s="605">
        <f t="shared" si="101"/>
        <v>0.51600000000000001</v>
      </c>
      <c r="Y112" s="610">
        <f t="shared" si="102"/>
        <v>1</v>
      </c>
      <c r="Z112" s="611">
        <f t="shared" si="103"/>
        <v>1</v>
      </c>
      <c r="AB112" s="646">
        <v>27300</v>
      </c>
      <c r="AC112" s="26">
        <f t="shared" si="104"/>
        <v>0.27</v>
      </c>
      <c r="AD112" s="163">
        <f t="shared" si="105"/>
        <v>0.27</v>
      </c>
      <c r="AE112" s="605">
        <f t="shared" si="106"/>
        <v>0.27</v>
      </c>
      <c r="AF112" s="621">
        <f t="shared" si="107"/>
        <v>0</v>
      </c>
      <c r="AG112" s="622">
        <f t="shared" si="108"/>
        <v>0</v>
      </c>
      <c r="AI112" s="160">
        <v>5</v>
      </c>
      <c r="AJ112" s="26">
        <f t="shared" si="109"/>
        <v>0.41899999999999998</v>
      </c>
      <c r="AK112" s="26">
        <f t="shared" si="110"/>
        <v>2.4509803921568627E-2</v>
      </c>
      <c r="AL112" s="26">
        <f t="shared" si="111"/>
        <v>0.41899999999999998</v>
      </c>
      <c r="AM112" s="163">
        <f t="shared" si="112"/>
        <v>0.83799999999999997</v>
      </c>
      <c r="AN112" s="605">
        <f t="shared" si="113"/>
        <v>0.41899999999999998</v>
      </c>
      <c r="AO112" s="621">
        <f t="shared" si="114"/>
        <v>0</v>
      </c>
      <c r="AP112" s="622">
        <f t="shared" si="115"/>
        <v>0</v>
      </c>
      <c r="AS112" s="212">
        <f t="shared" si="116"/>
        <v>3.1320000000000001</v>
      </c>
      <c r="AT112" s="605">
        <f t="shared" si="117"/>
        <v>0.34100000000000003</v>
      </c>
      <c r="AV112" s="629">
        <f t="shared" si="118"/>
        <v>1</v>
      </c>
      <c r="AW112" s="630">
        <f t="shared" si="119"/>
        <v>1</v>
      </c>
    </row>
    <row r="113" spans="2:49" x14ac:dyDescent="0.3">
      <c r="B113" s="591" t="s">
        <v>1073</v>
      </c>
      <c r="C113" s="4" t="s">
        <v>1072</v>
      </c>
      <c r="D113" s="11" t="s">
        <v>1201</v>
      </c>
      <c r="E113" s="4" t="s">
        <v>997</v>
      </c>
      <c r="F113" s="636">
        <v>66.391740999999996</v>
      </c>
      <c r="G113" s="14"/>
      <c r="H113" s="638">
        <v>66.391740999999996</v>
      </c>
      <c r="I113" s="178">
        <f t="shared" si="90"/>
        <v>0.84499999999999997</v>
      </c>
      <c r="J113" s="510">
        <v>1.5431220000000001</v>
      </c>
      <c r="K113" s="83">
        <f t="shared" si="91"/>
        <v>0.625</v>
      </c>
      <c r="L113" s="639">
        <f t="shared" si="92"/>
        <v>1.47</v>
      </c>
      <c r="M113" s="607">
        <f t="shared" si="93"/>
        <v>0.82499999999999996</v>
      </c>
      <c r="N113" s="610">
        <f t="shared" si="94"/>
        <v>0</v>
      </c>
      <c r="O113" s="611">
        <f t="shared" si="95"/>
        <v>1</v>
      </c>
      <c r="Q113" s="643">
        <v>69</v>
      </c>
      <c r="R113" s="26">
        <f t="shared" si="96"/>
        <v>6.0000000000000001E-3</v>
      </c>
      <c r="S113" s="512">
        <v>0</v>
      </c>
      <c r="T113" s="26">
        <f t="shared" si="97"/>
        <v>0</v>
      </c>
      <c r="U113" s="19">
        <f t="shared" si="98"/>
        <v>1.0392858955152269</v>
      </c>
      <c r="V113" s="26">
        <f t="shared" si="99"/>
        <v>0</v>
      </c>
      <c r="W113" s="163">
        <f t="shared" si="100"/>
        <v>6.0000000000000001E-3</v>
      </c>
      <c r="X113" s="605">
        <f t="shared" si="101"/>
        <v>0</v>
      </c>
      <c r="Y113" s="610">
        <f t="shared" si="102"/>
        <v>0</v>
      </c>
      <c r="Z113" s="611">
        <f t="shared" si="103"/>
        <v>0</v>
      </c>
      <c r="AB113" s="646">
        <v>20740</v>
      </c>
      <c r="AC113" s="26">
        <f t="shared" si="104"/>
        <v>0.09</v>
      </c>
      <c r="AD113" s="163">
        <f t="shared" si="105"/>
        <v>0.09</v>
      </c>
      <c r="AE113" s="605">
        <f t="shared" si="106"/>
        <v>0.09</v>
      </c>
      <c r="AF113" s="621">
        <f t="shared" si="107"/>
        <v>0</v>
      </c>
      <c r="AG113" s="622">
        <f t="shared" si="108"/>
        <v>0</v>
      </c>
      <c r="AI113" s="160">
        <v>13</v>
      </c>
      <c r="AJ113" s="26">
        <f t="shared" si="109"/>
        <v>0.61199999999999999</v>
      </c>
      <c r="AK113" s="26">
        <f t="shared" si="110"/>
        <v>0.18840579710144928</v>
      </c>
      <c r="AL113" s="31">
        <f t="shared" si="111"/>
        <v>0.89</v>
      </c>
      <c r="AM113" s="163">
        <f t="shared" si="112"/>
        <v>1.502</v>
      </c>
      <c r="AN113" s="605">
        <f t="shared" si="113"/>
        <v>0.74099999999999999</v>
      </c>
      <c r="AO113" s="621">
        <f t="shared" si="114"/>
        <v>0</v>
      </c>
      <c r="AP113" s="622">
        <f t="shared" si="115"/>
        <v>1</v>
      </c>
      <c r="AS113" s="212">
        <f t="shared" si="116"/>
        <v>3.0679999999999996</v>
      </c>
      <c r="AT113" s="605">
        <f t="shared" si="117"/>
        <v>0.33500000000000002</v>
      </c>
      <c r="AV113" s="629">
        <f t="shared" si="118"/>
        <v>0</v>
      </c>
      <c r="AW113" s="630">
        <f t="shared" si="119"/>
        <v>2</v>
      </c>
    </row>
    <row r="114" spans="2:49" x14ac:dyDescent="0.3">
      <c r="B114" s="591" t="s">
        <v>887</v>
      </c>
      <c r="C114" s="4" t="s">
        <v>886</v>
      </c>
      <c r="D114" s="11" t="s">
        <v>1201</v>
      </c>
      <c r="E114" s="4" t="s">
        <v>134</v>
      </c>
      <c r="F114" s="636">
        <v>7.1034269999999999</v>
      </c>
      <c r="G114" s="14"/>
      <c r="H114" s="638">
        <v>7.1034269999999999</v>
      </c>
      <c r="I114" s="83">
        <f t="shared" si="90"/>
        <v>0.22500000000000001</v>
      </c>
      <c r="J114" s="510">
        <v>0.57632099999999997</v>
      </c>
      <c r="K114" s="83">
        <f t="shared" si="91"/>
        <v>0.28999999999999998</v>
      </c>
      <c r="L114" s="639">
        <f t="shared" si="92"/>
        <v>0.51500000000000001</v>
      </c>
      <c r="M114" s="606">
        <f t="shared" si="93"/>
        <v>0.17399999999999999</v>
      </c>
      <c r="N114" s="610">
        <f t="shared" si="94"/>
        <v>0</v>
      </c>
      <c r="O114" s="611">
        <f t="shared" si="95"/>
        <v>0</v>
      </c>
      <c r="Q114" s="643">
        <v>191</v>
      </c>
      <c r="R114" s="26">
        <f t="shared" si="96"/>
        <v>0.55400000000000005</v>
      </c>
      <c r="S114" s="512">
        <v>0</v>
      </c>
      <c r="T114" s="26">
        <f t="shared" si="97"/>
        <v>0</v>
      </c>
      <c r="U114" s="19">
        <f t="shared" si="98"/>
        <v>26.888430049326896</v>
      </c>
      <c r="V114" s="31">
        <f t="shared" si="99"/>
        <v>0.80600000000000005</v>
      </c>
      <c r="W114" s="163">
        <f t="shared" si="100"/>
        <v>1.36</v>
      </c>
      <c r="X114" s="605">
        <f t="shared" si="101"/>
        <v>0.47</v>
      </c>
      <c r="Y114" s="610">
        <f t="shared" si="102"/>
        <v>0</v>
      </c>
      <c r="Z114" s="611">
        <f t="shared" si="103"/>
        <v>1</v>
      </c>
      <c r="AB114" s="646">
        <v>35700</v>
      </c>
      <c r="AC114" s="26">
        <f t="shared" si="104"/>
        <v>0.50900000000000001</v>
      </c>
      <c r="AD114" s="163">
        <f t="shared" si="105"/>
        <v>0.50900000000000001</v>
      </c>
      <c r="AE114" s="605">
        <f t="shared" si="106"/>
        <v>0.50900000000000001</v>
      </c>
      <c r="AF114" s="621">
        <f t="shared" si="107"/>
        <v>0</v>
      </c>
      <c r="AG114" s="622">
        <f t="shared" si="108"/>
        <v>0</v>
      </c>
      <c r="AI114" s="160">
        <v>2</v>
      </c>
      <c r="AJ114" s="26">
        <f t="shared" si="109"/>
        <v>0.28999999999999998</v>
      </c>
      <c r="AK114" s="26">
        <f t="shared" si="110"/>
        <v>1.0471204188481676E-2</v>
      </c>
      <c r="AL114" s="26">
        <f t="shared" si="111"/>
        <v>0.28999999999999998</v>
      </c>
      <c r="AM114" s="163">
        <f t="shared" si="112"/>
        <v>0.57999999999999996</v>
      </c>
      <c r="AN114" s="605">
        <f t="shared" si="113"/>
        <v>0.309</v>
      </c>
      <c r="AO114" s="621">
        <f t="shared" si="114"/>
        <v>0</v>
      </c>
      <c r="AP114" s="622">
        <f t="shared" si="115"/>
        <v>0</v>
      </c>
      <c r="AS114" s="212">
        <f t="shared" si="116"/>
        <v>2.964</v>
      </c>
      <c r="AT114" s="605">
        <f t="shared" si="117"/>
        <v>0.32900000000000001</v>
      </c>
      <c r="AV114" s="629">
        <f t="shared" si="118"/>
        <v>0</v>
      </c>
      <c r="AW114" s="630">
        <f t="shared" si="119"/>
        <v>1</v>
      </c>
    </row>
    <row r="115" spans="2:49" x14ac:dyDescent="0.3">
      <c r="B115" s="591" t="s">
        <v>853</v>
      </c>
      <c r="C115" s="4" t="s">
        <v>852</v>
      </c>
      <c r="D115" s="11" t="s">
        <v>1201</v>
      </c>
      <c r="E115" s="4" t="s">
        <v>851</v>
      </c>
      <c r="F115" s="636">
        <v>6.2421160000000002</v>
      </c>
      <c r="G115" s="14"/>
      <c r="H115" s="638">
        <v>6.2421160000000002</v>
      </c>
      <c r="I115" s="83">
        <f t="shared" si="90"/>
        <v>0.16700000000000001</v>
      </c>
      <c r="J115" s="510">
        <v>0.84008799999999995</v>
      </c>
      <c r="K115" s="83">
        <f t="shared" si="91"/>
        <v>0.35399999999999998</v>
      </c>
      <c r="L115" s="639">
        <f t="shared" si="92"/>
        <v>0.52100000000000002</v>
      </c>
      <c r="M115" s="606">
        <f t="shared" si="93"/>
        <v>0.18</v>
      </c>
      <c r="N115" s="610">
        <f t="shared" si="94"/>
        <v>0</v>
      </c>
      <c r="O115" s="611">
        <f t="shared" si="95"/>
        <v>0</v>
      </c>
      <c r="Q115" s="643">
        <v>273</v>
      </c>
      <c r="R115" s="26">
        <f t="shared" si="96"/>
        <v>0.69599999999999995</v>
      </c>
      <c r="S115" s="512">
        <v>28</v>
      </c>
      <c r="T115" s="26">
        <f t="shared" si="97"/>
        <v>0.57399999999999995</v>
      </c>
      <c r="U115" s="19">
        <f t="shared" si="98"/>
        <v>43.735169291951635</v>
      </c>
      <c r="V115" s="144">
        <f t="shared" si="99"/>
        <v>0.94099999999999995</v>
      </c>
      <c r="W115" s="163">
        <f t="shared" si="100"/>
        <v>2.2109999999999999</v>
      </c>
      <c r="X115" s="620">
        <f t="shared" si="101"/>
        <v>0.83199999999999996</v>
      </c>
      <c r="Y115" s="610">
        <f t="shared" si="102"/>
        <v>1</v>
      </c>
      <c r="Z115" s="611">
        <f t="shared" si="103"/>
        <v>1</v>
      </c>
      <c r="AB115" s="646">
        <v>27000</v>
      </c>
      <c r="AC115" s="26">
        <f t="shared" si="104"/>
        <v>0.22500000000000001</v>
      </c>
      <c r="AD115" s="163">
        <f t="shared" si="105"/>
        <v>0.22500000000000001</v>
      </c>
      <c r="AE115" s="605">
        <f t="shared" si="106"/>
        <v>0.22500000000000001</v>
      </c>
      <c r="AF115" s="621">
        <f t="shared" si="107"/>
        <v>0</v>
      </c>
      <c r="AG115" s="622">
        <f t="shared" si="108"/>
        <v>0</v>
      </c>
      <c r="AI115" s="160">
        <v>0</v>
      </c>
      <c r="AJ115" s="26">
        <f t="shared" si="109"/>
        <v>0</v>
      </c>
      <c r="AK115" s="26">
        <f t="shared" si="110"/>
        <v>0</v>
      </c>
      <c r="AL115" s="26">
        <f t="shared" si="111"/>
        <v>0</v>
      </c>
      <c r="AM115" s="163">
        <f t="shared" si="112"/>
        <v>0</v>
      </c>
      <c r="AN115" s="605">
        <f t="shared" si="113"/>
        <v>0</v>
      </c>
      <c r="AO115" s="621">
        <f t="shared" si="114"/>
        <v>0</v>
      </c>
      <c r="AP115" s="622">
        <f t="shared" si="115"/>
        <v>0</v>
      </c>
      <c r="AS115" s="212">
        <f t="shared" si="116"/>
        <v>2.9569999999999999</v>
      </c>
      <c r="AT115" s="605">
        <f t="shared" si="117"/>
        <v>0.32200000000000001</v>
      </c>
      <c r="AV115" s="629">
        <f t="shared" si="118"/>
        <v>1</v>
      </c>
      <c r="AW115" s="630">
        <f t="shared" si="119"/>
        <v>1</v>
      </c>
    </row>
    <row r="116" spans="2:49" x14ac:dyDescent="0.3">
      <c r="B116" s="591" t="s">
        <v>877</v>
      </c>
      <c r="C116" s="4" t="s">
        <v>876</v>
      </c>
      <c r="D116" s="11" t="s">
        <v>1201</v>
      </c>
      <c r="E116" s="4" t="s">
        <v>878</v>
      </c>
      <c r="F116" s="636">
        <v>7.4762570000000004</v>
      </c>
      <c r="G116" s="14"/>
      <c r="H116" s="638">
        <v>7.4762570000000004</v>
      </c>
      <c r="I116" s="83">
        <f t="shared" si="90"/>
        <v>0.26400000000000001</v>
      </c>
      <c r="J116" s="510">
        <v>0</v>
      </c>
      <c r="K116" s="83">
        <f t="shared" si="91"/>
        <v>0</v>
      </c>
      <c r="L116" s="639">
        <f t="shared" si="92"/>
        <v>0.26400000000000001</v>
      </c>
      <c r="M116" s="606">
        <f t="shared" si="93"/>
        <v>8.3000000000000004E-2</v>
      </c>
      <c r="N116" s="610">
        <f t="shared" si="94"/>
        <v>0</v>
      </c>
      <c r="O116" s="611">
        <f t="shared" si="95"/>
        <v>0</v>
      </c>
      <c r="Q116" s="643">
        <v>247</v>
      </c>
      <c r="R116" s="26">
        <f t="shared" si="96"/>
        <v>0.65100000000000002</v>
      </c>
      <c r="S116" s="512">
        <v>46</v>
      </c>
      <c r="T116" s="26">
        <f t="shared" si="97"/>
        <v>0.67</v>
      </c>
      <c r="U116" s="19">
        <f t="shared" si="98"/>
        <v>33.037922586128325</v>
      </c>
      <c r="V116" s="31">
        <f t="shared" si="99"/>
        <v>0.86399999999999999</v>
      </c>
      <c r="W116" s="163">
        <f t="shared" si="100"/>
        <v>2.1850000000000001</v>
      </c>
      <c r="X116" s="620">
        <f t="shared" si="101"/>
        <v>0.81899999999999995</v>
      </c>
      <c r="Y116" s="610">
        <f t="shared" si="102"/>
        <v>0</v>
      </c>
      <c r="Z116" s="611">
        <f t="shared" si="103"/>
        <v>1</v>
      </c>
      <c r="AB116" s="646">
        <v>35000</v>
      </c>
      <c r="AC116" s="26">
        <f t="shared" si="104"/>
        <v>0.503</v>
      </c>
      <c r="AD116" s="163">
        <f t="shared" si="105"/>
        <v>0.503</v>
      </c>
      <c r="AE116" s="605">
        <f t="shared" si="106"/>
        <v>0.503</v>
      </c>
      <c r="AF116" s="621">
        <f t="shared" si="107"/>
        <v>0</v>
      </c>
      <c r="AG116" s="622">
        <f t="shared" si="108"/>
        <v>0</v>
      </c>
      <c r="AI116" s="160">
        <v>0</v>
      </c>
      <c r="AJ116" s="26">
        <f t="shared" si="109"/>
        <v>0</v>
      </c>
      <c r="AK116" s="26">
        <f t="shared" si="110"/>
        <v>0</v>
      </c>
      <c r="AL116" s="26">
        <f t="shared" si="111"/>
        <v>0</v>
      </c>
      <c r="AM116" s="163">
        <f t="shared" si="112"/>
        <v>0</v>
      </c>
      <c r="AN116" s="605">
        <f t="shared" si="113"/>
        <v>0</v>
      </c>
      <c r="AO116" s="621">
        <f t="shared" si="114"/>
        <v>0</v>
      </c>
      <c r="AP116" s="622">
        <f t="shared" si="115"/>
        <v>0</v>
      </c>
      <c r="AS116" s="212">
        <f t="shared" si="116"/>
        <v>2.952</v>
      </c>
      <c r="AT116" s="605">
        <f t="shared" si="117"/>
        <v>0.316</v>
      </c>
      <c r="AV116" s="629">
        <f t="shared" si="118"/>
        <v>0</v>
      </c>
      <c r="AW116" s="630">
        <f t="shared" si="119"/>
        <v>1</v>
      </c>
    </row>
    <row r="117" spans="2:49" x14ac:dyDescent="0.3">
      <c r="B117" s="591" t="s">
        <v>967</v>
      </c>
      <c r="C117" s="4" t="s">
        <v>966</v>
      </c>
      <c r="D117" s="11" t="s">
        <v>1201</v>
      </c>
      <c r="E117" s="4" t="s">
        <v>788</v>
      </c>
      <c r="F117" s="636">
        <v>82.768868999999995</v>
      </c>
      <c r="G117" s="14"/>
      <c r="H117" s="638">
        <v>82.768868999999995</v>
      </c>
      <c r="I117" s="178">
        <f t="shared" si="90"/>
        <v>0.877</v>
      </c>
      <c r="J117" s="510">
        <v>0.73663299999999998</v>
      </c>
      <c r="K117" s="83">
        <f t="shared" si="91"/>
        <v>0.32200000000000001</v>
      </c>
      <c r="L117" s="639">
        <f t="shared" si="92"/>
        <v>1.1990000000000001</v>
      </c>
      <c r="M117" s="606">
        <f t="shared" si="93"/>
        <v>0.61899999999999999</v>
      </c>
      <c r="N117" s="610">
        <f t="shared" si="94"/>
        <v>0</v>
      </c>
      <c r="O117" s="611">
        <f t="shared" si="95"/>
        <v>1</v>
      </c>
      <c r="Q117" s="643">
        <v>89</v>
      </c>
      <c r="R117" s="26">
        <f t="shared" si="96"/>
        <v>5.8000000000000003E-2</v>
      </c>
      <c r="S117" s="512">
        <v>10</v>
      </c>
      <c r="T117" s="26">
        <f t="shared" si="97"/>
        <v>0.41199999999999998</v>
      </c>
      <c r="U117" s="19">
        <f t="shared" si="98"/>
        <v>1.075283510277276</v>
      </c>
      <c r="V117" s="26">
        <f t="shared" si="99"/>
        <v>6.0000000000000001E-3</v>
      </c>
      <c r="W117" s="163">
        <f t="shared" si="100"/>
        <v>0.47599999999999998</v>
      </c>
      <c r="X117" s="605">
        <f t="shared" si="101"/>
        <v>4.4999999999999998E-2</v>
      </c>
      <c r="Y117" s="610">
        <f t="shared" si="102"/>
        <v>0</v>
      </c>
      <c r="Z117" s="611">
        <f t="shared" si="103"/>
        <v>0</v>
      </c>
      <c r="AB117" s="646">
        <v>39500</v>
      </c>
      <c r="AC117" s="26">
        <f t="shared" si="104"/>
        <v>0.56100000000000005</v>
      </c>
      <c r="AD117" s="163">
        <f t="shared" si="105"/>
        <v>0.56100000000000005</v>
      </c>
      <c r="AE117" s="605">
        <f t="shared" si="106"/>
        <v>0.56100000000000005</v>
      </c>
      <c r="AF117" s="621">
        <f t="shared" si="107"/>
        <v>0</v>
      </c>
      <c r="AG117" s="622">
        <f t="shared" si="108"/>
        <v>0</v>
      </c>
      <c r="AI117" s="160">
        <v>2</v>
      </c>
      <c r="AJ117" s="26">
        <f t="shared" si="109"/>
        <v>0.28999999999999998</v>
      </c>
      <c r="AK117" s="26">
        <f t="shared" si="110"/>
        <v>2.247191011235955E-2</v>
      </c>
      <c r="AL117" s="26">
        <f t="shared" si="111"/>
        <v>0.41199999999999998</v>
      </c>
      <c r="AM117" s="163">
        <f t="shared" si="112"/>
        <v>0.70199999999999996</v>
      </c>
      <c r="AN117" s="605">
        <f t="shared" si="113"/>
        <v>0.36099999999999999</v>
      </c>
      <c r="AO117" s="621">
        <f t="shared" si="114"/>
        <v>0</v>
      </c>
      <c r="AP117" s="622">
        <f t="shared" si="115"/>
        <v>0</v>
      </c>
      <c r="AS117" s="212">
        <f t="shared" si="116"/>
        <v>2.9379999999999997</v>
      </c>
      <c r="AT117" s="605">
        <f t="shared" si="117"/>
        <v>0.309</v>
      </c>
      <c r="AV117" s="629">
        <f t="shared" si="118"/>
        <v>0</v>
      </c>
      <c r="AW117" s="630">
        <f t="shared" si="119"/>
        <v>1</v>
      </c>
    </row>
    <row r="118" spans="2:49" x14ac:dyDescent="0.3">
      <c r="B118" s="591" t="s">
        <v>972</v>
      </c>
      <c r="C118" s="4" t="s">
        <v>971</v>
      </c>
      <c r="D118" s="11" t="s">
        <v>1201</v>
      </c>
      <c r="E118" s="4" t="s">
        <v>839</v>
      </c>
      <c r="F118" s="636">
        <v>14.125817</v>
      </c>
      <c r="G118" s="14"/>
      <c r="H118" s="638">
        <v>14.125817</v>
      </c>
      <c r="I118" s="83">
        <f t="shared" si="90"/>
        <v>0.44500000000000001</v>
      </c>
      <c r="J118" s="510">
        <v>1.0189330000000001</v>
      </c>
      <c r="K118" s="83">
        <f t="shared" si="91"/>
        <v>0.438</v>
      </c>
      <c r="L118" s="639">
        <f t="shared" si="92"/>
        <v>0.88300000000000001</v>
      </c>
      <c r="M118" s="606">
        <f t="shared" si="93"/>
        <v>0.438</v>
      </c>
      <c r="N118" s="610">
        <f t="shared" si="94"/>
        <v>0</v>
      </c>
      <c r="O118" s="611">
        <f t="shared" si="95"/>
        <v>0</v>
      </c>
      <c r="Q118" s="643">
        <v>131</v>
      </c>
      <c r="R118" s="26">
        <f t="shared" si="96"/>
        <v>0.32900000000000001</v>
      </c>
      <c r="S118" s="512">
        <v>0</v>
      </c>
      <c r="T118" s="26">
        <f t="shared" si="97"/>
        <v>0</v>
      </c>
      <c r="U118" s="19">
        <f t="shared" si="98"/>
        <v>9.2737998800352575</v>
      </c>
      <c r="V118" s="26">
        <f t="shared" si="99"/>
        <v>0.4</v>
      </c>
      <c r="W118" s="163">
        <f t="shared" si="100"/>
        <v>0.72900000000000009</v>
      </c>
      <c r="X118" s="605">
        <f t="shared" si="101"/>
        <v>0.17399999999999999</v>
      </c>
      <c r="Y118" s="610">
        <f t="shared" si="102"/>
        <v>0</v>
      </c>
      <c r="Z118" s="611">
        <f t="shared" si="103"/>
        <v>0</v>
      </c>
      <c r="AB118" s="646">
        <v>26400</v>
      </c>
      <c r="AC118" s="26">
        <f t="shared" si="104"/>
        <v>0.20599999999999999</v>
      </c>
      <c r="AD118" s="163">
        <f t="shared" si="105"/>
        <v>0.20599999999999999</v>
      </c>
      <c r="AE118" s="605">
        <f t="shared" si="106"/>
        <v>0.20599999999999999</v>
      </c>
      <c r="AF118" s="621">
        <f t="shared" si="107"/>
        <v>0</v>
      </c>
      <c r="AG118" s="622">
        <f t="shared" si="108"/>
        <v>0</v>
      </c>
      <c r="AI118" s="160">
        <v>8</v>
      </c>
      <c r="AJ118" s="26">
        <f t="shared" si="109"/>
        <v>0.50900000000000001</v>
      </c>
      <c r="AK118" s="26">
        <f t="shared" si="110"/>
        <v>6.1068702290076333E-2</v>
      </c>
      <c r="AL118" s="26">
        <f t="shared" si="111"/>
        <v>0.6</v>
      </c>
      <c r="AM118" s="163">
        <f t="shared" si="112"/>
        <v>1.109</v>
      </c>
      <c r="AN118" s="605">
        <f t="shared" si="113"/>
        <v>0.54100000000000004</v>
      </c>
      <c r="AO118" s="621">
        <f t="shared" si="114"/>
        <v>0</v>
      </c>
      <c r="AP118" s="622">
        <f t="shared" si="115"/>
        <v>0</v>
      </c>
      <c r="AS118" s="212">
        <f t="shared" si="116"/>
        <v>2.927</v>
      </c>
      <c r="AT118" s="605">
        <f t="shared" si="117"/>
        <v>0.30299999999999999</v>
      </c>
      <c r="AV118" s="629">
        <f t="shared" si="118"/>
        <v>0</v>
      </c>
      <c r="AW118" s="630">
        <f t="shared" si="119"/>
        <v>0</v>
      </c>
    </row>
    <row r="119" spans="2:49" x14ac:dyDescent="0.3">
      <c r="B119" s="591" t="s">
        <v>1005</v>
      </c>
      <c r="C119" s="4" t="s">
        <v>1004</v>
      </c>
      <c r="D119" s="11" t="s">
        <v>1201</v>
      </c>
      <c r="E119" s="4" t="s">
        <v>770</v>
      </c>
      <c r="F119" s="636">
        <v>4.0568479999999996</v>
      </c>
      <c r="G119" s="14"/>
      <c r="H119" s="638">
        <v>4.0568479999999996</v>
      </c>
      <c r="I119" s="83">
        <f t="shared" si="90"/>
        <v>8.3000000000000004E-2</v>
      </c>
      <c r="J119" s="510">
        <v>0.102185</v>
      </c>
      <c r="K119" s="83">
        <f t="shared" si="91"/>
        <v>0.193</v>
      </c>
      <c r="L119" s="639">
        <f t="shared" si="92"/>
        <v>0.27600000000000002</v>
      </c>
      <c r="M119" s="606">
        <f t="shared" si="93"/>
        <v>0.09</v>
      </c>
      <c r="N119" s="610">
        <f t="shared" si="94"/>
        <v>0</v>
      </c>
      <c r="O119" s="611">
        <f t="shared" si="95"/>
        <v>0</v>
      </c>
      <c r="Q119" s="643">
        <v>109</v>
      </c>
      <c r="R119" s="26">
        <f t="shared" si="96"/>
        <v>0.219</v>
      </c>
      <c r="S119" s="512">
        <v>22</v>
      </c>
      <c r="T119" s="26">
        <f t="shared" si="97"/>
        <v>0.52200000000000002</v>
      </c>
      <c r="U119" s="19">
        <f t="shared" si="98"/>
        <v>26.868149854271103</v>
      </c>
      <c r="V119" s="26">
        <f t="shared" si="99"/>
        <v>0.8</v>
      </c>
      <c r="W119" s="163">
        <f t="shared" si="100"/>
        <v>1.5409999999999999</v>
      </c>
      <c r="X119" s="605">
        <f t="shared" si="101"/>
        <v>0.54800000000000004</v>
      </c>
      <c r="Y119" s="610">
        <f t="shared" si="102"/>
        <v>0</v>
      </c>
      <c r="Z119" s="611">
        <f t="shared" si="103"/>
        <v>1</v>
      </c>
      <c r="AB119" s="646">
        <v>42200</v>
      </c>
      <c r="AC119" s="26">
        <f t="shared" si="104"/>
        <v>0.625</v>
      </c>
      <c r="AD119" s="163">
        <f t="shared" si="105"/>
        <v>0.625</v>
      </c>
      <c r="AE119" s="605">
        <f t="shared" si="106"/>
        <v>0.625</v>
      </c>
      <c r="AF119" s="621">
        <f t="shared" si="107"/>
        <v>0</v>
      </c>
      <c r="AG119" s="622">
        <f t="shared" si="108"/>
        <v>0</v>
      </c>
      <c r="AI119" s="160">
        <v>1</v>
      </c>
      <c r="AJ119" s="26">
        <f t="shared" si="109"/>
        <v>0.2</v>
      </c>
      <c r="AK119" s="26">
        <f t="shared" si="110"/>
        <v>9.1743119266055051E-3</v>
      </c>
      <c r="AL119" s="26">
        <f t="shared" si="111"/>
        <v>0.26400000000000001</v>
      </c>
      <c r="AM119" s="163">
        <f t="shared" si="112"/>
        <v>0.46400000000000002</v>
      </c>
      <c r="AN119" s="605">
        <f t="shared" si="113"/>
        <v>0.245</v>
      </c>
      <c r="AO119" s="621">
        <f t="shared" si="114"/>
        <v>0</v>
      </c>
      <c r="AP119" s="622">
        <f t="shared" si="115"/>
        <v>0</v>
      </c>
      <c r="AS119" s="212">
        <f t="shared" si="116"/>
        <v>2.9060000000000001</v>
      </c>
      <c r="AT119" s="605">
        <f t="shared" si="117"/>
        <v>0.29599999999999999</v>
      </c>
      <c r="AV119" s="629">
        <f t="shared" si="118"/>
        <v>0</v>
      </c>
      <c r="AW119" s="630">
        <f t="shared" si="119"/>
        <v>1</v>
      </c>
    </row>
    <row r="120" spans="2:49" x14ac:dyDescent="0.3">
      <c r="B120" s="591" t="s">
        <v>994</v>
      </c>
      <c r="C120" s="4" t="s">
        <v>993</v>
      </c>
      <c r="D120" s="11" t="s">
        <v>1201</v>
      </c>
      <c r="E120" s="4" t="s">
        <v>134</v>
      </c>
      <c r="F120" s="636">
        <v>4.8633740000000003</v>
      </c>
      <c r="G120" s="14"/>
      <c r="H120" s="638">
        <v>4.8633740000000003</v>
      </c>
      <c r="I120" s="83">
        <f t="shared" si="90"/>
        <v>0.10299999999999999</v>
      </c>
      <c r="J120" s="510">
        <v>0.26620500000000002</v>
      </c>
      <c r="K120" s="83">
        <f t="shared" si="91"/>
        <v>0.22500000000000001</v>
      </c>
      <c r="L120" s="639">
        <f t="shared" si="92"/>
        <v>0.32800000000000001</v>
      </c>
      <c r="M120" s="606">
        <f t="shared" si="93"/>
        <v>0.11600000000000001</v>
      </c>
      <c r="N120" s="610">
        <f t="shared" si="94"/>
        <v>0</v>
      </c>
      <c r="O120" s="611">
        <f t="shared" si="95"/>
        <v>0</v>
      </c>
      <c r="Q120" s="643">
        <v>116</v>
      </c>
      <c r="R120" s="26">
        <f t="shared" si="96"/>
        <v>0.25800000000000001</v>
      </c>
      <c r="S120" s="512">
        <v>0</v>
      </c>
      <c r="T120" s="26">
        <f t="shared" si="97"/>
        <v>0</v>
      </c>
      <c r="U120" s="19">
        <f t="shared" si="98"/>
        <v>23.851753946951231</v>
      </c>
      <c r="V120" s="26">
        <f t="shared" si="99"/>
        <v>0.76100000000000001</v>
      </c>
      <c r="W120" s="163">
        <f t="shared" si="100"/>
        <v>1.0190000000000001</v>
      </c>
      <c r="X120" s="605">
        <f t="shared" si="101"/>
        <v>0.316</v>
      </c>
      <c r="Y120" s="610">
        <f t="shared" si="102"/>
        <v>0</v>
      </c>
      <c r="Z120" s="611">
        <f t="shared" si="103"/>
        <v>0</v>
      </c>
      <c r="AB120" s="646">
        <v>58950</v>
      </c>
      <c r="AC120" s="31">
        <f t="shared" si="104"/>
        <v>0.877</v>
      </c>
      <c r="AD120" s="163">
        <f t="shared" si="105"/>
        <v>0.877</v>
      </c>
      <c r="AE120" s="620">
        <f t="shared" si="106"/>
        <v>0.877</v>
      </c>
      <c r="AF120" s="621">
        <f t="shared" si="107"/>
        <v>0</v>
      </c>
      <c r="AG120" s="622">
        <f t="shared" si="108"/>
        <v>1</v>
      </c>
      <c r="AI120" s="160">
        <v>2</v>
      </c>
      <c r="AJ120" s="26">
        <f t="shared" si="109"/>
        <v>0.28999999999999998</v>
      </c>
      <c r="AK120" s="26">
        <f t="shared" si="110"/>
        <v>1.7241379310344827E-2</v>
      </c>
      <c r="AL120" s="26">
        <f t="shared" si="111"/>
        <v>0.36099999999999999</v>
      </c>
      <c r="AM120" s="163">
        <f t="shared" si="112"/>
        <v>0.65100000000000002</v>
      </c>
      <c r="AN120" s="605">
        <f t="shared" si="113"/>
        <v>0.33500000000000002</v>
      </c>
      <c r="AO120" s="621">
        <f t="shared" si="114"/>
        <v>0</v>
      </c>
      <c r="AP120" s="622">
        <f t="shared" si="115"/>
        <v>0</v>
      </c>
      <c r="AS120" s="212">
        <f t="shared" si="116"/>
        <v>2.8750000000000004</v>
      </c>
      <c r="AT120" s="605">
        <f t="shared" si="117"/>
        <v>0.28999999999999998</v>
      </c>
      <c r="AV120" s="629">
        <f t="shared" si="118"/>
        <v>0</v>
      </c>
      <c r="AW120" s="630">
        <f t="shared" si="119"/>
        <v>1</v>
      </c>
    </row>
    <row r="121" spans="2:49" x14ac:dyDescent="0.3">
      <c r="B121" s="591" t="s">
        <v>962</v>
      </c>
      <c r="C121" s="4" t="s">
        <v>961</v>
      </c>
      <c r="D121" s="11" t="s">
        <v>1201</v>
      </c>
      <c r="E121" s="4" t="s">
        <v>742</v>
      </c>
      <c r="F121" s="636">
        <v>41.090733</v>
      </c>
      <c r="G121" s="14"/>
      <c r="H121" s="638">
        <v>41.090733</v>
      </c>
      <c r="I121" s="83">
        <f t="shared" si="90"/>
        <v>0.77400000000000002</v>
      </c>
      <c r="J121" s="510">
        <v>1.337744</v>
      </c>
      <c r="K121" s="83">
        <f t="shared" si="91"/>
        <v>0.54100000000000004</v>
      </c>
      <c r="L121" s="639">
        <f t="shared" si="92"/>
        <v>1.3149999999999999</v>
      </c>
      <c r="M121" s="606">
        <f t="shared" si="93"/>
        <v>0.68300000000000005</v>
      </c>
      <c r="N121" s="610">
        <f t="shared" si="94"/>
        <v>0</v>
      </c>
      <c r="O121" s="611">
        <f t="shared" si="95"/>
        <v>0</v>
      </c>
      <c r="Q121" s="643">
        <v>143</v>
      </c>
      <c r="R121" s="26">
        <f t="shared" si="96"/>
        <v>0.38700000000000001</v>
      </c>
      <c r="S121" s="512">
        <v>0</v>
      </c>
      <c r="T121" s="26">
        <f t="shared" si="97"/>
        <v>0</v>
      </c>
      <c r="U121" s="19">
        <f t="shared" si="98"/>
        <v>3.4801034092042116</v>
      </c>
      <c r="V121" s="26">
        <f t="shared" si="99"/>
        <v>0.13500000000000001</v>
      </c>
      <c r="W121" s="163">
        <f t="shared" si="100"/>
        <v>0.52200000000000002</v>
      </c>
      <c r="X121" s="605">
        <f t="shared" si="101"/>
        <v>6.4000000000000001E-2</v>
      </c>
      <c r="Y121" s="610">
        <f t="shared" si="102"/>
        <v>0</v>
      </c>
      <c r="Z121" s="611">
        <f t="shared" si="103"/>
        <v>0</v>
      </c>
      <c r="AB121" s="646">
        <v>27220</v>
      </c>
      <c r="AC121" s="26">
        <f t="shared" si="104"/>
        <v>0.26400000000000001</v>
      </c>
      <c r="AD121" s="163">
        <f t="shared" si="105"/>
        <v>0.26400000000000001</v>
      </c>
      <c r="AE121" s="605">
        <f t="shared" si="106"/>
        <v>0.26400000000000001</v>
      </c>
      <c r="AF121" s="621">
        <f t="shared" si="107"/>
        <v>0</v>
      </c>
      <c r="AG121" s="622">
        <f t="shared" si="108"/>
        <v>0</v>
      </c>
      <c r="AI121" s="160">
        <v>3</v>
      </c>
      <c r="AJ121" s="26">
        <f t="shared" si="109"/>
        <v>0.374</v>
      </c>
      <c r="AK121" s="26">
        <f t="shared" si="110"/>
        <v>2.097902097902098E-2</v>
      </c>
      <c r="AL121" s="26">
        <f t="shared" si="111"/>
        <v>0.39300000000000002</v>
      </c>
      <c r="AM121" s="163">
        <f t="shared" si="112"/>
        <v>0.76700000000000002</v>
      </c>
      <c r="AN121" s="605">
        <f t="shared" si="113"/>
        <v>0.4</v>
      </c>
      <c r="AO121" s="621">
        <f t="shared" si="114"/>
        <v>0</v>
      </c>
      <c r="AP121" s="622">
        <f t="shared" si="115"/>
        <v>0</v>
      </c>
      <c r="AS121" s="212">
        <f t="shared" si="116"/>
        <v>2.8680000000000003</v>
      </c>
      <c r="AT121" s="605">
        <f t="shared" si="117"/>
        <v>0.28299999999999997</v>
      </c>
      <c r="AV121" s="629">
        <f t="shared" si="118"/>
        <v>0</v>
      </c>
      <c r="AW121" s="630">
        <f t="shared" si="119"/>
        <v>0</v>
      </c>
    </row>
    <row r="122" spans="2:49" x14ac:dyDescent="0.3">
      <c r="B122" s="591" t="s">
        <v>1007</v>
      </c>
      <c r="C122" s="4" t="s">
        <v>1006</v>
      </c>
      <c r="D122" s="11" t="s">
        <v>1201</v>
      </c>
      <c r="E122" s="4" t="s">
        <v>963</v>
      </c>
      <c r="F122" s="636">
        <v>34.495739</v>
      </c>
      <c r="G122" s="14"/>
      <c r="H122" s="638">
        <v>34.495739</v>
      </c>
      <c r="I122" s="83">
        <f t="shared" si="90"/>
        <v>0.73499999999999999</v>
      </c>
      <c r="J122" s="510">
        <v>1.7083740000000001</v>
      </c>
      <c r="K122" s="83">
        <f t="shared" si="91"/>
        <v>0.65800000000000003</v>
      </c>
      <c r="L122" s="639">
        <f t="shared" si="92"/>
        <v>1.393</v>
      </c>
      <c r="M122" s="606">
        <f t="shared" si="93"/>
        <v>0.74099999999999999</v>
      </c>
      <c r="N122" s="610">
        <f t="shared" si="94"/>
        <v>0</v>
      </c>
      <c r="O122" s="611">
        <f t="shared" si="95"/>
        <v>0</v>
      </c>
      <c r="Q122" s="643">
        <v>90</v>
      </c>
      <c r="R122" s="26">
        <f t="shared" si="96"/>
        <v>7.0000000000000007E-2</v>
      </c>
      <c r="S122" s="512">
        <v>6</v>
      </c>
      <c r="T122" s="26">
        <f t="shared" si="97"/>
        <v>0.35399999999999998</v>
      </c>
      <c r="U122" s="19">
        <f t="shared" si="98"/>
        <v>2.609017884788611</v>
      </c>
      <c r="V122" s="26">
        <f t="shared" si="99"/>
        <v>5.8000000000000003E-2</v>
      </c>
      <c r="W122" s="163">
        <f t="shared" si="100"/>
        <v>0.48199999999999998</v>
      </c>
      <c r="X122" s="605">
        <f t="shared" si="101"/>
        <v>5.0999999999999997E-2</v>
      </c>
      <c r="Y122" s="610">
        <f t="shared" si="102"/>
        <v>0</v>
      </c>
      <c r="Z122" s="611">
        <f t="shared" si="103"/>
        <v>0</v>
      </c>
      <c r="AB122" s="646">
        <v>34000</v>
      </c>
      <c r="AC122" s="26">
        <f t="shared" si="104"/>
        <v>0.48299999999999998</v>
      </c>
      <c r="AD122" s="163">
        <f t="shared" si="105"/>
        <v>0.48299999999999998</v>
      </c>
      <c r="AE122" s="605">
        <f t="shared" si="106"/>
        <v>0.48299999999999998</v>
      </c>
      <c r="AF122" s="621">
        <f t="shared" si="107"/>
        <v>0</v>
      </c>
      <c r="AG122" s="622">
        <f t="shared" si="108"/>
        <v>0</v>
      </c>
      <c r="AI122" s="160">
        <v>1</v>
      </c>
      <c r="AJ122" s="26">
        <f t="shared" si="109"/>
        <v>0.2</v>
      </c>
      <c r="AK122" s="26">
        <f t="shared" si="110"/>
        <v>1.1111111111111112E-2</v>
      </c>
      <c r="AL122" s="26">
        <f t="shared" si="111"/>
        <v>0.30299999999999999</v>
      </c>
      <c r="AM122" s="163">
        <f t="shared" si="112"/>
        <v>0.503</v>
      </c>
      <c r="AN122" s="605">
        <f t="shared" si="113"/>
        <v>0.27700000000000002</v>
      </c>
      <c r="AO122" s="621">
        <f t="shared" si="114"/>
        <v>0</v>
      </c>
      <c r="AP122" s="622">
        <f t="shared" si="115"/>
        <v>0</v>
      </c>
      <c r="AS122" s="212">
        <f t="shared" si="116"/>
        <v>2.8610000000000002</v>
      </c>
      <c r="AT122" s="605">
        <f t="shared" si="117"/>
        <v>0.27700000000000002</v>
      </c>
      <c r="AV122" s="629">
        <f t="shared" si="118"/>
        <v>0</v>
      </c>
      <c r="AW122" s="630">
        <f t="shared" si="119"/>
        <v>0</v>
      </c>
    </row>
    <row r="123" spans="2:49" x14ac:dyDescent="0.3">
      <c r="B123" s="591" t="s">
        <v>947</v>
      </c>
      <c r="C123" s="4" t="s">
        <v>946</v>
      </c>
      <c r="D123" s="11" t="s">
        <v>1201</v>
      </c>
      <c r="E123" s="4" t="s">
        <v>797</v>
      </c>
      <c r="F123" s="636">
        <v>13.181407999999999</v>
      </c>
      <c r="G123" s="14"/>
      <c r="H123" s="638">
        <v>13.181407999999999</v>
      </c>
      <c r="I123" s="83">
        <f t="shared" si="90"/>
        <v>0.41899999999999998</v>
      </c>
      <c r="J123" s="510">
        <v>0.98640099999999997</v>
      </c>
      <c r="K123" s="83">
        <f t="shared" si="91"/>
        <v>0.38700000000000001</v>
      </c>
      <c r="L123" s="639">
        <f t="shared" si="92"/>
        <v>0.80600000000000005</v>
      </c>
      <c r="M123" s="606">
        <f t="shared" si="93"/>
        <v>0.39300000000000002</v>
      </c>
      <c r="N123" s="610">
        <f t="shared" si="94"/>
        <v>0</v>
      </c>
      <c r="O123" s="611">
        <f t="shared" si="95"/>
        <v>0</v>
      </c>
      <c r="Q123" s="643">
        <v>116</v>
      </c>
      <c r="R123" s="26">
        <f t="shared" si="96"/>
        <v>0.25800000000000001</v>
      </c>
      <c r="S123" s="512">
        <v>10</v>
      </c>
      <c r="T123" s="26">
        <f t="shared" si="97"/>
        <v>0.41199999999999998</v>
      </c>
      <c r="U123" s="19">
        <f t="shared" si="98"/>
        <v>8.8002738402452909</v>
      </c>
      <c r="V123" s="26">
        <f t="shared" si="99"/>
        <v>0.38</v>
      </c>
      <c r="W123" s="163">
        <f t="shared" si="100"/>
        <v>1.0499999999999998</v>
      </c>
      <c r="X123" s="605">
        <f t="shared" si="101"/>
        <v>0.34100000000000003</v>
      </c>
      <c r="Y123" s="610">
        <f t="shared" si="102"/>
        <v>0</v>
      </c>
      <c r="Z123" s="611">
        <f t="shared" si="103"/>
        <v>0</v>
      </c>
      <c r="AB123" s="646">
        <v>38950</v>
      </c>
      <c r="AC123" s="26">
        <f t="shared" si="104"/>
        <v>0.54100000000000004</v>
      </c>
      <c r="AD123" s="163">
        <f t="shared" si="105"/>
        <v>0.54100000000000004</v>
      </c>
      <c r="AE123" s="605">
        <f t="shared" si="106"/>
        <v>0.54100000000000004</v>
      </c>
      <c r="AF123" s="621">
        <f t="shared" si="107"/>
        <v>0</v>
      </c>
      <c r="AG123" s="622">
        <f t="shared" si="108"/>
        <v>0</v>
      </c>
      <c r="AI123" s="160">
        <v>1</v>
      </c>
      <c r="AJ123" s="26">
        <f t="shared" si="109"/>
        <v>0.2</v>
      </c>
      <c r="AK123" s="26">
        <f t="shared" si="110"/>
        <v>8.6206896551724137E-3</v>
      </c>
      <c r="AL123" s="26">
        <f t="shared" si="111"/>
        <v>0.251</v>
      </c>
      <c r="AM123" s="163">
        <f t="shared" si="112"/>
        <v>0.45100000000000001</v>
      </c>
      <c r="AN123" s="605">
        <f t="shared" si="113"/>
        <v>0.23799999999999999</v>
      </c>
      <c r="AO123" s="621">
        <f t="shared" si="114"/>
        <v>0</v>
      </c>
      <c r="AP123" s="622">
        <f t="shared" si="115"/>
        <v>0</v>
      </c>
      <c r="AS123" s="212">
        <f t="shared" si="116"/>
        <v>2.8479999999999999</v>
      </c>
      <c r="AT123" s="605">
        <f t="shared" si="117"/>
        <v>0.27</v>
      </c>
      <c r="AV123" s="629">
        <f t="shared" si="118"/>
        <v>0</v>
      </c>
      <c r="AW123" s="630">
        <f t="shared" si="119"/>
        <v>0</v>
      </c>
    </row>
    <row r="124" spans="2:49" x14ac:dyDescent="0.3">
      <c r="B124" s="591" t="s">
        <v>969</v>
      </c>
      <c r="C124" s="4" t="s">
        <v>968</v>
      </c>
      <c r="D124" s="11" t="s">
        <v>1201</v>
      </c>
      <c r="E124" s="4" t="s">
        <v>970</v>
      </c>
      <c r="F124" s="636">
        <v>43.082509999999999</v>
      </c>
      <c r="G124" s="14"/>
      <c r="H124" s="638">
        <v>43.082509999999999</v>
      </c>
      <c r="I124" s="83">
        <f t="shared" si="90"/>
        <v>0.78</v>
      </c>
      <c r="J124" s="510">
        <v>0</v>
      </c>
      <c r="K124" s="83">
        <f t="shared" si="91"/>
        <v>0</v>
      </c>
      <c r="L124" s="639">
        <f t="shared" si="92"/>
        <v>0.78</v>
      </c>
      <c r="M124" s="606">
        <f t="shared" si="93"/>
        <v>0.36099999999999999</v>
      </c>
      <c r="N124" s="610">
        <f t="shared" si="94"/>
        <v>0</v>
      </c>
      <c r="O124" s="611">
        <f t="shared" si="95"/>
        <v>0</v>
      </c>
      <c r="Q124" s="643">
        <v>134</v>
      </c>
      <c r="R124" s="26">
        <f t="shared" si="96"/>
        <v>0.35399999999999998</v>
      </c>
      <c r="S124" s="512">
        <v>0</v>
      </c>
      <c r="T124" s="26">
        <f t="shared" si="97"/>
        <v>0</v>
      </c>
      <c r="U124" s="19">
        <f t="shared" si="98"/>
        <v>3.110310889500171</v>
      </c>
      <c r="V124" s="26">
        <f t="shared" si="99"/>
        <v>0.11600000000000001</v>
      </c>
      <c r="W124" s="163">
        <f t="shared" si="100"/>
        <v>0.47</v>
      </c>
      <c r="X124" s="605">
        <f t="shared" si="101"/>
        <v>3.7999999999999999E-2</v>
      </c>
      <c r="Y124" s="610">
        <f t="shared" si="102"/>
        <v>0</v>
      </c>
      <c r="Z124" s="611">
        <f t="shared" si="103"/>
        <v>0</v>
      </c>
      <c r="AB124" s="646">
        <v>28137.5</v>
      </c>
      <c r="AC124" s="26">
        <f t="shared" si="104"/>
        <v>0.34100000000000003</v>
      </c>
      <c r="AD124" s="163">
        <f t="shared" si="105"/>
        <v>0.34100000000000003</v>
      </c>
      <c r="AE124" s="605">
        <f t="shared" si="106"/>
        <v>0.34100000000000003</v>
      </c>
      <c r="AF124" s="621">
        <f t="shared" si="107"/>
        <v>0</v>
      </c>
      <c r="AG124" s="622">
        <f t="shared" si="108"/>
        <v>0</v>
      </c>
      <c r="AI124" s="160">
        <v>10</v>
      </c>
      <c r="AJ124" s="26">
        <f t="shared" si="109"/>
        <v>0.56100000000000005</v>
      </c>
      <c r="AK124" s="26">
        <f t="shared" si="110"/>
        <v>7.4626865671641784E-2</v>
      </c>
      <c r="AL124" s="26">
        <f t="shared" si="111"/>
        <v>0.63800000000000001</v>
      </c>
      <c r="AM124" s="163">
        <f t="shared" si="112"/>
        <v>1.1990000000000001</v>
      </c>
      <c r="AN124" s="605">
        <f t="shared" si="113"/>
        <v>0.60599999999999998</v>
      </c>
      <c r="AO124" s="621">
        <f t="shared" si="114"/>
        <v>0</v>
      </c>
      <c r="AP124" s="622">
        <f t="shared" si="115"/>
        <v>0</v>
      </c>
      <c r="AS124" s="212">
        <f t="shared" si="116"/>
        <v>2.79</v>
      </c>
      <c r="AT124" s="605">
        <f t="shared" si="117"/>
        <v>0.26400000000000001</v>
      </c>
      <c r="AV124" s="629">
        <f t="shared" si="118"/>
        <v>0</v>
      </c>
      <c r="AW124" s="630">
        <f t="shared" si="119"/>
        <v>0</v>
      </c>
    </row>
    <row r="125" spans="2:49" x14ac:dyDescent="0.3">
      <c r="B125" s="591" t="s">
        <v>1042</v>
      </c>
      <c r="C125" s="4" t="s">
        <v>1041</v>
      </c>
      <c r="D125" s="11" t="s">
        <v>1201</v>
      </c>
      <c r="E125" s="4" t="s">
        <v>134</v>
      </c>
      <c r="F125" s="636">
        <v>5.4713609999999999</v>
      </c>
      <c r="G125" s="14"/>
      <c r="H125" s="638">
        <v>5.4713609999999999</v>
      </c>
      <c r="I125" s="83">
        <f t="shared" si="90"/>
        <v>0.129</v>
      </c>
      <c r="J125" s="510">
        <v>1</v>
      </c>
      <c r="K125" s="83">
        <f t="shared" si="91"/>
        <v>0.39300000000000002</v>
      </c>
      <c r="L125" s="639">
        <f t="shared" si="92"/>
        <v>0.52200000000000002</v>
      </c>
      <c r="M125" s="606">
        <f t="shared" si="93"/>
        <v>0.187</v>
      </c>
      <c r="N125" s="610">
        <f t="shared" si="94"/>
        <v>0</v>
      </c>
      <c r="O125" s="611">
        <f t="shared" si="95"/>
        <v>0</v>
      </c>
      <c r="Q125" s="643">
        <v>73</v>
      </c>
      <c r="R125" s="26">
        <f t="shared" si="96"/>
        <v>1.9E-2</v>
      </c>
      <c r="S125" s="512">
        <v>27</v>
      </c>
      <c r="T125" s="26">
        <f t="shared" si="97"/>
        <v>0.55400000000000005</v>
      </c>
      <c r="U125" s="19">
        <f t="shared" si="98"/>
        <v>13.342201327969404</v>
      </c>
      <c r="V125" s="26">
        <f t="shared" si="99"/>
        <v>0.51600000000000001</v>
      </c>
      <c r="W125" s="163">
        <f t="shared" si="100"/>
        <v>1.089</v>
      </c>
      <c r="X125" s="605">
        <f t="shared" si="101"/>
        <v>0.36699999999999999</v>
      </c>
      <c r="Y125" s="610">
        <f t="shared" si="102"/>
        <v>0</v>
      </c>
      <c r="Z125" s="611">
        <f t="shared" si="103"/>
        <v>0</v>
      </c>
      <c r="AB125" s="646">
        <v>32000</v>
      </c>
      <c r="AC125" s="26">
        <f t="shared" si="104"/>
        <v>0.432</v>
      </c>
      <c r="AD125" s="163">
        <f t="shared" si="105"/>
        <v>0.432</v>
      </c>
      <c r="AE125" s="605">
        <f t="shared" si="106"/>
        <v>0.432</v>
      </c>
      <c r="AF125" s="621">
        <f t="shared" si="107"/>
        <v>0</v>
      </c>
      <c r="AG125" s="622">
        <f t="shared" si="108"/>
        <v>0</v>
      </c>
      <c r="AI125" s="160">
        <v>2</v>
      </c>
      <c r="AJ125" s="26">
        <f t="shared" si="109"/>
        <v>0.28999999999999998</v>
      </c>
      <c r="AK125" s="26">
        <f t="shared" si="110"/>
        <v>2.7397260273972601E-2</v>
      </c>
      <c r="AL125" s="26">
        <f t="shared" si="111"/>
        <v>0.44500000000000001</v>
      </c>
      <c r="AM125" s="163">
        <f t="shared" si="112"/>
        <v>0.73499999999999999</v>
      </c>
      <c r="AN125" s="605">
        <f t="shared" si="113"/>
        <v>0.38</v>
      </c>
      <c r="AO125" s="621">
        <f t="shared" si="114"/>
        <v>0</v>
      </c>
      <c r="AP125" s="622">
        <f t="shared" si="115"/>
        <v>0</v>
      </c>
      <c r="AS125" s="212">
        <f t="shared" si="116"/>
        <v>2.778</v>
      </c>
      <c r="AT125" s="605">
        <f t="shared" si="117"/>
        <v>0.25800000000000001</v>
      </c>
      <c r="AV125" s="629">
        <f t="shared" si="118"/>
        <v>0</v>
      </c>
      <c r="AW125" s="630">
        <f t="shared" si="119"/>
        <v>0</v>
      </c>
    </row>
    <row r="126" spans="2:49" x14ac:dyDescent="0.3">
      <c r="B126" s="591" t="s">
        <v>1028</v>
      </c>
      <c r="C126" s="4" t="s">
        <v>1027</v>
      </c>
      <c r="D126" s="11" t="s">
        <v>1201</v>
      </c>
      <c r="E126" s="4" t="s">
        <v>851</v>
      </c>
      <c r="F126" s="636">
        <v>22.484491999999999</v>
      </c>
      <c r="G126" s="14"/>
      <c r="H126" s="638">
        <v>22.484491999999999</v>
      </c>
      <c r="I126" s="83">
        <f t="shared" si="90"/>
        <v>0.57399999999999995</v>
      </c>
      <c r="J126" s="510">
        <v>1.115845</v>
      </c>
      <c r="K126" s="83">
        <f t="shared" si="91"/>
        <v>0.49</v>
      </c>
      <c r="L126" s="639">
        <f t="shared" si="92"/>
        <v>1.0640000000000001</v>
      </c>
      <c r="M126" s="606">
        <f t="shared" si="93"/>
        <v>0.53500000000000003</v>
      </c>
      <c r="N126" s="610">
        <f t="shared" si="94"/>
        <v>0</v>
      </c>
      <c r="O126" s="611">
        <f t="shared" si="95"/>
        <v>0</v>
      </c>
      <c r="Q126" s="643">
        <v>90</v>
      </c>
      <c r="R126" s="26">
        <f t="shared" si="96"/>
        <v>7.0000000000000007E-2</v>
      </c>
      <c r="S126" s="512">
        <v>8</v>
      </c>
      <c r="T126" s="26">
        <f t="shared" si="97"/>
        <v>0.38</v>
      </c>
      <c r="U126" s="19">
        <f t="shared" si="98"/>
        <v>4.0027588793200222</v>
      </c>
      <c r="V126" s="26">
        <f t="shared" si="99"/>
        <v>0.18</v>
      </c>
      <c r="W126" s="163">
        <f t="shared" si="100"/>
        <v>0.63</v>
      </c>
      <c r="X126" s="605">
        <f t="shared" si="101"/>
        <v>0.11600000000000001</v>
      </c>
      <c r="Y126" s="610">
        <f t="shared" si="102"/>
        <v>0</v>
      </c>
      <c r="Z126" s="611">
        <f t="shared" si="103"/>
        <v>0</v>
      </c>
      <c r="AB126" s="646">
        <v>27000</v>
      </c>
      <c r="AC126" s="26">
        <f t="shared" si="104"/>
        <v>0.22500000000000001</v>
      </c>
      <c r="AD126" s="163">
        <f t="shared" si="105"/>
        <v>0.22500000000000001</v>
      </c>
      <c r="AE126" s="605">
        <f t="shared" si="106"/>
        <v>0.22500000000000001</v>
      </c>
      <c r="AF126" s="621">
        <f t="shared" si="107"/>
        <v>0</v>
      </c>
      <c r="AG126" s="622">
        <f t="shared" si="108"/>
        <v>0</v>
      </c>
      <c r="AI126" s="160">
        <v>3</v>
      </c>
      <c r="AJ126" s="26">
        <f t="shared" si="109"/>
        <v>0.374</v>
      </c>
      <c r="AK126" s="26">
        <f t="shared" si="110"/>
        <v>3.3333333333333333E-2</v>
      </c>
      <c r="AL126" s="26">
        <f t="shared" si="111"/>
        <v>0.48299999999999998</v>
      </c>
      <c r="AM126" s="163">
        <f t="shared" si="112"/>
        <v>0.85699999999999998</v>
      </c>
      <c r="AN126" s="605">
        <f t="shared" si="113"/>
        <v>0.42499999999999999</v>
      </c>
      <c r="AO126" s="621">
        <f t="shared" si="114"/>
        <v>0</v>
      </c>
      <c r="AP126" s="622">
        <f t="shared" si="115"/>
        <v>0</v>
      </c>
      <c r="AS126" s="212">
        <f t="shared" si="116"/>
        <v>2.7759999999999998</v>
      </c>
      <c r="AT126" s="605">
        <f t="shared" si="117"/>
        <v>0.251</v>
      </c>
      <c r="AV126" s="629">
        <f t="shared" si="118"/>
        <v>0</v>
      </c>
      <c r="AW126" s="630">
        <f t="shared" si="119"/>
        <v>0</v>
      </c>
    </row>
    <row r="127" spans="2:49" x14ac:dyDescent="0.3">
      <c r="B127" s="591" t="s">
        <v>1046</v>
      </c>
      <c r="C127" s="4" t="s">
        <v>1045</v>
      </c>
      <c r="D127" s="11" t="s">
        <v>1201</v>
      </c>
      <c r="E127" s="4" t="s">
        <v>754</v>
      </c>
      <c r="F127" s="636">
        <v>5.5887099999999998</v>
      </c>
      <c r="G127" s="14"/>
      <c r="H127" s="638">
        <v>5.5887099999999998</v>
      </c>
      <c r="I127" s="83">
        <f t="shared" si="90"/>
        <v>0.13500000000000001</v>
      </c>
      <c r="J127" s="510">
        <v>0</v>
      </c>
      <c r="K127" s="83">
        <f t="shared" si="91"/>
        <v>0</v>
      </c>
      <c r="L127" s="639">
        <f t="shared" si="92"/>
        <v>0.13500000000000001</v>
      </c>
      <c r="M127" s="606">
        <f t="shared" si="93"/>
        <v>3.2000000000000001E-2</v>
      </c>
      <c r="N127" s="610">
        <f t="shared" si="94"/>
        <v>0</v>
      </c>
      <c r="O127" s="611">
        <f t="shared" si="95"/>
        <v>0</v>
      </c>
      <c r="Q127" s="643">
        <v>105</v>
      </c>
      <c r="R127" s="26">
        <f t="shared" si="96"/>
        <v>0.193</v>
      </c>
      <c r="S127" s="512">
        <v>0</v>
      </c>
      <c r="T127" s="26">
        <f t="shared" si="97"/>
        <v>0</v>
      </c>
      <c r="U127" s="19">
        <f t="shared" si="98"/>
        <v>18.787877703441403</v>
      </c>
      <c r="V127" s="26">
        <f t="shared" si="99"/>
        <v>0.65100000000000002</v>
      </c>
      <c r="W127" s="163">
        <f t="shared" si="100"/>
        <v>0.84400000000000008</v>
      </c>
      <c r="X127" s="605">
        <f t="shared" si="101"/>
        <v>0.21199999999999999</v>
      </c>
      <c r="Y127" s="610">
        <f t="shared" si="102"/>
        <v>0</v>
      </c>
      <c r="Z127" s="611">
        <f t="shared" si="103"/>
        <v>0</v>
      </c>
      <c r="AB127" s="646">
        <v>48100</v>
      </c>
      <c r="AC127" s="26">
        <f t="shared" si="104"/>
        <v>0.72899999999999998</v>
      </c>
      <c r="AD127" s="163">
        <f t="shared" si="105"/>
        <v>0.72899999999999998</v>
      </c>
      <c r="AE127" s="605">
        <f t="shared" si="106"/>
        <v>0.72899999999999998</v>
      </c>
      <c r="AF127" s="621">
        <f t="shared" si="107"/>
        <v>0</v>
      </c>
      <c r="AG127" s="622">
        <f t="shared" si="108"/>
        <v>0</v>
      </c>
      <c r="AI127" s="160">
        <v>6</v>
      </c>
      <c r="AJ127" s="26">
        <f t="shared" si="109"/>
        <v>0.45800000000000002</v>
      </c>
      <c r="AK127" s="26">
        <f t="shared" si="110"/>
        <v>5.7142857142857141E-2</v>
      </c>
      <c r="AL127" s="26">
        <f t="shared" si="111"/>
        <v>0.57999999999999996</v>
      </c>
      <c r="AM127" s="163">
        <f t="shared" si="112"/>
        <v>1.038</v>
      </c>
      <c r="AN127" s="605">
        <f t="shared" si="113"/>
        <v>0.50900000000000001</v>
      </c>
      <c r="AO127" s="621">
        <f t="shared" si="114"/>
        <v>0</v>
      </c>
      <c r="AP127" s="622">
        <f t="shared" si="115"/>
        <v>0</v>
      </c>
      <c r="AS127" s="212">
        <f t="shared" si="116"/>
        <v>2.7460000000000004</v>
      </c>
      <c r="AT127" s="605">
        <f t="shared" si="117"/>
        <v>0.245</v>
      </c>
      <c r="AV127" s="629">
        <f t="shared" si="118"/>
        <v>0</v>
      </c>
      <c r="AW127" s="630">
        <f t="shared" si="119"/>
        <v>0</v>
      </c>
    </row>
    <row r="128" spans="2:49" x14ac:dyDescent="0.3">
      <c r="B128" s="591" t="s">
        <v>1030</v>
      </c>
      <c r="C128" s="4" t="s">
        <v>1029</v>
      </c>
      <c r="D128" s="11" t="s">
        <v>1201</v>
      </c>
      <c r="E128" s="4" t="s">
        <v>890</v>
      </c>
      <c r="F128" s="636">
        <v>43.472304000000001</v>
      </c>
      <c r="G128" s="14"/>
      <c r="H128" s="638">
        <v>43.472304000000001</v>
      </c>
      <c r="I128" s="83">
        <f t="shared" si="90"/>
        <v>0.78700000000000003</v>
      </c>
      <c r="J128" s="510">
        <v>0.1</v>
      </c>
      <c r="K128" s="83">
        <f t="shared" si="91"/>
        <v>0.18</v>
      </c>
      <c r="L128" s="639">
        <f t="shared" si="92"/>
        <v>0.96700000000000008</v>
      </c>
      <c r="M128" s="606">
        <f t="shared" si="93"/>
        <v>0.47</v>
      </c>
      <c r="N128" s="610">
        <f t="shared" si="94"/>
        <v>0</v>
      </c>
      <c r="O128" s="611">
        <f t="shared" si="95"/>
        <v>0</v>
      </c>
      <c r="Q128" s="643">
        <v>114</v>
      </c>
      <c r="R128" s="26">
        <f t="shared" si="96"/>
        <v>0.251</v>
      </c>
      <c r="S128" s="512">
        <v>33</v>
      </c>
      <c r="T128" s="26">
        <f t="shared" si="97"/>
        <v>0.61199999999999999</v>
      </c>
      <c r="U128" s="19">
        <f t="shared" si="98"/>
        <v>2.6223592842008099</v>
      </c>
      <c r="V128" s="26">
        <f t="shared" si="99"/>
        <v>6.4000000000000001E-2</v>
      </c>
      <c r="W128" s="163">
        <f t="shared" si="100"/>
        <v>0.92700000000000005</v>
      </c>
      <c r="X128" s="605">
        <f t="shared" si="101"/>
        <v>0.26400000000000001</v>
      </c>
      <c r="Y128" s="610">
        <f t="shared" si="102"/>
        <v>0</v>
      </c>
      <c r="Z128" s="611">
        <f t="shared" si="103"/>
        <v>0</v>
      </c>
      <c r="AB128" s="646">
        <v>56350</v>
      </c>
      <c r="AC128" s="31">
        <f t="shared" si="104"/>
        <v>0.84499999999999997</v>
      </c>
      <c r="AD128" s="163">
        <f t="shared" si="105"/>
        <v>0.84499999999999997</v>
      </c>
      <c r="AE128" s="620">
        <f t="shared" si="106"/>
        <v>0.84499999999999997</v>
      </c>
      <c r="AF128" s="621">
        <f t="shared" si="107"/>
        <v>0</v>
      </c>
      <c r="AG128" s="622">
        <f t="shared" si="108"/>
        <v>1</v>
      </c>
      <c r="AI128" s="160">
        <v>0</v>
      </c>
      <c r="AJ128" s="26">
        <f t="shared" si="109"/>
        <v>0</v>
      </c>
      <c r="AK128" s="26">
        <f t="shared" si="110"/>
        <v>0</v>
      </c>
      <c r="AL128" s="26">
        <f t="shared" si="111"/>
        <v>0</v>
      </c>
      <c r="AM128" s="163">
        <f t="shared" si="112"/>
        <v>0</v>
      </c>
      <c r="AN128" s="605">
        <f t="shared" si="113"/>
        <v>0</v>
      </c>
      <c r="AO128" s="621">
        <f t="shared" si="114"/>
        <v>0</v>
      </c>
      <c r="AP128" s="622">
        <f t="shared" si="115"/>
        <v>0</v>
      </c>
      <c r="AS128" s="212">
        <f t="shared" si="116"/>
        <v>2.7389999999999999</v>
      </c>
      <c r="AT128" s="605">
        <f t="shared" si="117"/>
        <v>0.23799999999999999</v>
      </c>
      <c r="AV128" s="629">
        <f t="shared" si="118"/>
        <v>0</v>
      </c>
      <c r="AW128" s="630">
        <f t="shared" si="119"/>
        <v>1</v>
      </c>
    </row>
    <row r="129" spans="2:49" x14ac:dyDescent="0.3">
      <c r="B129" s="591" t="s">
        <v>956</v>
      </c>
      <c r="C129" s="4" t="s">
        <v>955</v>
      </c>
      <c r="D129" s="11" t="s">
        <v>1201</v>
      </c>
      <c r="E129" s="4" t="s">
        <v>770</v>
      </c>
      <c r="F129" s="636">
        <v>26.693003000000001</v>
      </c>
      <c r="G129" s="14"/>
      <c r="H129" s="638">
        <v>26.693003000000001</v>
      </c>
      <c r="I129" s="83">
        <f t="shared" si="90"/>
        <v>0.64500000000000002</v>
      </c>
      <c r="J129" s="510">
        <v>0.29968299999999998</v>
      </c>
      <c r="K129" s="83">
        <f t="shared" si="91"/>
        <v>0.23200000000000001</v>
      </c>
      <c r="L129" s="639">
        <f t="shared" si="92"/>
        <v>0.877</v>
      </c>
      <c r="M129" s="606">
        <f t="shared" si="93"/>
        <v>0.41899999999999998</v>
      </c>
      <c r="N129" s="610">
        <f t="shared" si="94"/>
        <v>0</v>
      </c>
      <c r="O129" s="611">
        <f t="shared" si="95"/>
        <v>0</v>
      </c>
      <c r="Q129" s="643">
        <v>142</v>
      </c>
      <c r="R129" s="26">
        <f t="shared" si="96"/>
        <v>0.38</v>
      </c>
      <c r="S129" s="512">
        <v>0</v>
      </c>
      <c r="T129" s="26">
        <f t="shared" si="97"/>
        <v>0</v>
      </c>
      <c r="U129" s="19">
        <f t="shared" si="98"/>
        <v>5.3197461522032574</v>
      </c>
      <c r="V129" s="26">
        <f t="shared" si="99"/>
        <v>0.21199999999999999</v>
      </c>
      <c r="W129" s="163">
        <f t="shared" si="100"/>
        <v>0.59199999999999997</v>
      </c>
      <c r="X129" s="605">
        <f t="shared" si="101"/>
        <v>7.6999999999999999E-2</v>
      </c>
      <c r="Y129" s="610">
        <f t="shared" si="102"/>
        <v>0</v>
      </c>
      <c r="Z129" s="611">
        <f t="shared" si="103"/>
        <v>0</v>
      </c>
      <c r="AB129" s="646">
        <v>42300</v>
      </c>
      <c r="AC129" s="26">
        <f t="shared" si="104"/>
        <v>0.63200000000000001</v>
      </c>
      <c r="AD129" s="163">
        <f t="shared" si="105"/>
        <v>0.63200000000000001</v>
      </c>
      <c r="AE129" s="605">
        <f t="shared" si="106"/>
        <v>0.63200000000000001</v>
      </c>
      <c r="AF129" s="621">
        <f t="shared" si="107"/>
        <v>0</v>
      </c>
      <c r="AG129" s="622">
        <f t="shared" si="108"/>
        <v>0</v>
      </c>
      <c r="AI129" s="160">
        <v>2</v>
      </c>
      <c r="AJ129" s="26">
        <f t="shared" si="109"/>
        <v>0.28999999999999998</v>
      </c>
      <c r="AK129" s="26">
        <f t="shared" si="110"/>
        <v>1.4084507042253521E-2</v>
      </c>
      <c r="AL129" s="26">
        <f t="shared" si="111"/>
        <v>0.32900000000000001</v>
      </c>
      <c r="AM129" s="163">
        <f t="shared" si="112"/>
        <v>0.61899999999999999</v>
      </c>
      <c r="AN129" s="605">
        <f t="shared" si="113"/>
        <v>0.32200000000000001</v>
      </c>
      <c r="AO129" s="621">
        <f t="shared" si="114"/>
        <v>0</v>
      </c>
      <c r="AP129" s="622">
        <f t="shared" si="115"/>
        <v>0</v>
      </c>
      <c r="AS129" s="212">
        <f t="shared" si="116"/>
        <v>2.72</v>
      </c>
      <c r="AT129" s="605">
        <f t="shared" si="117"/>
        <v>0.23200000000000001</v>
      </c>
      <c r="AV129" s="629">
        <f t="shared" si="118"/>
        <v>0</v>
      </c>
      <c r="AW129" s="630">
        <f t="shared" si="119"/>
        <v>0</v>
      </c>
    </row>
    <row r="130" spans="2:49" x14ac:dyDescent="0.3">
      <c r="B130" s="591" t="s">
        <v>945</v>
      </c>
      <c r="C130" s="4" t="s">
        <v>944</v>
      </c>
      <c r="D130" s="11" t="s">
        <v>1201</v>
      </c>
      <c r="E130" s="4" t="s">
        <v>751</v>
      </c>
      <c r="F130" s="636">
        <v>7.6269090000000004</v>
      </c>
      <c r="G130" s="14"/>
      <c r="H130" s="638">
        <v>7.6269090000000004</v>
      </c>
      <c r="I130" s="83">
        <f t="shared" si="90"/>
        <v>0.27700000000000002</v>
      </c>
      <c r="J130" s="510">
        <v>1.1894530000000001</v>
      </c>
      <c r="K130" s="83">
        <f t="shared" si="91"/>
        <v>0.50900000000000001</v>
      </c>
      <c r="L130" s="639">
        <f t="shared" si="92"/>
        <v>0.78600000000000003</v>
      </c>
      <c r="M130" s="606">
        <f t="shared" si="93"/>
        <v>0.36699999999999999</v>
      </c>
      <c r="N130" s="610">
        <f t="shared" si="94"/>
        <v>0</v>
      </c>
      <c r="O130" s="611">
        <f t="shared" si="95"/>
        <v>0</v>
      </c>
      <c r="Q130" s="643">
        <v>161</v>
      </c>
      <c r="R130" s="26">
        <f t="shared" si="96"/>
        <v>0.45800000000000002</v>
      </c>
      <c r="S130" s="512">
        <v>0</v>
      </c>
      <c r="T130" s="26">
        <f t="shared" si="97"/>
        <v>0</v>
      </c>
      <c r="U130" s="19">
        <f t="shared" si="98"/>
        <v>21.109469117830042</v>
      </c>
      <c r="V130" s="26">
        <f t="shared" si="99"/>
        <v>0.69</v>
      </c>
      <c r="W130" s="163">
        <f t="shared" si="100"/>
        <v>1.1479999999999999</v>
      </c>
      <c r="X130" s="605">
        <f t="shared" si="101"/>
        <v>0.40600000000000003</v>
      </c>
      <c r="Y130" s="610">
        <f t="shared" si="102"/>
        <v>0</v>
      </c>
      <c r="Z130" s="611">
        <f t="shared" si="103"/>
        <v>0</v>
      </c>
      <c r="AB130" s="646">
        <v>26000</v>
      </c>
      <c r="AC130" s="26">
        <f t="shared" si="104"/>
        <v>0.17399999999999999</v>
      </c>
      <c r="AD130" s="163">
        <f t="shared" si="105"/>
        <v>0.17399999999999999</v>
      </c>
      <c r="AE130" s="605">
        <f t="shared" si="106"/>
        <v>0.17399999999999999</v>
      </c>
      <c r="AF130" s="621">
        <f t="shared" si="107"/>
        <v>0</v>
      </c>
      <c r="AG130" s="622">
        <f t="shared" si="108"/>
        <v>0</v>
      </c>
      <c r="AI130" s="160">
        <v>2</v>
      </c>
      <c r="AJ130" s="26">
        <f t="shared" si="109"/>
        <v>0.28999999999999998</v>
      </c>
      <c r="AK130" s="26">
        <f t="shared" si="110"/>
        <v>1.2422360248447204E-2</v>
      </c>
      <c r="AL130" s="26">
        <f t="shared" si="111"/>
        <v>0.316</v>
      </c>
      <c r="AM130" s="163">
        <f t="shared" si="112"/>
        <v>0.60599999999999998</v>
      </c>
      <c r="AN130" s="605">
        <f t="shared" si="113"/>
        <v>0.316</v>
      </c>
      <c r="AO130" s="621">
        <f t="shared" si="114"/>
        <v>0</v>
      </c>
      <c r="AP130" s="622">
        <f t="shared" si="115"/>
        <v>0</v>
      </c>
      <c r="AS130" s="212">
        <f t="shared" si="116"/>
        <v>2.714</v>
      </c>
      <c r="AT130" s="605">
        <f t="shared" si="117"/>
        <v>0.22500000000000001</v>
      </c>
      <c r="AV130" s="629">
        <f t="shared" si="118"/>
        <v>0</v>
      </c>
      <c r="AW130" s="630">
        <f t="shared" si="119"/>
        <v>0</v>
      </c>
    </row>
    <row r="131" spans="2:49" x14ac:dyDescent="0.3">
      <c r="B131" s="591" t="s">
        <v>911</v>
      </c>
      <c r="C131" s="4" t="s">
        <v>910</v>
      </c>
      <c r="D131" s="11" t="s">
        <v>1201</v>
      </c>
      <c r="E131" s="4" t="s">
        <v>748</v>
      </c>
      <c r="F131" s="636">
        <v>7.155996</v>
      </c>
      <c r="G131" s="14"/>
      <c r="H131" s="638">
        <v>7.155996</v>
      </c>
      <c r="I131" s="83">
        <f t="shared" si="90"/>
        <v>0.23799999999999999</v>
      </c>
      <c r="J131" s="510">
        <v>0.19775400000000001</v>
      </c>
      <c r="K131" s="83">
        <f t="shared" si="91"/>
        <v>0.20599999999999999</v>
      </c>
      <c r="L131" s="639">
        <f t="shared" si="92"/>
        <v>0.44399999999999995</v>
      </c>
      <c r="M131" s="606">
        <f t="shared" si="93"/>
        <v>0.14799999999999999</v>
      </c>
      <c r="N131" s="610">
        <f t="shared" si="94"/>
        <v>0</v>
      </c>
      <c r="O131" s="611">
        <f t="shared" si="95"/>
        <v>0</v>
      </c>
      <c r="Q131" s="643">
        <v>162</v>
      </c>
      <c r="R131" s="26">
        <f t="shared" si="96"/>
        <v>0.46400000000000002</v>
      </c>
      <c r="S131" s="512">
        <v>62</v>
      </c>
      <c r="T131" s="26">
        <f t="shared" si="97"/>
        <v>0.73499999999999999</v>
      </c>
      <c r="U131" s="19">
        <f t="shared" si="98"/>
        <v>22.63835809857915</v>
      </c>
      <c r="V131" s="26">
        <f t="shared" si="99"/>
        <v>0.73499999999999999</v>
      </c>
      <c r="W131" s="163">
        <f t="shared" si="100"/>
        <v>1.9340000000000002</v>
      </c>
      <c r="X131" s="605">
        <f t="shared" si="101"/>
        <v>0.72899999999999998</v>
      </c>
      <c r="Y131" s="610">
        <f t="shared" si="102"/>
        <v>0</v>
      </c>
      <c r="Z131" s="611">
        <f t="shared" si="103"/>
        <v>0</v>
      </c>
      <c r="AB131" s="646">
        <v>28000</v>
      </c>
      <c r="AC131" s="26">
        <f t="shared" si="104"/>
        <v>0.30299999999999999</v>
      </c>
      <c r="AD131" s="163">
        <f t="shared" si="105"/>
        <v>0.30299999999999999</v>
      </c>
      <c r="AE131" s="605">
        <f t="shared" si="106"/>
        <v>0.30299999999999999</v>
      </c>
      <c r="AF131" s="621">
        <f t="shared" si="107"/>
        <v>0</v>
      </c>
      <c r="AG131" s="622">
        <f t="shared" si="108"/>
        <v>0</v>
      </c>
      <c r="AI131" s="160">
        <v>0</v>
      </c>
      <c r="AJ131" s="26">
        <f t="shared" si="109"/>
        <v>0</v>
      </c>
      <c r="AK131" s="26">
        <f t="shared" si="110"/>
        <v>0</v>
      </c>
      <c r="AL131" s="26">
        <f t="shared" si="111"/>
        <v>0</v>
      </c>
      <c r="AM131" s="163">
        <f t="shared" si="112"/>
        <v>0</v>
      </c>
      <c r="AN131" s="605">
        <f t="shared" si="113"/>
        <v>0</v>
      </c>
      <c r="AO131" s="621">
        <f t="shared" si="114"/>
        <v>0</v>
      </c>
      <c r="AP131" s="622">
        <f t="shared" si="115"/>
        <v>0</v>
      </c>
      <c r="AS131" s="212">
        <f t="shared" si="116"/>
        <v>2.681</v>
      </c>
      <c r="AT131" s="605">
        <f t="shared" si="117"/>
        <v>0.219</v>
      </c>
      <c r="AV131" s="629">
        <f t="shared" si="118"/>
        <v>0</v>
      </c>
      <c r="AW131" s="630">
        <f t="shared" si="119"/>
        <v>0</v>
      </c>
    </row>
    <row r="132" spans="2:49" x14ac:dyDescent="0.3">
      <c r="B132" s="591" t="s">
        <v>996</v>
      </c>
      <c r="C132" s="4" t="s">
        <v>995</v>
      </c>
      <c r="D132" s="11" t="s">
        <v>1201</v>
      </c>
      <c r="E132" s="4" t="s">
        <v>870</v>
      </c>
      <c r="F132" s="636">
        <v>15.230309999999999</v>
      </c>
      <c r="G132" s="14"/>
      <c r="H132" s="638">
        <v>15.230309999999999</v>
      </c>
      <c r="I132" s="83">
        <f t="shared" si="90"/>
        <v>0.45800000000000002</v>
      </c>
      <c r="J132" s="510">
        <v>0</v>
      </c>
      <c r="K132" s="83">
        <f t="shared" si="91"/>
        <v>0</v>
      </c>
      <c r="L132" s="639">
        <f t="shared" si="92"/>
        <v>0.45800000000000002</v>
      </c>
      <c r="M132" s="606">
        <f t="shared" si="93"/>
        <v>0.154</v>
      </c>
      <c r="N132" s="610">
        <f t="shared" si="94"/>
        <v>0</v>
      </c>
      <c r="O132" s="611">
        <f t="shared" si="95"/>
        <v>0</v>
      </c>
      <c r="Q132" s="643">
        <v>124</v>
      </c>
      <c r="R132" s="26">
        <f t="shared" si="96"/>
        <v>0.29599999999999999</v>
      </c>
      <c r="S132" s="512">
        <v>0</v>
      </c>
      <c r="T132" s="26">
        <f t="shared" si="97"/>
        <v>0</v>
      </c>
      <c r="U132" s="19">
        <f t="shared" si="98"/>
        <v>8.1416596247876765</v>
      </c>
      <c r="V132" s="26">
        <f t="shared" si="99"/>
        <v>0.32900000000000001</v>
      </c>
      <c r="W132" s="163">
        <f t="shared" si="100"/>
        <v>0.625</v>
      </c>
      <c r="X132" s="605">
        <f t="shared" si="101"/>
        <v>0.10299999999999999</v>
      </c>
      <c r="Y132" s="610">
        <f t="shared" si="102"/>
        <v>0</v>
      </c>
      <c r="Z132" s="611">
        <f t="shared" si="103"/>
        <v>0</v>
      </c>
      <c r="AB132" s="646">
        <v>15600</v>
      </c>
      <c r="AC132" s="26">
        <f t="shared" si="104"/>
        <v>5.8000000000000003E-2</v>
      </c>
      <c r="AD132" s="163">
        <f t="shared" si="105"/>
        <v>5.8000000000000003E-2</v>
      </c>
      <c r="AE132" s="605">
        <f t="shared" si="106"/>
        <v>5.8000000000000003E-2</v>
      </c>
      <c r="AF132" s="621">
        <f t="shared" si="107"/>
        <v>0</v>
      </c>
      <c r="AG132" s="622">
        <f t="shared" si="108"/>
        <v>0</v>
      </c>
      <c r="AI132" s="160">
        <v>18</v>
      </c>
      <c r="AJ132" s="26">
        <f t="shared" si="109"/>
        <v>0.66400000000000003</v>
      </c>
      <c r="AK132" s="26">
        <f t="shared" si="110"/>
        <v>0.14516129032258066</v>
      </c>
      <c r="AL132" s="31">
        <f t="shared" si="111"/>
        <v>0.85099999999999998</v>
      </c>
      <c r="AM132" s="163">
        <f t="shared" si="112"/>
        <v>1.5150000000000001</v>
      </c>
      <c r="AN132" s="605">
        <f t="shared" si="113"/>
        <v>0.748</v>
      </c>
      <c r="AO132" s="621">
        <f t="shared" si="114"/>
        <v>0</v>
      </c>
      <c r="AP132" s="622">
        <f t="shared" si="115"/>
        <v>1</v>
      </c>
      <c r="AS132" s="212">
        <f t="shared" si="116"/>
        <v>2.6560000000000001</v>
      </c>
      <c r="AT132" s="605">
        <f t="shared" si="117"/>
        <v>0.21199999999999999</v>
      </c>
      <c r="AV132" s="629">
        <f t="shared" si="118"/>
        <v>0</v>
      </c>
      <c r="AW132" s="630">
        <f t="shared" si="119"/>
        <v>1</v>
      </c>
    </row>
    <row r="133" spans="2:49" x14ac:dyDescent="0.3">
      <c r="B133" s="591" t="s">
        <v>1044</v>
      </c>
      <c r="C133" s="4" t="s">
        <v>1043</v>
      </c>
      <c r="D133" s="11" t="s">
        <v>1201</v>
      </c>
      <c r="E133" s="4" t="s">
        <v>1010</v>
      </c>
      <c r="F133" s="636">
        <v>2.074776</v>
      </c>
      <c r="G133" s="14"/>
      <c r="H133" s="638">
        <v>2.074776</v>
      </c>
      <c r="I133" s="83">
        <f t="shared" si="90"/>
        <v>6.0000000000000001E-3</v>
      </c>
      <c r="J133" s="510">
        <v>0.2</v>
      </c>
      <c r="K133" s="83">
        <f t="shared" si="91"/>
        <v>0.21199999999999999</v>
      </c>
      <c r="L133" s="639">
        <f t="shared" si="92"/>
        <v>0.218</v>
      </c>
      <c r="M133" s="606">
        <f t="shared" si="93"/>
        <v>5.8000000000000003E-2</v>
      </c>
      <c r="N133" s="610">
        <f t="shared" si="94"/>
        <v>0</v>
      </c>
      <c r="O133" s="611">
        <f t="shared" si="95"/>
        <v>0</v>
      </c>
      <c r="Q133" s="643">
        <v>73</v>
      </c>
      <c r="R133" s="26">
        <f t="shared" si="96"/>
        <v>1.9E-2</v>
      </c>
      <c r="S133" s="512">
        <v>0</v>
      </c>
      <c r="T133" s="26">
        <f t="shared" si="97"/>
        <v>0</v>
      </c>
      <c r="U133" s="19">
        <f t="shared" si="98"/>
        <v>35.184521124208111</v>
      </c>
      <c r="V133" s="144">
        <f t="shared" si="99"/>
        <v>0.89</v>
      </c>
      <c r="W133" s="163">
        <f t="shared" si="100"/>
        <v>0.90900000000000003</v>
      </c>
      <c r="X133" s="605">
        <f t="shared" si="101"/>
        <v>0.251</v>
      </c>
      <c r="Y133" s="610">
        <f t="shared" si="102"/>
        <v>0</v>
      </c>
      <c r="Z133" s="611">
        <f t="shared" si="103"/>
        <v>1</v>
      </c>
      <c r="AB133" s="646">
        <v>247700</v>
      </c>
      <c r="AC133" s="144">
        <f t="shared" si="104"/>
        <v>1</v>
      </c>
      <c r="AD133" s="163">
        <f t="shared" si="105"/>
        <v>1</v>
      </c>
      <c r="AE133" s="608">
        <f t="shared" si="106"/>
        <v>1</v>
      </c>
      <c r="AF133" s="621">
        <f t="shared" si="107"/>
        <v>1</v>
      </c>
      <c r="AG133" s="622">
        <f t="shared" si="108"/>
        <v>1</v>
      </c>
      <c r="AI133" s="160">
        <v>1</v>
      </c>
      <c r="AJ133" s="26">
        <f t="shared" si="109"/>
        <v>0.2</v>
      </c>
      <c r="AK133" s="26">
        <f t="shared" si="110"/>
        <v>1.3698630136986301E-2</v>
      </c>
      <c r="AL133" s="26">
        <f t="shared" si="111"/>
        <v>0.32200000000000001</v>
      </c>
      <c r="AM133" s="163">
        <f t="shared" si="112"/>
        <v>0.52200000000000002</v>
      </c>
      <c r="AN133" s="605">
        <f t="shared" si="113"/>
        <v>0.28999999999999998</v>
      </c>
      <c r="AO133" s="621">
        <f t="shared" si="114"/>
        <v>0</v>
      </c>
      <c r="AP133" s="622">
        <f t="shared" si="115"/>
        <v>0</v>
      </c>
      <c r="AS133" s="212">
        <f t="shared" si="116"/>
        <v>2.649</v>
      </c>
      <c r="AT133" s="605">
        <f t="shared" si="117"/>
        <v>0.20599999999999999</v>
      </c>
      <c r="AV133" s="629">
        <f t="shared" si="118"/>
        <v>1</v>
      </c>
      <c r="AW133" s="630">
        <f t="shared" si="119"/>
        <v>2</v>
      </c>
    </row>
    <row r="134" spans="2:49" x14ac:dyDescent="0.3">
      <c r="B134" s="591" t="s">
        <v>1025</v>
      </c>
      <c r="C134" s="4" t="s">
        <v>1024</v>
      </c>
      <c r="D134" s="11" t="s">
        <v>1201</v>
      </c>
      <c r="E134" s="4" t="s">
        <v>737</v>
      </c>
      <c r="F134" s="636">
        <v>5.8550700000000004</v>
      </c>
      <c r="G134" s="14"/>
      <c r="H134" s="638">
        <v>5.8550700000000004</v>
      </c>
      <c r="I134" s="83">
        <f t="shared" si="90"/>
        <v>0.14099999999999999</v>
      </c>
      <c r="J134" s="510">
        <v>1.7868040000000001</v>
      </c>
      <c r="K134" s="83">
        <f t="shared" si="91"/>
        <v>0.66400000000000003</v>
      </c>
      <c r="L134" s="639">
        <f t="shared" si="92"/>
        <v>0.80500000000000005</v>
      </c>
      <c r="M134" s="606">
        <f t="shared" si="93"/>
        <v>0.38700000000000001</v>
      </c>
      <c r="N134" s="610">
        <f t="shared" si="94"/>
        <v>0</v>
      </c>
      <c r="O134" s="611">
        <f t="shared" si="95"/>
        <v>0</v>
      </c>
      <c r="Q134" s="643">
        <v>97</v>
      </c>
      <c r="R134" s="26">
        <f t="shared" si="96"/>
        <v>0.129</v>
      </c>
      <c r="S134" s="512">
        <v>31</v>
      </c>
      <c r="T134" s="26">
        <f t="shared" si="97"/>
        <v>0.58699999999999997</v>
      </c>
      <c r="U134" s="19">
        <f t="shared" si="98"/>
        <v>16.566838654362797</v>
      </c>
      <c r="V134" s="26">
        <f t="shared" si="99"/>
        <v>0.58699999999999997</v>
      </c>
      <c r="W134" s="163">
        <f t="shared" si="100"/>
        <v>1.3029999999999999</v>
      </c>
      <c r="X134" s="605">
        <f t="shared" si="101"/>
        <v>0.45800000000000002</v>
      </c>
      <c r="Y134" s="610">
        <f t="shared" si="102"/>
        <v>0</v>
      </c>
      <c r="Z134" s="611">
        <f t="shared" si="103"/>
        <v>0</v>
      </c>
      <c r="AB134" s="646">
        <v>38000</v>
      </c>
      <c r="AC134" s="26">
        <f t="shared" si="104"/>
        <v>0.52900000000000003</v>
      </c>
      <c r="AD134" s="163">
        <f t="shared" si="105"/>
        <v>0.52900000000000003</v>
      </c>
      <c r="AE134" s="605">
        <f t="shared" si="106"/>
        <v>0.52900000000000003</v>
      </c>
      <c r="AF134" s="621">
        <f t="shared" si="107"/>
        <v>0</v>
      </c>
      <c r="AG134" s="622">
        <f t="shared" si="108"/>
        <v>0</v>
      </c>
      <c r="AI134" s="160">
        <v>0</v>
      </c>
      <c r="AJ134" s="26">
        <f t="shared" si="109"/>
        <v>0</v>
      </c>
      <c r="AK134" s="26">
        <f t="shared" si="110"/>
        <v>0</v>
      </c>
      <c r="AL134" s="26">
        <f t="shared" si="111"/>
        <v>0</v>
      </c>
      <c r="AM134" s="163">
        <f t="shared" si="112"/>
        <v>0</v>
      </c>
      <c r="AN134" s="605">
        <f t="shared" si="113"/>
        <v>0</v>
      </c>
      <c r="AO134" s="621">
        <f t="shared" si="114"/>
        <v>0</v>
      </c>
      <c r="AP134" s="622">
        <f t="shared" si="115"/>
        <v>0</v>
      </c>
      <c r="AS134" s="212">
        <f t="shared" si="116"/>
        <v>2.637</v>
      </c>
      <c r="AT134" s="605">
        <f t="shared" si="117"/>
        <v>0.2</v>
      </c>
      <c r="AV134" s="629">
        <f t="shared" si="118"/>
        <v>0</v>
      </c>
      <c r="AW134" s="630">
        <f t="shared" si="119"/>
        <v>0</v>
      </c>
    </row>
    <row r="135" spans="2:49" x14ac:dyDescent="0.3">
      <c r="B135" s="591" t="s">
        <v>896</v>
      </c>
      <c r="C135" s="4" t="s">
        <v>895</v>
      </c>
      <c r="D135" s="11" t="s">
        <v>1201</v>
      </c>
      <c r="E135" s="4" t="s">
        <v>851</v>
      </c>
      <c r="F135" s="636">
        <v>9.7174510000000005</v>
      </c>
      <c r="G135" s="14"/>
      <c r="H135" s="638">
        <v>9.7174510000000005</v>
      </c>
      <c r="I135" s="83">
        <f t="shared" si="90"/>
        <v>0.33500000000000002</v>
      </c>
      <c r="J135" s="510">
        <v>0.72375500000000004</v>
      </c>
      <c r="K135" s="83">
        <f t="shared" si="91"/>
        <v>0.316</v>
      </c>
      <c r="L135" s="639">
        <f t="shared" si="92"/>
        <v>0.65100000000000002</v>
      </c>
      <c r="M135" s="606">
        <f t="shared" si="93"/>
        <v>0.29599999999999999</v>
      </c>
      <c r="N135" s="610">
        <f t="shared" si="94"/>
        <v>0</v>
      </c>
      <c r="O135" s="611">
        <f t="shared" si="95"/>
        <v>0</v>
      </c>
      <c r="Q135" s="643">
        <v>212</v>
      </c>
      <c r="R135" s="26">
        <f t="shared" si="96"/>
        <v>0.6</v>
      </c>
      <c r="S135" s="512">
        <v>12</v>
      </c>
      <c r="T135" s="26">
        <f t="shared" si="97"/>
        <v>0.44500000000000001</v>
      </c>
      <c r="U135" s="19">
        <f t="shared" si="98"/>
        <v>21.816420787714801</v>
      </c>
      <c r="V135" s="26">
        <f t="shared" si="99"/>
        <v>0.70899999999999996</v>
      </c>
      <c r="W135" s="163">
        <f t="shared" si="100"/>
        <v>1.754</v>
      </c>
      <c r="X135" s="605">
        <f t="shared" si="101"/>
        <v>0.65100000000000002</v>
      </c>
      <c r="Y135" s="610">
        <f t="shared" si="102"/>
        <v>0</v>
      </c>
      <c r="Z135" s="611">
        <f t="shared" si="103"/>
        <v>0</v>
      </c>
      <c r="AB135" s="646">
        <v>27000</v>
      </c>
      <c r="AC135" s="26">
        <f t="shared" si="104"/>
        <v>0.22500000000000001</v>
      </c>
      <c r="AD135" s="163">
        <f t="shared" si="105"/>
        <v>0.22500000000000001</v>
      </c>
      <c r="AE135" s="605">
        <f t="shared" si="106"/>
        <v>0.22500000000000001</v>
      </c>
      <c r="AF135" s="621">
        <f t="shared" si="107"/>
        <v>0</v>
      </c>
      <c r="AG135" s="622">
        <f t="shared" si="108"/>
        <v>0</v>
      </c>
      <c r="AI135" s="160">
        <v>0</v>
      </c>
      <c r="AJ135" s="26">
        <f t="shared" si="109"/>
        <v>0</v>
      </c>
      <c r="AK135" s="26">
        <f t="shared" si="110"/>
        <v>0</v>
      </c>
      <c r="AL135" s="26">
        <f t="shared" si="111"/>
        <v>0</v>
      </c>
      <c r="AM135" s="163">
        <f t="shared" si="112"/>
        <v>0</v>
      </c>
      <c r="AN135" s="605">
        <f t="shared" si="113"/>
        <v>0</v>
      </c>
      <c r="AO135" s="621">
        <f t="shared" si="114"/>
        <v>0</v>
      </c>
      <c r="AP135" s="622">
        <f t="shared" si="115"/>
        <v>0</v>
      </c>
      <c r="AS135" s="212">
        <f t="shared" si="116"/>
        <v>2.63</v>
      </c>
      <c r="AT135" s="605">
        <f t="shared" si="117"/>
        <v>0.193</v>
      </c>
      <c r="AV135" s="629">
        <f t="shared" si="118"/>
        <v>0</v>
      </c>
      <c r="AW135" s="630">
        <f t="shared" si="119"/>
        <v>0</v>
      </c>
    </row>
    <row r="136" spans="2:49" x14ac:dyDescent="0.3">
      <c r="B136" s="591" t="s">
        <v>915</v>
      </c>
      <c r="C136" s="4" t="s">
        <v>914</v>
      </c>
      <c r="D136" s="11" t="s">
        <v>1201</v>
      </c>
      <c r="E136" s="4" t="s">
        <v>916</v>
      </c>
      <c r="F136" s="636">
        <v>2.25346</v>
      </c>
      <c r="G136" s="14"/>
      <c r="H136" s="638">
        <v>2.25346</v>
      </c>
      <c r="I136" s="83">
        <f t="shared" si="90"/>
        <v>1.2E-2</v>
      </c>
      <c r="J136" s="510">
        <v>0.20642099999999999</v>
      </c>
      <c r="K136" s="83">
        <f t="shared" si="91"/>
        <v>0.219</v>
      </c>
      <c r="L136" s="639">
        <f t="shared" si="92"/>
        <v>0.23100000000000001</v>
      </c>
      <c r="M136" s="606">
        <f t="shared" si="93"/>
        <v>7.0000000000000007E-2</v>
      </c>
      <c r="N136" s="610">
        <f t="shared" si="94"/>
        <v>0</v>
      </c>
      <c r="O136" s="611">
        <f t="shared" si="95"/>
        <v>0</v>
      </c>
      <c r="Q136" s="643">
        <v>150</v>
      </c>
      <c r="R136" s="26">
        <f t="shared" si="96"/>
        <v>0.40600000000000003</v>
      </c>
      <c r="S136" s="512">
        <v>0</v>
      </c>
      <c r="T136" s="26">
        <f t="shared" si="97"/>
        <v>0</v>
      </c>
      <c r="U136" s="19">
        <f t="shared" si="98"/>
        <v>66.564305556788227</v>
      </c>
      <c r="V136" s="144">
        <f t="shared" si="99"/>
        <v>0.99299999999999999</v>
      </c>
      <c r="W136" s="163">
        <f t="shared" si="100"/>
        <v>1.399</v>
      </c>
      <c r="X136" s="605">
        <f t="shared" si="101"/>
        <v>0.48299999999999998</v>
      </c>
      <c r="Y136" s="610">
        <f t="shared" si="102"/>
        <v>1</v>
      </c>
      <c r="Z136" s="611">
        <f t="shared" si="103"/>
        <v>1</v>
      </c>
      <c r="AB136" s="646">
        <v>122300</v>
      </c>
      <c r="AC136" s="144">
        <f t="shared" si="104"/>
        <v>0.99299999999999999</v>
      </c>
      <c r="AD136" s="163">
        <f t="shared" si="105"/>
        <v>0.99299999999999999</v>
      </c>
      <c r="AE136" s="608">
        <f t="shared" si="106"/>
        <v>0.99299999999999999</v>
      </c>
      <c r="AF136" s="621">
        <f t="shared" si="107"/>
        <v>1</v>
      </c>
      <c r="AG136" s="622">
        <f t="shared" si="108"/>
        <v>1</v>
      </c>
      <c r="AI136" s="160">
        <v>0</v>
      </c>
      <c r="AJ136" s="26">
        <f t="shared" si="109"/>
        <v>0</v>
      </c>
      <c r="AK136" s="26">
        <f t="shared" si="110"/>
        <v>0</v>
      </c>
      <c r="AL136" s="26">
        <f t="shared" si="111"/>
        <v>0</v>
      </c>
      <c r="AM136" s="163">
        <f t="shared" si="112"/>
        <v>0</v>
      </c>
      <c r="AN136" s="605">
        <f t="shared" si="113"/>
        <v>0</v>
      </c>
      <c r="AO136" s="621">
        <f t="shared" si="114"/>
        <v>0</v>
      </c>
      <c r="AP136" s="622">
        <f t="shared" si="115"/>
        <v>0</v>
      </c>
      <c r="AS136" s="212">
        <f t="shared" si="116"/>
        <v>2.6229999999999998</v>
      </c>
      <c r="AT136" s="605">
        <f t="shared" si="117"/>
        <v>0.187</v>
      </c>
      <c r="AV136" s="629">
        <f t="shared" si="118"/>
        <v>2</v>
      </c>
      <c r="AW136" s="630">
        <f t="shared" si="119"/>
        <v>2</v>
      </c>
    </row>
    <row r="137" spans="2:49" x14ac:dyDescent="0.3">
      <c r="B137" s="591" t="s">
        <v>1328</v>
      </c>
      <c r="C137" s="4" t="s">
        <v>1026</v>
      </c>
      <c r="D137" s="11" t="s">
        <v>1201</v>
      </c>
      <c r="E137" s="4" t="s">
        <v>748</v>
      </c>
      <c r="F137" s="636">
        <v>3.9772780000000001</v>
      </c>
      <c r="G137" s="14"/>
      <c r="H137" s="638">
        <v>3.9772780000000001</v>
      </c>
      <c r="I137" s="83">
        <f t="shared" si="90"/>
        <v>7.6999999999999999E-2</v>
      </c>
      <c r="J137" s="510">
        <v>0.75275400000000003</v>
      </c>
      <c r="K137" s="83">
        <f t="shared" si="91"/>
        <v>0.33500000000000002</v>
      </c>
      <c r="L137" s="639">
        <f t="shared" si="92"/>
        <v>0.41200000000000003</v>
      </c>
      <c r="M137" s="606">
        <f t="shared" si="93"/>
        <v>0.14099999999999999</v>
      </c>
      <c r="N137" s="610">
        <f t="shared" si="94"/>
        <v>0</v>
      </c>
      <c r="O137" s="611">
        <f t="shared" si="95"/>
        <v>0</v>
      </c>
      <c r="Q137" s="643">
        <v>96</v>
      </c>
      <c r="R137" s="26">
        <f t="shared" si="96"/>
        <v>0.109</v>
      </c>
      <c r="S137" s="512">
        <v>5</v>
      </c>
      <c r="T137" s="26">
        <f t="shared" si="97"/>
        <v>0.34100000000000003</v>
      </c>
      <c r="U137" s="19">
        <f t="shared" si="98"/>
        <v>24.137110858230177</v>
      </c>
      <c r="V137" s="26">
        <f t="shared" si="99"/>
        <v>0.77400000000000002</v>
      </c>
      <c r="W137" s="163">
        <f t="shared" si="100"/>
        <v>1.224</v>
      </c>
      <c r="X137" s="605">
        <f t="shared" si="101"/>
        <v>0.432</v>
      </c>
      <c r="Y137" s="610">
        <f t="shared" si="102"/>
        <v>0</v>
      </c>
      <c r="Z137" s="611">
        <f t="shared" si="103"/>
        <v>0</v>
      </c>
      <c r="AB137" s="646">
        <v>27850</v>
      </c>
      <c r="AC137" s="26">
        <f t="shared" si="104"/>
        <v>0.28299999999999997</v>
      </c>
      <c r="AD137" s="163">
        <f t="shared" si="105"/>
        <v>0.28299999999999997</v>
      </c>
      <c r="AE137" s="605">
        <f t="shared" si="106"/>
        <v>0.28299999999999997</v>
      </c>
      <c r="AF137" s="621">
        <f t="shared" si="107"/>
        <v>0</v>
      </c>
      <c r="AG137" s="622">
        <f t="shared" si="108"/>
        <v>0</v>
      </c>
      <c r="AI137" s="160">
        <v>2</v>
      </c>
      <c r="AJ137" s="26">
        <f t="shared" si="109"/>
        <v>0.28999999999999998</v>
      </c>
      <c r="AK137" s="26">
        <f t="shared" si="110"/>
        <v>2.0833333333333332E-2</v>
      </c>
      <c r="AL137" s="26">
        <f t="shared" si="111"/>
        <v>0.38700000000000001</v>
      </c>
      <c r="AM137" s="163">
        <f t="shared" si="112"/>
        <v>0.67700000000000005</v>
      </c>
      <c r="AN137" s="605">
        <f t="shared" si="113"/>
        <v>0.34100000000000003</v>
      </c>
      <c r="AO137" s="621">
        <f t="shared" si="114"/>
        <v>0</v>
      </c>
      <c r="AP137" s="622">
        <f t="shared" si="115"/>
        <v>0</v>
      </c>
      <c r="AS137" s="212">
        <f t="shared" si="116"/>
        <v>2.5960000000000001</v>
      </c>
      <c r="AT137" s="605">
        <f t="shared" si="117"/>
        <v>0.18</v>
      </c>
      <c r="AV137" s="629">
        <f t="shared" si="118"/>
        <v>0</v>
      </c>
      <c r="AW137" s="630">
        <f t="shared" si="119"/>
        <v>0</v>
      </c>
    </row>
    <row r="138" spans="2:49" x14ac:dyDescent="0.3">
      <c r="B138" s="591" t="s">
        <v>982</v>
      </c>
      <c r="C138" s="4" t="s">
        <v>981</v>
      </c>
      <c r="D138" s="11" t="s">
        <v>1201</v>
      </c>
      <c r="E138" s="4" t="s">
        <v>802</v>
      </c>
      <c r="F138" s="636">
        <v>6.9235579999999999</v>
      </c>
      <c r="G138" s="14"/>
      <c r="H138" s="638">
        <v>6.9235579999999999</v>
      </c>
      <c r="I138" s="83">
        <f t="shared" ref="I138:I169" si="120">IFERROR(_xlfn.PERCENTRANK.INC(H$10:H$165,H138),"-9999")</f>
        <v>0.21199999999999999</v>
      </c>
      <c r="J138" s="510">
        <v>1.075928</v>
      </c>
      <c r="K138" s="83">
        <f t="shared" ref="K138:K169" si="121">IFERROR(_xlfn.PERCENTRANK.INC(J$10:J$165,J138),"-9999")</f>
        <v>0.46400000000000002</v>
      </c>
      <c r="L138" s="639">
        <f t="shared" ref="L138:L169" si="122">SUM(I138,K138)</f>
        <v>0.67600000000000005</v>
      </c>
      <c r="M138" s="606">
        <f t="shared" ref="M138:M169" si="123">IFERROR(_xlfn.PERCENTRANK.INC(L$10:L$165,L138),"-9999")</f>
        <v>0.316</v>
      </c>
      <c r="N138" s="610">
        <f t="shared" ref="N138:N165" si="124">COUNTIF(I138,"&gt;=90%")+COUNTIF(K138,"&gt;=90%")</f>
        <v>0</v>
      </c>
      <c r="O138" s="611">
        <f t="shared" ref="O138:O165" si="125">COUNTIF(I138,"&gt;=80%")+COUNTIF(K138,"&gt;=80%")</f>
        <v>0</v>
      </c>
      <c r="Q138" s="643">
        <v>119</v>
      </c>
      <c r="R138" s="26">
        <f t="shared" ref="R138:R169" si="126">IFERROR(_xlfn.PERCENTRANK.INC(Q$10:Q$165,Q138),"-9999")</f>
        <v>0.27</v>
      </c>
      <c r="S138" s="512">
        <v>0</v>
      </c>
      <c r="T138" s="26">
        <f t="shared" ref="T138:T169" si="127">IFERROR(_xlfn.PERCENTRANK.INC(S$10:S$165,S138),"-9999")</f>
        <v>0</v>
      </c>
      <c r="U138" s="19">
        <f t="shared" ref="U138:U165" si="128">Q138/F138</f>
        <v>17.187694535093083</v>
      </c>
      <c r="V138" s="26">
        <f t="shared" ref="V138:V169" si="129">IFERROR(_xlfn.PERCENTRANK.INC(U$10:U$165,U138),"-9999")</f>
        <v>0.61199999999999999</v>
      </c>
      <c r="W138" s="163">
        <f t="shared" ref="W138:W169" si="130">SUM(R138,T138,V138)</f>
        <v>0.88200000000000001</v>
      </c>
      <c r="X138" s="605">
        <f t="shared" ref="X138:X169" si="131">IFERROR(_xlfn.PERCENTRANK.INC(W$10:W$165,W138),"-9999")</f>
        <v>0.23200000000000001</v>
      </c>
      <c r="Y138" s="610">
        <f t="shared" ref="Y138:Y165" si="132">COUNTIF(R138,"&gt;=90%")+COUNTIF(T138,"&gt;=90%")+COUNTIF(V138,"&gt;=90%")</f>
        <v>0</v>
      </c>
      <c r="Z138" s="611">
        <f t="shared" ref="Z138:Z165" si="133">COUNTIF(R138,"&gt;=80%")+COUNTIF(T138,"&gt;=80%")++COUNTIF(V138,"&gt;=80%")</f>
        <v>0</v>
      </c>
      <c r="AB138" s="646">
        <v>12600</v>
      </c>
      <c r="AC138" s="26">
        <f t="shared" ref="AC138:AC169" si="134">IFERROR(_xlfn.PERCENTRANK.INC(AB$10:AB$165,AB138),"-9999")</f>
        <v>1.9E-2</v>
      </c>
      <c r="AD138" s="163">
        <f t="shared" ref="AD138:AD169" si="135">AC138</f>
        <v>1.9E-2</v>
      </c>
      <c r="AE138" s="605">
        <f t="shared" ref="AE138:AE169" si="136">IFERROR(_xlfn.PERCENTRANK.INC(AD$10:AD$165,AD138),"-9999")</f>
        <v>1.9E-2</v>
      </c>
      <c r="AF138" s="621">
        <f t="shared" ref="AF138:AF165" si="137">COUNTIF($AC138,"&gt;=90%")</f>
        <v>0</v>
      </c>
      <c r="AG138" s="622">
        <f t="shared" ref="AG138:AG165" si="138">COUNTIF($AC138,"&gt;=80%")</f>
        <v>0</v>
      </c>
      <c r="AI138" s="160">
        <v>6</v>
      </c>
      <c r="AJ138" s="26">
        <f t="shared" ref="AJ138:AJ169" si="139">IFERROR(_xlfn.PERCENTRANK.INC(AI$10:AI$165,AI138),"-9999")</f>
        <v>0.45800000000000002</v>
      </c>
      <c r="AK138" s="26">
        <f t="shared" ref="AK138:AK165" si="140">AI138/Q138</f>
        <v>5.0420168067226892E-2</v>
      </c>
      <c r="AL138" s="26">
        <f t="shared" ref="AL138:AL169" si="141">IFERROR(_xlfn.PERCENTRANK.INC(AK$10:AK$165,AK138),"-9999")</f>
        <v>0.55400000000000005</v>
      </c>
      <c r="AM138" s="163">
        <f t="shared" ref="AM138:AM169" si="142">SUM(AJ138,AL138)</f>
        <v>1.012</v>
      </c>
      <c r="AN138" s="605">
        <f t="shared" ref="AN138:AN169" si="143">IFERROR(_xlfn.PERCENTRANK.INC(AM$10:AM$165,AM138),"-9999")</f>
        <v>0.496</v>
      </c>
      <c r="AO138" s="621">
        <f t="shared" ref="AO138:AO165" si="144">COUNTIF($AJ138,"&gt;=90%")+COUNTIF($AL138,"&gt;=90%")</f>
        <v>0</v>
      </c>
      <c r="AP138" s="622">
        <f t="shared" ref="AP138:AP165" si="145">COUNTIF($AJ138,"&gt;=80%")+COUNTIF($AL138,"&gt;=80%")</f>
        <v>0</v>
      </c>
      <c r="AS138" s="212">
        <f t="shared" ref="AS138:AS165" si="146">SUM(AL138,AJ138,AC138,V138,T138,R138,K138,I138)</f>
        <v>2.589</v>
      </c>
      <c r="AT138" s="605">
        <f t="shared" ref="AT138:AT169" si="147">IFERROR(_xlfn.PERCENTRANK.INC(AS$10:AS$165,AS138),"-9999")</f>
        <v>0.17399999999999999</v>
      </c>
      <c r="AV138" s="629">
        <f t="shared" ref="AV138:AV165" si="148">SUM(AO138,AF138,Y138,N138)</f>
        <v>0</v>
      </c>
      <c r="AW138" s="630">
        <f t="shared" ref="AW138:AW165" si="149">SUM(AP138,AG138,Z138,O138)</f>
        <v>0</v>
      </c>
    </row>
    <row r="139" spans="2:49" x14ac:dyDescent="0.3">
      <c r="B139" s="591" t="s">
        <v>902</v>
      </c>
      <c r="C139" s="4" t="s">
        <v>901</v>
      </c>
      <c r="D139" s="11" t="s">
        <v>1201</v>
      </c>
      <c r="E139" s="4" t="s">
        <v>797</v>
      </c>
      <c r="F139" s="636">
        <v>6.0388919999999997</v>
      </c>
      <c r="G139" s="14"/>
      <c r="H139" s="638">
        <v>6.0388919999999997</v>
      </c>
      <c r="I139" s="83">
        <f t="shared" si="120"/>
        <v>0.154</v>
      </c>
      <c r="J139" s="510">
        <v>1.004872</v>
      </c>
      <c r="K139" s="83">
        <f t="shared" si="121"/>
        <v>0.42499999999999999</v>
      </c>
      <c r="L139" s="639">
        <f t="shared" si="122"/>
        <v>0.57899999999999996</v>
      </c>
      <c r="M139" s="606">
        <f t="shared" si="123"/>
        <v>0.251</v>
      </c>
      <c r="N139" s="610">
        <f t="shared" si="124"/>
        <v>0</v>
      </c>
      <c r="O139" s="611">
        <f t="shared" si="125"/>
        <v>0</v>
      </c>
      <c r="Q139" s="643">
        <v>184</v>
      </c>
      <c r="R139" s="26">
        <f t="shared" si="126"/>
        <v>0.54100000000000004</v>
      </c>
      <c r="S139" s="512">
        <v>9</v>
      </c>
      <c r="T139" s="26">
        <f t="shared" si="127"/>
        <v>0.40600000000000003</v>
      </c>
      <c r="U139" s="19">
        <f t="shared" si="128"/>
        <v>30.469165535664491</v>
      </c>
      <c r="V139" s="31">
        <f t="shared" si="129"/>
        <v>0.85099999999999998</v>
      </c>
      <c r="W139" s="163">
        <f t="shared" si="130"/>
        <v>1.798</v>
      </c>
      <c r="X139" s="605">
        <f t="shared" si="131"/>
        <v>0.67700000000000005</v>
      </c>
      <c r="Y139" s="610">
        <f t="shared" si="132"/>
        <v>0</v>
      </c>
      <c r="Z139" s="611">
        <f t="shared" si="133"/>
        <v>1</v>
      </c>
      <c r="AB139" s="646">
        <v>26100</v>
      </c>
      <c r="AC139" s="26">
        <f t="shared" si="134"/>
        <v>0.193</v>
      </c>
      <c r="AD139" s="163">
        <f t="shared" si="135"/>
        <v>0.193</v>
      </c>
      <c r="AE139" s="605">
        <f t="shared" si="136"/>
        <v>0.193</v>
      </c>
      <c r="AF139" s="621">
        <f t="shared" si="137"/>
        <v>0</v>
      </c>
      <c r="AG139" s="622">
        <f t="shared" si="138"/>
        <v>0</v>
      </c>
      <c r="AI139" s="160">
        <v>0</v>
      </c>
      <c r="AJ139" s="26">
        <f t="shared" si="139"/>
        <v>0</v>
      </c>
      <c r="AK139" s="26">
        <f t="shared" si="140"/>
        <v>0</v>
      </c>
      <c r="AL139" s="26">
        <f t="shared" si="141"/>
        <v>0</v>
      </c>
      <c r="AM139" s="163">
        <f t="shared" si="142"/>
        <v>0</v>
      </c>
      <c r="AN139" s="605">
        <f t="shared" si="143"/>
        <v>0</v>
      </c>
      <c r="AO139" s="621">
        <f t="shared" si="144"/>
        <v>0</v>
      </c>
      <c r="AP139" s="622">
        <f t="shared" si="145"/>
        <v>0</v>
      </c>
      <c r="AS139" s="212">
        <f t="shared" si="146"/>
        <v>2.57</v>
      </c>
      <c r="AT139" s="605">
        <f t="shared" si="147"/>
        <v>0.16700000000000001</v>
      </c>
      <c r="AV139" s="629">
        <f t="shared" si="148"/>
        <v>0</v>
      </c>
      <c r="AW139" s="630">
        <f t="shared" si="149"/>
        <v>1</v>
      </c>
    </row>
    <row r="140" spans="2:49" x14ac:dyDescent="0.3">
      <c r="B140" s="591" t="s">
        <v>988</v>
      </c>
      <c r="C140" s="4" t="s">
        <v>987</v>
      </c>
      <c r="D140" s="11" t="s">
        <v>1201</v>
      </c>
      <c r="E140" s="4" t="s">
        <v>775</v>
      </c>
      <c r="F140" s="636">
        <v>6.0161230000000003</v>
      </c>
      <c r="G140" s="14"/>
      <c r="H140" s="638">
        <v>6.0161230000000003</v>
      </c>
      <c r="I140" s="83">
        <f t="shared" si="120"/>
        <v>0.14799999999999999</v>
      </c>
      <c r="J140" s="510">
        <v>0</v>
      </c>
      <c r="K140" s="83">
        <f t="shared" si="121"/>
        <v>0</v>
      </c>
      <c r="L140" s="639">
        <f t="shared" si="122"/>
        <v>0.14799999999999999</v>
      </c>
      <c r="M140" s="606">
        <f t="shared" si="123"/>
        <v>3.7999999999999999E-2</v>
      </c>
      <c r="N140" s="610">
        <f t="shared" si="124"/>
        <v>0</v>
      </c>
      <c r="O140" s="611">
        <f t="shared" si="125"/>
        <v>0</v>
      </c>
      <c r="Q140" s="643">
        <v>113</v>
      </c>
      <c r="R140" s="26">
        <f t="shared" si="126"/>
        <v>0.245</v>
      </c>
      <c r="S140" s="512">
        <v>22</v>
      </c>
      <c r="T140" s="26">
        <f t="shared" si="127"/>
        <v>0.52200000000000002</v>
      </c>
      <c r="U140" s="19">
        <f t="shared" si="128"/>
        <v>18.782860656273151</v>
      </c>
      <c r="V140" s="26">
        <f t="shared" si="129"/>
        <v>0.64500000000000002</v>
      </c>
      <c r="W140" s="163">
        <f t="shared" si="130"/>
        <v>1.4119999999999999</v>
      </c>
      <c r="X140" s="605">
        <f t="shared" si="131"/>
        <v>0.49</v>
      </c>
      <c r="Y140" s="610">
        <f t="shared" si="132"/>
        <v>0</v>
      </c>
      <c r="Z140" s="611">
        <f t="shared" si="133"/>
        <v>0</v>
      </c>
      <c r="AB140" s="646">
        <v>93100</v>
      </c>
      <c r="AC140" s="144">
        <f t="shared" si="134"/>
        <v>0.97399999999999998</v>
      </c>
      <c r="AD140" s="163">
        <f t="shared" si="135"/>
        <v>0.97399999999999998</v>
      </c>
      <c r="AE140" s="608">
        <f t="shared" si="136"/>
        <v>0.97399999999999998</v>
      </c>
      <c r="AF140" s="621">
        <f t="shared" si="137"/>
        <v>1</v>
      </c>
      <c r="AG140" s="622">
        <f t="shared" si="138"/>
        <v>1</v>
      </c>
      <c r="AI140" s="160">
        <v>0</v>
      </c>
      <c r="AJ140" s="26">
        <f t="shared" si="139"/>
        <v>0</v>
      </c>
      <c r="AK140" s="26">
        <f t="shared" si="140"/>
        <v>0</v>
      </c>
      <c r="AL140" s="26">
        <f t="shared" si="141"/>
        <v>0</v>
      </c>
      <c r="AM140" s="163">
        <f t="shared" si="142"/>
        <v>0</v>
      </c>
      <c r="AN140" s="605">
        <f t="shared" si="143"/>
        <v>0</v>
      </c>
      <c r="AO140" s="621">
        <f t="shared" si="144"/>
        <v>0</v>
      </c>
      <c r="AP140" s="622">
        <f t="shared" si="145"/>
        <v>0</v>
      </c>
      <c r="AS140" s="212">
        <f t="shared" si="146"/>
        <v>2.5340000000000003</v>
      </c>
      <c r="AT140" s="605">
        <f t="shared" si="147"/>
        <v>0.161</v>
      </c>
      <c r="AV140" s="629">
        <f t="shared" si="148"/>
        <v>1</v>
      </c>
      <c r="AW140" s="630">
        <f t="shared" si="149"/>
        <v>1</v>
      </c>
    </row>
    <row r="141" spans="2:49" x14ac:dyDescent="0.3">
      <c r="B141" s="591" t="s">
        <v>922</v>
      </c>
      <c r="C141" s="4" t="s">
        <v>921</v>
      </c>
      <c r="D141" s="11" t="s">
        <v>1201</v>
      </c>
      <c r="E141" s="4" t="s">
        <v>916</v>
      </c>
      <c r="F141" s="636">
        <v>3.617483</v>
      </c>
      <c r="G141" s="14"/>
      <c r="H141" s="638">
        <v>3.617483</v>
      </c>
      <c r="I141" s="83">
        <f t="shared" si="120"/>
        <v>6.4000000000000001E-2</v>
      </c>
      <c r="J141" s="510">
        <v>0.67569400000000002</v>
      </c>
      <c r="K141" s="83">
        <f t="shared" si="121"/>
        <v>0.30299999999999999</v>
      </c>
      <c r="L141" s="639">
        <f t="shared" si="122"/>
        <v>0.36699999999999999</v>
      </c>
      <c r="M141" s="606">
        <f t="shared" si="123"/>
        <v>0.122</v>
      </c>
      <c r="N141" s="610">
        <f t="shared" si="124"/>
        <v>0</v>
      </c>
      <c r="O141" s="611">
        <f t="shared" si="125"/>
        <v>0</v>
      </c>
      <c r="Q141" s="643">
        <v>155</v>
      </c>
      <c r="R141" s="26">
        <f t="shared" si="126"/>
        <v>0.438</v>
      </c>
      <c r="S141" s="512">
        <v>8</v>
      </c>
      <c r="T141" s="26">
        <f t="shared" si="127"/>
        <v>0.38</v>
      </c>
      <c r="U141" s="19">
        <f t="shared" si="128"/>
        <v>42.847471570702609</v>
      </c>
      <c r="V141" s="144">
        <f t="shared" si="129"/>
        <v>0.93500000000000005</v>
      </c>
      <c r="W141" s="163">
        <f t="shared" si="130"/>
        <v>1.7530000000000001</v>
      </c>
      <c r="X141" s="605">
        <f t="shared" si="131"/>
        <v>0.63800000000000001</v>
      </c>
      <c r="Y141" s="610">
        <f t="shared" si="132"/>
        <v>1</v>
      </c>
      <c r="Z141" s="611">
        <f t="shared" si="133"/>
        <v>1</v>
      </c>
      <c r="AB141" s="646">
        <v>28900</v>
      </c>
      <c r="AC141" s="26">
        <f t="shared" si="134"/>
        <v>0.35399999999999998</v>
      </c>
      <c r="AD141" s="163">
        <f t="shared" si="135"/>
        <v>0.35399999999999998</v>
      </c>
      <c r="AE141" s="605">
        <f t="shared" si="136"/>
        <v>0.35399999999999998</v>
      </c>
      <c r="AF141" s="621">
        <f t="shared" si="137"/>
        <v>0</v>
      </c>
      <c r="AG141" s="622">
        <f t="shared" si="138"/>
        <v>0</v>
      </c>
      <c r="AI141" s="160">
        <v>0</v>
      </c>
      <c r="AJ141" s="26">
        <f t="shared" si="139"/>
        <v>0</v>
      </c>
      <c r="AK141" s="26">
        <f t="shared" si="140"/>
        <v>0</v>
      </c>
      <c r="AL141" s="26">
        <f t="shared" si="141"/>
        <v>0</v>
      </c>
      <c r="AM141" s="163">
        <f t="shared" si="142"/>
        <v>0</v>
      </c>
      <c r="AN141" s="605">
        <f t="shared" si="143"/>
        <v>0</v>
      </c>
      <c r="AO141" s="621">
        <f t="shared" si="144"/>
        <v>0</v>
      </c>
      <c r="AP141" s="622">
        <f t="shared" si="145"/>
        <v>0</v>
      </c>
      <c r="AS141" s="212">
        <f t="shared" si="146"/>
        <v>2.4740000000000002</v>
      </c>
      <c r="AT141" s="605">
        <f t="shared" si="147"/>
        <v>0.154</v>
      </c>
      <c r="AV141" s="629">
        <f t="shared" si="148"/>
        <v>1</v>
      </c>
      <c r="AW141" s="630">
        <f t="shared" si="149"/>
        <v>1</v>
      </c>
    </row>
    <row r="142" spans="2:49" x14ac:dyDescent="0.3">
      <c r="B142" s="591" t="s">
        <v>898</v>
      </c>
      <c r="C142" s="4" t="s">
        <v>897</v>
      </c>
      <c r="D142" s="11" t="s">
        <v>1201</v>
      </c>
      <c r="E142" s="4" t="s">
        <v>748</v>
      </c>
      <c r="F142" s="636">
        <v>8.6351779999999998</v>
      </c>
      <c r="G142" s="14"/>
      <c r="H142" s="638">
        <v>8.6351779999999998</v>
      </c>
      <c r="I142" s="83">
        <f t="shared" si="120"/>
        <v>0.309</v>
      </c>
      <c r="J142" s="510">
        <v>0.48797600000000002</v>
      </c>
      <c r="K142" s="83">
        <f t="shared" si="121"/>
        <v>0.25800000000000001</v>
      </c>
      <c r="L142" s="639">
        <f t="shared" si="122"/>
        <v>0.56699999999999995</v>
      </c>
      <c r="M142" s="606">
        <f t="shared" si="123"/>
        <v>0.245</v>
      </c>
      <c r="N142" s="610">
        <f t="shared" si="124"/>
        <v>0</v>
      </c>
      <c r="O142" s="611">
        <f t="shared" si="125"/>
        <v>0</v>
      </c>
      <c r="Q142" s="643">
        <v>173</v>
      </c>
      <c r="R142" s="26">
        <f t="shared" si="126"/>
        <v>0.496</v>
      </c>
      <c r="S142" s="512">
        <v>29</v>
      </c>
      <c r="T142" s="26">
        <f t="shared" si="127"/>
        <v>0.57999999999999996</v>
      </c>
      <c r="U142" s="19">
        <f t="shared" si="128"/>
        <v>20.034329344455898</v>
      </c>
      <c r="V142" s="26">
        <f t="shared" si="129"/>
        <v>0.67700000000000005</v>
      </c>
      <c r="W142" s="163">
        <f t="shared" si="130"/>
        <v>1.7530000000000001</v>
      </c>
      <c r="X142" s="605">
        <f t="shared" si="131"/>
        <v>0.63800000000000001</v>
      </c>
      <c r="Y142" s="610">
        <f t="shared" si="132"/>
        <v>0</v>
      </c>
      <c r="Z142" s="611">
        <f t="shared" si="133"/>
        <v>0</v>
      </c>
      <c r="AB142" s="646">
        <v>23700</v>
      </c>
      <c r="AC142" s="26">
        <f t="shared" si="134"/>
        <v>0.122</v>
      </c>
      <c r="AD142" s="163">
        <f t="shared" si="135"/>
        <v>0.122</v>
      </c>
      <c r="AE142" s="605">
        <f t="shared" si="136"/>
        <v>0.122</v>
      </c>
      <c r="AF142" s="621">
        <f t="shared" si="137"/>
        <v>0</v>
      </c>
      <c r="AG142" s="622">
        <f t="shared" si="138"/>
        <v>0</v>
      </c>
      <c r="AI142" s="160">
        <v>0</v>
      </c>
      <c r="AJ142" s="26">
        <f t="shared" si="139"/>
        <v>0</v>
      </c>
      <c r="AK142" s="26">
        <f t="shared" si="140"/>
        <v>0</v>
      </c>
      <c r="AL142" s="26">
        <f t="shared" si="141"/>
        <v>0</v>
      </c>
      <c r="AM142" s="163">
        <f t="shared" si="142"/>
        <v>0</v>
      </c>
      <c r="AN142" s="605">
        <f t="shared" si="143"/>
        <v>0</v>
      </c>
      <c r="AO142" s="621">
        <f t="shared" si="144"/>
        <v>0</v>
      </c>
      <c r="AP142" s="622">
        <f t="shared" si="145"/>
        <v>0</v>
      </c>
      <c r="AS142" s="212">
        <f t="shared" si="146"/>
        <v>2.4420000000000002</v>
      </c>
      <c r="AT142" s="605">
        <f t="shared" si="147"/>
        <v>0.14799999999999999</v>
      </c>
      <c r="AV142" s="629">
        <f t="shared" si="148"/>
        <v>0</v>
      </c>
      <c r="AW142" s="630">
        <f t="shared" si="149"/>
        <v>0</v>
      </c>
    </row>
    <row r="143" spans="2:49" x14ac:dyDescent="0.3">
      <c r="B143" s="591" t="s">
        <v>928</v>
      </c>
      <c r="C143" s="4" t="s">
        <v>927</v>
      </c>
      <c r="D143" s="11" t="s">
        <v>1201</v>
      </c>
      <c r="E143" s="4" t="s">
        <v>885</v>
      </c>
      <c r="F143" s="636">
        <v>19.214926999999999</v>
      </c>
      <c r="G143" s="14"/>
      <c r="H143" s="638">
        <v>19.214926999999999</v>
      </c>
      <c r="I143" s="83">
        <f t="shared" si="120"/>
        <v>0.53500000000000003</v>
      </c>
      <c r="J143" s="510">
        <v>0</v>
      </c>
      <c r="K143" s="83">
        <f t="shared" si="121"/>
        <v>0</v>
      </c>
      <c r="L143" s="639">
        <f t="shared" si="122"/>
        <v>0.53500000000000003</v>
      </c>
      <c r="M143" s="606">
        <f t="shared" si="123"/>
        <v>0.20599999999999999</v>
      </c>
      <c r="N143" s="610">
        <f t="shared" si="124"/>
        <v>0</v>
      </c>
      <c r="O143" s="611">
        <f t="shared" si="125"/>
        <v>0</v>
      </c>
      <c r="Q143" s="643">
        <v>144</v>
      </c>
      <c r="R143" s="26">
        <f t="shared" si="126"/>
        <v>0.39300000000000002</v>
      </c>
      <c r="S143" s="512">
        <v>0</v>
      </c>
      <c r="T143" s="26">
        <f t="shared" si="127"/>
        <v>0</v>
      </c>
      <c r="U143" s="19">
        <f t="shared" si="128"/>
        <v>7.4941736702928932</v>
      </c>
      <c r="V143" s="26">
        <f t="shared" si="129"/>
        <v>0.30299999999999999</v>
      </c>
      <c r="W143" s="163">
        <f t="shared" si="130"/>
        <v>0.69599999999999995</v>
      </c>
      <c r="X143" s="605">
        <f t="shared" si="131"/>
        <v>0.14099999999999999</v>
      </c>
      <c r="Y143" s="610">
        <f t="shared" si="132"/>
        <v>0</v>
      </c>
      <c r="Z143" s="611">
        <f t="shared" si="133"/>
        <v>0</v>
      </c>
      <c r="AB143" s="646">
        <v>41150</v>
      </c>
      <c r="AC143" s="26">
        <f t="shared" si="134"/>
        <v>0.58699999999999997</v>
      </c>
      <c r="AD143" s="163">
        <f t="shared" si="135"/>
        <v>0.58699999999999997</v>
      </c>
      <c r="AE143" s="605">
        <f t="shared" si="136"/>
        <v>0.58699999999999997</v>
      </c>
      <c r="AF143" s="621">
        <f t="shared" si="137"/>
        <v>0</v>
      </c>
      <c r="AG143" s="622">
        <f t="shared" si="138"/>
        <v>0</v>
      </c>
      <c r="AI143" s="160">
        <v>1</v>
      </c>
      <c r="AJ143" s="26">
        <f t="shared" si="139"/>
        <v>0.2</v>
      </c>
      <c r="AK143" s="26">
        <f t="shared" si="140"/>
        <v>6.9444444444444441E-3</v>
      </c>
      <c r="AL143" s="26">
        <f t="shared" si="141"/>
        <v>0.23200000000000001</v>
      </c>
      <c r="AM143" s="163">
        <f t="shared" si="142"/>
        <v>0.43200000000000005</v>
      </c>
      <c r="AN143" s="605">
        <f t="shared" si="143"/>
        <v>0.22500000000000001</v>
      </c>
      <c r="AO143" s="621">
        <f t="shared" si="144"/>
        <v>0</v>
      </c>
      <c r="AP143" s="622">
        <f t="shared" si="145"/>
        <v>0</v>
      </c>
      <c r="AS143" s="212">
        <f t="shared" si="146"/>
        <v>2.25</v>
      </c>
      <c r="AT143" s="605">
        <f t="shared" si="147"/>
        <v>0.14099999999999999</v>
      </c>
      <c r="AV143" s="629">
        <f t="shared" si="148"/>
        <v>0</v>
      </c>
      <c r="AW143" s="630">
        <f t="shared" si="149"/>
        <v>0</v>
      </c>
    </row>
    <row r="144" spans="2:49" x14ac:dyDescent="0.3">
      <c r="B144" s="591" t="s">
        <v>1036</v>
      </c>
      <c r="C144" s="4" t="s">
        <v>1035</v>
      </c>
      <c r="D144" s="11" t="s">
        <v>1201</v>
      </c>
      <c r="E144" s="4" t="s">
        <v>134</v>
      </c>
      <c r="F144" s="636">
        <v>4.6000579999999998</v>
      </c>
      <c r="G144" s="14"/>
      <c r="H144" s="638">
        <v>4.6000579999999998</v>
      </c>
      <c r="I144" s="83">
        <f t="shared" si="120"/>
        <v>9.6000000000000002E-2</v>
      </c>
      <c r="J144" s="510">
        <v>0.136322</v>
      </c>
      <c r="K144" s="83">
        <f t="shared" si="121"/>
        <v>0.2</v>
      </c>
      <c r="L144" s="639">
        <f t="shared" si="122"/>
        <v>0.29600000000000004</v>
      </c>
      <c r="M144" s="606">
        <f t="shared" si="123"/>
        <v>9.6000000000000002E-2</v>
      </c>
      <c r="N144" s="610">
        <f t="shared" si="124"/>
        <v>0</v>
      </c>
      <c r="O144" s="611">
        <f t="shared" si="125"/>
        <v>0</v>
      </c>
      <c r="Q144" s="643">
        <v>100</v>
      </c>
      <c r="R144" s="26">
        <f t="shared" si="126"/>
        <v>0.161</v>
      </c>
      <c r="S144" s="512">
        <v>0</v>
      </c>
      <c r="T144" s="26">
        <f t="shared" si="127"/>
        <v>0</v>
      </c>
      <c r="U144" s="19">
        <f t="shared" si="128"/>
        <v>21.738856336159241</v>
      </c>
      <c r="V144" s="26">
        <f t="shared" si="129"/>
        <v>0.70299999999999996</v>
      </c>
      <c r="W144" s="163">
        <f t="shared" si="130"/>
        <v>0.86399999999999999</v>
      </c>
      <c r="X144" s="605">
        <f t="shared" si="131"/>
        <v>0.219</v>
      </c>
      <c r="Y144" s="610">
        <f t="shared" si="132"/>
        <v>0</v>
      </c>
      <c r="Z144" s="611">
        <f t="shared" si="133"/>
        <v>0</v>
      </c>
      <c r="AB144" s="646">
        <v>32000</v>
      </c>
      <c r="AC144" s="26">
        <f t="shared" si="134"/>
        <v>0.432</v>
      </c>
      <c r="AD144" s="163">
        <f t="shared" si="135"/>
        <v>0.432</v>
      </c>
      <c r="AE144" s="605">
        <f t="shared" si="136"/>
        <v>0.432</v>
      </c>
      <c r="AF144" s="621">
        <f t="shared" si="137"/>
        <v>0</v>
      </c>
      <c r="AG144" s="622">
        <f t="shared" si="138"/>
        <v>0</v>
      </c>
      <c r="AI144" s="160">
        <v>1</v>
      </c>
      <c r="AJ144" s="26">
        <f t="shared" si="139"/>
        <v>0.2</v>
      </c>
      <c r="AK144" s="26">
        <f t="shared" si="140"/>
        <v>0.01</v>
      </c>
      <c r="AL144" s="26">
        <f t="shared" si="141"/>
        <v>0.27700000000000002</v>
      </c>
      <c r="AM144" s="163">
        <f t="shared" si="142"/>
        <v>0.47700000000000004</v>
      </c>
      <c r="AN144" s="605">
        <f t="shared" si="143"/>
        <v>0.25800000000000001</v>
      </c>
      <c r="AO144" s="621">
        <f t="shared" si="144"/>
        <v>0</v>
      </c>
      <c r="AP144" s="622">
        <f t="shared" si="145"/>
        <v>0</v>
      </c>
      <c r="AS144" s="212">
        <f t="shared" si="146"/>
        <v>2.069</v>
      </c>
      <c r="AT144" s="605">
        <f t="shared" si="147"/>
        <v>0.13500000000000001</v>
      </c>
      <c r="AV144" s="629">
        <f t="shared" si="148"/>
        <v>0</v>
      </c>
      <c r="AW144" s="630">
        <f t="shared" si="149"/>
        <v>0</v>
      </c>
    </row>
    <row r="145" spans="2:49" x14ac:dyDescent="0.3">
      <c r="B145" s="591" t="s">
        <v>1052</v>
      </c>
      <c r="C145" s="4" t="s">
        <v>1051</v>
      </c>
      <c r="D145" s="11" t="s">
        <v>1201</v>
      </c>
      <c r="E145" s="4" t="s">
        <v>1017</v>
      </c>
      <c r="F145" s="636">
        <v>6.4637380000000002</v>
      </c>
      <c r="G145" s="14"/>
      <c r="H145" s="638">
        <v>6.4637380000000002</v>
      </c>
      <c r="I145" s="83">
        <f t="shared" si="120"/>
        <v>0.18</v>
      </c>
      <c r="J145" s="510">
        <v>0</v>
      </c>
      <c r="K145" s="83">
        <f t="shared" si="121"/>
        <v>0</v>
      </c>
      <c r="L145" s="639">
        <f t="shared" si="122"/>
        <v>0.18</v>
      </c>
      <c r="M145" s="606">
        <f t="shared" si="123"/>
        <v>5.0999999999999997E-2</v>
      </c>
      <c r="N145" s="610">
        <f t="shared" si="124"/>
        <v>0</v>
      </c>
      <c r="O145" s="611">
        <f t="shared" si="125"/>
        <v>0</v>
      </c>
      <c r="Q145" s="643">
        <v>104</v>
      </c>
      <c r="R145" s="26">
        <f t="shared" si="126"/>
        <v>0.187</v>
      </c>
      <c r="S145" s="512">
        <v>12</v>
      </c>
      <c r="T145" s="26">
        <f t="shared" si="127"/>
        <v>0.44500000000000001</v>
      </c>
      <c r="U145" s="19">
        <f t="shared" si="128"/>
        <v>16.089761063954015</v>
      </c>
      <c r="V145" s="26">
        <f t="shared" si="129"/>
        <v>0.57399999999999995</v>
      </c>
      <c r="W145" s="163">
        <f t="shared" si="130"/>
        <v>1.206</v>
      </c>
      <c r="X145" s="605">
        <f t="shared" si="131"/>
        <v>0.41899999999999998</v>
      </c>
      <c r="Y145" s="610">
        <f t="shared" si="132"/>
        <v>0</v>
      </c>
      <c r="Z145" s="611">
        <f t="shared" si="133"/>
        <v>0</v>
      </c>
      <c r="AB145" s="646">
        <v>42500</v>
      </c>
      <c r="AC145" s="26">
        <f t="shared" si="134"/>
        <v>0.63800000000000001</v>
      </c>
      <c r="AD145" s="163">
        <f t="shared" si="135"/>
        <v>0.63800000000000001</v>
      </c>
      <c r="AE145" s="605">
        <f t="shared" si="136"/>
        <v>0.63800000000000001</v>
      </c>
      <c r="AF145" s="621">
        <f t="shared" si="137"/>
        <v>0</v>
      </c>
      <c r="AG145" s="622">
        <f t="shared" si="138"/>
        <v>0</v>
      </c>
      <c r="AI145" s="160">
        <v>0</v>
      </c>
      <c r="AJ145" s="26">
        <f t="shared" si="139"/>
        <v>0</v>
      </c>
      <c r="AK145" s="26">
        <f t="shared" si="140"/>
        <v>0</v>
      </c>
      <c r="AL145" s="26">
        <f t="shared" si="141"/>
        <v>0</v>
      </c>
      <c r="AM145" s="163">
        <f t="shared" si="142"/>
        <v>0</v>
      </c>
      <c r="AN145" s="605">
        <f t="shared" si="143"/>
        <v>0</v>
      </c>
      <c r="AO145" s="621">
        <f t="shared" si="144"/>
        <v>0</v>
      </c>
      <c r="AP145" s="622">
        <f t="shared" si="145"/>
        <v>0</v>
      </c>
      <c r="AS145" s="212">
        <f t="shared" si="146"/>
        <v>2.024</v>
      </c>
      <c r="AT145" s="605">
        <f t="shared" si="147"/>
        <v>0.129</v>
      </c>
      <c r="AV145" s="629">
        <f t="shared" si="148"/>
        <v>0</v>
      </c>
      <c r="AW145" s="630">
        <f t="shared" si="149"/>
        <v>0</v>
      </c>
    </row>
    <row r="146" spans="2:49" x14ac:dyDescent="0.3">
      <c r="B146" s="591" t="s">
        <v>986</v>
      </c>
      <c r="C146" s="4" t="s">
        <v>985</v>
      </c>
      <c r="D146" s="11" t="s">
        <v>1201</v>
      </c>
      <c r="E146" s="4" t="s">
        <v>134</v>
      </c>
      <c r="F146" s="636">
        <v>6.9172560000000001</v>
      </c>
      <c r="G146" s="14"/>
      <c r="H146" s="638">
        <v>6.9172560000000001</v>
      </c>
      <c r="I146" s="83">
        <f t="shared" si="120"/>
        <v>0.20599999999999999</v>
      </c>
      <c r="J146" s="510">
        <v>0.79024300000000003</v>
      </c>
      <c r="K146" s="83">
        <f t="shared" si="121"/>
        <v>0.34100000000000003</v>
      </c>
      <c r="L146" s="639">
        <f t="shared" si="122"/>
        <v>0.54700000000000004</v>
      </c>
      <c r="M146" s="606">
        <f t="shared" si="123"/>
        <v>0.219</v>
      </c>
      <c r="N146" s="610">
        <f t="shared" si="124"/>
        <v>0</v>
      </c>
      <c r="O146" s="611">
        <f t="shared" si="125"/>
        <v>0</v>
      </c>
      <c r="Q146" s="643">
        <v>93</v>
      </c>
      <c r="R146" s="26">
        <f t="shared" si="126"/>
        <v>8.3000000000000004E-2</v>
      </c>
      <c r="S146" s="512">
        <v>0</v>
      </c>
      <c r="T146" s="26">
        <f t="shared" si="127"/>
        <v>0</v>
      </c>
      <c r="U146" s="19">
        <f t="shared" si="128"/>
        <v>13.444637584614478</v>
      </c>
      <c r="V146" s="26">
        <f t="shared" si="129"/>
        <v>0.52200000000000002</v>
      </c>
      <c r="W146" s="163">
        <f t="shared" si="130"/>
        <v>0.60499999999999998</v>
      </c>
      <c r="X146" s="605">
        <f t="shared" si="131"/>
        <v>9.6000000000000002E-2</v>
      </c>
      <c r="Y146" s="610">
        <f t="shared" si="132"/>
        <v>0</v>
      </c>
      <c r="Z146" s="611">
        <f t="shared" si="133"/>
        <v>0</v>
      </c>
      <c r="AB146" s="646">
        <v>25500</v>
      </c>
      <c r="AC146" s="26">
        <f t="shared" si="134"/>
        <v>0.161</v>
      </c>
      <c r="AD146" s="163">
        <f t="shared" si="135"/>
        <v>0.161</v>
      </c>
      <c r="AE146" s="605">
        <f t="shared" si="136"/>
        <v>0.161</v>
      </c>
      <c r="AF146" s="621">
        <f t="shared" si="137"/>
        <v>0</v>
      </c>
      <c r="AG146" s="622">
        <f t="shared" si="138"/>
        <v>0</v>
      </c>
      <c r="AI146" s="160">
        <v>2</v>
      </c>
      <c r="AJ146" s="26">
        <f t="shared" si="139"/>
        <v>0.28999999999999998</v>
      </c>
      <c r="AK146" s="26">
        <f t="shared" si="140"/>
        <v>2.1505376344086023E-2</v>
      </c>
      <c r="AL146" s="26">
        <f t="shared" si="141"/>
        <v>0.40600000000000003</v>
      </c>
      <c r="AM146" s="163">
        <f t="shared" si="142"/>
        <v>0.69599999999999995</v>
      </c>
      <c r="AN146" s="605">
        <f t="shared" si="143"/>
        <v>0.35399999999999998</v>
      </c>
      <c r="AO146" s="621">
        <f t="shared" si="144"/>
        <v>0</v>
      </c>
      <c r="AP146" s="622">
        <f t="shared" si="145"/>
        <v>0</v>
      </c>
      <c r="AS146" s="212">
        <f t="shared" si="146"/>
        <v>2.0089999999999999</v>
      </c>
      <c r="AT146" s="605">
        <f t="shared" si="147"/>
        <v>0.122</v>
      </c>
      <c r="AV146" s="629">
        <f t="shared" si="148"/>
        <v>0</v>
      </c>
      <c r="AW146" s="630">
        <f t="shared" si="149"/>
        <v>0</v>
      </c>
    </row>
    <row r="147" spans="2:49" x14ac:dyDescent="0.3">
      <c r="B147" s="591" t="s">
        <v>1056</v>
      </c>
      <c r="C147" s="4" t="s">
        <v>1055</v>
      </c>
      <c r="D147" s="11" t="s">
        <v>1201</v>
      </c>
      <c r="E147" s="4" t="s">
        <v>1057</v>
      </c>
      <c r="F147" s="636">
        <v>24.107596999999998</v>
      </c>
      <c r="G147" s="14"/>
      <c r="H147" s="638">
        <v>24.107596999999998</v>
      </c>
      <c r="I147" s="83">
        <f t="shared" si="120"/>
        <v>0.61199999999999999</v>
      </c>
      <c r="J147" s="510">
        <v>3.3385999999999999E-2</v>
      </c>
      <c r="K147" s="83">
        <f t="shared" si="121"/>
        <v>0.17399999999999999</v>
      </c>
      <c r="L147" s="639">
        <f t="shared" si="122"/>
        <v>0.78600000000000003</v>
      </c>
      <c r="M147" s="606">
        <f t="shared" si="123"/>
        <v>0.36699999999999999</v>
      </c>
      <c r="N147" s="610">
        <f t="shared" si="124"/>
        <v>0</v>
      </c>
      <c r="O147" s="611">
        <f t="shared" si="125"/>
        <v>0</v>
      </c>
      <c r="Q147" s="643">
        <v>95</v>
      </c>
      <c r="R147" s="26">
        <f t="shared" si="126"/>
        <v>0.10299999999999999</v>
      </c>
      <c r="S147" s="512">
        <v>0</v>
      </c>
      <c r="T147" s="26">
        <f t="shared" si="127"/>
        <v>0</v>
      </c>
      <c r="U147" s="19">
        <f t="shared" si="128"/>
        <v>3.9406665044218223</v>
      </c>
      <c r="V147" s="26">
        <f t="shared" si="129"/>
        <v>0.17399999999999999</v>
      </c>
      <c r="W147" s="163">
        <f t="shared" si="130"/>
        <v>0.27699999999999997</v>
      </c>
      <c r="X147" s="605">
        <f t="shared" si="131"/>
        <v>1.9E-2</v>
      </c>
      <c r="Y147" s="610">
        <f t="shared" si="132"/>
        <v>0</v>
      </c>
      <c r="Z147" s="611">
        <f t="shared" si="133"/>
        <v>0</v>
      </c>
      <c r="AB147" s="646">
        <v>31567</v>
      </c>
      <c r="AC147" s="26">
        <f t="shared" si="134"/>
        <v>0.41899999999999998</v>
      </c>
      <c r="AD147" s="163">
        <f t="shared" si="135"/>
        <v>0.41899999999999998</v>
      </c>
      <c r="AE147" s="605">
        <f t="shared" si="136"/>
        <v>0.41899999999999998</v>
      </c>
      <c r="AF147" s="621">
        <f t="shared" si="137"/>
        <v>0</v>
      </c>
      <c r="AG147" s="622">
        <f t="shared" si="138"/>
        <v>0</v>
      </c>
      <c r="AI147" s="160">
        <v>1</v>
      </c>
      <c r="AJ147" s="26">
        <f t="shared" si="139"/>
        <v>0.2</v>
      </c>
      <c r="AK147" s="26">
        <f t="shared" si="140"/>
        <v>1.0526315789473684E-2</v>
      </c>
      <c r="AL147" s="26">
        <f t="shared" si="141"/>
        <v>0.29599999999999999</v>
      </c>
      <c r="AM147" s="163">
        <f t="shared" si="142"/>
        <v>0.496</v>
      </c>
      <c r="AN147" s="605">
        <f t="shared" si="143"/>
        <v>0.27</v>
      </c>
      <c r="AO147" s="621">
        <f t="shared" si="144"/>
        <v>0</v>
      </c>
      <c r="AP147" s="622">
        <f t="shared" si="145"/>
        <v>0</v>
      </c>
      <c r="AS147" s="212">
        <f t="shared" si="146"/>
        <v>1.9779999999999998</v>
      </c>
      <c r="AT147" s="605">
        <f t="shared" si="147"/>
        <v>0.11600000000000001</v>
      </c>
      <c r="AV147" s="629">
        <f t="shared" si="148"/>
        <v>0</v>
      </c>
      <c r="AW147" s="630">
        <f t="shared" si="149"/>
        <v>0</v>
      </c>
    </row>
    <row r="148" spans="2:49" x14ac:dyDescent="0.3">
      <c r="B148" s="591" t="s">
        <v>990</v>
      </c>
      <c r="C148" s="4" t="s">
        <v>989</v>
      </c>
      <c r="D148" s="11" t="s">
        <v>1201</v>
      </c>
      <c r="E148" s="4" t="s">
        <v>770</v>
      </c>
      <c r="F148" s="636">
        <v>38.777099999999997</v>
      </c>
      <c r="G148" s="14"/>
      <c r="H148" s="638">
        <v>38.777099999999997</v>
      </c>
      <c r="I148" s="83">
        <f t="shared" si="120"/>
        <v>0.76100000000000001</v>
      </c>
      <c r="J148" s="510">
        <v>0.5</v>
      </c>
      <c r="K148" s="83">
        <f t="shared" si="121"/>
        <v>0.27</v>
      </c>
      <c r="L148" s="639">
        <f t="shared" si="122"/>
        <v>1.0310000000000001</v>
      </c>
      <c r="M148" s="606">
        <f t="shared" si="123"/>
        <v>0.51600000000000001</v>
      </c>
      <c r="N148" s="610">
        <f t="shared" si="124"/>
        <v>0</v>
      </c>
      <c r="O148" s="611">
        <f t="shared" si="125"/>
        <v>0</v>
      </c>
      <c r="Q148" s="643">
        <v>76</v>
      </c>
      <c r="R148" s="26">
        <f t="shared" si="126"/>
        <v>3.2000000000000001E-2</v>
      </c>
      <c r="S148" s="512">
        <v>0</v>
      </c>
      <c r="T148" s="26">
        <f t="shared" si="127"/>
        <v>0</v>
      </c>
      <c r="U148" s="19">
        <f t="shared" si="128"/>
        <v>1.9599196432946251</v>
      </c>
      <c r="V148" s="26">
        <f t="shared" si="129"/>
        <v>3.7999999999999999E-2</v>
      </c>
      <c r="W148" s="163">
        <f t="shared" si="130"/>
        <v>7.0000000000000007E-2</v>
      </c>
      <c r="X148" s="605">
        <f t="shared" si="131"/>
        <v>1.2E-2</v>
      </c>
      <c r="Y148" s="610">
        <f t="shared" si="132"/>
        <v>0</v>
      </c>
      <c r="Z148" s="611">
        <f t="shared" si="133"/>
        <v>0</v>
      </c>
      <c r="AB148" s="646">
        <v>22750</v>
      </c>
      <c r="AC148" s="26">
        <f t="shared" si="134"/>
        <v>0.109</v>
      </c>
      <c r="AD148" s="163">
        <f t="shared" si="135"/>
        <v>0.109</v>
      </c>
      <c r="AE148" s="605">
        <f t="shared" si="136"/>
        <v>0.109</v>
      </c>
      <c r="AF148" s="621">
        <f t="shared" si="137"/>
        <v>0</v>
      </c>
      <c r="AG148" s="622">
        <f t="shared" si="138"/>
        <v>0</v>
      </c>
      <c r="AI148" s="160">
        <v>2</v>
      </c>
      <c r="AJ148" s="26">
        <f t="shared" si="139"/>
        <v>0.28999999999999998</v>
      </c>
      <c r="AK148" s="26">
        <f t="shared" si="140"/>
        <v>2.6315789473684209E-2</v>
      </c>
      <c r="AL148" s="26">
        <f t="shared" si="141"/>
        <v>0.438</v>
      </c>
      <c r="AM148" s="163">
        <f t="shared" si="142"/>
        <v>0.72799999999999998</v>
      </c>
      <c r="AN148" s="605">
        <f t="shared" si="143"/>
        <v>0.374</v>
      </c>
      <c r="AO148" s="621">
        <f t="shared" si="144"/>
        <v>0</v>
      </c>
      <c r="AP148" s="622">
        <f t="shared" si="145"/>
        <v>0</v>
      </c>
      <c r="AS148" s="212">
        <f t="shared" si="146"/>
        <v>1.9380000000000002</v>
      </c>
      <c r="AT148" s="605">
        <f t="shared" si="147"/>
        <v>0.109</v>
      </c>
      <c r="AV148" s="629">
        <f t="shared" si="148"/>
        <v>0</v>
      </c>
      <c r="AW148" s="630">
        <f t="shared" si="149"/>
        <v>0</v>
      </c>
    </row>
    <row r="149" spans="2:49" x14ac:dyDescent="0.3">
      <c r="B149" s="591" t="s">
        <v>857</v>
      </c>
      <c r="C149" s="4" t="s">
        <v>856</v>
      </c>
      <c r="D149" s="11" t="s">
        <v>1201</v>
      </c>
      <c r="E149" s="4" t="s">
        <v>839</v>
      </c>
      <c r="F149" s="636">
        <v>7.479044</v>
      </c>
      <c r="G149" s="14"/>
      <c r="H149" s="638">
        <v>7.479044</v>
      </c>
      <c r="I149" s="83">
        <f t="shared" si="120"/>
        <v>0.27</v>
      </c>
      <c r="J149" s="510">
        <v>0.49789499999999998</v>
      </c>
      <c r="K149" s="83">
        <f t="shared" si="121"/>
        <v>0.26400000000000001</v>
      </c>
      <c r="L149" s="639">
        <f t="shared" si="122"/>
        <v>0.53400000000000003</v>
      </c>
      <c r="M149" s="606">
        <f t="shared" si="123"/>
        <v>0.2</v>
      </c>
      <c r="N149" s="610">
        <f t="shared" si="124"/>
        <v>0</v>
      </c>
      <c r="O149" s="611">
        <f t="shared" si="125"/>
        <v>0</v>
      </c>
      <c r="Q149" s="643">
        <v>168</v>
      </c>
      <c r="R149" s="26">
        <f t="shared" si="126"/>
        <v>0.48299999999999998</v>
      </c>
      <c r="S149" s="512">
        <v>0</v>
      </c>
      <c r="T149" s="26">
        <f t="shared" si="127"/>
        <v>0</v>
      </c>
      <c r="U149" s="19">
        <f t="shared" si="128"/>
        <v>22.462763957532541</v>
      </c>
      <c r="V149" s="31">
        <f t="shared" si="129"/>
        <v>0.72899999999999998</v>
      </c>
      <c r="W149" s="163">
        <f t="shared" si="130"/>
        <v>1.212</v>
      </c>
      <c r="X149" s="605">
        <f t="shared" si="131"/>
        <v>0.42499999999999999</v>
      </c>
      <c r="Y149" s="610">
        <f t="shared" si="132"/>
        <v>0</v>
      </c>
      <c r="Z149" s="611">
        <f t="shared" si="133"/>
        <v>0</v>
      </c>
      <c r="AB149" s="646">
        <v>26000</v>
      </c>
      <c r="AC149" s="26">
        <f t="shared" si="134"/>
        <v>0.17399999999999999</v>
      </c>
      <c r="AD149" s="163">
        <f t="shared" si="135"/>
        <v>0.17399999999999999</v>
      </c>
      <c r="AE149" s="605">
        <f t="shared" si="136"/>
        <v>0.17399999999999999</v>
      </c>
      <c r="AF149" s="621">
        <f t="shared" si="137"/>
        <v>0</v>
      </c>
      <c r="AG149" s="622">
        <f t="shared" si="138"/>
        <v>0</v>
      </c>
      <c r="AI149" s="160">
        <v>0</v>
      </c>
      <c r="AJ149" s="26">
        <f t="shared" si="139"/>
        <v>0</v>
      </c>
      <c r="AK149" s="26">
        <f t="shared" si="140"/>
        <v>0</v>
      </c>
      <c r="AL149" s="26">
        <f t="shared" si="141"/>
        <v>0</v>
      </c>
      <c r="AM149" s="163">
        <f t="shared" si="142"/>
        <v>0</v>
      </c>
      <c r="AN149" s="605">
        <f t="shared" si="143"/>
        <v>0</v>
      </c>
      <c r="AO149" s="621">
        <f t="shared" si="144"/>
        <v>0</v>
      </c>
      <c r="AP149" s="622">
        <f t="shared" si="145"/>
        <v>0</v>
      </c>
      <c r="AS149" s="212">
        <f t="shared" si="146"/>
        <v>1.9200000000000002</v>
      </c>
      <c r="AT149" s="605">
        <f t="shared" si="147"/>
        <v>0.10299999999999999</v>
      </c>
      <c r="AV149" s="629">
        <f t="shared" si="148"/>
        <v>0</v>
      </c>
      <c r="AW149" s="630">
        <f t="shared" si="149"/>
        <v>0</v>
      </c>
    </row>
    <row r="150" spans="2:49" x14ac:dyDescent="0.3">
      <c r="B150" s="591" t="s">
        <v>1003</v>
      </c>
      <c r="C150" s="4" t="s">
        <v>1002</v>
      </c>
      <c r="D150" s="11" t="s">
        <v>1201</v>
      </c>
      <c r="E150" s="4" t="s">
        <v>885</v>
      </c>
      <c r="F150" s="636">
        <v>23.338304999999998</v>
      </c>
      <c r="G150" s="14"/>
      <c r="H150" s="638">
        <v>23.338304999999998</v>
      </c>
      <c r="I150" s="83">
        <f t="shared" si="120"/>
        <v>0.59299999999999997</v>
      </c>
      <c r="J150" s="510">
        <v>0</v>
      </c>
      <c r="K150" s="83">
        <f t="shared" si="121"/>
        <v>0</v>
      </c>
      <c r="L150" s="639">
        <f t="shared" si="122"/>
        <v>0.59299999999999997</v>
      </c>
      <c r="M150" s="606">
        <f t="shared" si="123"/>
        <v>0.27</v>
      </c>
      <c r="N150" s="610">
        <f t="shared" si="124"/>
        <v>0</v>
      </c>
      <c r="O150" s="611">
        <f t="shared" si="125"/>
        <v>0</v>
      </c>
      <c r="Q150" s="643">
        <v>107</v>
      </c>
      <c r="R150" s="26">
        <f t="shared" si="126"/>
        <v>0.20599999999999999</v>
      </c>
      <c r="S150" s="512">
        <v>0</v>
      </c>
      <c r="T150" s="26">
        <f t="shared" si="127"/>
        <v>0</v>
      </c>
      <c r="U150" s="19">
        <f t="shared" si="128"/>
        <v>4.58473740916489</v>
      </c>
      <c r="V150" s="26">
        <f t="shared" si="129"/>
        <v>0.193</v>
      </c>
      <c r="W150" s="163">
        <f t="shared" si="130"/>
        <v>0.39900000000000002</v>
      </c>
      <c r="X150" s="605">
        <f t="shared" si="131"/>
        <v>2.5000000000000001E-2</v>
      </c>
      <c r="Y150" s="610">
        <f t="shared" si="132"/>
        <v>0</v>
      </c>
      <c r="Z150" s="611">
        <f t="shared" si="133"/>
        <v>0</v>
      </c>
      <c r="AB150" s="646">
        <v>29700</v>
      </c>
      <c r="AC150" s="26">
        <f t="shared" si="134"/>
        <v>0.38</v>
      </c>
      <c r="AD150" s="163">
        <f t="shared" si="135"/>
        <v>0.38</v>
      </c>
      <c r="AE150" s="605">
        <f t="shared" si="136"/>
        <v>0.38</v>
      </c>
      <c r="AF150" s="621">
        <f t="shared" si="137"/>
        <v>0</v>
      </c>
      <c r="AG150" s="622">
        <f t="shared" si="138"/>
        <v>0</v>
      </c>
      <c r="AI150" s="160">
        <v>1</v>
      </c>
      <c r="AJ150" s="26">
        <f t="shared" si="139"/>
        <v>0.2</v>
      </c>
      <c r="AK150" s="26">
        <f t="shared" si="140"/>
        <v>9.3457943925233638E-3</v>
      </c>
      <c r="AL150" s="26">
        <f t="shared" si="141"/>
        <v>0.27</v>
      </c>
      <c r="AM150" s="163">
        <f t="shared" si="142"/>
        <v>0.47000000000000003</v>
      </c>
      <c r="AN150" s="605">
        <f t="shared" si="143"/>
        <v>0.251</v>
      </c>
      <c r="AO150" s="621">
        <f t="shared" si="144"/>
        <v>0</v>
      </c>
      <c r="AP150" s="622">
        <f t="shared" si="145"/>
        <v>0</v>
      </c>
      <c r="AS150" s="212">
        <f t="shared" si="146"/>
        <v>1.8420000000000001</v>
      </c>
      <c r="AT150" s="605">
        <f t="shared" si="147"/>
        <v>9.6000000000000002E-2</v>
      </c>
      <c r="AV150" s="629">
        <f t="shared" si="148"/>
        <v>0</v>
      </c>
      <c r="AW150" s="630">
        <f t="shared" si="149"/>
        <v>0</v>
      </c>
    </row>
    <row r="151" spans="2:49" x14ac:dyDescent="0.3">
      <c r="B151" s="591" t="s">
        <v>1021</v>
      </c>
      <c r="C151" s="4" t="s">
        <v>1020</v>
      </c>
      <c r="D151" s="11" t="s">
        <v>1201</v>
      </c>
      <c r="E151" s="4" t="s">
        <v>851</v>
      </c>
      <c r="F151" s="636">
        <v>3.198842</v>
      </c>
      <c r="G151" s="14"/>
      <c r="H151" s="638">
        <v>3.198842</v>
      </c>
      <c r="I151" s="83">
        <f t="shared" si="120"/>
        <v>3.7999999999999999E-2</v>
      </c>
      <c r="J151" s="510">
        <v>0</v>
      </c>
      <c r="K151" s="83">
        <f t="shared" si="121"/>
        <v>0</v>
      </c>
      <c r="L151" s="639">
        <f t="shared" si="122"/>
        <v>3.7999999999999999E-2</v>
      </c>
      <c r="M151" s="606">
        <f t="shared" si="123"/>
        <v>1.9E-2</v>
      </c>
      <c r="N151" s="610">
        <f t="shared" si="124"/>
        <v>0</v>
      </c>
      <c r="O151" s="611">
        <f t="shared" si="125"/>
        <v>0</v>
      </c>
      <c r="Q151" s="643">
        <v>109</v>
      </c>
      <c r="R151" s="26">
        <f t="shared" si="126"/>
        <v>0.219</v>
      </c>
      <c r="S151" s="512">
        <v>0</v>
      </c>
      <c r="T151" s="26">
        <f t="shared" si="127"/>
        <v>0</v>
      </c>
      <c r="U151" s="19">
        <f t="shared" si="128"/>
        <v>34.074830829406395</v>
      </c>
      <c r="V151" s="31">
        <f t="shared" si="129"/>
        <v>0.877</v>
      </c>
      <c r="W151" s="163">
        <f t="shared" si="130"/>
        <v>1.0960000000000001</v>
      </c>
      <c r="X151" s="605">
        <f t="shared" si="131"/>
        <v>0.374</v>
      </c>
      <c r="Y151" s="610">
        <f t="shared" si="132"/>
        <v>0</v>
      </c>
      <c r="Z151" s="611">
        <f t="shared" si="133"/>
        <v>1</v>
      </c>
      <c r="AB151" s="646">
        <v>46300</v>
      </c>
      <c r="AC151" s="26">
        <f t="shared" si="134"/>
        <v>0.70299999999999996</v>
      </c>
      <c r="AD151" s="163">
        <f t="shared" si="135"/>
        <v>0.70299999999999996</v>
      </c>
      <c r="AE151" s="605">
        <f t="shared" si="136"/>
        <v>0.70299999999999996</v>
      </c>
      <c r="AF151" s="621">
        <f t="shared" si="137"/>
        <v>0</v>
      </c>
      <c r="AG151" s="622">
        <f t="shared" si="138"/>
        <v>0</v>
      </c>
      <c r="AI151" s="160">
        <v>0</v>
      </c>
      <c r="AJ151" s="26">
        <f t="shared" si="139"/>
        <v>0</v>
      </c>
      <c r="AK151" s="26">
        <f t="shared" si="140"/>
        <v>0</v>
      </c>
      <c r="AL151" s="26">
        <f t="shared" si="141"/>
        <v>0</v>
      </c>
      <c r="AM151" s="163">
        <f t="shared" si="142"/>
        <v>0</v>
      </c>
      <c r="AN151" s="605">
        <f t="shared" si="143"/>
        <v>0</v>
      </c>
      <c r="AO151" s="621">
        <f t="shared" si="144"/>
        <v>0</v>
      </c>
      <c r="AP151" s="622">
        <f t="shared" si="145"/>
        <v>0</v>
      </c>
      <c r="AS151" s="212">
        <f t="shared" si="146"/>
        <v>1.8370000000000002</v>
      </c>
      <c r="AT151" s="605">
        <f t="shared" si="147"/>
        <v>0.09</v>
      </c>
      <c r="AV151" s="629">
        <f t="shared" si="148"/>
        <v>0</v>
      </c>
      <c r="AW151" s="630">
        <f t="shared" si="149"/>
        <v>1</v>
      </c>
    </row>
    <row r="152" spans="2:49" x14ac:dyDescent="0.3">
      <c r="B152" s="591" t="s">
        <v>1069</v>
      </c>
      <c r="C152" s="4" t="s">
        <v>1068</v>
      </c>
      <c r="D152" s="11" t="s">
        <v>1201</v>
      </c>
      <c r="E152" s="4" t="s">
        <v>775</v>
      </c>
      <c r="F152" s="636">
        <v>0.45658100000000001</v>
      </c>
      <c r="G152" s="14"/>
      <c r="H152" s="638">
        <v>0.45658100000000001</v>
      </c>
      <c r="I152" s="83">
        <f t="shared" si="120"/>
        <v>0</v>
      </c>
      <c r="J152" s="510">
        <v>0</v>
      </c>
      <c r="K152" s="83">
        <f t="shared" si="121"/>
        <v>0</v>
      </c>
      <c r="L152" s="639">
        <f t="shared" si="122"/>
        <v>0</v>
      </c>
      <c r="M152" s="606">
        <f t="shared" si="123"/>
        <v>0</v>
      </c>
      <c r="N152" s="610">
        <f t="shared" si="124"/>
        <v>0</v>
      </c>
      <c r="O152" s="611">
        <f t="shared" si="125"/>
        <v>0</v>
      </c>
      <c r="Q152" s="643">
        <v>96</v>
      </c>
      <c r="R152" s="26">
        <f t="shared" si="126"/>
        <v>0.109</v>
      </c>
      <c r="S152" s="512">
        <v>0</v>
      </c>
      <c r="T152" s="26">
        <f t="shared" si="127"/>
        <v>0</v>
      </c>
      <c r="U152" s="19">
        <f t="shared" si="128"/>
        <v>210.25842074024104</v>
      </c>
      <c r="V152" s="144">
        <f t="shared" si="129"/>
        <v>1</v>
      </c>
      <c r="W152" s="163">
        <f t="shared" si="130"/>
        <v>1.109</v>
      </c>
      <c r="X152" s="605">
        <f t="shared" si="131"/>
        <v>0.38</v>
      </c>
      <c r="Y152" s="610">
        <f t="shared" si="132"/>
        <v>1</v>
      </c>
      <c r="Z152" s="611">
        <f t="shared" si="133"/>
        <v>1</v>
      </c>
      <c r="AB152" s="646">
        <v>46700</v>
      </c>
      <c r="AC152" s="26">
        <f t="shared" si="134"/>
        <v>0.71599999999999997</v>
      </c>
      <c r="AD152" s="163">
        <f t="shared" si="135"/>
        <v>0.71599999999999997</v>
      </c>
      <c r="AE152" s="605">
        <f t="shared" si="136"/>
        <v>0.71599999999999997</v>
      </c>
      <c r="AF152" s="621">
        <f t="shared" si="137"/>
        <v>0</v>
      </c>
      <c r="AG152" s="622">
        <f t="shared" si="138"/>
        <v>0</v>
      </c>
      <c r="AI152" s="160">
        <v>0</v>
      </c>
      <c r="AJ152" s="26">
        <f t="shared" si="139"/>
        <v>0</v>
      </c>
      <c r="AK152" s="26">
        <f t="shared" si="140"/>
        <v>0</v>
      </c>
      <c r="AL152" s="26">
        <f t="shared" si="141"/>
        <v>0</v>
      </c>
      <c r="AM152" s="163">
        <f t="shared" si="142"/>
        <v>0</v>
      </c>
      <c r="AN152" s="605">
        <f t="shared" si="143"/>
        <v>0</v>
      </c>
      <c r="AO152" s="621">
        <f t="shared" si="144"/>
        <v>0</v>
      </c>
      <c r="AP152" s="622">
        <f t="shared" si="145"/>
        <v>0</v>
      </c>
      <c r="AS152" s="212">
        <f t="shared" si="146"/>
        <v>1.825</v>
      </c>
      <c r="AT152" s="605">
        <f t="shared" si="147"/>
        <v>8.3000000000000004E-2</v>
      </c>
      <c r="AV152" s="629">
        <f t="shared" si="148"/>
        <v>1</v>
      </c>
      <c r="AW152" s="630">
        <f t="shared" si="149"/>
        <v>1</v>
      </c>
    </row>
    <row r="153" spans="2:49" x14ac:dyDescent="0.3">
      <c r="B153" s="591" t="s">
        <v>1040</v>
      </c>
      <c r="C153" s="4" t="s">
        <v>1039</v>
      </c>
      <c r="D153" s="11" t="s">
        <v>1201</v>
      </c>
      <c r="E153" s="4" t="s">
        <v>839</v>
      </c>
      <c r="F153" s="636">
        <v>5.1530230000000001</v>
      </c>
      <c r="G153" s="14"/>
      <c r="H153" s="638">
        <v>5.1530230000000001</v>
      </c>
      <c r="I153" s="83">
        <f t="shared" si="120"/>
        <v>0.11600000000000001</v>
      </c>
      <c r="J153" s="510">
        <v>0.51199099999999997</v>
      </c>
      <c r="K153" s="83">
        <f t="shared" si="121"/>
        <v>0.27700000000000002</v>
      </c>
      <c r="L153" s="639">
        <f t="shared" si="122"/>
        <v>0.39300000000000002</v>
      </c>
      <c r="M153" s="606">
        <f t="shared" si="123"/>
        <v>0.13500000000000001</v>
      </c>
      <c r="N153" s="610">
        <f t="shared" si="124"/>
        <v>0</v>
      </c>
      <c r="O153" s="611">
        <f t="shared" si="125"/>
        <v>0</v>
      </c>
      <c r="Q153" s="643">
        <v>89</v>
      </c>
      <c r="R153" s="26">
        <f t="shared" si="126"/>
        <v>5.8000000000000003E-2</v>
      </c>
      <c r="S153" s="512">
        <v>4</v>
      </c>
      <c r="T153" s="26">
        <f t="shared" si="127"/>
        <v>0.32900000000000001</v>
      </c>
      <c r="U153" s="19">
        <f t="shared" si="128"/>
        <v>17.271415244993083</v>
      </c>
      <c r="V153" s="26">
        <f t="shared" si="129"/>
        <v>0.61899999999999999</v>
      </c>
      <c r="W153" s="163">
        <f t="shared" si="130"/>
        <v>1.006</v>
      </c>
      <c r="X153" s="605">
        <f t="shared" si="131"/>
        <v>0.30299999999999999</v>
      </c>
      <c r="Y153" s="610">
        <f t="shared" si="132"/>
        <v>0</v>
      </c>
      <c r="Z153" s="611">
        <f t="shared" si="133"/>
        <v>0</v>
      </c>
      <c r="AB153" s="646">
        <v>30800</v>
      </c>
      <c r="AC153" s="26">
        <f t="shared" si="134"/>
        <v>0.40600000000000003</v>
      </c>
      <c r="AD153" s="163">
        <f t="shared" si="135"/>
        <v>0.40600000000000003</v>
      </c>
      <c r="AE153" s="605">
        <f t="shared" si="136"/>
        <v>0.40600000000000003</v>
      </c>
      <c r="AF153" s="621">
        <f t="shared" si="137"/>
        <v>0</v>
      </c>
      <c r="AG153" s="622">
        <f t="shared" si="138"/>
        <v>0</v>
      </c>
      <c r="AI153" s="160">
        <v>0</v>
      </c>
      <c r="AJ153" s="26">
        <f t="shared" si="139"/>
        <v>0</v>
      </c>
      <c r="AK153" s="26">
        <f t="shared" si="140"/>
        <v>0</v>
      </c>
      <c r="AL153" s="26">
        <f t="shared" si="141"/>
        <v>0</v>
      </c>
      <c r="AM153" s="163">
        <f t="shared" si="142"/>
        <v>0</v>
      </c>
      <c r="AN153" s="605">
        <f t="shared" si="143"/>
        <v>0</v>
      </c>
      <c r="AO153" s="621">
        <f t="shared" si="144"/>
        <v>0</v>
      </c>
      <c r="AP153" s="622">
        <f t="shared" si="145"/>
        <v>0</v>
      </c>
      <c r="AS153" s="212">
        <f t="shared" si="146"/>
        <v>1.8050000000000002</v>
      </c>
      <c r="AT153" s="605">
        <f t="shared" si="147"/>
        <v>7.6999999999999999E-2</v>
      </c>
      <c r="AV153" s="629">
        <f t="shared" si="148"/>
        <v>0</v>
      </c>
      <c r="AW153" s="630">
        <f t="shared" si="149"/>
        <v>0</v>
      </c>
    </row>
    <row r="154" spans="2:49" x14ac:dyDescent="0.3">
      <c r="B154" s="591" t="s">
        <v>1023</v>
      </c>
      <c r="C154" s="4" t="s">
        <v>1022</v>
      </c>
      <c r="D154" s="11" t="s">
        <v>1201</v>
      </c>
      <c r="E154" s="4" t="s">
        <v>851</v>
      </c>
      <c r="F154" s="636">
        <v>3.1680860000000002</v>
      </c>
      <c r="G154" s="14"/>
      <c r="H154" s="638">
        <v>3.1680860000000002</v>
      </c>
      <c r="I154" s="83">
        <f t="shared" si="120"/>
        <v>3.2000000000000001E-2</v>
      </c>
      <c r="J154" s="510">
        <v>0</v>
      </c>
      <c r="K154" s="83">
        <f t="shared" si="121"/>
        <v>0</v>
      </c>
      <c r="L154" s="639">
        <f t="shared" si="122"/>
        <v>3.2000000000000001E-2</v>
      </c>
      <c r="M154" s="606">
        <f t="shared" si="123"/>
        <v>1.2E-2</v>
      </c>
      <c r="N154" s="610">
        <f t="shared" si="124"/>
        <v>0</v>
      </c>
      <c r="O154" s="611">
        <f t="shared" si="125"/>
        <v>0</v>
      </c>
      <c r="Q154" s="643">
        <v>108</v>
      </c>
      <c r="R154" s="26">
        <f t="shared" si="126"/>
        <v>0.21199999999999999</v>
      </c>
      <c r="S154" s="512">
        <v>12</v>
      </c>
      <c r="T154" s="26">
        <f t="shared" si="127"/>
        <v>0.44500000000000001</v>
      </c>
      <c r="U154" s="19">
        <f t="shared" si="128"/>
        <v>34.089983668372639</v>
      </c>
      <c r="V154" s="31">
        <f t="shared" si="129"/>
        <v>0.88300000000000001</v>
      </c>
      <c r="W154" s="163">
        <f t="shared" si="130"/>
        <v>1.54</v>
      </c>
      <c r="X154" s="605">
        <f t="shared" si="131"/>
        <v>0.54100000000000004</v>
      </c>
      <c r="Y154" s="610">
        <f t="shared" si="132"/>
        <v>0</v>
      </c>
      <c r="Z154" s="611">
        <f t="shared" si="133"/>
        <v>1</v>
      </c>
      <c r="AB154" s="646">
        <v>27000</v>
      </c>
      <c r="AC154" s="26">
        <f t="shared" si="134"/>
        <v>0.22500000000000001</v>
      </c>
      <c r="AD154" s="163">
        <f t="shared" si="135"/>
        <v>0.22500000000000001</v>
      </c>
      <c r="AE154" s="605">
        <f t="shared" si="136"/>
        <v>0.22500000000000001</v>
      </c>
      <c r="AF154" s="621">
        <f t="shared" si="137"/>
        <v>0</v>
      </c>
      <c r="AG154" s="622">
        <f t="shared" si="138"/>
        <v>0</v>
      </c>
      <c r="AI154" s="160">
        <v>0</v>
      </c>
      <c r="AJ154" s="26">
        <f t="shared" si="139"/>
        <v>0</v>
      </c>
      <c r="AK154" s="26">
        <f t="shared" si="140"/>
        <v>0</v>
      </c>
      <c r="AL154" s="26">
        <f t="shared" si="141"/>
        <v>0</v>
      </c>
      <c r="AM154" s="163">
        <f t="shared" si="142"/>
        <v>0</v>
      </c>
      <c r="AN154" s="605">
        <f t="shared" si="143"/>
        <v>0</v>
      </c>
      <c r="AO154" s="621">
        <f t="shared" si="144"/>
        <v>0</v>
      </c>
      <c r="AP154" s="622">
        <f t="shared" si="145"/>
        <v>0</v>
      </c>
      <c r="AS154" s="212">
        <f t="shared" si="146"/>
        <v>1.7970000000000002</v>
      </c>
      <c r="AT154" s="605">
        <f t="shared" si="147"/>
        <v>7.0000000000000007E-2</v>
      </c>
      <c r="AV154" s="629">
        <f t="shared" si="148"/>
        <v>0</v>
      </c>
      <c r="AW154" s="630">
        <f t="shared" si="149"/>
        <v>1</v>
      </c>
    </row>
    <row r="155" spans="2:49" x14ac:dyDescent="0.3">
      <c r="B155" s="591" t="s">
        <v>938</v>
      </c>
      <c r="C155" s="4" t="s">
        <v>937</v>
      </c>
      <c r="D155" s="11" t="s">
        <v>1201</v>
      </c>
      <c r="E155" s="4" t="s">
        <v>839</v>
      </c>
      <c r="F155" s="636">
        <v>18.477734000000002</v>
      </c>
      <c r="G155" s="14"/>
      <c r="H155" s="638">
        <v>18.477734000000002</v>
      </c>
      <c r="I155" s="83">
        <f t="shared" si="120"/>
        <v>0.50900000000000001</v>
      </c>
      <c r="J155" s="510">
        <v>0.40090199999999998</v>
      </c>
      <c r="K155" s="83">
        <f t="shared" si="121"/>
        <v>0.23799999999999999</v>
      </c>
      <c r="L155" s="639">
        <f t="shared" si="122"/>
        <v>0.747</v>
      </c>
      <c r="M155" s="606">
        <f t="shared" si="123"/>
        <v>0.35399999999999998</v>
      </c>
      <c r="N155" s="610">
        <f t="shared" si="124"/>
        <v>0</v>
      </c>
      <c r="O155" s="611">
        <f t="shared" si="125"/>
        <v>0</v>
      </c>
      <c r="Q155" s="643">
        <v>124</v>
      </c>
      <c r="R155" s="26">
        <f t="shared" si="126"/>
        <v>0.29599999999999999</v>
      </c>
      <c r="S155" s="512">
        <v>0</v>
      </c>
      <c r="T155" s="26">
        <f t="shared" si="127"/>
        <v>0</v>
      </c>
      <c r="U155" s="19">
        <f t="shared" si="128"/>
        <v>6.7107795793575118</v>
      </c>
      <c r="V155" s="26">
        <f t="shared" si="129"/>
        <v>0.27</v>
      </c>
      <c r="W155" s="163">
        <f t="shared" si="130"/>
        <v>0.56600000000000006</v>
      </c>
      <c r="X155" s="605">
        <f t="shared" si="131"/>
        <v>7.0000000000000007E-2</v>
      </c>
      <c r="Y155" s="610">
        <f t="shared" si="132"/>
        <v>0</v>
      </c>
      <c r="Z155" s="611">
        <f t="shared" si="133"/>
        <v>0</v>
      </c>
      <c r="AB155" s="646">
        <v>32590</v>
      </c>
      <c r="AC155" s="26">
        <f t="shared" si="134"/>
        <v>0.45800000000000002</v>
      </c>
      <c r="AD155" s="163">
        <f t="shared" si="135"/>
        <v>0.45800000000000002</v>
      </c>
      <c r="AE155" s="605">
        <f t="shared" si="136"/>
        <v>0.45800000000000002</v>
      </c>
      <c r="AF155" s="621">
        <f t="shared" si="137"/>
        <v>0</v>
      </c>
      <c r="AG155" s="622">
        <f t="shared" si="138"/>
        <v>0</v>
      </c>
      <c r="AI155" s="160">
        <v>0</v>
      </c>
      <c r="AJ155" s="26">
        <f t="shared" si="139"/>
        <v>0</v>
      </c>
      <c r="AK155" s="26">
        <f t="shared" si="140"/>
        <v>0</v>
      </c>
      <c r="AL155" s="26">
        <f t="shared" si="141"/>
        <v>0</v>
      </c>
      <c r="AM155" s="163">
        <f t="shared" si="142"/>
        <v>0</v>
      </c>
      <c r="AN155" s="605">
        <f t="shared" si="143"/>
        <v>0</v>
      </c>
      <c r="AO155" s="621">
        <f t="shared" si="144"/>
        <v>0</v>
      </c>
      <c r="AP155" s="622">
        <f t="shared" si="145"/>
        <v>0</v>
      </c>
      <c r="AS155" s="212">
        <f t="shared" si="146"/>
        <v>1.7709999999999999</v>
      </c>
      <c r="AT155" s="605">
        <f t="shared" si="147"/>
        <v>6.4000000000000001E-2</v>
      </c>
      <c r="AV155" s="629">
        <f t="shared" si="148"/>
        <v>0</v>
      </c>
      <c r="AW155" s="630">
        <f t="shared" si="149"/>
        <v>0</v>
      </c>
    </row>
    <row r="156" spans="2:49" x14ac:dyDescent="0.3">
      <c r="B156" s="591" t="s">
        <v>1071</v>
      </c>
      <c r="C156" s="4" t="s">
        <v>1070</v>
      </c>
      <c r="D156" s="11" t="s">
        <v>1201</v>
      </c>
      <c r="E156" s="4" t="s">
        <v>759</v>
      </c>
      <c r="F156" s="636">
        <v>9.5489069999999998</v>
      </c>
      <c r="G156" s="14"/>
      <c r="H156" s="638">
        <v>9.5489069999999998</v>
      </c>
      <c r="I156" s="83">
        <f t="shared" si="120"/>
        <v>0.32200000000000001</v>
      </c>
      <c r="J156" s="510">
        <v>0</v>
      </c>
      <c r="K156" s="83">
        <f t="shared" si="121"/>
        <v>0</v>
      </c>
      <c r="L156" s="639">
        <f t="shared" si="122"/>
        <v>0.32200000000000001</v>
      </c>
      <c r="M156" s="606">
        <f t="shared" si="123"/>
        <v>0.109</v>
      </c>
      <c r="N156" s="610">
        <f t="shared" si="124"/>
        <v>0</v>
      </c>
      <c r="O156" s="611">
        <f t="shared" si="125"/>
        <v>0</v>
      </c>
      <c r="Q156" s="643">
        <v>96</v>
      </c>
      <c r="R156" s="26">
        <f t="shared" si="126"/>
        <v>0.109</v>
      </c>
      <c r="S156" s="512">
        <v>0</v>
      </c>
      <c r="T156" s="26">
        <f t="shared" si="127"/>
        <v>0</v>
      </c>
      <c r="U156" s="19">
        <f t="shared" si="128"/>
        <v>10.053506647410012</v>
      </c>
      <c r="V156" s="26">
        <f t="shared" si="129"/>
        <v>0.41199999999999998</v>
      </c>
      <c r="W156" s="163">
        <f t="shared" si="130"/>
        <v>0.52100000000000002</v>
      </c>
      <c r="X156" s="605">
        <f t="shared" si="131"/>
        <v>5.8000000000000003E-2</v>
      </c>
      <c r="Y156" s="610">
        <f t="shared" si="132"/>
        <v>0</v>
      </c>
      <c r="Z156" s="611">
        <f t="shared" si="133"/>
        <v>0</v>
      </c>
      <c r="AB156" s="646">
        <v>70500</v>
      </c>
      <c r="AC156" s="144">
        <f t="shared" si="134"/>
        <v>0.91600000000000004</v>
      </c>
      <c r="AD156" s="163">
        <f t="shared" si="135"/>
        <v>0.91600000000000004</v>
      </c>
      <c r="AE156" s="608">
        <f t="shared" si="136"/>
        <v>0.91600000000000004</v>
      </c>
      <c r="AF156" s="621">
        <f t="shared" si="137"/>
        <v>1</v>
      </c>
      <c r="AG156" s="622">
        <f t="shared" si="138"/>
        <v>1</v>
      </c>
      <c r="AI156" s="160">
        <v>0</v>
      </c>
      <c r="AJ156" s="26">
        <f t="shared" si="139"/>
        <v>0</v>
      </c>
      <c r="AK156" s="26">
        <f t="shared" si="140"/>
        <v>0</v>
      </c>
      <c r="AL156" s="26">
        <f t="shared" si="141"/>
        <v>0</v>
      </c>
      <c r="AM156" s="163">
        <f t="shared" si="142"/>
        <v>0</v>
      </c>
      <c r="AN156" s="605">
        <f t="shared" si="143"/>
        <v>0</v>
      </c>
      <c r="AO156" s="621">
        <f t="shared" si="144"/>
        <v>0</v>
      </c>
      <c r="AP156" s="622">
        <f t="shared" si="145"/>
        <v>0</v>
      </c>
      <c r="AS156" s="212">
        <f t="shared" si="146"/>
        <v>1.7590000000000001</v>
      </c>
      <c r="AT156" s="605">
        <f t="shared" si="147"/>
        <v>5.8000000000000003E-2</v>
      </c>
      <c r="AV156" s="629">
        <f t="shared" si="148"/>
        <v>1</v>
      </c>
      <c r="AW156" s="630">
        <f t="shared" si="149"/>
        <v>1</v>
      </c>
    </row>
    <row r="157" spans="2:49" x14ac:dyDescent="0.3">
      <c r="B157" s="591" t="s">
        <v>1054</v>
      </c>
      <c r="C157" s="4" t="s">
        <v>1053</v>
      </c>
      <c r="D157" s="11" t="s">
        <v>1201</v>
      </c>
      <c r="E157" s="4" t="s">
        <v>885</v>
      </c>
      <c r="F157" s="636">
        <v>17.772081</v>
      </c>
      <c r="G157" s="14"/>
      <c r="H157" s="638">
        <v>17.772081</v>
      </c>
      <c r="I157" s="83">
        <f t="shared" si="120"/>
        <v>0.496</v>
      </c>
      <c r="J157" s="510">
        <v>0</v>
      </c>
      <c r="K157" s="83">
        <f t="shared" si="121"/>
        <v>0</v>
      </c>
      <c r="L157" s="639">
        <f t="shared" si="122"/>
        <v>0.496</v>
      </c>
      <c r="M157" s="606">
        <f t="shared" si="123"/>
        <v>0.161</v>
      </c>
      <c r="N157" s="610">
        <f t="shared" si="124"/>
        <v>0</v>
      </c>
      <c r="O157" s="611">
        <f t="shared" si="125"/>
        <v>0</v>
      </c>
      <c r="Q157" s="643">
        <v>103</v>
      </c>
      <c r="R157" s="26">
        <f t="shared" si="126"/>
        <v>0.18</v>
      </c>
      <c r="S157" s="512">
        <v>0</v>
      </c>
      <c r="T157" s="26">
        <f t="shared" si="127"/>
        <v>0</v>
      </c>
      <c r="U157" s="19">
        <f t="shared" si="128"/>
        <v>5.7956071660938298</v>
      </c>
      <c r="V157" s="26">
        <f t="shared" si="129"/>
        <v>0.23799999999999999</v>
      </c>
      <c r="W157" s="163">
        <f t="shared" si="130"/>
        <v>0.41799999999999998</v>
      </c>
      <c r="X157" s="605">
        <f t="shared" si="131"/>
        <v>3.2000000000000001E-2</v>
      </c>
      <c r="Y157" s="610">
        <f t="shared" si="132"/>
        <v>0</v>
      </c>
      <c r="Z157" s="611">
        <f t="shared" si="133"/>
        <v>0</v>
      </c>
      <c r="AB157" s="646">
        <v>50800</v>
      </c>
      <c r="AC157" s="26">
        <f t="shared" si="134"/>
        <v>0.78700000000000003</v>
      </c>
      <c r="AD157" s="163">
        <f t="shared" si="135"/>
        <v>0.78700000000000003</v>
      </c>
      <c r="AE157" s="605">
        <f t="shared" si="136"/>
        <v>0.78700000000000003</v>
      </c>
      <c r="AF157" s="621">
        <f t="shared" si="137"/>
        <v>0</v>
      </c>
      <c r="AG157" s="622">
        <f t="shared" si="138"/>
        <v>0</v>
      </c>
      <c r="AI157" s="160">
        <v>0</v>
      </c>
      <c r="AJ157" s="26">
        <f t="shared" si="139"/>
        <v>0</v>
      </c>
      <c r="AK157" s="26">
        <f t="shared" si="140"/>
        <v>0</v>
      </c>
      <c r="AL157" s="26">
        <f t="shared" si="141"/>
        <v>0</v>
      </c>
      <c r="AM157" s="163">
        <f t="shared" si="142"/>
        <v>0</v>
      </c>
      <c r="AN157" s="605">
        <f t="shared" si="143"/>
        <v>0</v>
      </c>
      <c r="AO157" s="621">
        <f t="shared" si="144"/>
        <v>0</v>
      </c>
      <c r="AP157" s="622">
        <f t="shared" si="145"/>
        <v>0</v>
      </c>
      <c r="AS157" s="212">
        <f t="shared" si="146"/>
        <v>1.7009999999999998</v>
      </c>
      <c r="AT157" s="605">
        <f t="shared" si="147"/>
        <v>5.0999999999999997E-2</v>
      </c>
      <c r="AV157" s="629">
        <f t="shared" si="148"/>
        <v>0</v>
      </c>
      <c r="AW157" s="630">
        <f t="shared" si="149"/>
        <v>0</v>
      </c>
    </row>
    <row r="158" spans="2:49" x14ac:dyDescent="0.3">
      <c r="B158" s="591" t="s">
        <v>1336</v>
      </c>
      <c r="C158" s="4" t="s">
        <v>1058</v>
      </c>
      <c r="D158" s="11" t="s">
        <v>1201</v>
      </c>
      <c r="E158" s="4" t="s">
        <v>820</v>
      </c>
      <c r="F158" s="636">
        <v>8.1064399999999992</v>
      </c>
      <c r="G158" s="14"/>
      <c r="H158" s="638">
        <v>8.1064399999999992</v>
      </c>
      <c r="I158" s="83">
        <f t="shared" si="120"/>
        <v>0.29599999999999999</v>
      </c>
      <c r="J158" s="510">
        <v>0.56106900000000004</v>
      </c>
      <c r="K158" s="83">
        <f t="shared" si="121"/>
        <v>0.28299999999999997</v>
      </c>
      <c r="L158" s="639">
        <f t="shared" si="122"/>
        <v>0.57899999999999996</v>
      </c>
      <c r="M158" s="606">
        <f t="shared" si="123"/>
        <v>0.251</v>
      </c>
      <c r="N158" s="610">
        <f t="shared" si="124"/>
        <v>0</v>
      </c>
      <c r="O158" s="611">
        <f t="shared" si="125"/>
        <v>0</v>
      </c>
      <c r="Q158" s="643">
        <v>99</v>
      </c>
      <c r="R158" s="26">
        <f t="shared" si="126"/>
        <v>0.14799999999999999</v>
      </c>
      <c r="S158" s="512">
        <v>0</v>
      </c>
      <c r="T158" s="26">
        <f t="shared" si="127"/>
        <v>0</v>
      </c>
      <c r="U158" s="19">
        <f t="shared" si="128"/>
        <v>12.212512520909304</v>
      </c>
      <c r="V158" s="26">
        <f t="shared" si="129"/>
        <v>0.47699999999999998</v>
      </c>
      <c r="W158" s="163">
        <f t="shared" si="130"/>
        <v>0.625</v>
      </c>
      <c r="X158" s="605">
        <f t="shared" si="131"/>
        <v>0.10299999999999999</v>
      </c>
      <c r="Y158" s="610">
        <f t="shared" si="132"/>
        <v>0</v>
      </c>
      <c r="Z158" s="611">
        <f t="shared" si="133"/>
        <v>0</v>
      </c>
      <c r="AB158" s="646">
        <v>10000</v>
      </c>
      <c r="AC158" s="26">
        <f t="shared" si="134"/>
        <v>0</v>
      </c>
      <c r="AD158" s="163">
        <f t="shared" si="135"/>
        <v>0</v>
      </c>
      <c r="AE158" s="605">
        <f t="shared" si="136"/>
        <v>0</v>
      </c>
      <c r="AF158" s="621">
        <f t="shared" si="137"/>
        <v>0</v>
      </c>
      <c r="AG158" s="622">
        <f t="shared" si="138"/>
        <v>0</v>
      </c>
      <c r="AI158" s="160">
        <v>1</v>
      </c>
      <c r="AJ158" s="26">
        <f t="shared" si="139"/>
        <v>0.2</v>
      </c>
      <c r="AK158" s="26">
        <f t="shared" si="140"/>
        <v>1.0101010101010102E-2</v>
      </c>
      <c r="AL158" s="26">
        <f t="shared" si="141"/>
        <v>0.28299999999999997</v>
      </c>
      <c r="AM158" s="163">
        <f t="shared" si="142"/>
        <v>0.48299999999999998</v>
      </c>
      <c r="AN158" s="605">
        <f t="shared" si="143"/>
        <v>0.26400000000000001</v>
      </c>
      <c r="AO158" s="621">
        <f t="shared" si="144"/>
        <v>0</v>
      </c>
      <c r="AP158" s="622">
        <f t="shared" si="145"/>
        <v>0</v>
      </c>
      <c r="AS158" s="212">
        <f t="shared" si="146"/>
        <v>1.6869999999999998</v>
      </c>
      <c r="AT158" s="605">
        <f t="shared" si="147"/>
        <v>4.4999999999999998E-2</v>
      </c>
      <c r="AV158" s="629">
        <f t="shared" si="148"/>
        <v>0</v>
      </c>
      <c r="AW158" s="630">
        <f t="shared" si="149"/>
        <v>0</v>
      </c>
    </row>
    <row r="159" spans="2:49" x14ac:dyDescent="0.3">
      <c r="B159" s="591" t="s">
        <v>958</v>
      </c>
      <c r="C159" s="4" t="s">
        <v>957</v>
      </c>
      <c r="D159" s="11" t="s">
        <v>1201</v>
      </c>
      <c r="E159" s="4" t="s">
        <v>885</v>
      </c>
      <c r="F159" s="636">
        <v>20.510386</v>
      </c>
      <c r="G159" s="14"/>
      <c r="H159" s="638">
        <v>20.510386</v>
      </c>
      <c r="I159" s="83">
        <f t="shared" si="120"/>
        <v>0.55400000000000005</v>
      </c>
      <c r="J159" s="510">
        <v>0</v>
      </c>
      <c r="K159" s="83">
        <f t="shared" si="121"/>
        <v>0</v>
      </c>
      <c r="L159" s="639">
        <f t="shared" si="122"/>
        <v>0.55400000000000005</v>
      </c>
      <c r="M159" s="606">
        <f t="shared" si="123"/>
        <v>0.23200000000000001</v>
      </c>
      <c r="N159" s="610">
        <f t="shared" si="124"/>
        <v>0</v>
      </c>
      <c r="O159" s="611">
        <f t="shared" si="125"/>
        <v>0</v>
      </c>
      <c r="Q159" s="643">
        <v>132</v>
      </c>
      <c r="R159" s="26">
        <f t="shared" si="126"/>
        <v>0.33500000000000002</v>
      </c>
      <c r="S159" s="512">
        <v>0</v>
      </c>
      <c r="T159" s="26">
        <f t="shared" si="127"/>
        <v>0</v>
      </c>
      <c r="U159" s="19">
        <f t="shared" si="128"/>
        <v>6.4357638125386813</v>
      </c>
      <c r="V159" s="26">
        <f t="shared" si="129"/>
        <v>0.26400000000000001</v>
      </c>
      <c r="W159" s="163">
        <f t="shared" si="130"/>
        <v>0.59899999999999998</v>
      </c>
      <c r="X159" s="605">
        <f t="shared" si="131"/>
        <v>0.09</v>
      </c>
      <c r="Y159" s="610">
        <f t="shared" si="132"/>
        <v>0</v>
      </c>
      <c r="Z159" s="611">
        <f t="shared" si="133"/>
        <v>0</v>
      </c>
      <c r="AB159" s="646">
        <v>37500</v>
      </c>
      <c r="AC159" s="26">
        <f t="shared" si="134"/>
        <v>0.52200000000000002</v>
      </c>
      <c r="AD159" s="163">
        <f t="shared" si="135"/>
        <v>0.52200000000000002</v>
      </c>
      <c r="AE159" s="605">
        <f t="shared" si="136"/>
        <v>0.52200000000000002</v>
      </c>
      <c r="AF159" s="621">
        <f t="shared" si="137"/>
        <v>0</v>
      </c>
      <c r="AG159" s="622">
        <f t="shared" si="138"/>
        <v>0</v>
      </c>
      <c r="AI159" s="160">
        <v>0</v>
      </c>
      <c r="AJ159" s="26">
        <f t="shared" si="139"/>
        <v>0</v>
      </c>
      <c r="AK159" s="26">
        <f t="shared" si="140"/>
        <v>0</v>
      </c>
      <c r="AL159" s="26">
        <f t="shared" si="141"/>
        <v>0</v>
      </c>
      <c r="AM159" s="163">
        <f t="shared" si="142"/>
        <v>0</v>
      </c>
      <c r="AN159" s="605">
        <f t="shared" si="143"/>
        <v>0</v>
      </c>
      <c r="AO159" s="621">
        <f t="shared" si="144"/>
        <v>0</v>
      </c>
      <c r="AP159" s="622">
        <f t="shared" si="145"/>
        <v>0</v>
      </c>
      <c r="AS159" s="212">
        <f t="shared" si="146"/>
        <v>1.675</v>
      </c>
      <c r="AT159" s="605">
        <f t="shared" si="147"/>
        <v>3.7999999999999999E-2</v>
      </c>
      <c r="AV159" s="629">
        <f t="shared" si="148"/>
        <v>0</v>
      </c>
      <c r="AW159" s="630">
        <f t="shared" si="149"/>
        <v>0</v>
      </c>
    </row>
    <row r="160" spans="2:49" x14ac:dyDescent="0.3">
      <c r="B160" s="591" t="s">
        <v>1014</v>
      </c>
      <c r="C160" s="4" t="s">
        <v>1013</v>
      </c>
      <c r="D160" s="11" t="s">
        <v>1201</v>
      </c>
      <c r="E160" s="4" t="s">
        <v>802</v>
      </c>
      <c r="F160" s="636">
        <v>3.3856480000000002</v>
      </c>
      <c r="G160" s="14"/>
      <c r="H160" s="638">
        <v>3.3856480000000002</v>
      </c>
      <c r="I160" s="83">
        <f t="shared" si="120"/>
        <v>4.4999999999999998E-2</v>
      </c>
      <c r="J160" s="510">
        <v>0</v>
      </c>
      <c r="K160" s="83">
        <f t="shared" si="121"/>
        <v>0</v>
      </c>
      <c r="L160" s="639">
        <f t="shared" si="122"/>
        <v>4.4999999999999998E-2</v>
      </c>
      <c r="M160" s="606">
        <f t="shared" si="123"/>
        <v>2.5000000000000001E-2</v>
      </c>
      <c r="N160" s="610">
        <f t="shared" si="124"/>
        <v>0</v>
      </c>
      <c r="O160" s="611">
        <f t="shared" si="125"/>
        <v>0</v>
      </c>
      <c r="Q160" s="643">
        <v>121</v>
      </c>
      <c r="R160" s="26">
        <f t="shared" si="126"/>
        <v>0.27700000000000002</v>
      </c>
      <c r="S160" s="512">
        <v>12</v>
      </c>
      <c r="T160" s="26">
        <f t="shared" si="127"/>
        <v>0.44500000000000001</v>
      </c>
      <c r="U160" s="19">
        <f t="shared" si="128"/>
        <v>35.739096326611623</v>
      </c>
      <c r="V160" s="31">
        <f t="shared" si="129"/>
        <v>0.89600000000000002</v>
      </c>
      <c r="W160" s="163">
        <f t="shared" si="130"/>
        <v>1.6179999999999999</v>
      </c>
      <c r="X160" s="605">
        <f t="shared" si="131"/>
        <v>0.58699999999999997</v>
      </c>
      <c r="Y160" s="610">
        <f t="shared" si="132"/>
        <v>0</v>
      </c>
      <c r="Z160" s="611">
        <f t="shared" si="133"/>
        <v>1</v>
      </c>
      <c r="AB160" s="646">
        <v>12200</v>
      </c>
      <c r="AC160" s="26">
        <f t="shared" si="134"/>
        <v>1.2E-2</v>
      </c>
      <c r="AD160" s="163">
        <f t="shared" si="135"/>
        <v>1.2E-2</v>
      </c>
      <c r="AE160" s="605">
        <f t="shared" si="136"/>
        <v>1.2E-2</v>
      </c>
      <c r="AF160" s="621">
        <f t="shared" si="137"/>
        <v>0</v>
      </c>
      <c r="AG160" s="622">
        <f t="shared" si="138"/>
        <v>0</v>
      </c>
      <c r="AI160" s="160">
        <v>0</v>
      </c>
      <c r="AJ160" s="26">
        <f t="shared" si="139"/>
        <v>0</v>
      </c>
      <c r="AK160" s="26">
        <f t="shared" si="140"/>
        <v>0</v>
      </c>
      <c r="AL160" s="26">
        <f t="shared" si="141"/>
        <v>0</v>
      </c>
      <c r="AM160" s="163">
        <f t="shared" si="142"/>
        <v>0</v>
      </c>
      <c r="AN160" s="605">
        <f t="shared" si="143"/>
        <v>0</v>
      </c>
      <c r="AO160" s="621">
        <f t="shared" si="144"/>
        <v>0</v>
      </c>
      <c r="AP160" s="622">
        <f t="shared" si="145"/>
        <v>0</v>
      </c>
      <c r="AS160" s="212">
        <f t="shared" si="146"/>
        <v>1.6749999999999998</v>
      </c>
      <c r="AT160" s="605">
        <f t="shared" si="147"/>
        <v>3.2000000000000001E-2</v>
      </c>
      <c r="AV160" s="629">
        <f t="shared" si="148"/>
        <v>0</v>
      </c>
      <c r="AW160" s="630">
        <f t="shared" si="149"/>
        <v>1</v>
      </c>
    </row>
    <row r="161" spans="2:49" x14ac:dyDescent="0.3">
      <c r="B161" s="591" t="s">
        <v>1065</v>
      </c>
      <c r="C161" s="4" t="s">
        <v>1064</v>
      </c>
      <c r="D161" s="11" t="s">
        <v>1201</v>
      </c>
      <c r="E161" s="4" t="s">
        <v>737</v>
      </c>
      <c r="F161" s="636">
        <v>3.962002</v>
      </c>
      <c r="G161" s="14"/>
      <c r="H161" s="638">
        <v>3.962002</v>
      </c>
      <c r="I161" s="83">
        <f t="shared" si="120"/>
        <v>7.0000000000000007E-2</v>
      </c>
      <c r="J161" s="510">
        <v>7.0309999999999999E-3</v>
      </c>
      <c r="K161" s="83">
        <f t="shared" si="121"/>
        <v>0.161</v>
      </c>
      <c r="L161" s="639">
        <f t="shared" si="122"/>
        <v>0.23100000000000001</v>
      </c>
      <c r="M161" s="606">
        <f t="shared" si="123"/>
        <v>7.0000000000000007E-2</v>
      </c>
      <c r="N161" s="610">
        <f t="shared" si="124"/>
        <v>0</v>
      </c>
      <c r="O161" s="611">
        <f t="shared" si="125"/>
        <v>0</v>
      </c>
      <c r="Q161" s="643">
        <v>82</v>
      </c>
      <c r="R161" s="26">
        <f t="shared" si="126"/>
        <v>4.4999999999999998E-2</v>
      </c>
      <c r="S161" s="512">
        <v>3</v>
      </c>
      <c r="T161" s="26">
        <f t="shared" si="127"/>
        <v>0.309</v>
      </c>
      <c r="U161" s="19">
        <f t="shared" si="128"/>
        <v>20.696607422207258</v>
      </c>
      <c r="V161" s="26">
        <f t="shared" si="129"/>
        <v>0.68300000000000005</v>
      </c>
      <c r="W161" s="163">
        <f t="shared" si="130"/>
        <v>1.0369999999999999</v>
      </c>
      <c r="X161" s="605">
        <f t="shared" si="131"/>
        <v>0.32900000000000001</v>
      </c>
      <c r="Y161" s="610">
        <f t="shared" si="132"/>
        <v>0</v>
      </c>
      <c r="Z161" s="611">
        <f t="shared" si="133"/>
        <v>0</v>
      </c>
      <c r="AB161" s="646">
        <v>30300</v>
      </c>
      <c r="AC161" s="26">
        <f t="shared" si="134"/>
        <v>0.4</v>
      </c>
      <c r="AD161" s="163">
        <f t="shared" si="135"/>
        <v>0.4</v>
      </c>
      <c r="AE161" s="605">
        <f t="shared" si="136"/>
        <v>0.4</v>
      </c>
      <c r="AF161" s="621">
        <f t="shared" si="137"/>
        <v>0</v>
      </c>
      <c r="AG161" s="622">
        <f t="shared" si="138"/>
        <v>0</v>
      </c>
      <c r="AI161" s="160">
        <v>0</v>
      </c>
      <c r="AJ161" s="26">
        <f t="shared" si="139"/>
        <v>0</v>
      </c>
      <c r="AK161" s="26">
        <f t="shared" si="140"/>
        <v>0</v>
      </c>
      <c r="AL161" s="26">
        <f t="shared" si="141"/>
        <v>0</v>
      </c>
      <c r="AM161" s="163">
        <f t="shared" si="142"/>
        <v>0</v>
      </c>
      <c r="AN161" s="605">
        <f t="shared" si="143"/>
        <v>0</v>
      </c>
      <c r="AO161" s="621">
        <f t="shared" si="144"/>
        <v>0</v>
      </c>
      <c r="AP161" s="622">
        <f t="shared" si="145"/>
        <v>0</v>
      </c>
      <c r="AS161" s="212">
        <f t="shared" si="146"/>
        <v>1.6680000000000001</v>
      </c>
      <c r="AT161" s="605">
        <f t="shared" si="147"/>
        <v>2.5000000000000001E-2</v>
      </c>
      <c r="AV161" s="629">
        <f t="shared" si="148"/>
        <v>0</v>
      </c>
      <c r="AW161" s="630">
        <f t="shared" si="149"/>
        <v>0</v>
      </c>
    </row>
    <row r="162" spans="2:49" x14ac:dyDescent="0.3">
      <c r="B162" s="591" t="s">
        <v>1050</v>
      </c>
      <c r="C162" s="4" t="s">
        <v>1049</v>
      </c>
      <c r="D162" s="11" t="s">
        <v>1201</v>
      </c>
      <c r="E162" s="4" t="s">
        <v>754</v>
      </c>
      <c r="F162" s="636">
        <v>7.0339530000000003</v>
      </c>
      <c r="G162" s="14"/>
      <c r="H162" s="638">
        <v>7.0339530000000003</v>
      </c>
      <c r="I162" s="83">
        <f t="shared" si="120"/>
        <v>0.219</v>
      </c>
      <c r="J162" s="510">
        <v>0</v>
      </c>
      <c r="K162" s="83">
        <f t="shared" si="121"/>
        <v>0</v>
      </c>
      <c r="L162" s="639">
        <f t="shared" si="122"/>
        <v>0.219</v>
      </c>
      <c r="M162" s="606">
        <f t="shared" si="123"/>
        <v>6.4000000000000001E-2</v>
      </c>
      <c r="N162" s="610">
        <f t="shared" si="124"/>
        <v>0</v>
      </c>
      <c r="O162" s="611">
        <f t="shared" si="125"/>
        <v>0</v>
      </c>
      <c r="Q162" s="643">
        <v>93</v>
      </c>
      <c r="R162" s="26">
        <f t="shared" si="126"/>
        <v>8.3000000000000004E-2</v>
      </c>
      <c r="S162" s="512">
        <v>1</v>
      </c>
      <c r="T162" s="26">
        <f t="shared" si="127"/>
        <v>0.29599999999999999</v>
      </c>
      <c r="U162" s="19">
        <f t="shared" si="128"/>
        <v>13.221583937225624</v>
      </c>
      <c r="V162" s="26">
        <f t="shared" si="129"/>
        <v>0.50900000000000001</v>
      </c>
      <c r="W162" s="163">
        <f t="shared" si="130"/>
        <v>0.88800000000000001</v>
      </c>
      <c r="X162" s="605">
        <f t="shared" si="131"/>
        <v>0.23799999999999999</v>
      </c>
      <c r="Y162" s="610">
        <f t="shared" si="132"/>
        <v>0</v>
      </c>
      <c r="Z162" s="611">
        <f t="shared" si="133"/>
        <v>0</v>
      </c>
      <c r="AB162" s="646">
        <v>33000</v>
      </c>
      <c r="AC162" s="26">
        <f t="shared" si="134"/>
        <v>0.46400000000000002</v>
      </c>
      <c r="AD162" s="163">
        <f t="shared" si="135"/>
        <v>0.46400000000000002</v>
      </c>
      <c r="AE162" s="605">
        <f t="shared" si="136"/>
        <v>0.46400000000000002</v>
      </c>
      <c r="AF162" s="621">
        <f t="shared" si="137"/>
        <v>0</v>
      </c>
      <c r="AG162" s="622">
        <f t="shared" si="138"/>
        <v>0</v>
      </c>
      <c r="AI162" s="160">
        <v>0</v>
      </c>
      <c r="AJ162" s="26">
        <f t="shared" si="139"/>
        <v>0</v>
      </c>
      <c r="AK162" s="26">
        <f t="shared" si="140"/>
        <v>0</v>
      </c>
      <c r="AL162" s="26">
        <f t="shared" si="141"/>
        <v>0</v>
      </c>
      <c r="AM162" s="163">
        <f t="shared" si="142"/>
        <v>0</v>
      </c>
      <c r="AN162" s="605">
        <f t="shared" si="143"/>
        <v>0</v>
      </c>
      <c r="AO162" s="621">
        <f t="shared" si="144"/>
        <v>0</v>
      </c>
      <c r="AP162" s="622">
        <f t="shared" si="145"/>
        <v>0</v>
      </c>
      <c r="AS162" s="212">
        <f t="shared" si="146"/>
        <v>1.5710000000000002</v>
      </c>
      <c r="AT162" s="605">
        <f t="shared" si="147"/>
        <v>1.9E-2</v>
      </c>
      <c r="AV162" s="629">
        <f t="shared" si="148"/>
        <v>0</v>
      </c>
      <c r="AW162" s="630">
        <f t="shared" si="149"/>
        <v>0</v>
      </c>
    </row>
    <row r="163" spans="2:49" x14ac:dyDescent="0.3">
      <c r="B163" s="591" t="s">
        <v>1067</v>
      </c>
      <c r="C163" s="4" t="s">
        <v>1066</v>
      </c>
      <c r="D163" s="11" t="s">
        <v>1201</v>
      </c>
      <c r="E163" s="4" t="s">
        <v>851</v>
      </c>
      <c r="F163" s="636">
        <v>2.9939550000000001</v>
      </c>
      <c r="G163" s="14"/>
      <c r="H163" s="638">
        <v>2.9939550000000001</v>
      </c>
      <c r="I163" s="83">
        <f t="shared" si="120"/>
        <v>2.5000000000000001E-2</v>
      </c>
      <c r="J163" s="510">
        <v>0</v>
      </c>
      <c r="K163" s="83">
        <f t="shared" si="121"/>
        <v>0</v>
      </c>
      <c r="L163" s="639">
        <f t="shared" si="122"/>
        <v>2.5000000000000001E-2</v>
      </c>
      <c r="M163" s="606">
        <f t="shared" si="123"/>
        <v>6.0000000000000001E-3</v>
      </c>
      <c r="N163" s="610">
        <f t="shared" si="124"/>
        <v>0</v>
      </c>
      <c r="O163" s="611">
        <f t="shared" si="125"/>
        <v>0</v>
      </c>
      <c r="Q163" s="643">
        <v>101</v>
      </c>
      <c r="R163" s="26">
        <f t="shared" si="126"/>
        <v>0.16700000000000001</v>
      </c>
      <c r="S163" s="512">
        <v>0</v>
      </c>
      <c r="T163" s="26">
        <f t="shared" si="127"/>
        <v>0</v>
      </c>
      <c r="U163" s="19">
        <f t="shared" si="128"/>
        <v>33.734641970236694</v>
      </c>
      <c r="V163" s="31">
        <f t="shared" si="129"/>
        <v>0.87</v>
      </c>
      <c r="W163" s="163">
        <f t="shared" si="130"/>
        <v>1.0369999999999999</v>
      </c>
      <c r="X163" s="605">
        <f t="shared" si="131"/>
        <v>0.32900000000000001</v>
      </c>
      <c r="Y163" s="610">
        <f t="shared" si="132"/>
        <v>0</v>
      </c>
      <c r="Z163" s="611">
        <f t="shared" si="133"/>
        <v>1</v>
      </c>
      <c r="AB163" s="646">
        <v>27000</v>
      </c>
      <c r="AC163" s="26">
        <f t="shared" si="134"/>
        <v>0.22500000000000001</v>
      </c>
      <c r="AD163" s="163">
        <f t="shared" si="135"/>
        <v>0.22500000000000001</v>
      </c>
      <c r="AE163" s="605">
        <f t="shared" si="136"/>
        <v>0.22500000000000001</v>
      </c>
      <c r="AF163" s="621">
        <f t="shared" si="137"/>
        <v>0</v>
      </c>
      <c r="AG163" s="622">
        <f t="shared" si="138"/>
        <v>0</v>
      </c>
      <c r="AI163" s="160">
        <v>0</v>
      </c>
      <c r="AJ163" s="26">
        <f t="shared" si="139"/>
        <v>0</v>
      </c>
      <c r="AK163" s="26">
        <f t="shared" si="140"/>
        <v>0</v>
      </c>
      <c r="AL163" s="26">
        <f t="shared" si="141"/>
        <v>0</v>
      </c>
      <c r="AM163" s="163">
        <f t="shared" si="142"/>
        <v>0</v>
      </c>
      <c r="AN163" s="605">
        <f t="shared" si="143"/>
        <v>0</v>
      </c>
      <c r="AO163" s="621">
        <f t="shared" si="144"/>
        <v>0</v>
      </c>
      <c r="AP163" s="622">
        <f t="shared" si="145"/>
        <v>0</v>
      </c>
      <c r="AS163" s="212">
        <f t="shared" si="146"/>
        <v>1.2869999999999999</v>
      </c>
      <c r="AT163" s="605">
        <f t="shared" si="147"/>
        <v>1.2E-2</v>
      </c>
      <c r="AV163" s="629">
        <f t="shared" si="148"/>
        <v>0</v>
      </c>
      <c r="AW163" s="630">
        <f t="shared" si="149"/>
        <v>1</v>
      </c>
    </row>
    <row r="164" spans="2:49" x14ac:dyDescent="0.3">
      <c r="B164" s="591" t="s">
        <v>1016</v>
      </c>
      <c r="C164" s="4" t="s">
        <v>1015</v>
      </c>
      <c r="D164" s="11" t="s">
        <v>1201</v>
      </c>
      <c r="E164" s="4" t="s">
        <v>776</v>
      </c>
      <c r="F164" s="636">
        <v>8.602608</v>
      </c>
      <c r="G164" s="14"/>
      <c r="H164" s="638">
        <v>8.602608</v>
      </c>
      <c r="I164" s="83">
        <f t="shared" si="120"/>
        <v>0.30299999999999999</v>
      </c>
      <c r="J164" s="510">
        <v>0</v>
      </c>
      <c r="K164" s="83">
        <f t="shared" si="121"/>
        <v>0</v>
      </c>
      <c r="L164" s="639">
        <f t="shared" si="122"/>
        <v>0.30299999999999999</v>
      </c>
      <c r="M164" s="606">
        <f t="shared" si="123"/>
        <v>0.10299999999999999</v>
      </c>
      <c r="N164" s="610">
        <f t="shared" si="124"/>
        <v>0</v>
      </c>
      <c r="O164" s="611">
        <f t="shared" si="125"/>
        <v>0</v>
      </c>
      <c r="Q164" s="643">
        <v>110</v>
      </c>
      <c r="R164" s="26">
        <f t="shared" si="126"/>
        <v>0.23799999999999999</v>
      </c>
      <c r="S164" s="512">
        <v>0</v>
      </c>
      <c r="T164" s="26">
        <f t="shared" si="127"/>
        <v>0</v>
      </c>
      <c r="U164" s="19">
        <f t="shared" si="128"/>
        <v>12.786819996912564</v>
      </c>
      <c r="V164" s="26">
        <f t="shared" si="129"/>
        <v>0.49</v>
      </c>
      <c r="W164" s="163">
        <f t="shared" si="130"/>
        <v>0.72799999999999998</v>
      </c>
      <c r="X164" s="605">
        <f t="shared" si="131"/>
        <v>0.16700000000000001</v>
      </c>
      <c r="Y164" s="610">
        <f t="shared" si="132"/>
        <v>0</v>
      </c>
      <c r="Z164" s="611">
        <f t="shared" si="133"/>
        <v>0</v>
      </c>
      <c r="AB164" s="646">
        <v>13480</v>
      </c>
      <c r="AC164" s="26">
        <f t="shared" si="134"/>
        <v>3.7999999999999999E-2</v>
      </c>
      <c r="AD164" s="163">
        <f t="shared" si="135"/>
        <v>3.7999999999999999E-2</v>
      </c>
      <c r="AE164" s="605">
        <f t="shared" si="136"/>
        <v>3.7999999999999999E-2</v>
      </c>
      <c r="AF164" s="621">
        <f t="shared" si="137"/>
        <v>0</v>
      </c>
      <c r="AG164" s="622">
        <f t="shared" si="138"/>
        <v>0</v>
      </c>
      <c r="AI164" s="160">
        <v>0</v>
      </c>
      <c r="AJ164" s="26">
        <f t="shared" si="139"/>
        <v>0</v>
      </c>
      <c r="AK164" s="26">
        <f t="shared" si="140"/>
        <v>0</v>
      </c>
      <c r="AL164" s="26">
        <f t="shared" si="141"/>
        <v>0</v>
      </c>
      <c r="AM164" s="163">
        <f t="shared" si="142"/>
        <v>0</v>
      </c>
      <c r="AN164" s="605">
        <f t="shared" si="143"/>
        <v>0</v>
      </c>
      <c r="AO164" s="621">
        <f t="shared" si="144"/>
        <v>0</v>
      </c>
      <c r="AP164" s="622">
        <f t="shared" si="145"/>
        <v>0</v>
      </c>
      <c r="AS164" s="212">
        <f t="shared" si="146"/>
        <v>1.069</v>
      </c>
      <c r="AT164" s="605">
        <f t="shared" si="147"/>
        <v>6.0000000000000001E-3</v>
      </c>
      <c r="AV164" s="629">
        <f t="shared" si="148"/>
        <v>0</v>
      </c>
      <c r="AW164" s="630">
        <f t="shared" si="149"/>
        <v>0</v>
      </c>
    </row>
    <row r="165" spans="2:49" ht="15" thickBot="1" x14ac:dyDescent="0.35">
      <c r="B165" s="592" t="s">
        <v>1012</v>
      </c>
      <c r="C165" s="169" t="s">
        <v>1011</v>
      </c>
      <c r="D165" s="170" t="s">
        <v>1201</v>
      </c>
      <c r="E165" s="169" t="s">
        <v>794</v>
      </c>
      <c r="F165" s="637">
        <v>2.5459000000000001</v>
      </c>
      <c r="G165" s="14"/>
      <c r="H165" s="640">
        <v>2.5459000000000001</v>
      </c>
      <c r="I165" s="201">
        <f t="shared" si="120"/>
        <v>1.9E-2</v>
      </c>
      <c r="J165" s="603">
        <v>1.4192370000000001</v>
      </c>
      <c r="K165" s="201">
        <f t="shared" si="121"/>
        <v>0.57999999999999996</v>
      </c>
      <c r="L165" s="641">
        <f t="shared" si="122"/>
        <v>0.59899999999999998</v>
      </c>
      <c r="M165" s="609">
        <f t="shared" si="123"/>
        <v>0.27700000000000002</v>
      </c>
      <c r="N165" s="612">
        <f t="shared" si="124"/>
        <v>0</v>
      </c>
      <c r="O165" s="613">
        <f t="shared" si="125"/>
        <v>0</v>
      </c>
      <c r="Q165" s="644">
        <v>4</v>
      </c>
      <c r="R165" s="174">
        <f t="shared" si="126"/>
        <v>0</v>
      </c>
      <c r="S165" s="645">
        <v>0</v>
      </c>
      <c r="T165" s="174">
        <f t="shared" si="127"/>
        <v>0</v>
      </c>
      <c r="U165" s="172">
        <f t="shared" si="128"/>
        <v>1.571153619545151</v>
      </c>
      <c r="V165" s="236">
        <f t="shared" si="129"/>
        <v>1.9E-2</v>
      </c>
      <c r="W165" s="173">
        <f t="shared" si="130"/>
        <v>1.9E-2</v>
      </c>
      <c r="X165" s="617">
        <f t="shared" si="131"/>
        <v>6.0000000000000001E-3</v>
      </c>
      <c r="Y165" s="612">
        <f t="shared" si="132"/>
        <v>0</v>
      </c>
      <c r="Z165" s="613">
        <f t="shared" si="133"/>
        <v>0</v>
      </c>
      <c r="AB165" s="647">
        <v>15050</v>
      </c>
      <c r="AC165" s="174">
        <f t="shared" si="134"/>
        <v>5.0999999999999997E-2</v>
      </c>
      <c r="AD165" s="173">
        <f t="shared" si="135"/>
        <v>5.0999999999999997E-2</v>
      </c>
      <c r="AE165" s="617">
        <f t="shared" si="136"/>
        <v>5.0999999999999997E-2</v>
      </c>
      <c r="AF165" s="623">
        <f t="shared" si="137"/>
        <v>0</v>
      </c>
      <c r="AG165" s="624">
        <f t="shared" si="138"/>
        <v>0</v>
      </c>
      <c r="AI165" s="168">
        <v>0</v>
      </c>
      <c r="AJ165" s="174">
        <f t="shared" si="139"/>
        <v>0</v>
      </c>
      <c r="AK165" s="174">
        <f t="shared" si="140"/>
        <v>0</v>
      </c>
      <c r="AL165" s="174">
        <f t="shared" si="141"/>
        <v>0</v>
      </c>
      <c r="AM165" s="173">
        <f t="shared" si="142"/>
        <v>0</v>
      </c>
      <c r="AN165" s="617">
        <f t="shared" si="143"/>
        <v>0</v>
      </c>
      <c r="AO165" s="623">
        <f t="shared" si="144"/>
        <v>0</v>
      </c>
      <c r="AP165" s="624">
        <f t="shared" si="145"/>
        <v>0</v>
      </c>
      <c r="AS165" s="212">
        <f t="shared" si="146"/>
        <v>0.66899999999999993</v>
      </c>
      <c r="AT165" s="617">
        <f t="shared" si="147"/>
        <v>0</v>
      </c>
      <c r="AV165" s="649">
        <f t="shared" si="148"/>
        <v>0</v>
      </c>
      <c r="AW165" s="650">
        <f t="shared" si="149"/>
        <v>0</v>
      </c>
    </row>
  </sheetData>
  <autoFilter ref="B9:AW165" xr:uid="{B907CF62-FDC2-4FB6-8156-5CE97BC16BE4}">
    <sortState xmlns:xlrd2="http://schemas.microsoft.com/office/spreadsheetml/2017/richdata2" ref="B10:AW165">
      <sortCondition descending="1" ref="AT9:AT165"/>
    </sortState>
  </autoFilter>
  <mergeCells count="16">
    <mergeCell ref="AT6:AT8"/>
    <mergeCell ref="AB7:AC7"/>
    <mergeCell ref="AD7:AD8"/>
    <mergeCell ref="AI7:AL7"/>
    <mergeCell ref="AM7:AM8"/>
    <mergeCell ref="AS7:AS8"/>
    <mergeCell ref="B7:B8"/>
    <mergeCell ref="C7:F7"/>
    <mergeCell ref="H7:K7"/>
    <mergeCell ref="L7:L8"/>
    <mergeCell ref="Q7:V7"/>
    <mergeCell ref="W7:W8"/>
    <mergeCell ref="M6:M8"/>
    <mergeCell ref="X6:X8"/>
    <mergeCell ref="AE6:AE8"/>
    <mergeCell ref="AN6:AN8"/>
  </mergeCells>
  <dataValidations count="1">
    <dataValidation type="textLength" allowBlank="1" showInputMessage="1" showErrorMessage="1" sqref="C13:C165" xr:uid="{71AEE1AF-9E65-41D3-BF3F-C1A1E7E2801B}">
      <formula1>1</formula1>
      <formula2>14</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9EDB-9439-4E85-B0FA-E2458045A219}">
  <sheetPr>
    <tabColor theme="7" tint="0.79998168889431442"/>
  </sheetPr>
  <dimension ref="A1:BN42"/>
  <sheetViews>
    <sheetView zoomScale="90" zoomScaleNormal="90" workbookViewId="0">
      <pane xSplit="1" ySplit="9" topLeftCell="B10" activePane="bottomRight" state="frozen"/>
      <selection pane="topRight" activeCell="B1" sqref="B1"/>
      <selection pane="bottomLeft" activeCell="A8" sqref="A8"/>
      <selection pane="bottomRight" activeCell="A5" sqref="A5"/>
    </sheetView>
  </sheetViews>
  <sheetFormatPr defaultRowHeight="14.4" x14ac:dyDescent="0.3"/>
  <cols>
    <col min="1" max="1" width="25.44140625" customWidth="1"/>
    <col min="2" max="2" width="14.44140625" customWidth="1"/>
    <col min="3" max="3" width="14.44140625" style="2" customWidth="1"/>
    <col min="4" max="5" width="14.44140625" customWidth="1"/>
    <col min="7" max="7" width="16.109375" customWidth="1"/>
    <col min="8" max="8" width="17" bestFit="1" customWidth="1"/>
    <col min="9" max="9" width="16.88671875" bestFit="1" customWidth="1"/>
    <col min="10" max="10" width="19.6640625" bestFit="1" customWidth="1"/>
    <col min="11" max="14" width="19.6640625" hidden="1" customWidth="1"/>
    <col min="15" max="16" width="19.6640625" customWidth="1"/>
    <col min="17" max="17" width="21.88671875" customWidth="1"/>
    <col min="18" max="18" width="19.6640625" customWidth="1"/>
    <col min="19" max="19" width="15.88671875" customWidth="1"/>
    <col min="20" max="20" width="20.33203125" bestFit="1" customWidth="1"/>
    <col min="21" max="21" width="18.33203125" customWidth="1"/>
    <col min="22" max="24" width="19.6640625" customWidth="1"/>
    <col min="26" max="26" width="14.33203125" customWidth="1"/>
    <col min="27" max="27" width="16.88671875" customWidth="1"/>
    <col min="28" max="28" width="17" bestFit="1" customWidth="1"/>
    <col min="29" max="29" width="19.88671875" bestFit="1" customWidth="1"/>
    <col min="30" max="30" width="16.88671875" customWidth="1"/>
    <col min="31" max="31" width="16.6640625" customWidth="1"/>
    <col min="32" max="32" width="14.44140625" customWidth="1"/>
    <col min="33" max="33" width="17.5546875" bestFit="1" customWidth="1"/>
    <col min="34" max="35" width="17.5546875" hidden="1" customWidth="1"/>
    <col min="36" max="36" width="15.6640625" hidden="1" customWidth="1"/>
    <col min="37" max="37" width="18.44140625" hidden="1" customWidth="1"/>
    <col min="38" max="38" width="18" hidden="1" customWidth="1"/>
    <col min="39" max="39" width="20.88671875" hidden="1" customWidth="1"/>
    <col min="40" max="40" width="18.33203125" bestFit="1" customWidth="1"/>
    <col min="41" max="41" width="19.33203125" bestFit="1" customWidth="1"/>
    <col min="42" max="43" width="19.6640625" bestFit="1" customWidth="1"/>
    <col min="45" max="45" width="17.6640625" bestFit="1" customWidth="1"/>
    <col min="46" max="46" width="20.5546875" bestFit="1" customWidth="1"/>
    <col min="47" max="47" width="18.33203125" bestFit="1" customWidth="1"/>
    <col min="48" max="48" width="19.33203125" bestFit="1" customWidth="1"/>
    <col min="49" max="50" width="19.6640625" bestFit="1" customWidth="1"/>
    <col min="52" max="52" width="14" bestFit="1" customWidth="1"/>
    <col min="53" max="53" width="16.6640625" bestFit="1" customWidth="1"/>
    <col min="54" max="54" width="10.88671875" bestFit="1" customWidth="1"/>
    <col min="55" max="55" width="13.33203125" bestFit="1" customWidth="1"/>
    <col min="56" max="56" width="18.33203125" bestFit="1" customWidth="1"/>
    <col min="57" max="57" width="19.33203125" bestFit="1" customWidth="1"/>
    <col min="58" max="59" width="19.6640625" bestFit="1" customWidth="1"/>
    <col min="62" max="62" width="12.88671875" bestFit="1" customWidth="1"/>
    <col min="63" max="63" width="18.44140625" bestFit="1" customWidth="1"/>
    <col min="65" max="66" width="19.88671875" bestFit="1" customWidth="1"/>
  </cols>
  <sheetData>
    <row r="1" spans="1:66" x14ac:dyDescent="0.3">
      <c r="A1" s="1" t="s">
        <v>1078</v>
      </c>
      <c r="I1" s="2"/>
      <c r="AF1" s="2" t="s">
        <v>1340</v>
      </c>
    </row>
    <row r="2" spans="1:66" ht="15.6" x14ac:dyDescent="0.3">
      <c r="A2" s="660" t="s">
        <v>1439</v>
      </c>
      <c r="I2" s="2"/>
      <c r="AF2" s="2"/>
    </row>
    <row r="3" spans="1:66" ht="15.6" x14ac:dyDescent="0.3">
      <c r="A3" s="661" t="s">
        <v>1440</v>
      </c>
      <c r="I3" s="2"/>
      <c r="AF3" s="2"/>
    </row>
    <row r="4" spans="1:66" x14ac:dyDescent="0.3">
      <c r="A4" t="s">
        <v>1341</v>
      </c>
      <c r="I4" s="2"/>
      <c r="AF4" s="2"/>
    </row>
    <row r="5" spans="1:66" ht="15" thickBot="1" x14ac:dyDescent="0.35">
      <c r="I5" s="2"/>
      <c r="Q5" s="574"/>
      <c r="AF5" s="2"/>
    </row>
    <row r="6" spans="1:66" ht="15" thickBot="1" x14ac:dyDescent="0.35">
      <c r="G6" s="538" t="s">
        <v>1371</v>
      </c>
      <c r="I6" s="538" t="s">
        <v>1372</v>
      </c>
      <c r="K6" s="112" t="s">
        <v>1215</v>
      </c>
      <c r="M6" s="112" t="s">
        <v>1216</v>
      </c>
      <c r="O6" s="538" t="s">
        <v>1373</v>
      </c>
      <c r="Q6" s="112" t="s">
        <v>1374</v>
      </c>
      <c r="S6" s="112" t="s">
        <v>1218</v>
      </c>
      <c r="U6" s="25"/>
      <c r="V6" s="706" t="s">
        <v>1320</v>
      </c>
      <c r="Z6" s="117" t="s">
        <v>1220</v>
      </c>
      <c r="AB6" s="117" t="s">
        <v>1221</v>
      </c>
      <c r="AD6" s="117" t="s">
        <v>1223</v>
      </c>
      <c r="AF6" s="117" t="s">
        <v>1375</v>
      </c>
      <c r="AH6" s="577" t="s">
        <v>1376</v>
      </c>
      <c r="AN6" s="25"/>
      <c r="AO6" s="706" t="s">
        <v>1316</v>
      </c>
      <c r="AP6" s="10"/>
      <c r="AQ6" s="10"/>
      <c r="AS6" s="109" t="s">
        <v>1227</v>
      </c>
      <c r="AU6" s="25"/>
      <c r="AV6" s="706" t="s">
        <v>1308</v>
      </c>
      <c r="AW6" s="10"/>
      <c r="AX6" s="10"/>
      <c r="AZ6" s="124" t="s">
        <v>1245</v>
      </c>
      <c r="BB6" s="124" t="s">
        <v>1246</v>
      </c>
      <c r="BD6" s="25"/>
      <c r="BE6" s="706" t="s">
        <v>1296</v>
      </c>
      <c r="BJ6" s="10"/>
      <c r="BK6" s="719" t="s">
        <v>1212</v>
      </c>
      <c r="BL6" s="99"/>
      <c r="BM6" s="99"/>
      <c r="BN6" s="99"/>
    </row>
    <row r="7" spans="1:66" ht="15" thickBot="1" x14ac:dyDescent="0.35">
      <c r="A7" s="730" t="s">
        <v>1202</v>
      </c>
      <c r="B7" s="711" t="s">
        <v>1</v>
      </c>
      <c r="C7" s="712"/>
      <c r="D7" s="712"/>
      <c r="E7" s="713"/>
      <c r="G7" s="735" t="s">
        <v>1254</v>
      </c>
      <c r="H7" s="736"/>
      <c r="I7" s="736"/>
      <c r="J7" s="736"/>
      <c r="K7" s="736"/>
      <c r="L7" s="736"/>
      <c r="M7" s="736"/>
      <c r="N7" s="736"/>
      <c r="O7" s="736"/>
      <c r="P7" s="736"/>
      <c r="Q7" s="736"/>
      <c r="R7" s="736"/>
      <c r="S7" s="736"/>
      <c r="T7" s="737"/>
      <c r="U7" s="709" t="s">
        <v>1321</v>
      </c>
      <c r="V7" s="707"/>
      <c r="Z7" s="700" t="s">
        <v>1219</v>
      </c>
      <c r="AA7" s="701"/>
      <c r="AB7" s="701"/>
      <c r="AC7" s="701"/>
      <c r="AD7" s="701"/>
      <c r="AE7" s="701"/>
      <c r="AF7" s="701"/>
      <c r="AG7" s="701"/>
      <c r="AH7" s="701"/>
      <c r="AI7" s="701"/>
      <c r="AJ7" s="701"/>
      <c r="AK7" s="701"/>
      <c r="AL7" s="701"/>
      <c r="AM7" s="701"/>
      <c r="AN7" s="709" t="s">
        <v>1317</v>
      </c>
      <c r="AO7" s="707"/>
      <c r="AP7" s="10"/>
      <c r="AQ7" s="10"/>
      <c r="AS7" s="747" t="s">
        <v>1225</v>
      </c>
      <c r="AT7" s="748"/>
      <c r="AU7" s="709" t="s">
        <v>1309</v>
      </c>
      <c r="AV7" s="707"/>
      <c r="AW7" s="10"/>
      <c r="AX7" s="10"/>
      <c r="AZ7" s="738" t="s">
        <v>1244</v>
      </c>
      <c r="BA7" s="739"/>
      <c r="BB7" s="739"/>
      <c r="BC7" s="751"/>
      <c r="BD7" s="709" t="s">
        <v>1297</v>
      </c>
      <c r="BE7" s="707"/>
      <c r="BJ7" s="749" t="s">
        <v>416</v>
      </c>
      <c r="BK7" s="720"/>
      <c r="BL7" s="10"/>
      <c r="BM7" s="10"/>
      <c r="BN7" s="10"/>
    </row>
    <row r="8" spans="1:66" ht="36.6" thickBot="1" x14ac:dyDescent="0.35">
      <c r="A8" s="743"/>
      <c r="B8" s="496" t="s">
        <v>731</v>
      </c>
      <c r="C8" s="514" t="s">
        <v>1199</v>
      </c>
      <c r="D8" s="514" t="s">
        <v>377</v>
      </c>
      <c r="E8" s="497" t="s">
        <v>378</v>
      </c>
      <c r="G8" s="595" t="s">
        <v>1357</v>
      </c>
      <c r="H8" s="92" t="s">
        <v>1168</v>
      </c>
      <c r="I8" s="92" t="s">
        <v>7</v>
      </c>
      <c r="J8" s="92" t="s">
        <v>1170</v>
      </c>
      <c r="K8" s="92" t="s">
        <v>1343</v>
      </c>
      <c r="L8" s="92" t="s">
        <v>1186</v>
      </c>
      <c r="M8" s="76" t="s">
        <v>1344</v>
      </c>
      <c r="N8" s="559" t="s">
        <v>1187</v>
      </c>
      <c r="O8" s="92" t="s">
        <v>10</v>
      </c>
      <c r="P8" s="92" t="s">
        <v>1186</v>
      </c>
      <c r="Q8" s="76" t="s">
        <v>1286</v>
      </c>
      <c r="R8" s="37" t="s">
        <v>1187</v>
      </c>
      <c r="S8" s="101" t="s">
        <v>1256</v>
      </c>
      <c r="T8" s="37" t="s">
        <v>1171</v>
      </c>
      <c r="U8" s="710"/>
      <c r="V8" s="708"/>
      <c r="W8" s="281" t="s">
        <v>1319</v>
      </c>
      <c r="X8" s="282" t="s">
        <v>1318</v>
      </c>
      <c r="Z8" s="87" t="s">
        <v>1205</v>
      </c>
      <c r="AA8" s="37" t="s">
        <v>397</v>
      </c>
      <c r="AB8" s="88" t="s">
        <v>1206</v>
      </c>
      <c r="AC8" s="37" t="s">
        <v>1173</v>
      </c>
      <c r="AD8" s="88" t="s">
        <v>1207</v>
      </c>
      <c r="AE8" s="37" t="s">
        <v>399</v>
      </c>
      <c r="AF8" s="88" t="s">
        <v>1349</v>
      </c>
      <c r="AG8" s="488" t="s">
        <v>395</v>
      </c>
      <c r="AH8" s="89" t="s">
        <v>1350</v>
      </c>
      <c r="AI8" s="91" t="s">
        <v>395</v>
      </c>
      <c r="AJ8" s="89" t="s">
        <v>1209</v>
      </c>
      <c r="AK8" s="91" t="s">
        <v>1210</v>
      </c>
      <c r="AL8" s="91" t="s">
        <v>1211</v>
      </c>
      <c r="AM8" s="92" t="s">
        <v>394</v>
      </c>
      <c r="AN8" s="710"/>
      <c r="AO8" s="708"/>
      <c r="AP8" s="281" t="s">
        <v>1315</v>
      </c>
      <c r="AQ8" s="282" t="s">
        <v>1314</v>
      </c>
      <c r="AS8" s="33" t="s">
        <v>1257</v>
      </c>
      <c r="AT8" s="494" t="s">
        <v>1174</v>
      </c>
      <c r="AU8" s="710"/>
      <c r="AV8" s="708"/>
      <c r="AW8" s="281" t="s">
        <v>1307</v>
      </c>
      <c r="AX8" s="282" t="s">
        <v>1306</v>
      </c>
      <c r="AZ8" s="125" t="s">
        <v>1267</v>
      </c>
      <c r="BA8" s="37" t="s">
        <v>1178</v>
      </c>
      <c r="BB8" s="121" t="s">
        <v>1268</v>
      </c>
      <c r="BC8" s="37" t="s">
        <v>403</v>
      </c>
      <c r="BD8" s="710"/>
      <c r="BE8" s="708"/>
      <c r="BF8" s="281" t="s">
        <v>1295</v>
      </c>
      <c r="BG8" s="282" t="s">
        <v>1294</v>
      </c>
      <c r="BJ8" s="750"/>
      <c r="BK8" s="721"/>
      <c r="BL8" s="10"/>
      <c r="BM8" s="281" t="s">
        <v>417</v>
      </c>
      <c r="BN8" s="282" t="s">
        <v>418</v>
      </c>
    </row>
    <row r="9" spans="1:66" x14ac:dyDescent="0.3">
      <c r="A9" s="498" t="s">
        <v>1197</v>
      </c>
      <c r="B9" s="515" t="s">
        <v>1196</v>
      </c>
      <c r="C9" s="307" t="s">
        <v>1198</v>
      </c>
      <c r="D9" s="516" t="s">
        <v>423</v>
      </c>
      <c r="E9" s="588" t="s">
        <v>424</v>
      </c>
      <c r="G9" s="596" t="s">
        <v>1143</v>
      </c>
      <c r="H9" s="517" t="s">
        <v>1144</v>
      </c>
      <c r="I9" s="517" t="s">
        <v>1145</v>
      </c>
      <c r="J9" s="517" t="s">
        <v>1146</v>
      </c>
      <c r="K9" s="517" t="s">
        <v>419</v>
      </c>
      <c r="L9" s="517" t="s">
        <v>420</v>
      </c>
      <c r="M9" s="310" t="s">
        <v>425</v>
      </c>
      <c r="N9" s="289" t="s">
        <v>1188</v>
      </c>
      <c r="O9" s="517" t="s">
        <v>419</v>
      </c>
      <c r="P9" s="517" t="s">
        <v>420</v>
      </c>
      <c r="Q9" s="310" t="s">
        <v>425</v>
      </c>
      <c r="R9" s="289" t="s">
        <v>1188</v>
      </c>
      <c r="S9" s="518" t="s">
        <v>1147</v>
      </c>
      <c r="T9" s="507" t="s">
        <v>1148</v>
      </c>
      <c r="U9" s="519" t="s">
        <v>427</v>
      </c>
      <c r="V9" s="604" t="s">
        <v>471</v>
      </c>
      <c r="W9" s="340" t="s">
        <v>430</v>
      </c>
      <c r="X9" s="341" t="s">
        <v>429</v>
      </c>
      <c r="Z9" s="520" t="s">
        <v>396</v>
      </c>
      <c r="AA9" s="500" t="s">
        <v>431</v>
      </c>
      <c r="AB9" s="502" t="s">
        <v>1149</v>
      </c>
      <c r="AC9" s="500" t="s">
        <v>1172</v>
      </c>
      <c r="AD9" s="502" t="s">
        <v>398</v>
      </c>
      <c r="AE9" s="500" t="s">
        <v>1189</v>
      </c>
      <c r="AF9" s="502" t="s">
        <v>12</v>
      </c>
      <c r="AG9" s="500" t="s">
        <v>432</v>
      </c>
      <c r="AH9" s="521" t="s">
        <v>1351</v>
      </c>
      <c r="AI9" s="521" t="s">
        <v>1352</v>
      </c>
      <c r="AJ9" s="521" t="s">
        <v>433</v>
      </c>
      <c r="AK9" s="521" t="s">
        <v>478</v>
      </c>
      <c r="AL9" s="521" t="s">
        <v>1190</v>
      </c>
      <c r="AM9" s="522" t="s">
        <v>1191</v>
      </c>
      <c r="AN9" s="519" t="s">
        <v>435</v>
      </c>
      <c r="AO9" s="604" t="s">
        <v>428</v>
      </c>
      <c r="AP9" s="340" t="s">
        <v>436</v>
      </c>
      <c r="AQ9" s="341" t="s">
        <v>437</v>
      </c>
      <c r="AS9" s="317" t="s">
        <v>1151</v>
      </c>
      <c r="AT9" s="318" t="s">
        <v>1152</v>
      </c>
      <c r="AU9" s="489" t="s">
        <v>452</v>
      </c>
      <c r="AV9" s="619" t="s">
        <v>453</v>
      </c>
      <c r="AW9" s="315" t="s">
        <v>443</v>
      </c>
      <c r="AX9" s="316" t="s">
        <v>444</v>
      </c>
      <c r="AZ9" s="506" t="s">
        <v>1164</v>
      </c>
      <c r="BA9" s="507" t="s">
        <v>1165</v>
      </c>
      <c r="BB9" s="508" t="s">
        <v>18</v>
      </c>
      <c r="BC9" s="507" t="s">
        <v>458</v>
      </c>
      <c r="BD9" s="519" t="s">
        <v>460</v>
      </c>
      <c r="BE9" s="604" t="s">
        <v>461</v>
      </c>
      <c r="BF9" s="340" t="s">
        <v>462</v>
      </c>
      <c r="BG9" s="341" t="s">
        <v>463</v>
      </c>
      <c r="BJ9" s="625" t="s">
        <v>412</v>
      </c>
      <c r="BK9" s="509" t="s">
        <v>1289</v>
      </c>
      <c r="BL9" s="10"/>
      <c r="BM9" s="315" t="s">
        <v>469</v>
      </c>
      <c r="BN9" s="316" t="s">
        <v>470</v>
      </c>
    </row>
    <row r="10" spans="1:66" x14ac:dyDescent="0.3">
      <c r="A10" s="591" t="s">
        <v>1080</v>
      </c>
      <c r="B10" s="4" t="s">
        <v>1081</v>
      </c>
      <c r="C10" s="11" t="s">
        <v>1200</v>
      </c>
      <c r="D10" s="526">
        <v>591168.36864</v>
      </c>
      <c r="E10" s="589">
        <v>87418</v>
      </c>
      <c r="F10" s="10"/>
      <c r="G10" s="597">
        <v>30405.670071</v>
      </c>
      <c r="H10" s="144">
        <f t="shared" ref="H10:H42" si="0">IFERROR(_xlfn.PERCENTRANK.INC(G$10:G$42, G10),"-9999")</f>
        <v>0.90600000000000003</v>
      </c>
      <c r="I10" s="26">
        <f t="shared" ref="I10:I42" si="1">G10/D10</f>
        <v>5.1433181617868237E-2</v>
      </c>
      <c r="J10" s="178">
        <f t="shared" ref="J10:J42" si="2">IFERROR(_xlfn.PERCENTRANK.INC(I$10:I$42,I10),"-9999")</f>
        <v>0.90600000000000003</v>
      </c>
      <c r="K10" s="561">
        <v>716.46689100000003</v>
      </c>
      <c r="L10" s="178">
        <f t="shared" ref="L10:L42" si="3">IFERROR(_xlfn.PERCENTRANK.INC(K$10:K$42,K10),"-9999")</f>
        <v>0.84299999999999997</v>
      </c>
      <c r="M10" s="562">
        <f t="shared" ref="M10:M42" si="4">K10/D10</f>
        <v>1.2119506540044639E-3</v>
      </c>
      <c r="N10" s="178">
        <f t="shared" ref="N10:N42" si="5">IFERROR(_xlfn.PERCENTRANK.INC(M$10:M$42,M10),"-9999")</f>
        <v>0.875</v>
      </c>
      <c r="O10" s="567">
        <v>780.42636800000002</v>
      </c>
      <c r="P10" s="178">
        <f t="shared" ref="P10:P42" si="6">IFERROR(_xlfn.PERCENTRANK.INC(O$10:O$42,O10),"-9999")</f>
        <v>0.81200000000000006</v>
      </c>
      <c r="Q10" s="562">
        <f t="shared" ref="Q10:Q42" si="7">O10/D10</f>
        <v>1.3201422968475015E-3</v>
      </c>
      <c r="R10" s="144">
        <f t="shared" ref="R10:R42" si="8">IFERROR(_xlfn.PERCENTRANK.INC(Q$10:Q$42,Q10),"-9999")</f>
        <v>0.93700000000000006</v>
      </c>
      <c r="S10" s="510">
        <v>1</v>
      </c>
      <c r="T10" s="26">
        <f t="shared" ref="T10:T42" si="9">IFERROR(_xlfn.PERCENTRANK.INC(S$10:S$42,S10),"-9999")</f>
        <v>0.56200000000000006</v>
      </c>
      <c r="U10" s="163">
        <f t="shared" ref="U10:U42" si="10">SUM(R10,T10)</f>
        <v>1.4990000000000001</v>
      </c>
      <c r="V10" s="608">
        <f t="shared" ref="V10:V42" si="11">IFERROR(_xlfn.PERCENTRANK.INC(U$10:U$42,U10),"-9999")</f>
        <v>0.90600000000000003</v>
      </c>
      <c r="W10" s="610">
        <f t="shared" ref="W10:W42" si="12">COUNTIF($R10,"&gt;=90%")+COUNTIF($T10,"&gt;=90%")</f>
        <v>1</v>
      </c>
      <c r="X10" s="611">
        <f t="shared" ref="X10:X42" si="13">COUNTIF($R10,"&gt;=80%")+COUNTIF($T10,"&gt;=80%")</f>
        <v>1</v>
      </c>
      <c r="Y10" s="10"/>
      <c r="Z10" s="614">
        <v>7989</v>
      </c>
      <c r="AA10" s="144">
        <f t="shared" ref="AA10:AA42" si="14">IFERROR(_xlfn.PERCENTRANK.INC(Z$10:Z$42,Z10),"-9999")</f>
        <v>1</v>
      </c>
      <c r="AB10" s="573">
        <v>500</v>
      </c>
      <c r="AC10" s="31">
        <f t="shared" ref="AC10:AC42" si="15">IFERROR(_xlfn.PERCENTRANK.INC(AB$10:AB$42,AB10),"-9999")</f>
        <v>0.84299999999999997</v>
      </c>
      <c r="AD10" s="26">
        <f t="shared" ref="AD10:AD37" si="16">Z10/E10</f>
        <v>9.1388501224004215E-2</v>
      </c>
      <c r="AE10" s="26">
        <f t="shared" ref="AE10:AE42" si="17">IFERROR(_xlfn.PERCENTRANK.INC(AD$10:AD$42,AD10),"-9999")</f>
        <v>0.68700000000000006</v>
      </c>
      <c r="AF10" s="530">
        <f t="shared" ref="AF10:AF37" si="18">Z10/G10</f>
        <v>0.26274704623660522</v>
      </c>
      <c r="AG10" s="178">
        <f t="shared" ref="AG10:AG42" si="19">IFERROR(_xlfn.PERCENTRANK.INC(AF$10:AF$42,AF10),"-9999")</f>
        <v>0.81200000000000006</v>
      </c>
      <c r="AH10" s="62">
        <f t="shared" ref="AH10:AH37" si="20">Z10/O10</f>
        <v>10.236712043025179</v>
      </c>
      <c r="AI10" s="178">
        <f t="shared" ref="AI10:AI42" si="21">IFERROR(_xlfn.PERCENTRANK.INC(AH$10:AH$42,AH10),"-9999")</f>
        <v>0.875</v>
      </c>
      <c r="AJ10" s="18">
        <v>9787</v>
      </c>
      <c r="AK10" s="26">
        <f t="shared" ref="AK10:AK42" si="22">AJ10/E10</f>
        <v>0.1119563476629527</v>
      </c>
      <c r="AL10" s="26">
        <f t="shared" ref="AL10:AL41" si="23">AB10/Z10</f>
        <v>6.2586055826761799E-2</v>
      </c>
      <c r="AM10" s="26">
        <f t="shared" ref="AM10:AM42" si="24">IFERROR(_xlfn.PERCENTRANK.INC(AL$10:AL$42,AL10),"-9999")</f>
        <v>0.375</v>
      </c>
      <c r="AN10" s="163">
        <f t="shared" ref="AN10:AN42" si="25">SUM(AE10,AC10,AA10,AG10)</f>
        <v>3.3420000000000005</v>
      </c>
      <c r="AO10" s="607">
        <f t="shared" ref="AO10:AO42" si="26">IFERROR(_xlfn.PERCENTRANK.INC(AN$10:AN$42,AN10),"-9999")</f>
        <v>0.84299999999999997</v>
      </c>
      <c r="AP10" s="610">
        <f t="shared" ref="AP10:AP42" si="27">COUNTIF($AA10,"&gt;=90%")+COUNTIF($AC10,"&gt;=90%")+COUNTIF($AE10,"&gt;=90%")+COUNTIF($AG10,"&gt;=90%")</f>
        <v>1</v>
      </c>
      <c r="AQ10" s="611">
        <f t="shared" ref="AQ10:AQ42" si="28">COUNTIF($AA10,"&gt;=80%")+COUNTIF($AC10,"&gt;=80%")+COUNTIF($AE10,"&gt;=80%")+COUNTIF($AG10,"&gt;=80%")</f>
        <v>3</v>
      </c>
      <c r="AR10" s="10"/>
      <c r="AS10" s="256">
        <v>55400</v>
      </c>
      <c r="AT10" s="144">
        <f t="shared" ref="AT10:AT42" si="29">IFERROR(_xlfn.PERCENTRANK.INC(AS$10:AS$42,AS10),"-9999")</f>
        <v>0.93700000000000006</v>
      </c>
      <c r="AU10" s="163">
        <f t="shared" ref="AU10:AU42" si="30">SUM(AT10)</f>
        <v>0.93700000000000006</v>
      </c>
      <c r="AV10" s="608">
        <f t="shared" ref="AV10:AV42" si="31">IFERROR(_xlfn.PERCENTRANK.INC(AU$10:AU$42,AU10),"-9999")</f>
        <v>0.93700000000000006</v>
      </c>
      <c r="AW10" s="621">
        <f t="shared" ref="AW10:AW42" si="32">COUNTIF($AT10,"&gt;=90%")</f>
        <v>1</v>
      </c>
      <c r="AX10" s="622">
        <f t="shared" ref="AX10:AX42" si="33">COUNTIF($AT10,"&gt;=80%")</f>
        <v>1</v>
      </c>
      <c r="AY10" s="10"/>
      <c r="AZ10" s="160">
        <v>457</v>
      </c>
      <c r="BA10" s="144">
        <f t="shared" ref="BA10:BA42" si="34">IFERROR(_xlfn.PERCENTRANK.INC(AZ$10:AZ$42,AZ10),"-9999")</f>
        <v>0.96799999999999997</v>
      </c>
      <c r="BB10" s="26">
        <f t="shared" ref="BB10:BB41" si="35">AZ10/Z10</f>
        <v>5.7203655025660285E-2</v>
      </c>
      <c r="BC10" s="26">
        <f t="shared" ref="BC10:BC42" si="36">IFERROR(_xlfn.PERCENTRANK.INC(BB$10:BB$42,BB10),"-9999")</f>
        <v>0.437</v>
      </c>
      <c r="BD10" s="163">
        <f t="shared" ref="BD10:BD42" si="37">SUM(BC10,BA10)</f>
        <v>1.405</v>
      </c>
      <c r="BE10" s="605">
        <f t="shared" ref="BE10:BE42" si="38">IFERROR(_xlfn.PERCENTRANK.INC(BD$10:BD$42,BD10),"-9999")</f>
        <v>0.65600000000000003</v>
      </c>
      <c r="BF10" s="621">
        <f t="shared" ref="BF10:BF42" si="39">COUNTIF($BA10,"&gt;=90%")+COUNTIF($BC10,"&gt;=90%")</f>
        <v>1</v>
      </c>
      <c r="BG10" s="622">
        <f t="shared" ref="BG10:BG42" si="40">COUNTIF($BA10,"&gt;=80%")+COUNTIF($BC10,"&gt;=80%")</f>
        <v>1</v>
      </c>
      <c r="BH10" s="10"/>
      <c r="BI10" s="10"/>
      <c r="BJ10" s="212">
        <f t="shared" ref="BJ10:BJ42" si="41">SUM(BC10,BA10,AT10,AE10,AC10,AA10,T10,AG10,R10)</f>
        <v>7.1830000000000007</v>
      </c>
      <c r="BK10" s="608">
        <f t="shared" ref="BK10:BK42" si="42">IFERROR(_xlfn.PERCENTRANK.INC(BJ$10:BJ$42,BJ10),"-9999")</f>
        <v>1</v>
      </c>
      <c r="BL10" s="10"/>
      <c r="BM10" s="629">
        <f t="shared" ref="BM10:BM42" si="43">SUM(BF10,AW10,AP10,W10)</f>
        <v>4</v>
      </c>
      <c r="BN10" s="630">
        <f t="shared" ref="BN10:BN42" si="44">SUM(BG10,AX10,AQ10,X10)</f>
        <v>6</v>
      </c>
    </row>
    <row r="11" spans="1:66" x14ac:dyDescent="0.3">
      <c r="A11" s="591" t="s">
        <v>1101</v>
      </c>
      <c r="B11" s="4" t="s">
        <v>1102</v>
      </c>
      <c r="C11" s="11" t="s">
        <v>1200</v>
      </c>
      <c r="D11" s="526">
        <v>570124.73983999994</v>
      </c>
      <c r="E11" s="589">
        <v>29598</v>
      </c>
      <c r="F11" s="10"/>
      <c r="G11" s="597">
        <v>17219.649276</v>
      </c>
      <c r="H11" s="26">
        <f t="shared" si="0"/>
        <v>0.56200000000000006</v>
      </c>
      <c r="I11" s="26">
        <f t="shared" si="1"/>
        <v>3.0203301264969715E-2</v>
      </c>
      <c r="J11" s="83">
        <f t="shared" si="2"/>
        <v>0.5</v>
      </c>
      <c r="K11" s="561">
        <v>475.79375900000002</v>
      </c>
      <c r="L11" s="83">
        <f t="shared" si="3"/>
        <v>0.59299999999999997</v>
      </c>
      <c r="M11" s="562">
        <f t="shared" si="4"/>
        <v>8.3454326001275968E-4</v>
      </c>
      <c r="N11" s="83">
        <f t="shared" si="5"/>
        <v>0.40600000000000003</v>
      </c>
      <c r="O11" s="567">
        <v>581.66053499999998</v>
      </c>
      <c r="P11" s="83">
        <f t="shared" si="6"/>
        <v>0.59299999999999997</v>
      </c>
      <c r="Q11" s="562">
        <f t="shared" si="7"/>
        <v>1.0202338091191017E-3</v>
      </c>
      <c r="R11" s="83">
        <f t="shared" si="8"/>
        <v>0.437</v>
      </c>
      <c r="S11" s="510">
        <v>1.1319440000000001</v>
      </c>
      <c r="T11" s="26">
        <f t="shared" si="9"/>
        <v>0.75</v>
      </c>
      <c r="U11" s="163">
        <f t="shared" si="10"/>
        <v>1.1870000000000001</v>
      </c>
      <c r="V11" s="606">
        <f t="shared" si="11"/>
        <v>0.68700000000000006</v>
      </c>
      <c r="W11" s="610">
        <f t="shared" si="12"/>
        <v>0</v>
      </c>
      <c r="X11" s="611">
        <f t="shared" si="13"/>
        <v>0</v>
      </c>
      <c r="Y11" s="10"/>
      <c r="Z11" s="614">
        <v>6240</v>
      </c>
      <c r="AA11" s="144">
        <f t="shared" si="14"/>
        <v>0.96799999999999997</v>
      </c>
      <c r="AB11" s="529">
        <v>702</v>
      </c>
      <c r="AC11" s="144">
        <f t="shared" si="15"/>
        <v>0.90600000000000003</v>
      </c>
      <c r="AD11" s="26">
        <f t="shared" si="16"/>
        <v>0.21082505574700994</v>
      </c>
      <c r="AE11" s="144">
        <f t="shared" si="17"/>
        <v>1</v>
      </c>
      <c r="AF11" s="530">
        <f t="shared" si="18"/>
        <v>0.36237671859536891</v>
      </c>
      <c r="AG11" s="31">
        <f t="shared" si="19"/>
        <v>0.875</v>
      </c>
      <c r="AH11" s="62">
        <f t="shared" si="20"/>
        <v>10.727906785011639</v>
      </c>
      <c r="AI11" s="144">
        <f t="shared" si="21"/>
        <v>0.90600000000000003</v>
      </c>
      <c r="AJ11" s="18">
        <v>7246</v>
      </c>
      <c r="AK11" s="26">
        <f t="shared" si="22"/>
        <v>0.24481383877289006</v>
      </c>
      <c r="AL11" s="26">
        <f t="shared" si="23"/>
        <v>0.1125</v>
      </c>
      <c r="AM11" s="26">
        <f t="shared" si="24"/>
        <v>0.68700000000000006</v>
      </c>
      <c r="AN11" s="163">
        <f t="shared" si="25"/>
        <v>3.7490000000000001</v>
      </c>
      <c r="AO11" s="608">
        <f t="shared" si="26"/>
        <v>0.96799999999999997</v>
      </c>
      <c r="AP11" s="610">
        <f t="shared" si="27"/>
        <v>3</v>
      </c>
      <c r="AQ11" s="611">
        <f t="shared" si="28"/>
        <v>4</v>
      </c>
      <c r="AR11" s="10"/>
      <c r="AS11" s="256">
        <v>36400</v>
      </c>
      <c r="AT11" s="26">
        <f t="shared" si="29"/>
        <v>0.375</v>
      </c>
      <c r="AU11" s="163">
        <f t="shared" si="30"/>
        <v>0.375</v>
      </c>
      <c r="AV11" s="605">
        <f t="shared" si="31"/>
        <v>0.375</v>
      </c>
      <c r="AW11" s="621">
        <f t="shared" si="32"/>
        <v>0</v>
      </c>
      <c r="AX11" s="622">
        <f t="shared" si="33"/>
        <v>0</v>
      </c>
      <c r="AY11" s="10"/>
      <c r="AZ11" s="160">
        <v>699</v>
      </c>
      <c r="BA11" s="144">
        <f t="shared" si="34"/>
        <v>1</v>
      </c>
      <c r="BB11" s="26">
        <f t="shared" si="35"/>
        <v>0.11201923076923077</v>
      </c>
      <c r="BC11" s="26">
        <f t="shared" si="36"/>
        <v>0.75</v>
      </c>
      <c r="BD11" s="163">
        <f t="shared" si="37"/>
        <v>1.75</v>
      </c>
      <c r="BE11" s="608">
        <f t="shared" si="38"/>
        <v>0.96799999999999997</v>
      </c>
      <c r="BF11" s="621">
        <f t="shared" si="39"/>
        <v>1</v>
      </c>
      <c r="BG11" s="622">
        <f t="shared" si="40"/>
        <v>1</v>
      </c>
      <c r="BH11" s="10"/>
      <c r="BI11" s="10"/>
      <c r="BJ11" s="212">
        <f t="shared" si="41"/>
        <v>7.0609999999999999</v>
      </c>
      <c r="BK11" s="608">
        <f t="shared" si="42"/>
        <v>0.96799999999999997</v>
      </c>
      <c r="BL11" s="10"/>
      <c r="BM11" s="627">
        <f t="shared" si="43"/>
        <v>4</v>
      </c>
      <c r="BN11" s="628">
        <f t="shared" si="44"/>
        <v>5</v>
      </c>
    </row>
    <row r="12" spans="1:66" x14ac:dyDescent="0.3">
      <c r="A12" s="591" t="s">
        <v>1093</v>
      </c>
      <c r="B12" s="4" t="s">
        <v>1094</v>
      </c>
      <c r="C12" s="11" t="s">
        <v>1200</v>
      </c>
      <c r="D12" s="526">
        <v>596136.06848000002</v>
      </c>
      <c r="E12" s="589">
        <v>39209</v>
      </c>
      <c r="F12" s="10"/>
      <c r="G12" s="597">
        <v>11651.793984</v>
      </c>
      <c r="H12" s="26">
        <f t="shared" si="0"/>
        <v>0.437</v>
      </c>
      <c r="I12" s="26">
        <f t="shared" si="1"/>
        <v>1.9545527606992817E-2</v>
      </c>
      <c r="J12" s="83">
        <f t="shared" si="2"/>
        <v>0.218</v>
      </c>
      <c r="K12" s="561">
        <v>448.25105000000002</v>
      </c>
      <c r="L12" s="83">
        <f t="shared" si="3"/>
        <v>0.56200000000000006</v>
      </c>
      <c r="M12" s="562">
        <f t="shared" si="4"/>
        <v>7.5192741003397043E-4</v>
      </c>
      <c r="N12" s="83">
        <f t="shared" si="5"/>
        <v>0.218</v>
      </c>
      <c r="O12" s="567">
        <v>635.764048</v>
      </c>
      <c r="P12" s="83">
        <f t="shared" si="6"/>
        <v>0.68700000000000006</v>
      </c>
      <c r="Q12" s="562">
        <f t="shared" si="7"/>
        <v>1.0664747221570431E-3</v>
      </c>
      <c r="R12" s="83">
        <f t="shared" si="8"/>
        <v>0.56200000000000006</v>
      </c>
      <c r="S12" s="510">
        <v>1.440596</v>
      </c>
      <c r="T12" s="144">
        <f t="shared" si="9"/>
        <v>0.93700000000000006</v>
      </c>
      <c r="U12" s="163">
        <f t="shared" si="10"/>
        <v>1.4990000000000001</v>
      </c>
      <c r="V12" s="608">
        <f t="shared" si="11"/>
        <v>0.90600000000000003</v>
      </c>
      <c r="W12" s="610">
        <f t="shared" si="12"/>
        <v>1</v>
      </c>
      <c r="X12" s="611">
        <f t="shared" si="13"/>
        <v>1</v>
      </c>
      <c r="Y12" s="10"/>
      <c r="Z12" s="614">
        <v>5527</v>
      </c>
      <c r="AA12" s="31">
        <f t="shared" si="14"/>
        <v>0.875</v>
      </c>
      <c r="AB12" s="573">
        <v>1033</v>
      </c>
      <c r="AC12" s="144">
        <f t="shared" si="15"/>
        <v>0.96799999999999997</v>
      </c>
      <c r="AD12" s="26">
        <f t="shared" si="16"/>
        <v>0.14096253411206611</v>
      </c>
      <c r="AE12" s="144">
        <f t="shared" si="17"/>
        <v>0.93700000000000006</v>
      </c>
      <c r="AF12" s="530">
        <f t="shared" si="18"/>
        <v>0.4743475560578535</v>
      </c>
      <c r="AG12" s="144">
        <f t="shared" si="19"/>
        <v>0.90600000000000003</v>
      </c>
      <c r="AH12" s="62">
        <f t="shared" si="20"/>
        <v>8.6934767975429779</v>
      </c>
      <c r="AI12" s="178">
        <f t="shared" si="21"/>
        <v>0.81200000000000006</v>
      </c>
      <c r="AJ12" s="18">
        <v>7086</v>
      </c>
      <c r="AK12" s="26">
        <f t="shared" si="22"/>
        <v>0.18072381341018642</v>
      </c>
      <c r="AL12" s="26">
        <f t="shared" si="23"/>
        <v>0.18690066944092637</v>
      </c>
      <c r="AM12" s="144">
        <f t="shared" si="24"/>
        <v>0.90600000000000003</v>
      </c>
      <c r="AN12" s="163">
        <f t="shared" si="25"/>
        <v>3.6860000000000004</v>
      </c>
      <c r="AO12" s="608">
        <f t="shared" si="26"/>
        <v>0.93700000000000006</v>
      </c>
      <c r="AP12" s="610">
        <f t="shared" si="27"/>
        <v>3</v>
      </c>
      <c r="AQ12" s="611">
        <f t="shared" si="28"/>
        <v>4</v>
      </c>
      <c r="AR12" s="10"/>
      <c r="AS12" s="256">
        <v>19000</v>
      </c>
      <c r="AT12" s="26">
        <f t="shared" si="29"/>
        <v>0.156</v>
      </c>
      <c r="AU12" s="163">
        <f t="shared" si="30"/>
        <v>0.156</v>
      </c>
      <c r="AV12" s="605">
        <f t="shared" si="31"/>
        <v>0.156</v>
      </c>
      <c r="AW12" s="621">
        <f t="shared" si="32"/>
        <v>0</v>
      </c>
      <c r="AX12" s="622">
        <f t="shared" si="33"/>
        <v>0</v>
      </c>
      <c r="AY12" s="10"/>
      <c r="AZ12" s="160">
        <v>422</v>
      </c>
      <c r="BA12" s="144">
        <f t="shared" si="34"/>
        <v>0.93700000000000006</v>
      </c>
      <c r="BB12" s="26">
        <f t="shared" si="35"/>
        <v>7.6352451601230317E-2</v>
      </c>
      <c r="BC12" s="26">
        <f t="shared" si="36"/>
        <v>0.625</v>
      </c>
      <c r="BD12" s="163">
        <f t="shared" si="37"/>
        <v>1.5620000000000001</v>
      </c>
      <c r="BE12" s="620">
        <f t="shared" si="38"/>
        <v>0.84299999999999997</v>
      </c>
      <c r="BF12" s="621">
        <f t="shared" si="39"/>
        <v>1</v>
      </c>
      <c r="BG12" s="622">
        <f t="shared" si="40"/>
        <v>1</v>
      </c>
      <c r="BH12" s="10"/>
      <c r="BI12" s="10"/>
      <c r="BJ12" s="212">
        <f t="shared" si="41"/>
        <v>6.9030000000000005</v>
      </c>
      <c r="BK12" s="608">
        <f t="shared" si="42"/>
        <v>0.93700000000000006</v>
      </c>
      <c r="BL12" s="10"/>
      <c r="BM12" s="627">
        <f t="shared" si="43"/>
        <v>5</v>
      </c>
      <c r="BN12" s="628">
        <f t="shared" si="44"/>
        <v>6</v>
      </c>
    </row>
    <row r="13" spans="1:66" x14ac:dyDescent="0.3">
      <c r="A13" s="591" t="s">
        <v>1083</v>
      </c>
      <c r="B13" s="4" t="s">
        <v>1084</v>
      </c>
      <c r="C13" s="11" t="s">
        <v>1200</v>
      </c>
      <c r="D13" s="526">
        <v>333855.55648000003</v>
      </c>
      <c r="E13" s="589">
        <v>33347</v>
      </c>
      <c r="F13" s="10"/>
      <c r="G13" s="597">
        <v>9388.0973670000003</v>
      </c>
      <c r="H13" s="26">
        <f t="shared" si="0"/>
        <v>0.312</v>
      </c>
      <c r="I13" s="26">
        <f t="shared" si="1"/>
        <v>2.8120236985069932E-2</v>
      </c>
      <c r="J13" s="83">
        <f t="shared" si="2"/>
        <v>0.437</v>
      </c>
      <c r="K13" s="561">
        <v>296.69215700000001</v>
      </c>
      <c r="L13" s="83">
        <f t="shared" si="3"/>
        <v>0.34300000000000003</v>
      </c>
      <c r="M13" s="562">
        <f t="shared" si="4"/>
        <v>8.8868419662733295E-4</v>
      </c>
      <c r="N13" s="83">
        <f t="shared" si="5"/>
        <v>0.53100000000000003</v>
      </c>
      <c r="O13" s="567">
        <v>349.04777000000001</v>
      </c>
      <c r="P13" s="83">
        <f t="shared" si="6"/>
        <v>0.312</v>
      </c>
      <c r="Q13" s="562">
        <f t="shared" si="7"/>
        <v>1.0455053487208026E-3</v>
      </c>
      <c r="R13" s="83">
        <f t="shared" si="8"/>
        <v>0.5</v>
      </c>
      <c r="S13" s="510">
        <v>1.2017450000000001</v>
      </c>
      <c r="T13" s="26">
        <f t="shared" si="9"/>
        <v>0.78100000000000003</v>
      </c>
      <c r="U13" s="163">
        <f t="shared" si="10"/>
        <v>1.2810000000000001</v>
      </c>
      <c r="V13" s="606">
        <f t="shared" si="11"/>
        <v>0.75</v>
      </c>
      <c r="W13" s="610">
        <f t="shared" si="12"/>
        <v>0</v>
      </c>
      <c r="X13" s="611">
        <f t="shared" si="13"/>
        <v>0</v>
      </c>
      <c r="Y13" s="10"/>
      <c r="Z13" s="614">
        <v>4692</v>
      </c>
      <c r="AA13" s="31">
        <f t="shared" si="14"/>
        <v>0.81200000000000006</v>
      </c>
      <c r="AB13" s="573">
        <v>835</v>
      </c>
      <c r="AC13" s="144">
        <f t="shared" si="15"/>
        <v>0.93700000000000006</v>
      </c>
      <c r="AD13" s="26">
        <f t="shared" si="16"/>
        <v>0.14070231205205866</v>
      </c>
      <c r="AE13" s="144">
        <f t="shared" si="17"/>
        <v>0.90600000000000003</v>
      </c>
      <c r="AF13" s="530">
        <f t="shared" si="18"/>
        <v>0.49978177862671075</v>
      </c>
      <c r="AG13" s="144">
        <f t="shared" si="19"/>
        <v>0.96799999999999997</v>
      </c>
      <c r="AH13" s="62">
        <f t="shared" si="20"/>
        <v>13.442286137510633</v>
      </c>
      <c r="AI13" s="144">
        <f t="shared" si="21"/>
        <v>0.96799999999999997</v>
      </c>
      <c r="AJ13" s="18">
        <v>5644</v>
      </c>
      <c r="AK13" s="26">
        <f t="shared" si="22"/>
        <v>0.16925060725102709</v>
      </c>
      <c r="AL13" s="26">
        <f t="shared" si="23"/>
        <v>0.17796248934356351</v>
      </c>
      <c r="AM13" s="31">
        <f t="shared" si="24"/>
        <v>0.875</v>
      </c>
      <c r="AN13" s="163">
        <f t="shared" si="25"/>
        <v>3.6230000000000002</v>
      </c>
      <c r="AO13" s="608">
        <f t="shared" si="26"/>
        <v>0.90600000000000003</v>
      </c>
      <c r="AP13" s="610">
        <f t="shared" si="27"/>
        <v>3</v>
      </c>
      <c r="AQ13" s="611">
        <f t="shared" si="28"/>
        <v>4</v>
      </c>
      <c r="AR13" s="10"/>
      <c r="AS13" s="256">
        <v>41650</v>
      </c>
      <c r="AT13" s="26">
        <f t="shared" si="29"/>
        <v>0.53100000000000003</v>
      </c>
      <c r="AU13" s="163">
        <f t="shared" si="30"/>
        <v>0.53100000000000003</v>
      </c>
      <c r="AV13" s="605">
        <f t="shared" si="31"/>
        <v>0.53100000000000003</v>
      </c>
      <c r="AW13" s="621">
        <f t="shared" si="32"/>
        <v>0</v>
      </c>
      <c r="AX13" s="622">
        <f t="shared" si="33"/>
        <v>0</v>
      </c>
      <c r="AY13" s="10"/>
      <c r="AZ13" s="160">
        <v>351</v>
      </c>
      <c r="BA13" s="31">
        <f t="shared" si="34"/>
        <v>0.81200000000000006</v>
      </c>
      <c r="BB13" s="26">
        <f t="shared" si="35"/>
        <v>7.4808184143222503E-2</v>
      </c>
      <c r="BC13" s="26">
        <f t="shared" si="36"/>
        <v>0.59299999999999997</v>
      </c>
      <c r="BD13" s="163">
        <f t="shared" si="37"/>
        <v>1.405</v>
      </c>
      <c r="BE13" s="605">
        <f t="shared" si="38"/>
        <v>0.65600000000000003</v>
      </c>
      <c r="BF13" s="621">
        <f t="shared" si="39"/>
        <v>0</v>
      </c>
      <c r="BG13" s="622">
        <f t="shared" si="40"/>
        <v>1</v>
      </c>
      <c r="BH13" s="10"/>
      <c r="BI13" s="10"/>
      <c r="BJ13" s="212">
        <f t="shared" si="41"/>
        <v>6.84</v>
      </c>
      <c r="BK13" s="608">
        <f t="shared" si="42"/>
        <v>0.90600000000000003</v>
      </c>
      <c r="BL13" s="10"/>
      <c r="BM13" s="627">
        <f t="shared" si="43"/>
        <v>3</v>
      </c>
      <c r="BN13" s="628">
        <f t="shared" si="44"/>
        <v>5</v>
      </c>
    </row>
    <row r="14" spans="1:66" x14ac:dyDescent="0.3">
      <c r="A14" s="591" t="s">
        <v>1338</v>
      </c>
      <c r="B14" s="4" t="s">
        <v>1082</v>
      </c>
      <c r="C14" s="11" t="s">
        <v>1200</v>
      </c>
      <c r="D14" s="526">
        <v>602078.25599999994</v>
      </c>
      <c r="E14" s="589">
        <v>33071</v>
      </c>
      <c r="F14" s="10"/>
      <c r="G14" s="597">
        <v>10639.986247000001</v>
      </c>
      <c r="H14" s="26">
        <f t="shared" si="0"/>
        <v>0.40600000000000003</v>
      </c>
      <c r="I14" s="26">
        <f t="shared" si="1"/>
        <v>1.7672098503753311E-2</v>
      </c>
      <c r="J14" s="83">
        <f t="shared" si="2"/>
        <v>0.187</v>
      </c>
      <c r="K14" s="561">
        <v>394.85999399999997</v>
      </c>
      <c r="L14" s="83">
        <f t="shared" si="3"/>
        <v>0.46800000000000003</v>
      </c>
      <c r="M14" s="562">
        <f t="shared" si="4"/>
        <v>6.5582835796680887E-4</v>
      </c>
      <c r="N14" s="83">
        <f t="shared" si="5"/>
        <v>0.125</v>
      </c>
      <c r="O14" s="567">
        <v>545.18216399999994</v>
      </c>
      <c r="P14" s="83">
        <f t="shared" si="6"/>
        <v>0.53100000000000003</v>
      </c>
      <c r="Q14" s="562">
        <f t="shared" si="7"/>
        <v>9.0550050357573455E-4</v>
      </c>
      <c r="R14" s="83">
        <f t="shared" si="8"/>
        <v>0.34300000000000003</v>
      </c>
      <c r="S14" s="510">
        <v>1.3632200000000001</v>
      </c>
      <c r="T14" s="31">
        <f t="shared" si="9"/>
        <v>0.875</v>
      </c>
      <c r="U14" s="163">
        <f t="shared" si="10"/>
        <v>1.218</v>
      </c>
      <c r="V14" s="606">
        <f t="shared" si="11"/>
        <v>0.71799999999999997</v>
      </c>
      <c r="W14" s="610">
        <f t="shared" si="12"/>
        <v>0</v>
      </c>
      <c r="X14" s="611">
        <f t="shared" si="13"/>
        <v>1</v>
      </c>
      <c r="Y14" s="10"/>
      <c r="Z14" s="614">
        <v>6211</v>
      </c>
      <c r="AA14" s="144">
        <f t="shared" si="14"/>
        <v>0.93700000000000006</v>
      </c>
      <c r="AB14" s="573">
        <v>1274</v>
      </c>
      <c r="AC14" s="144">
        <f t="shared" si="15"/>
        <v>1</v>
      </c>
      <c r="AD14" s="26">
        <f t="shared" si="16"/>
        <v>0.1878080493483717</v>
      </c>
      <c r="AE14" s="144">
        <f t="shared" si="17"/>
        <v>0.96799999999999997</v>
      </c>
      <c r="AF14" s="530">
        <f t="shared" si="18"/>
        <v>0.58374135603335231</v>
      </c>
      <c r="AG14" s="144">
        <f t="shared" si="19"/>
        <v>1</v>
      </c>
      <c r="AH14" s="62">
        <f t="shared" si="20"/>
        <v>11.392522371659981</v>
      </c>
      <c r="AI14" s="144">
        <f t="shared" si="21"/>
        <v>0.93700000000000006</v>
      </c>
      <c r="AJ14" s="18">
        <v>7746</v>
      </c>
      <c r="AK14" s="26">
        <f t="shared" si="22"/>
        <v>0.23422333766744277</v>
      </c>
      <c r="AL14" s="26">
        <f t="shared" si="23"/>
        <v>0.20511994847850587</v>
      </c>
      <c r="AM14" s="144">
        <f t="shared" si="24"/>
        <v>0.93700000000000006</v>
      </c>
      <c r="AN14" s="163">
        <f t="shared" si="25"/>
        <v>3.9050000000000002</v>
      </c>
      <c r="AO14" s="608">
        <f t="shared" si="26"/>
        <v>1</v>
      </c>
      <c r="AP14" s="610">
        <f t="shared" si="27"/>
        <v>4</v>
      </c>
      <c r="AQ14" s="611">
        <f t="shared" si="28"/>
        <v>4</v>
      </c>
      <c r="AR14" s="10"/>
      <c r="AS14" s="256">
        <v>27020</v>
      </c>
      <c r="AT14" s="26">
        <f t="shared" si="29"/>
        <v>0.25</v>
      </c>
      <c r="AU14" s="163">
        <f t="shared" si="30"/>
        <v>0.25</v>
      </c>
      <c r="AV14" s="605">
        <f t="shared" si="31"/>
        <v>0.25</v>
      </c>
      <c r="AW14" s="621">
        <f t="shared" si="32"/>
        <v>0</v>
      </c>
      <c r="AX14" s="622">
        <f t="shared" si="33"/>
        <v>0</v>
      </c>
      <c r="AY14" s="10"/>
      <c r="AZ14" s="160">
        <v>364</v>
      </c>
      <c r="BA14" s="144">
        <f t="shared" si="34"/>
        <v>0.90600000000000003</v>
      </c>
      <c r="BB14" s="26">
        <f t="shared" si="35"/>
        <v>5.860569956528739E-2</v>
      </c>
      <c r="BC14" s="26">
        <f t="shared" si="36"/>
        <v>0.5</v>
      </c>
      <c r="BD14" s="163">
        <f t="shared" si="37"/>
        <v>1.4060000000000001</v>
      </c>
      <c r="BE14" s="605">
        <f t="shared" si="38"/>
        <v>0.71799999999999997</v>
      </c>
      <c r="BF14" s="621">
        <f t="shared" si="39"/>
        <v>1</v>
      </c>
      <c r="BG14" s="622">
        <f t="shared" si="40"/>
        <v>1</v>
      </c>
      <c r="BH14" s="10"/>
      <c r="BI14" s="10"/>
      <c r="BJ14" s="212">
        <f t="shared" si="41"/>
        <v>6.7789999999999999</v>
      </c>
      <c r="BK14" s="608">
        <f t="shared" si="42"/>
        <v>0.875</v>
      </c>
      <c r="BL14" s="10"/>
      <c r="BM14" s="627">
        <f t="shared" si="43"/>
        <v>5</v>
      </c>
      <c r="BN14" s="628">
        <f t="shared" si="44"/>
        <v>6</v>
      </c>
    </row>
    <row r="15" spans="1:66" x14ac:dyDescent="0.3">
      <c r="A15" s="591" t="s">
        <v>1085</v>
      </c>
      <c r="B15" s="4" t="s">
        <v>1086</v>
      </c>
      <c r="C15" s="11" t="s">
        <v>1200</v>
      </c>
      <c r="D15" s="526">
        <v>359925.38688000001</v>
      </c>
      <c r="E15" s="589">
        <v>46861</v>
      </c>
      <c r="F15" s="10"/>
      <c r="G15" s="597">
        <v>11897.663124000001</v>
      </c>
      <c r="H15" s="26">
        <f t="shared" si="0"/>
        <v>0.5</v>
      </c>
      <c r="I15" s="26">
        <f t="shared" si="1"/>
        <v>3.3055915358275935E-2</v>
      </c>
      <c r="J15" s="83">
        <f t="shared" si="2"/>
        <v>0.59299999999999997</v>
      </c>
      <c r="K15" s="561">
        <v>331.01320399999997</v>
      </c>
      <c r="L15" s="83">
        <f t="shared" si="3"/>
        <v>0.437</v>
      </c>
      <c r="M15" s="562">
        <f t="shared" si="4"/>
        <v>9.1967173215920051E-4</v>
      </c>
      <c r="N15" s="83">
        <f t="shared" si="5"/>
        <v>0.56200000000000006</v>
      </c>
      <c r="O15" s="567">
        <v>360.82470599999999</v>
      </c>
      <c r="P15" s="83">
        <f t="shared" si="6"/>
        <v>0.40600000000000003</v>
      </c>
      <c r="Q15" s="562">
        <f t="shared" si="7"/>
        <v>1.0024986265286695E-3</v>
      </c>
      <c r="R15" s="83">
        <f t="shared" si="8"/>
        <v>0.40600000000000003</v>
      </c>
      <c r="S15" s="510">
        <v>2.4822690000000001</v>
      </c>
      <c r="T15" s="144">
        <f t="shared" si="9"/>
        <v>1</v>
      </c>
      <c r="U15" s="163">
        <f t="shared" si="10"/>
        <v>1.4060000000000001</v>
      </c>
      <c r="V15" s="607">
        <f t="shared" si="11"/>
        <v>0.81200000000000006</v>
      </c>
      <c r="W15" s="610">
        <f t="shared" si="12"/>
        <v>1</v>
      </c>
      <c r="X15" s="611">
        <f t="shared" si="13"/>
        <v>1</v>
      </c>
      <c r="Y15" s="10"/>
      <c r="Z15" s="614">
        <v>5845</v>
      </c>
      <c r="AA15" s="144">
        <f t="shared" si="14"/>
        <v>0.90600000000000003</v>
      </c>
      <c r="AB15" s="573">
        <v>266</v>
      </c>
      <c r="AC15" s="26">
        <f t="shared" si="15"/>
        <v>0.65600000000000003</v>
      </c>
      <c r="AD15" s="26">
        <f t="shared" si="16"/>
        <v>0.12473058620174558</v>
      </c>
      <c r="AE15" s="31">
        <f t="shared" si="17"/>
        <v>0.84299999999999997</v>
      </c>
      <c r="AF15" s="530">
        <f t="shared" si="18"/>
        <v>0.49127294487011058</v>
      </c>
      <c r="AG15" s="144">
        <f t="shared" si="19"/>
        <v>0.93700000000000006</v>
      </c>
      <c r="AH15" s="62">
        <f t="shared" si="20"/>
        <v>16.199001628231077</v>
      </c>
      <c r="AI15" s="144">
        <f t="shared" si="21"/>
        <v>1</v>
      </c>
      <c r="AJ15" s="18">
        <v>6280</v>
      </c>
      <c r="AK15" s="26">
        <f t="shared" si="22"/>
        <v>0.13401335865645206</v>
      </c>
      <c r="AL15" s="26">
        <f t="shared" si="23"/>
        <v>4.5508982035928146E-2</v>
      </c>
      <c r="AM15" s="26">
        <f t="shared" si="24"/>
        <v>0.28100000000000003</v>
      </c>
      <c r="AN15" s="163">
        <f t="shared" si="25"/>
        <v>3.3420000000000005</v>
      </c>
      <c r="AO15" s="607">
        <f t="shared" si="26"/>
        <v>0.84299999999999997</v>
      </c>
      <c r="AP15" s="610">
        <f t="shared" si="27"/>
        <v>2</v>
      </c>
      <c r="AQ15" s="611">
        <f t="shared" si="28"/>
        <v>3</v>
      </c>
      <c r="AR15" s="10"/>
      <c r="AS15" s="256">
        <v>40600</v>
      </c>
      <c r="AT15" s="26">
        <f t="shared" si="29"/>
        <v>0.5</v>
      </c>
      <c r="AU15" s="163">
        <f t="shared" si="30"/>
        <v>0.5</v>
      </c>
      <c r="AV15" s="605">
        <f t="shared" si="31"/>
        <v>0.5</v>
      </c>
      <c r="AW15" s="621">
        <f t="shared" si="32"/>
        <v>0</v>
      </c>
      <c r="AX15" s="622">
        <f t="shared" si="33"/>
        <v>0</v>
      </c>
      <c r="AY15" s="10"/>
      <c r="AZ15" s="160">
        <v>317</v>
      </c>
      <c r="BA15" s="26">
        <f t="shared" si="34"/>
        <v>0.78100000000000003</v>
      </c>
      <c r="BB15" s="26">
        <f t="shared" si="35"/>
        <v>5.4234388366124896E-2</v>
      </c>
      <c r="BC15" s="26">
        <f t="shared" si="36"/>
        <v>0.34300000000000003</v>
      </c>
      <c r="BD15" s="163">
        <f t="shared" si="37"/>
        <v>1.1240000000000001</v>
      </c>
      <c r="BE15" s="605">
        <f t="shared" si="38"/>
        <v>0.53100000000000003</v>
      </c>
      <c r="BF15" s="621">
        <f t="shared" si="39"/>
        <v>0</v>
      </c>
      <c r="BG15" s="622">
        <f t="shared" si="40"/>
        <v>0</v>
      </c>
      <c r="BH15" s="10"/>
      <c r="BI15" s="10"/>
      <c r="BJ15" s="212">
        <f t="shared" si="41"/>
        <v>6.3719999999999999</v>
      </c>
      <c r="BK15" s="608">
        <f t="shared" si="42"/>
        <v>0.84299999999999997</v>
      </c>
      <c r="BL15" s="10"/>
      <c r="BM15" s="627">
        <f t="shared" si="43"/>
        <v>3</v>
      </c>
      <c r="BN15" s="628">
        <f t="shared" si="44"/>
        <v>4</v>
      </c>
    </row>
    <row r="16" spans="1:66" x14ac:dyDescent="0.3">
      <c r="A16" s="591" t="s">
        <v>1113</v>
      </c>
      <c r="B16" s="4" t="s">
        <v>1114</v>
      </c>
      <c r="C16" s="11" t="s">
        <v>1200</v>
      </c>
      <c r="D16" s="526">
        <v>282776.66688000003</v>
      </c>
      <c r="E16" s="589">
        <v>20440</v>
      </c>
      <c r="F16" s="10"/>
      <c r="G16" s="597">
        <v>9800.9627029999992</v>
      </c>
      <c r="H16" s="26">
        <f t="shared" si="0"/>
        <v>0.34300000000000003</v>
      </c>
      <c r="I16" s="26">
        <f t="shared" si="1"/>
        <v>3.4659729217188795E-2</v>
      </c>
      <c r="J16" s="83">
        <f t="shared" si="2"/>
        <v>0.68700000000000006</v>
      </c>
      <c r="K16" s="561">
        <v>326.19207699999998</v>
      </c>
      <c r="L16" s="83">
        <f t="shared" si="3"/>
        <v>0.40600000000000003</v>
      </c>
      <c r="M16" s="562">
        <f t="shared" si="4"/>
        <v>1.153532505347847E-3</v>
      </c>
      <c r="N16" s="178">
        <f t="shared" si="5"/>
        <v>0.81200000000000006</v>
      </c>
      <c r="O16" s="567">
        <v>367.49149999999997</v>
      </c>
      <c r="P16" s="83">
        <f t="shared" si="6"/>
        <v>0.437</v>
      </c>
      <c r="Q16" s="562">
        <f t="shared" si="7"/>
        <v>1.2995821191850662E-3</v>
      </c>
      <c r="R16" s="178">
        <f t="shared" si="8"/>
        <v>0.90600000000000003</v>
      </c>
      <c r="S16" s="510">
        <v>1.372981</v>
      </c>
      <c r="T16" s="144">
        <f t="shared" si="9"/>
        <v>0.90600000000000003</v>
      </c>
      <c r="U16" s="163">
        <f t="shared" si="10"/>
        <v>1.8120000000000001</v>
      </c>
      <c r="V16" s="608">
        <f t="shared" si="11"/>
        <v>1</v>
      </c>
      <c r="W16" s="610">
        <f t="shared" si="12"/>
        <v>2</v>
      </c>
      <c r="X16" s="611">
        <f t="shared" si="13"/>
        <v>2</v>
      </c>
      <c r="Y16" s="10"/>
      <c r="Z16" s="614">
        <v>2086</v>
      </c>
      <c r="AA16" s="26">
        <f t="shared" si="14"/>
        <v>0.53100000000000003</v>
      </c>
      <c r="AB16" s="573">
        <v>266</v>
      </c>
      <c r="AC16" s="26">
        <f t="shared" si="15"/>
        <v>0.65600000000000003</v>
      </c>
      <c r="AD16" s="26">
        <f t="shared" si="16"/>
        <v>0.10205479452054794</v>
      </c>
      <c r="AE16" s="26">
        <f t="shared" si="17"/>
        <v>0.78100000000000003</v>
      </c>
      <c r="AF16" s="530">
        <f t="shared" si="18"/>
        <v>0.21283623488960848</v>
      </c>
      <c r="AG16" s="26">
        <f t="shared" si="19"/>
        <v>0.68700000000000006</v>
      </c>
      <c r="AH16" s="62">
        <f t="shared" si="20"/>
        <v>5.6763217652653193</v>
      </c>
      <c r="AI16" s="26">
        <f t="shared" si="21"/>
        <v>0.68700000000000006</v>
      </c>
      <c r="AJ16" s="18">
        <v>2332</v>
      </c>
      <c r="AK16" s="26">
        <f t="shared" si="22"/>
        <v>0.11409001956947162</v>
      </c>
      <c r="AL16" s="26">
        <f t="shared" si="23"/>
        <v>0.12751677852348994</v>
      </c>
      <c r="AM16" s="26">
        <f t="shared" si="24"/>
        <v>0.75</v>
      </c>
      <c r="AN16" s="163">
        <f t="shared" si="25"/>
        <v>2.6550000000000002</v>
      </c>
      <c r="AO16" s="605">
        <f t="shared" si="26"/>
        <v>0.75</v>
      </c>
      <c r="AP16" s="610">
        <f t="shared" si="27"/>
        <v>0</v>
      </c>
      <c r="AQ16" s="611">
        <f t="shared" si="28"/>
        <v>0</v>
      </c>
      <c r="AR16" s="10"/>
      <c r="AS16" s="256">
        <v>29150</v>
      </c>
      <c r="AT16" s="26">
        <f t="shared" si="29"/>
        <v>0.312</v>
      </c>
      <c r="AU16" s="163">
        <f t="shared" si="30"/>
        <v>0.312</v>
      </c>
      <c r="AV16" s="605">
        <f t="shared" si="31"/>
        <v>0.312</v>
      </c>
      <c r="AW16" s="621">
        <f t="shared" si="32"/>
        <v>0</v>
      </c>
      <c r="AX16" s="622">
        <f t="shared" si="33"/>
        <v>0</v>
      </c>
      <c r="AY16" s="10"/>
      <c r="AZ16" s="160">
        <v>235</v>
      </c>
      <c r="BA16" s="26">
        <f t="shared" si="34"/>
        <v>0.65600000000000003</v>
      </c>
      <c r="BB16" s="26">
        <f t="shared" si="35"/>
        <v>0.11265580057526366</v>
      </c>
      <c r="BC16" s="26">
        <f t="shared" si="36"/>
        <v>0.78100000000000003</v>
      </c>
      <c r="BD16" s="163">
        <f t="shared" si="37"/>
        <v>1.4370000000000001</v>
      </c>
      <c r="BE16" s="605">
        <f t="shared" si="38"/>
        <v>0.78100000000000003</v>
      </c>
      <c r="BF16" s="621">
        <f t="shared" si="39"/>
        <v>0</v>
      </c>
      <c r="BG16" s="622">
        <f t="shared" si="40"/>
        <v>0</v>
      </c>
      <c r="BH16" s="10"/>
      <c r="BI16" s="10"/>
      <c r="BJ16" s="212">
        <f t="shared" si="41"/>
        <v>6.2160000000000002</v>
      </c>
      <c r="BK16" s="608">
        <f t="shared" si="42"/>
        <v>0.81200000000000006</v>
      </c>
      <c r="BL16" s="10"/>
      <c r="BM16" s="627">
        <f t="shared" si="43"/>
        <v>2</v>
      </c>
      <c r="BN16" s="628">
        <f t="shared" si="44"/>
        <v>2</v>
      </c>
    </row>
    <row r="17" spans="1:66" x14ac:dyDescent="0.3">
      <c r="A17" s="591" t="s">
        <v>742</v>
      </c>
      <c r="B17" s="4" t="s">
        <v>1079</v>
      </c>
      <c r="C17" s="11" t="s">
        <v>1200</v>
      </c>
      <c r="D17" s="526">
        <v>1055045.5724800001</v>
      </c>
      <c r="E17" s="589">
        <v>30872</v>
      </c>
      <c r="F17" s="10"/>
      <c r="G17" s="597">
        <v>28196.385130999999</v>
      </c>
      <c r="H17" s="178">
        <f t="shared" si="0"/>
        <v>0.81200000000000006</v>
      </c>
      <c r="I17" s="26">
        <f t="shared" si="1"/>
        <v>2.6725276960995449E-2</v>
      </c>
      <c r="J17" s="83">
        <f t="shared" si="2"/>
        <v>0.34300000000000003</v>
      </c>
      <c r="K17" s="561">
        <v>759.741131</v>
      </c>
      <c r="L17" s="178">
        <f t="shared" si="3"/>
        <v>0.875</v>
      </c>
      <c r="M17" s="562">
        <f t="shared" si="4"/>
        <v>7.2010266742710016E-4</v>
      </c>
      <c r="N17" s="83">
        <f t="shared" si="5"/>
        <v>0.156</v>
      </c>
      <c r="O17" s="567">
        <v>762.638149</v>
      </c>
      <c r="P17" s="83">
        <f t="shared" si="6"/>
        <v>0.78100000000000003</v>
      </c>
      <c r="Q17" s="562">
        <f t="shared" si="7"/>
        <v>7.2284853744026959E-4</v>
      </c>
      <c r="R17" s="83">
        <f t="shared" si="8"/>
        <v>0.156</v>
      </c>
      <c r="S17" s="510">
        <v>2.3900760000000001</v>
      </c>
      <c r="T17" s="144">
        <f t="shared" si="9"/>
        <v>0.96799999999999997</v>
      </c>
      <c r="U17" s="163">
        <f t="shared" si="10"/>
        <v>1.1239999999999999</v>
      </c>
      <c r="V17" s="606">
        <f t="shared" si="11"/>
        <v>0.53100000000000003</v>
      </c>
      <c r="W17" s="610">
        <f t="shared" si="12"/>
        <v>1</v>
      </c>
      <c r="X17" s="611">
        <f t="shared" si="13"/>
        <v>1</v>
      </c>
      <c r="Y17" s="10"/>
      <c r="Z17" s="614">
        <v>2835</v>
      </c>
      <c r="AA17" s="26">
        <f t="shared" si="14"/>
        <v>0.625</v>
      </c>
      <c r="AB17" s="529">
        <v>701</v>
      </c>
      <c r="AC17" s="31">
        <f t="shared" si="15"/>
        <v>0.875</v>
      </c>
      <c r="AD17" s="26">
        <f t="shared" si="16"/>
        <v>9.1830785177507132E-2</v>
      </c>
      <c r="AE17" s="26">
        <f t="shared" si="17"/>
        <v>0.71799999999999997</v>
      </c>
      <c r="AF17" s="530">
        <f t="shared" si="18"/>
        <v>0.1005448034146445</v>
      </c>
      <c r="AG17" s="26">
        <f t="shared" si="19"/>
        <v>0.437</v>
      </c>
      <c r="AH17" s="62">
        <f t="shared" si="20"/>
        <v>3.7173592793874253</v>
      </c>
      <c r="AI17" s="26">
        <f t="shared" si="21"/>
        <v>0.46800000000000003</v>
      </c>
      <c r="AJ17" s="18">
        <v>3178</v>
      </c>
      <c r="AK17" s="26">
        <f t="shared" si="22"/>
        <v>0.10294117647058823</v>
      </c>
      <c r="AL17" s="26">
        <f t="shared" si="23"/>
        <v>0.2472663139329806</v>
      </c>
      <c r="AM17" s="144">
        <f t="shared" si="24"/>
        <v>0.96799999999999997</v>
      </c>
      <c r="AN17" s="163">
        <f t="shared" si="25"/>
        <v>2.6549999999999998</v>
      </c>
      <c r="AO17" s="605">
        <f t="shared" si="26"/>
        <v>0.71799999999999997</v>
      </c>
      <c r="AP17" s="610">
        <f t="shared" si="27"/>
        <v>0</v>
      </c>
      <c r="AQ17" s="611">
        <f t="shared" si="28"/>
        <v>1</v>
      </c>
      <c r="AR17" s="10"/>
      <c r="AS17" s="256">
        <v>39920</v>
      </c>
      <c r="AT17" s="26">
        <f t="shared" si="29"/>
        <v>0.46800000000000003</v>
      </c>
      <c r="AU17" s="163">
        <f t="shared" si="30"/>
        <v>0.46800000000000003</v>
      </c>
      <c r="AV17" s="605">
        <f t="shared" si="31"/>
        <v>0.46800000000000003</v>
      </c>
      <c r="AW17" s="621">
        <f t="shared" si="32"/>
        <v>0</v>
      </c>
      <c r="AX17" s="622">
        <f t="shared" si="33"/>
        <v>0</v>
      </c>
      <c r="AY17" s="10"/>
      <c r="AZ17" s="160">
        <v>361</v>
      </c>
      <c r="BA17" s="31">
        <f t="shared" si="34"/>
        <v>0.84299999999999997</v>
      </c>
      <c r="BB17" s="26">
        <f t="shared" si="35"/>
        <v>0.12733686067019401</v>
      </c>
      <c r="BC17" s="144">
        <f t="shared" si="36"/>
        <v>0.90600000000000003</v>
      </c>
      <c r="BD17" s="163">
        <f t="shared" si="37"/>
        <v>1.7490000000000001</v>
      </c>
      <c r="BE17" s="608">
        <f t="shared" si="38"/>
        <v>0.93700000000000006</v>
      </c>
      <c r="BF17" s="621">
        <f t="shared" si="39"/>
        <v>1</v>
      </c>
      <c r="BG17" s="622">
        <f t="shared" si="40"/>
        <v>2</v>
      </c>
      <c r="BH17" s="10"/>
      <c r="BI17" s="10"/>
      <c r="BJ17" s="212">
        <f t="shared" si="41"/>
        <v>5.9960000000000004</v>
      </c>
      <c r="BK17" s="608">
        <f t="shared" si="42"/>
        <v>0.78100000000000003</v>
      </c>
      <c r="BL17" s="10"/>
      <c r="BM17" s="627">
        <f t="shared" si="43"/>
        <v>2</v>
      </c>
      <c r="BN17" s="628">
        <f t="shared" si="44"/>
        <v>4</v>
      </c>
    </row>
    <row r="18" spans="1:66" x14ac:dyDescent="0.3">
      <c r="A18" s="591" t="s">
        <v>1089</v>
      </c>
      <c r="B18" s="4" t="s">
        <v>1090</v>
      </c>
      <c r="C18" s="11" t="s">
        <v>1200</v>
      </c>
      <c r="D18" s="526">
        <v>613072.49087999994</v>
      </c>
      <c r="E18" s="589">
        <v>30469</v>
      </c>
      <c r="F18" s="10"/>
      <c r="G18" s="597">
        <v>24559.973147000001</v>
      </c>
      <c r="H18" s="83">
        <f t="shared" si="0"/>
        <v>0.78100000000000003</v>
      </c>
      <c r="I18" s="26">
        <f t="shared" si="1"/>
        <v>4.0060471660939782E-2</v>
      </c>
      <c r="J18" s="83">
        <f t="shared" si="2"/>
        <v>0.75</v>
      </c>
      <c r="K18" s="561">
        <v>564.58231699999999</v>
      </c>
      <c r="L18" s="83">
        <f t="shared" si="3"/>
        <v>0.65600000000000003</v>
      </c>
      <c r="M18" s="562">
        <f t="shared" si="4"/>
        <v>9.2090629639833045E-4</v>
      </c>
      <c r="N18" s="83">
        <f t="shared" si="5"/>
        <v>0.59299999999999997</v>
      </c>
      <c r="O18" s="567">
        <v>706.97965999999997</v>
      </c>
      <c r="P18" s="83">
        <f t="shared" si="6"/>
        <v>0.71799999999999997</v>
      </c>
      <c r="Q18" s="562">
        <f t="shared" si="7"/>
        <v>1.1531746580004045E-3</v>
      </c>
      <c r="R18" s="83">
        <f t="shared" si="8"/>
        <v>0.68700000000000006</v>
      </c>
      <c r="S18" s="510">
        <v>0.78112800000000004</v>
      </c>
      <c r="T18" s="26">
        <f t="shared" si="9"/>
        <v>0.46800000000000003</v>
      </c>
      <c r="U18" s="163">
        <f t="shared" si="10"/>
        <v>1.155</v>
      </c>
      <c r="V18" s="606">
        <f t="shared" si="11"/>
        <v>0.59299999999999997</v>
      </c>
      <c r="W18" s="610">
        <f t="shared" si="12"/>
        <v>0</v>
      </c>
      <c r="X18" s="611">
        <f t="shared" si="13"/>
        <v>0</v>
      </c>
      <c r="Y18" s="10"/>
      <c r="Z18" s="614">
        <v>3518</v>
      </c>
      <c r="AA18" s="26">
        <f t="shared" si="14"/>
        <v>0.71799999999999997</v>
      </c>
      <c r="AB18" s="573">
        <v>134</v>
      </c>
      <c r="AC18" s="26">
        <f t="shared" si="15"/>
        <v>0.437</v>
      </c>
      <c r="AD18" s="26">
        <f t="shared" si="16"/>
        <v>0.1154616167251961</v>
      </c>
      <c r="AE18" s="31">
        <f t="shared" si="17"/>
        <v>0.81200000000000006</v>
      </c>
      <c r="AF18" s="530">
        <f t="shared" si="18"/>
        <v>0.14324119895993143</v>
      </c>
      <c r="AG18" s="83">
        <f t="shared" si="19"/>
        <v>0.53100000000000003</v>
      </c>
      <c r="AH18" s="62">
        <f t="shared" si="20"/>
        <v>4.9760978979225516</v>
      </c>
      <c r="AI18" s="26">
        <f t="shared" si="21"/>
        <v>0.59299999999999997</v>
      </c>
      <c r="AJ18" s="18">
        <v>3941</v>
      </c>
      <c r="AK18" s="26">
        <f t="shared" si="22"/>
        <v>0.12934457973678165</v>
      </c>
      <c r="AL18" s="26">
        <f t="shared" si="23"/>
        <v>3.8089823763501993E-2</v>
      </c>
      <c r="AM18" s="26">
        <f t="shared" si="24"/>
        <v>0.25</v>
      </c>
      <c r="AN18" s="163">
        <f t="shared" si="25"/>
        <v>2.4980000000000002</v>
      </c>
      <c r="AO18" s="605">
        <f t="shared" si="26"/>
        <v>0.68700000000000006</v>
      </c>
      <c r="AP18" s="610">
        <f t="shared" si="27"/>
        <v>0</v>
      </c>
      <c r="AQ18" s="611">
        <f t="shared" si="28"/>
        <v>1</v>
      </c>
      <c r="AR18" s="10"/>
      <c r="AS18" s="256">
        <v>44200</v>
      </c>
      <c r="AT18" s="26">
        <f t="shared" si="29"/>
        <v>0.59299999999999997</v>
      </c>
      <c r="AU18" s="163">
        <f t="shared" si="30"/>
        <v>0.59299999999999997</v>
      </c>
      <c r="AV18" s="605">
        <f t="shared" si="31"/>
        <v>0.59299999999999997</v>
      </c>
      <c r="AW18" s="621">
        <f t="shared" si="32"/>
        <v>0</v>
      </c>
      <c r="AX18" s="622">
        <f t="shared" si="33"/>
        <v>0</v>
      </c>
      <c r="AY18" s="10"/>
      <c r="AZ18" s="160">
        <v>293</v>
      </c>
      <c r="BA18" s="26">
        <f t="shared" si="34"/>
        <v>0.75</v>
      </c>
      <c r="BB18" s="26">
        <f t="shared" si="35"/>
        <v>8.3285957930642404E-2</v>
      </c>
      <c r="BC18" s="26">
        <f t="shared" si="36"/>
        <v>0.65600000000000003</v>
      </c>
      <c r="BD18" s="163">
        <f t="shared" si="37"/>
        <v>1.4060000000000001</v>
      </c>
      <c r="BE18" s="605">
        <f t="shared" si="38"/>
        <v>0.71799999999999997</v>
      </c>
      <c r="BF18" s="621">
        <f t="shared" si="39"/>
        <v>0</v>
      </c>
      <c r="BG18" s="622">
        <f t="shared" si="40"/>
        <v>0</v>
      </c>
      <c r="BH18" s="10"/>
      <c r="BI18" s="10"/>
      <c r="BJ18" s="212">
        <f t="shared" si="41"/>
        <v>5.6520000000000001</v>
      </c>
      <c r="BK18" s="608">
        <f t="shared" si="42"/>
        <v>0.75</v>
      </c>
      <c r="BL18" s="10"/>
      <c r="BM18" s="627">
        <f t="shared" si="43"/>
        <v>0</v>
      </c>
      <c r="BN18" s="628">
        <f t="shared" si="44"/>
        <v>1</v>
      </c>
    </row>
    <row r="19" spans="1:66" x14ac:dyDescent="0.3">
      <c r="A19" s="591" t="s">
        <v>1097</v>
      </c>
      <c r="B19" s="4" t="s">
        <v>1098</v>
      </c>
      <c r="C19" s="11" t="s">
        <v>1200</v>
      </c>
      <c r="D19" s="526">
        <v>144400.59072000001</v>
      </c>
      <c r="E19" s="589">
        <v>27347</v>
      </c>
      <c r="F19" s="10"/>
      <c r="G19" s="597">
        <v>10637.263841</v>
      </c>
      <c r="H19" s="26">
        <f t="shared" si="0"/>
        <v>0.375</v>
      </c>
      <c r="I19" s="26">
        <f t="shared" si="1"/>
        <v>7.3664960703839419E-2</v>
      </c>
      <c r="J19" s="144">
        <f t="shared" si="2"/>
        <v>0.96799999999999997</v>
      </c>
      <c r="K19" s="561">
        <v>205.48244700000001</v>
      </c>
      <c r="L19" s="83">
        <f t="shared" si="3"/>
        <v>0.25</v>
      </c>
      <c r="M19" s="562">
        <f t="shared" si="4"/>
        <v>1.4230028144305918E-3</v>
      </c>
      <c r="N19" s="144">
        <f t="shared" si="5"/>
        <v>0.96799999999999997</v>
      </c>
      <c r="O19" s="567">
        <v>207.45321200000001</v>
      </c>
      <c r="P19" s="83">
        <f t="shared" si="6"/>
        <v>0.25</v>
      </c>
      <c r="Q19" s="562">
        <f t="shared" si="7"/>
        <v>1.4366507156626678E-3</v>
      </c>
      <c r="R19" s="144">
        <f t="shared" si="8"/>
        <v>1</v>
      </c>
      <c r="S19" s="510">
        <v>0.83746299999999996</v>
      </c>
      <c r="T19" s="26">
        <f t="shared" si="9"/>
        <v>0.5</v>
      </c>
      <c r="U19" s="163">
        <f t="shared" si="10"/>
        <v>1.5</v>
      </c>
      <c r="V19" s="608">
        <f t="shared" si="11"/>
        <v>0.96799999999999997</v>
      </c>
      <c r="W19" s="610">
        <f t="shared" si="12"/>
        <v>1</v>
      </c>
      <c r="X19" s="611">
        <f t="shared" si="13"/>
        <v>1</v>
      </c>
      <c r="Y19" s="10"/>
      <c r="Z19" s="614">
        <v>1813</v>
      </c>
      <c r="AA19" s="26">
        <f t="shared" si="14"/>
        <v>0.437</v>
      </c>
      <c r="AB19" s="573">
        <v>135</v>
      </c>
      <c r="AC19" s="26">
        <f t="shared" si="15"/>
        <v>0.46800000000000003</v>
      </c>
      <c r="AD19" s="26">
        <f t="shared" si="16"/>
        <v>6.6296120232566647E-2</v>
      </c>
      <c r="AE19" s="26">
        <f t="shared" si="17"/>
        <v>0.59299999999999997</v>
      </c>
      <c r="AF19" s="530">
        <f t="shared" si="18"/>
        <v>0.17043856644901659</v>
      </c>
      <c r="AG19" s="83">
        <f t="shared" si="19"/>
        <v>0.625</v>
      </c>
      <c r="AH19" s="62">
        <f t="shared" si="20"/>
        <v>8.7393199773643406</v>
      </c>
      <c r="AI19" s="178">
        <f t="shared" si="21"/>
        <v>0.84299999999999997</v>
      </c>
      <c r="AJ19" s="18">
        <v>2249</v>
      </c>
      <c r="AK19" s="26">
        <f t="shared" si="22"/>
        <v>8.2239368120817641E-2</v>
      </c>
      <c r="AL19" s="26">
        <f t="shared" si="23"/>
        <v>7.4462217319360174E-2</v>
      </c>
      <c r="AM19" s="26">
        <f t="shared" si="24"/>
        <v>0.437</v>
      </c>
      <c r="AN19" s="163">
        <f t="shared" si="25"/>
        <v>2.1230000000000002</v>
      </c>
      <c r="AO19" s="605">
        <f t="shared" si="26"/>
        <v>0.56200000000000006</v>
      </c>
      <c r="AP19" s="610">
        <f t="shared" si="27"/>
        <v>0</v>
      </c>
      <c r="AQ19" s="611">
        <f t="shared" si="28"/>
        <v>0</v>
      </c>
      <c r="AR19" s="10"/>
      <c r="AS19" s="256">
        <v>50400</v>
      </c>
      <c r="AT19" s="26">
        <f t="shared" si="29"/>
        <v>0.78100000000000003</v>
      </c>
      <c r="AU19" s="163">
        <f t="shared" si="30"/>
        <v>0.78100000000000003</v>
      </c>
      <c r="AV19" s="605">
        <f t="shared" si="31"/>
        <v>0.78100000000000003</v>
      </c>
      <c r="AW19" s="621">
        <f t="shared" si="32"/>
        <v>0</v>
      </c>
      <c r="AX19" s="622">
        <f t="shared" si="33"/>
        <v>0</v>
      </c>
      <c r="AY19" s="10"/>
      <c r="AZ19" s="160">
        <v>158</v>
      </c>
      <c r="BA19" s="26">
        <f t="shared" si="34"/>
        <v>0.46800000000000003</v>
      </c>
      <c r="BB19" s="26">
        <f t="shared" si="35"/>
        <v>8.7148372862658571E-2</v>
      </c>
      <c r="BC19" s="26">
        <f t="shared" si="36"/>
        <v>0.71799999999999997</v>
      </c>
      <c r="BD19" s="163">
        <f t="shared" si="37"/>
        <v>1.1859999999999999</v>
      </c>
      <c r="BE19" s="605">
        <f t="shared" si="38"/>
        <v>0.56200000000000006</v>
      </c>
      <c r="BF19" s="621">
        <f t="shared" si="39"/>
        <v>0</v>
      </c>
      <c r="BG19" s="622">
        <f t="shared" si="40"/>
        <v>0</v>
      </c>
      <c r="BH19" s="10"/>
      <c r="BI19" s="10"/>
      <c r="BJ19" s="212">
        <f t="shared" si="41"/>
        <v>5.59</v>
      </c>
      <c r="BK19" s="608">
        <f t="shared" si="42"/>
        <v>0.71799999999999997</v>
      </c>
      <c r="BL19" s="10"/>
      <c r="BM19" s="627">
        <f t="shared" si="43"/>
        <v>1</v>
      </c>
      <c r="BN19" s="628">
        <f t="shared" si="44"/>
        <v>1</v>
      </c>
    </row>
    <row r="20" spans="1:66" x14ac:dyDescent="0.3">
      <c r="A20" s="591" t="s">
        <v>1091</v>
      </c>
      <c r="B20" s="4" t="s">
        <v>1092</v>
      </c>
      <c r="C20" s="11" t="s">
        <v>1200</v>
      </c>
      <c r="D20" s="526">
        <v>448635.71904</v>
      </c>
      <c r="E20" s="589">
        <v>43256</v>
      </c>
      <c r="F20" s="10"/>
      <c r="G20" s="597">
        <v>28423.843066000001</v>
      </c>
      <c r="H20" s="178">
        <f t="shared" si="0"/>
        <v>0.84299999999999997</v>
      </c>
      <c r="I20" s="26">
        <f t="shared" si="1"/>
        <v>6.3356174864591538E-2</v>
      </c>
      <c r="J20" s="144">
        <f t="shared" si="2"/>
        <v>0.93700000000000006</v>
      </c>
      <c r="K20" s="561">
        <v>628.37612799999999</v>
      </c>
      <c r="L20" s="83">
        <f t="shared" si="3"/>
        <v>0.75</v>
      </c>
      <c r="M20" s="562">
        <f t="shared" si="4"/>
        <v>1.4006377587246336E-3</v>
      </c>
      <c r="N20" s="144">
        <f t="shared" si="5"/>
        <v>0.93700000000000006</v>
      </c>
      <c r="O20" s="567">
        <v>630.07722799999999</v>
      </c>
      <c r="P20" s="83">
        <f t="shared" si="6"/>
        <v>0.65600000000000003</v>
      </c>
      <c r="Q20" s="562">
        <f t="shared" si="7"/>
        <v>1.4044294764319085E-3</v>
      </c>
      <c r="R20" s="144">
        <f t="shared" si="8"/>
        <v>0.96799999999999997</v>
      </c>
      <c r="S20" s="510">
        <v>0.67395000000000005</v>
      </c>
      <c r="T20" s="26">
        <f t="shared" si="9"/>
        <v>0.375</v>
      </c>
      <c r="U20" s="163">
        <f t="shared" si="10"/>
        <v>1.343</v>
      </c>
      <c r="V20" s="606">
        <f t="shared" si="11"/>
        <v>0.78100000000000003</v>
      </c>
      <c r="W20" s="610">
        <f t="shared" si="12"/>
        <v>1</v>
      </c>
      <c r="X20" s="611">
        <f t="shared" si="13"/>
        <v>1</v>
      </c>
      <c r="Y20" s="10"/>
      <c r="Z20" s="614">
        <v>2390</v>
      </c>
      <c r="AA20" s="26">
        <f t="shared" si="14"/>
        <v>0.56200000000000006</v>
      </c>
      <c r="AB20" s="573">
        <v>229</v>
      </c>
      <c r="AC20" s="26">
        <f t="shared" si="15"/>
        <v>0.59299999999999997</v>
      </c>
      <c r="AD20" s="26">
        <f t="shared" si="16"/>
        <v>5.5252450527094508E-2</v>
      </c>
      <c r="AE20" s="26">
        <f t="shared" si="17"/>
        <v>0.34300000000000003</v>
      </c>
      <c r="AF20" s="530">
        <f t="shared" si="18"/>
        <v>8.4084337028262984E-2</v>
      </c>
      <c r="AG20" s="26">
        <f t="shared" si="19"/>
        <v>0.312</v>
      </c>
      <c r="AH20" s="62">
        <f t="shared" si="20"/>
        <v>3.7931858092798745</v>
      </c>
      <c r="AI20" s="26">
        <f t="shared" si="21"/>
        <v>0.5</v>
      </c>
      <c r="AJ20" s="18">
        <v>2511</v>
      </c>
      <c r="AK20" s="26">
        <f t="shared" si="22"/>
        <v>5.8049750323654524E-2</v>
      </c>
      <c r="AL20" s="26">
        <f t="shared" si="23"/>
        <v>9.5815899581589953E-2</v>
      </c>
      <c r="AM20" s="26">
        <f t="shared" si="24"/>
        <v>0.59299999999999997</v>
      </c>
      <c r="AN20" s="163">
        <f t="shared" si="25"/>
        <v>1.81</v>
      </c>
      <c r="AO20" s="605">
        <f t="shared" si="26"/>
        <v>0.40600000000000003</v>
      </c>
      <c r="AP20" s="610">
        <f t="shared" si="27"/>
        <v>0</v>
      </c>
      <c r="AQ20" s="611">
        <f t="shared" si="28"/>
        <v>0</v>
      </c>
      <c r="AR20" s="10"/>
      <c r="AS20" s="256">
        <v>47650</v>
      </c>
      <c r="AT20" s="26">
        <f t="shared" si="29"/>
        <v>0.65600000000000003</v>
      </c>
      <c r="AU20" s="163">
        <f t="shared" si="30"/>
        <v>0.65600000000000003</v>
      </c>
      <c r="AV20" s="605">
        <f t="shared" si="31"/>
        <v>0.65600000000000003</v>
      </c>
      <c r="AW20" s="621">
        <f t="shared" si="32"/>
        <v>0</v>
      </c>
      <c r="AX20" s="622">
        <f t="shared" si="33"/>
        <v>0</v>
      </c>
      <c r="AY20" s="10"/>
      <c r="AZ20" s="160">
        <v>361</v>
      </c>
      <c r="BA20" s="31">
        <f t="shared" si="34"/>
        <v>0.84299999999999997</v>
      </c>
      <c r="BB20" s="26">
        <f t="shared" si="35"/>
        <v>0.15104602510460252</v>
      </c>
      <c r="BC20" s="144">
        <f t="shared" si="36"/>
        <v>0.93700000000000006</v>
      </c>
      <c r="BD20" s="163">
        <f t="shared" si="37"/>
        <v>1.78</v>
      </c>
      <c r="BE20" s="608">
        <f t="shared" si="38"/>
        <v>1</v>
      </c>
      <c r="BF20" s="621">
        <f t="shared" si="39"/>
        <v>1</v>
      </c>
      <c r="BG20" s="622">
        <f t="shared" si="40"/>
        <v>2</v>
      </c>
      <c r="BH20" s="10"/>
      <c r="BI20" s="10"/>
      <c r="BJ20" s="212">
        <f t="shared" si="41"/>
        <v>5.5890000000000004</v>
      </c>
      <c r="BK20" s="608">
        <f t="shared" si="42"/>
        <v>0.68700000000000006</v>
      </c>
      <c r="BL20" s="10"/>
      <c r="BM20" s="627">
        <f t="shared" si="43"/>
        <v>2</v>
      </c>
      <c r="BN20" s="628">
        <f t="shared" si="44"/>
        <v>3</v>
      </c>
    </row>
    <row r="21" spans="1:66" x14ac:dyDescent="0.3">
      <c r="A21" s="591" t="s">
        <v>1103</v>
      </c>
      <c r="B21" s="4" t="s">
        <v>1104</v>
      </c>
      <c r="C21" s="11" t="s">
        <v>1200</v>
      </c>
      <c r="D21" s="526">
        <v>979732.40896000003</v>
      </c>
      <c r="E21" s="589">
        <v>37839</v>
      </c>
      <c r="F21" s="10"/>
      <c r="G21" s="597">
        <v>33052.542311999998</v>
      </c>
      <c r="H21" s="144">
        <f t="shared" si="0"/>
        <v>0.93700000000000006</v>
      </c>
      <c r="I21" s="26">
        <f t="shared" si="1"/>
        <v>3.3736295757619925E-2</v>
      </c>
      <c r="J21" s="83">
        <f t="shared" si="2"/>
        <v>0.625</v>
      </c>
      <c r="K21" s="561">
        <v>868.87798999999995</v>
      </c>
      <c r="L21" s="144">
        <f t="shared" si="3"/>
        <v>0.96799999999999997</v>
      </c>
      <c r="M21" s="562">
        <f t="shared" si="4"/>
        <v>8.8685235075802629E-4</v>
      </c>
      <c r="N21" s="83">
        <f t="shared" si="5"/>
        <v>0.5</v>
      </c>
      <c r="O21" s="567">
        <v>897.76122399999997</v>
      </c>
      <c r="P21" s="144">
        <f t="shared" si="6"/>
        <v>0.90600000000000003</v>
      </c>
      <c r="Q21" s="562">
        <f t="shared" si="7"/>
        <v>9.1633308828987939E-4</v>
      </c>
      <c r="R21" s="83">
        <f t="shared" si="8"/>
        <v>0.375</v>
      </c>
      <c r="S21" s="510">
        <v>0.72287000000000001</v>
      </c>
      <c r="T21" s="26">
        <f t="shared" si="9"/>
        <v>0.437</v>
      </c>
      <c r="U21" s="163">
        <f t="shared" si="10"/>
        <v>0.81200000000000006</v>
      </c>
      <c r="V21" s="606">
        <f t="shared" si="11"/>
        <v>0.25</v>
      </c>
      <c r="W21" s="610">
        <f t="shared" si="12"/>
        <v>0</v>
      </c>
      <c r="X21" s="611">
        <f t="shared" si="13"/>
        <v>0</v>
      </c>
      <c r="Y21" s="10"/>
      <c r="Z21" s="614">
        <v>4909</v>
      </c>
      <c r="AA21" s="31">
        <f t="shared" si="14"/>
        <v>0.84299999999999997</v>
      </c>
      <c r="AB21" s="529">
        <v>254</v>
      </c>
      <c r="AC21" s="26">
        <f t="shared" si="15"/>
        <v>0.625</v>
      </c>
      <c r="AD21" s="26">
        <f t="shared" si="16"/>
        <v>0.12973387245963161</v>
      </c>
      <c r="AE21" s="31">
        <f t="shared" si="17"/>
        <v>0.875</v>
      </c>
      <c r="AF21" s="530">
        <f t="shared" si="18"/>
        <v>0.14852110175554475</v>
      </c>
      <c r="AG21" s="83">
        <f t="shared" si="19"/>
        <v>0.56200000000000006</v>
      </c>
      <c r="AH21" s="62">
        <f t="shared" si="20"/>
        <v>5.4680463677500066</v>
      </c>
      <c r="AI21" s="26">
        <f t="shared" si="21"/>
        <v>0.625</v>
      </c>
      <c r="AJ21" s="18">
        <v>5146</v>
      </c>
      <c r="AK21" s="26">
        <f t="shared" si="22"/>
        <v>0.13599725151298925</v>
      </c>
      <c r="AL21" s="26">
        <f t="shared" si="23"/>
        <v>5.1741698920350375E-2</v>
      </c>
      <c r="AM21" s="26">
        <f t="shared" si="24"/>
        <v>0.312</v>
      </c>
      <c r="AN21" s="163">
        <f t="shared" si="25"/>
        <v>2.9050000000000002</v>
      </c>
      <c r="AO21" s="606">
        <f t="shared" si="26"/>
        <v>0.78100000000000003</v>
      </c>
      <c r="AP21" s="610">
        <f t="shared" si="27"/>
        <v>0</v>
      </c>
      <c r="AQ21" s="611">
        <f t="shared" si="28"/>
        <v>2</v>
      </c>
      <c r="AR21" s="10"/>
      <c r="AS21" s="256">
        <v>38500</v>
      </c>
      <c r="AT21" s="26">
        <f t="shared" si="29"/>
        <v>0.437</v>
      </c>
      <c r="AU21" s="163">
        <f t="shared" si="30"/>
        <v>0.437</v>
      </c>
      <c r="AV21" s="605">
        <f t="shared" si="31"/>
        <v>0.437</v>
      </c>
      <c r="AW21" s="621">
        <f t="shared" si="32"/>
        <v>0</v>
      </c>
      <c r="AX21" s="622">
        <f t="shared" si="33"/>
        <v>0</v>
      </c>
      <c r="AY21" s="10"/>
      <c r="AZ21" s="160">
        <v>270</v>
      </c>
      <c r="BA21" s="26">
        <f t="shared" si="34"/>
        <v>0.68700000000000006</v>
      </c>
      <c r="BB21" s="26">
        <f t="shared" si="35"/>
        <v>5.500101853738032E-2</v>
      </c>
      <c r="BC21" s="26">
        <f t="shared" si="36"/>
        <v>0.375</v>
      </c>
      <c r="BD21" s="163">
        <f t="shared" si="37"/>
        <v>1.0620000000000001</v>
      </c>
      <c r="BE21" s="605">
        <f t="shared" si="38"/>
        <v>0.437</v>
      </c>
      <c r="BF21" s="621">
        <f t="shared" si="39"/>
        <v>0</v>
      </c>
      <c r="BG21" s="622">
        <f t="shared" si="40"/>
        <v>0</v>
      </c>
      <c r="BH21" s="10"/>
      <c r="BI21" s="10"/>
      <c r="BJ21" s="212">
        <f t="shared" si="41"/>
        <v>5.2160000000000002</v>
      </c>
      <c r="BK21" s="608">
        <f t="shared" si="42"/>
        <v>0.65600000000000003</v>
      </c>
      <c r="BL21" s="10"/>
      <c r="BM21" s="627">
        <f t="shared" si="43"/>
        <v>0</v>
      </c>
      <c r="BN21" s="628">
        <f t="shared" si="44"/>
        <v>2</v>
      </c>
    </row>
    <row r="22" spans="1:66" x14ac:dyDescent="0.3">
      <c r="A22" s="591" t="s">
        <v>960</v>
      </c>
      <c r="B22" s="4" t="s">
        <v>1125</v>
      </c>
      <c r="C22" s="11" t="s">
        <v>1200</v>
      </c>
      <c r="D22" s="526">
        <v>568850.6912</v>
      </c>
      <c r="E22" s="589">
        <v>65473</v>
      </c>
      <c r="F22" s="10"/>
      <c r="G22" s="597">
        <v>17761.922875</v>
      </c>
      <c r="H22" s="26">
        <f t="shared" si="0"/>
        <v>0.59299999999999997</v>
      </c>
      <c r="I22" s="26">
        <f t="shared" si="1"/>
        <v>3.1224226584889839E-2</v>
      </c>
      <c r="J22" s="83">
        <f t="shared" si="2"/>
        <v>0.53100000000000003</v>
      </c>
      <c r="K22" s="561">
        <v>603.95595300000002</v>
      </c>
      <c r="L22" s="83">
        <f t="shared" si="3"/>
        <v>0.71799999999999997</v>
      </c>
      <c r="M22" s="562">
        <f t="shared" si="4"/>
        <v>1.0617126116625522E-3</v>
      </c>
      <c r="N22" s="83">
        <f t="shared" si="5"/>
        <v>0.68700000000000006</v>
      </c>
      <c r="O22" s="567">
        <v>714.464294</v>
      </c>
      <c r="P22" s="83">
        <f t="shared" si="6"/>
        <v>0.75</v>
      </c>
      <c r="Q22" s="562">
        <f t="shared" si="7"/>
        <v>1.2559785986948977E-3</v>
      </c>
      <c r="R22" s="178">
        <f t="shared" si="8"/>
        <v>0.81200000000000006</v>
      </c>
      <c r="S22" s="510">
        <v>1.0472410000000001</v>
      </c>
      <c r="T22" s="26">
        <f t="shared" si="9"/>
        <v>0.65600000000000003</v>
      </c>
      <c r="U22" s="163">
        <f t="shared" si="10"/>
        <v>1.468</v>
      </c>
      <c r="V22" s="607">
        <f t="shared" si="11"/>
        <v>0.875</v>
      </c>
      <c r="W22" s="610">
        <f t="shared" si="12"/>
        <v>0</v>
      </c>
      <c r="X22" s="611">
        <f t="shared" si="13"/>
        <v>1</v>
      </c>
      <c r="Y22" s="10"/>
      <c r="Z22" s="614">
        <v>2902</v>
      </c>
      <c r="AA22" s="26">
        <f t="shared" si="14"/>
        <v>0.65600000000000003</v>
      </c>
      <c r="AB22" s="573">
        <v>333</v>
      </c>
      <c r="AC22" s="26">
        <f t="shared" si="15"/>
        <v>0.78100000000000003</v>
      </c>
      <c r="AD22" s="26">
        <f t="shared" si="16"/>
        <v>4.4323614314297495E-2</v>
      </c>
      <c r="AE22" s="26">
        <f t="shared" si="17"/>
        <v>0.312</v>
      </c>
      <c r="AF22" s="530">
        <f t="shared" si="18"/>
        <v>0.16338321140244225</v>
      </c>
      <c r="AG22" s="26">
        <f t="shared" si="19"/>
        <v>0.59299999999999997</v>
      </c>
      <c r="AH22" s="62">
        <f t="shared" si="20"/>
        <v>4.0617845067566103</v>
      </c>
      <c r="AI22" s="26">
        <f t="shared" si="21"/>
        <v>0.56200000000000006</v>
      </c>
      <c r="AJ22" s="18">
        <v>3545</v>
      </c>
      <c r="AK22" s="26">
        <f t="shared" si="22"/>
        <v>5.4144456493516409E-2</v>
      </c>
      <c r="AL22" s="26">
        <f t="shared" si="23"/>
        <v>0.11474844934527911</v>
      </c>
      <c r="AM22" s="26">
        <f t="shared" si="24"/>
        <v>0.71799999999999997</v>
      </c>
      <c r="AN22" s="163">
        <f t="shared" si="25"/>
        <v>2.3420000000000001</v>
      </c>
      <c r="AO22" s="605">
        <f t="shared" si="26"/>
        <v>0.625</v>
      </c>
      <c r="AP22" s="610">
        <f t="shared" si="27"/>
        <v>0</v>
      </c>
      <c r="AQ22" s="611">
        <f t="shared" si="28"/>
        <v>0</v>
      </c>
      <c r="AR22" s="10"/>
      <c r="AS22" s="256">
        <v>43600</v>
      </c>
      <c r="AT22" s="26">
        <f t="shared" si="29"/>
        <v>0.56200000000000006</v>
      </c>
      <c r="AU22" s="163">
        <f t="shared" si="30"/>
        <v>0.56200000000000006</v>
      </c>
      <c r="AV22" s="605">
        <f t="shared" si="31"/>
        <v>0.56200000000000006</v>
      </c>
      <c r="AW22" s="621">
        <f t="shared" si="32"/>
        <v>0</v>
      </c>
      <c r="AX22" s="622">
        <f t="shared" si="33"/>
        <v>0</v>
      </c>
      <c r="AY22" s="10"/>
      <c r="AZ22" s="160">
        <v>143</v>
      </c>
      <c r="BA22" s="26">
        <f t="shared" si="34"/>
        <v>0.437</v>
      </c>
      <c r="BB22" s="26">
        <f t="shared" si="35"/>
        <v>4.9276361130254999E-2</v>
      </c>
      <c r="BC22" s="26">
        <f t="shared" si="36"/>
        <v>0.312</v>
      </c>
      <c r="BD22" s="163">
        <f t="shared" si="37"/>
        <v>0.749</v>
      </c>
      <c r="BE22" s="605">
        <f t="shared" si="38"/>
        <v>0.34300000000000003</v>
      </c>
      <c r="BF22" s="621">
        <f t="shared" si="39"/>
        <v>0</v>
      </c>
      <c r="BG22" s="622">
        <f t="shared" si="40"/>
        <v>0</v>
      </c>
      <c r="BH22" s="10"/>
      <c r="BI22" s="10"/>
      <c r="BJ22" s="212">
        <f t="shared" si="41"/>
        <v>5.1210000000000004</v>
      </c>
      <c r="BK22" s="608">
        <f t="shared" si="42"/>
        <v>0.625</v>
      </c>
      <c r="BL22" s="10"/>
      <c r="BM22" s="627">
        <f t="shared" si="43"/>
        <v>0</v>
      </c>
      <c r="BN22" s="628">
        <f t="shared" si="44"/>
        <v>1</v>
      </c>
    </row>
    <row r="23" spans="1:66" x14ac:dyDescent="0.3">
      <c r="A23" s="591" t="s">
        <v>1115</v>
      </c>
      <c r="B23" s="4" t="s">
        <v>1116</v>
      </c>
      <c r="C23" s="11" t="s">
        <v>1200</v>
      </c>
      <c r="D23" s="526">
        <v>474866.97088000004</v>
      </c>
      <c r="E23" s="589">
        <v>46244</v>
      </c>
      <c r="F23" s="10"/>
      <c r="G23" s="597">
        <v>20021.393222999999</v>
      </c>
      <c r="H23" s="83">
        <f t="shared" si="0"/>
        <v>0.65600000000000003</v>
      </c>
      <c r="I23" s="26">
        <f t="shared" si="1"/>
        <v>4.2162109497523782E-2</v>
      </c>
      <c r="J23" s="83">
        <f t="shared" si="2"/>
        <v>0.78100000000000003</v>
      </c>
      <c r="K23" s="561">
        <v>578.19501500000001</v>
      </c>
      <c r="L23" s="83">
        <f t="shared" si="3"/>
        <v>0.68700000000000006</v>
      </c>
      <c r="M23" s="562">
        <f t="shared" si="4"/>
        <v>1.2175936640287227E-3</v>
      </c>
      <c r="N23" s="144">
        <f t="shared" si="5"/>
        <v>0.90600000000000003</v>
      </c>
      <c r="O23" s="567">
        <v>599.71439099999998</v>
      </c>
      <c r="P23" s="83">
        <f t="shared" si="6"/>
        <v>0.625</v>
      </c>
      <c r="Q23" s="562">
        <f t="shared" si="7"/>
        <v>1.2629103049400106E-3</v>
      </c>
      <c r="R23" s="178">
        <f t="shared" si="8"/>
        <v>0.875</v>
      </c>
      <c r="S23" s="510">
        <v>0</v>
      </c>
      <c r="T23" s="26">
        <f t="shared" si="9"/>
        <v>0</v>
      </c>
      <c r="U23" s="163">
        <f t="shared" si="10"/>
        <v>0.875</v>
      </c>
      <c r="V23" s="606">
        <f t="shared" si="11"/>
        <v>0.312</v>
      </c>
      <c r="W23" s="610">
        <f t="shared" si="12"/>
        <v>0</v>
      </c>
      <c r="X23" s="611">
        <f t="shared" si="13"/>
        <v>1</v>
      </c>
      <c r="Y23" s="10"/>
      <c r="Z23" s="614">
        <v>4487</v>
      </c>
      <c r="AA23" s="26">
        <f t="shared" si="14"/>
        <v>0.75</v>
      </c>
      <c r="AB23" s="573">
        <v>331</v>
      </c>
      <c r="AC23" s="26">
        <f t="shared" si="15"/>
        <v>0.75</v>
      </c>
      <c r="AD23" s="26">
        <f t="shared" si="16"/>
        <v>9.7028803736700975E-2</v>
      </c>
      <c r="AE23" s="26">
        <f t="shared" si="17"/>
        <v>0.75</v>
      </c>
      <c r="AF23" s="530">
        <f t="shared" si="18"/>
        <v>0.22411027794236935</v>
      </c>
      <c r="AG23" s="83">
        <f t="shared" si="19"/>
        <v>0.71799999999999997</v>
      </c>
      <c r="AH23" s="62">
        <f t="shared" si="20"/>
        <v>7.4818948274996462</v>
      </c>
      <c r="AI23" s="83">
        <f t="shared" si="21"/>
        <v>0.78100000000000003</v>
      </c>
      <c r="AJ23" s="18">
        <v>5101</v>
      </c>
      <c r="AK23" s="26">
        <f t="shared" si="22"/>
        <v>0.11030620188565003</v>
      </c>
      <c r="AL23" s="26">
        <f t="shared" si="23"/>
        <v>7.3768665032315578E-2</v>
      </c>
      <c r="AM23" s="26">
        <f t="shared" si="24"/>
        <v>0.40600000000000003</v>
      </c>
      <c r="AN23" s="163">
        <f t="shared" si="25"/>
        <v>2.968</v>
      </c>
      <c r="AO23" s="607">
        <f t="shared" si="26"/>
        <v>0.81200000000000006</v>
      </c>
      <c r="AP23" s="610">
        <f t="shared" si="27"/>
        <v>0</v>
      </c>
      <c r="AQ23" s="611">
        <f t="shared" si="28"/>
        <v>0</v>
      </c>
      <c r="AR23" s="10"/>
      <c r="AS23" s="256">
        <v>34100</v>
      </c>
      <c r="AT23" s="26">
        <f t="shared" si="29"/>
        <v>0.34300000000000003</v>
      </c>
      <c r="AU23" s="163">
        <f t="shared" si="30"/>
        <v>0.34300000000000003</v>
      </c>
      <c r="AV23" s="605">
        <f t="shared" si="31"/>
        <v>0.34300000000000003</v>
      </c>
      <c r="AW23" s="621">
        <f t="shared" si="32"/>
        <v>0</v>
      </c>
      <c r="AX23" s="622">
        <f t="shared" si="33"/>
        <v>0</v>
      </c>
      <c r="AY23" s="10"/>
      <c r="AZ23" s="160">
        <v>164</v>
      </c>
      <c r="BA23" s="26">
        <f t="shared" si="34"/>
        <v>0.5</v>
      </c>
      <c r="BB23" s="26">
        <f t="shared" si="35"/>
        <v>3.6550033429908625E-2</v>
      </c>
      <c r="BC23" s="26">
        <f t="shared" si="36"/>
        <v>0.218</v>
      </c>
      <c r="BD23" s="163">
        <f t="shared" si="37"/>
        <v>0.71799999999999997</v>
      </c>
      <c r="BE23" s="605">
        <f t="shared" si="38"/>
        <v>0.28100000000000003</v>
      </c>
      <c r="BF23" s="621">
        <f t="shared" si="39"/>
        <v>0</v>
      </c>
      <c r="BG23" s="622">
        <f t="shared" si="40"/>
        <v>0</v>
      </c>
      <c r="BH23" s="10"/>
      <c r="BI23" s="10"/>
      <c r="BJ23" s="212">
        <f t="shared" si="41"/>
        <v>4.9039999999999999</v>
      </c>
      <c r="BK23" s="608">
        <f t="shared" si="42"/>
        <v>0.59299999999999997</v>
      </c>
      <c r="BL23" s="10"/>
      <c r="BM23" s="627">
        <f t="shared" si="43"/>
        <v>0</v>
      </c>
      <c r="BN23" s="628">
        <f t="shared" si="44"/>
        <v>1</v>
      </c>
    </row>
    <row r="24" spans="1:66" x14ac:dyDescent="0.3">
      <c r="A24" s="591" t="s">
        <v>1087</v>
      </c>
      <c r="B24" s="4" t="s">
        <v>1088</v>
      </c>
      <c r="C24" s="11" t="s">
        <v>1200</v>
      </c>
      <c r="D24" s="526">
        <v>880433.53087999998</v>
      </c>
      <c r="E24" s="589">
        <v>23106</v>
      </c>
      <c r="F24" s="10"/>
      <c r="G24" s="597">
        <v>42821.132001999998</v>
      </c>
      <c r="H24" s="144">
        <f t="shared" si="0"/>
        <v>0.96799999999999997</v>
      </c>
      <c r="I24" s="26">
        <f t="shared" si="1"/>
        <v>4.8636416606259822E-2</v>
      </c>
      <c r="J24" s="178">
        <f t="shared" si="2"/>
        <v>0.84299999999999997</v>
      </c>
      <c r="K24" s="561">
        <v>773.32977500000004</v>
      </c>
      <c r="L24" s="144">
        <f t="shared" si="3"/>
        <v>0.90600000000000003</v>
      </c>
      <c r="M24" s="562">
        <f t="shared" si="4"/>
        <v>8.78351116667548E-4</v>
      </c>
      <c r="N24" s="83">
        <f t="shared" si="5"/>
        <v>0.46800000000000003</v>
      </c>
      <c r="O24" s="567">
        <v>781.11789999999996</v>
      </c>
      <c r="P24" s="178">
        <f t="shared" si="6"/>
        <v>0.84299999999999997</v>
      </c>
      <c r="Q24" s="562">
        <f t="shared" si="7"/>
        <v>8.8719690084868388E-4</v>
      </c>
      <c r="R24" s="83">
        <f t="shared" si="8"/>
        <v>0.28100000000000003</v>
      </c>
      <c r="S24" s="510">
        <v>1.0998049999999999</v>
      </c>
      <c r="T24" s="26">
        <f t="shared" si="9"/>
        <v>0.71799999999999997</v>
      </c>
      <c r="U24" s="163">
        <f t="shared" si="10"/>
        <v>0.999</v>
      </c>
      <c r="V24" s="606">
        <f t="shared" si="11"/>
        <v>0.437</v>
      </c>
      <c r="W24" s="610">
        <f t="shared" si="12"/>
        <v>0</v>
      </c>
      <c r="X24" s="611">
        <f t="shared" si="13"/>
        <v>0</v>
      </c>
      <c r="Y24" s="10"/>
      <c r="Z24" s="614">
        <v>1457</v>
      </c>
      <c r="AA24" s="26">
        <f t="shared" si="14"/>
        <v>0.375</v>
      </c>
      <c r="AB24" s="573">
        <v>152</v>
      </c>
      <c r="AC24" s="26">
        <f t="shared" si="15"/>
        <v>0.5</v>
      </c>
      <c r="AD24" s="26">
        <f t="shared" si="16"/>
        <v>6.3057214576300522E-2</v>
      </c>
      <c r="AE24" s="26">
        <f t="shared" si="17"/>
        <v>0.56200000000000006</v>
      </c>
      <c r="AF24" s="530">
        <f t="shared" si="18"/>
        <v>3.4025256500270697E-2</v>
      </c>
      <c r="AG24" s="26">
        <f t="shared" si="19"/>
        <v>0.156</v>
      </c>
      <c r="AH24" s="62">
        <f t="shared" si="20"/>
        <v>1.8652753956861059</v>
      </c>
      <c r="AI24" s="26">
        <f t="shared" si="21"/>
        <v>0.218</v>
      </c>
      <c r="AJ24" s="18">
        <v>1552</v>
      </c>
      <c r="AK24" s="26">
        <f t="shared" si="22"/>
        <v>6.7168700770362674E-2</v>
      </c>
      <c r="AL24" s="26">
        <f t="shared" si="23"/>
        <v>0.10432395332875773</v>
      </c>
      <c r="AM24" s="26">
        <f t="shared" si="24"/>
        <v>0.65600000000000003</v>
      </c>
      <c r="AN24" s="163">
        <f t="shared" si="25"/>
        <v>1.593</v>
      </c>
      <c r="AO24" s="605">
        <f t="shared" si="26"/>
        <v>0.375</v>
      </c>
      <c r="AP24" s="610">
        <f t="shared" si="27"/>
        <v>0</v>
      </c>
      <c r="AQ24" s="611">
        <f t="shared" si="28"/>
        <v>0</v>
      </c>
      <c r="AR24" s="10"/>
      <c r="AS24" s="256">
        <v>48600</v>
      </c>
      <c r="AT24" s="26">
        <f t="shared" si="29"/>
        <v>0.71799999999999997</v>
      </c>
      <c r="AU24" s="163">
        <f t="shared" si="30"/>
        <v>0.71799999999999997</v>
      </c>
      <c r="AV24" s="605">
        <f t="shared" si="31"/>
        <v>0.71799999999999997</v>
      </c>
      <c r="AW24" s="621">
        <f t="shared" si="32"/>
        <v>0</v>
      </c>
      <c r="AX24" s="622">
        <f t="shared" si="33"/>
        <v>0</v>
      </c>
      <c r="AY24" s="10"/>
      <c r="AZ24" s="160">
        <v>180</v>
      </c>
      <c r="BA24" s="26">
        <f t="shared" si="34"/>
        <v>0.56200000000000006</v>
      </c>
      <c r="BB24" s="26">
        <f t="shared" si="35"/>
        <v>0.12354152367879204</v>
      </c>
      <c r="BC24" s="178">
        <f t="shared" si="36"/>
        <v>0.875</v>
      </c>
      <c r="BD24" s="163">
        <f t="shared" si="37"/>
        <v>1.4370000000000001</v>
      </c>
      <c r="BE24" s="605">
        <f t="shared" si="38"/>
        <v>0.78100000000000003</v>
      </c>
      <c r="BF24" s="621">
        <f t="shared" si="39"/>
        <v>0</v>
      </c>
      <c r="BG24" s="622">
        <f t="shared" si="40"/>
        <v>1</v>
      </c>
      <c r="BH24" s="10"/>
      <c r="BI24" s="10"/>
      <c r="BJ24" s="212">
        <f t="shared" si="41"/>
        <v>4.7469999999999999</v>
      </c>
      <c r="BK24" s="608">
        <f t="shared" si="42"/>
        <v>0.56200000000000006</v>
      </c>
      <c r="BL24" s="10"/>
      <c r="BM24" s="627">
        <f t="shared" si="43"/>
        <v>0</v>
      </c>
      <c r="BN24" s="628">
        <f t="shared" si="44"/>
        <v>1</v>
      </c>
    </row>
    <row r="25" spans="1:66" x14ac:dyDescent="0.3">
      <c r="A25" s="591" t="s">
        <v>1107</v>
      </c>
      <c r="B25" s="4" t="s">
        <v>1108</v>
      </c>
      <c r="C25" s="11" t="s">
        <v>1200</v>
      </c>
      <c r="D25" s="526">
        <v>880917.6812799999</v>
      </c>
      <c r="E25" s="589">
        <v>55633</v>
      </c>
      <c r="F25" s="10"/>
      <c r="G25" s="597">
        <v>29852.527222000001</v>
      </c>
      <c r="H25" s="178">
        <f t="shared" si="0"/>
        <v>0.875</v>
      </c>
      <c r="I25" s="26">
        <f t="shared" si="1"/>
        <v>3.388798733001179E-2</v>
      </c>
      <c r="J25" s="83">
        <f t="shared" si="2"/>
        <v>0.65600000000000003</v>
      </c>
      <c r="K25" s="561">
        <v>686.38478099999998</v>
      </c>
      <c r="L25" s="83">
        <f t="shared" si="3"/>
        <v>0.78100000000000003</v>
      </c>
      <c r="M25" s="562">
        <f t="shared" si="4"/>
        <v>7.7917017172667285E-4</v>
      </c>
      <c r="N25" s="83">
        <f t="shared" si="5"/>
        <v>0.28100000000000003</v>
      </c>
      <c r="O25" s="567">
        <v>1039.5023779999999</v>
      </c>
      <c r="P25" s="144">
        <f t="shared" si="6"/>
        <v>0.96799999999999997</v>
      </c>
      <c r="Q25" s="562">
        <f t="shared" si="7"/>
        <v>1.1800221520012763E-3</v>
      </c>
      <c r="R25" s="83">
        <f t="shared" si="8"/>
        <v>0.71799999999999997</v>
      </c>
      <c r="S25" s="510">
        <v>0.4</v>
      </c>
      <c r="T25" s="26">
        <f t="shared" si="9"/>
        <v>0.25</v>
      </c>
      <c r="U25" s="163">
        <f t="shared" si="10"/>
        <v>0.96799999999999997</v>
      </c>
      <c r="V25" s="606">
        <f t="shared" si="11"/>
        <v>0.40600000000000003</v>
      </c>
      <c r="W25" s="610">
        <f t="shared" si="12"/>
        <v>0</v>
      </c>
      <c r="X25" s="611">
        <f t="shared" si="13"/>
        <v>0</v>
      </c>
      <c r="Y25" s="10"/>
      <c r="Z25" s="614">
        <v>3194</v>
      </c>
      <c r="AA25" s="26">
        <f t="shared" si="14"/>
        <v>0.68700000000000006</v>
      </c>
      <c r="AB25" s="573">
        <v>119</v>
      </c>
      <c r="AC25" s="26">
        <f t="shared" si="15"/>
        <v>0.34300000000000003</v>
      </c>
      <c r="AD25" s="26">
        <f t="shared" si="16"/>
        <v>5.74119677170025E-2</v>
      </c>
      <c r="AE25" s="26">
        <f t="shared" si="17"/>
        <v>0.46800000000000003</v>
      </c>
      <c r="AF25" s="530">
        <f t="shared" si="18"/>
        <v>0.10699261661324816</v>
      </c>
      <c r="AG25" s="83">
        <f t="shared" si="19"/>
        <v>0.46800000000000003</v>
      </c>
      <c r="AH25" s="62">
        <f t="shared" si="20"/>
        <v>3.0726240435786671</v>
      </c>
      <c r="AI25" s="26">
        <f t="shared" si="21"/>
        <v>0.40600000000000003</v>
      </c>
      <c r="AJ25" s="18">
        <v>4096</v>
      </c>
      <c r="AK25" s="26">
        <f t="shared" si="22"/>
        <v>7.3625366239462184E-2</v>
      </c>
      <c r="AL25" s="26">
        <f t="shared" si="23"/>
        <v>3.7257357545397621E-2</v>
      </c>
      <c r="AM25" s="26">
        <f t="shared" si="24"/>
        <v>0.218</v>
      </c>
      <c r="AN25" s="163">
        <f t="shared" si="25"/>
        <v>1.9660000000000002</v>
      </c>
      <c r="AO25" s="605">
        <f t="shared" si="26"/>
        <v>0.5</v>
      </c>
      <c r="AP25" s="610">
        <f t="shared" si="27"/>
        <v>0</v>
      </c>
      <c r="AQ25" s="611">
        <f t="shared" si="28"/>
        <v>0</v>
      </c>
      <c r="AR25" s="10"/>
      <c r="AS25" s="256">
        <v>52160</v>
      </c>
      <c r="AT25" s="31">
        <f t="shared" si="29"/>
        <v>0.875</v>
      </c>
      <c r="AU25" s="163">
        <f t="shared" si="30"/>
        <v>0.875</v>
      </c>
      <c r="AV25" s="620">
        <f t="shared" si="31"/>
        <v>0.875</v>
      </c>
      <c r="AW25" s="621">
        <f t="shared" si="32"/>
        <v>0</v>
      </c>
      <c r="AX25" s="622">
        <f t="shared" si="33"/>
        <v>1</v>
      </c>
      <c r="AY25" s="10"/>
      <c r="AZ25" s="160">
        <v>177</v>
      </c>
      <c r="BA25" s="26">
        <f t="shared" si="34"/>
        <v>0.53100000000000003</v>
      </c>
      <c r="BB25" s="26">
        <f t="shared" si="35"/>
        <v>5.54164057608015E-2</v>
      </c>
      <c r="BC25" s="26">
        <f t="shared" si="36"/>
        <v>0.40600000000000003</v>
      </c>
      <c r="BD25" s="163">
        <f t="shared" si="37"/>
        <v>0.93700000000000006</v>
      </c>
      <c r="BE25" s="605">
        <f t="shared" si="38"/>
        <v>0.40600000000000003</v>
      </c>
      <c r="BF25" s="621">
        <f t="shared" si="39"/>
        <v>0</v>
      </c>
      <c r="BG25" s="622">
        <f t="shared" si="40"/>
        <v>0</v>
      </c>
      <c r="BH25" s="10"/>
      <c r="BI25" s="10"/>
      <c r="BJ25" s="212">
        <f t="shared" si="41"/>
        <v>4.7460000000000004</v>
      </c>
      <c r="BK25" s="608">
        <f t="shared" si="42"/>
        <v>0.53100000000000003</v>
      </c>
      <c r="BL25" s="10"/>
      <c r="BM25" s="627">
        <f t="shared" si="43"/>
        <v>0</v>
      </c>
      <c r="BN25" s="628">
        <f t="shared" si="44"/>
        <v>1</v>
      </c>
    </row>
    <row r="26" spans="1:66" x14ac:dyDescent="0.3">
      <c r="A26" s="591" t="s">
        <v>1109</v>
      </c>
      <c r="B26" s="4" t="s">
        <v>1110</v>
      </c>
      <c r="C26" s="11" t="s">
        <v>1200</v>
      </c>
      <c r="D26" s="526">
        <v>375561.19423999998</v>
      </c>
      <c r="E26" s="589">
        <v>79270</v>
      </c>
      <c r="F26" s="10"/>
      <c r="G26" s="597">
        <v>19072.628178999999</v>
      </c>
      <c r="H26" s="26">
        <f t="shared" si="0"/>
        <v>0.625</v>
      </c>
      <c r="I26" s="26">
        <f t="shared" si="1"/>
        <v>5.0784342129905354E-2</v>
      </c>
      <c r="J26" s="178">
        <f t="shared" si="2"/>
        <v>0.875</v>
      </c>
      <c r="K26" s="561">
        <v>408.10432900000001</v>
      </c>
      <c r="L26" s="83">
        <f t="shared" si="3"/>
        <v>0.5</v>
      </c>
      <c r="M26" s="562">
        <f t="shared" si="4"/>
        <v>1.0866520163933752E-3</v>
      </c>
      <c r="N26" s="83">
        <f t="shared" si="5"/>
        <v>0.71799999999999997</v>
      </c>
      <c r="O26" s="567">
        <v>472.06273099999999</v>
      </c>
      <c r="P26" s="83">
        <f t="shared" si="6"/>
        <v>0.5</v>
      </c>
      <c r="Q26" s="562">
        <f t="shared" si="7"/>
        <v>1.2569528967317409E-3</v>
      </c>
      <c r="R26" s="178">
        <f t="shared" si="8"/>
        <v>0.84299999999999997</v>
      </c>
      <c r="S26" s="510">
        <v>0.30764799999999998</v>
      </c>
      <c r="T26" s="26">
        <f t="shared" si="9"/>
        <v>0.187</v>
      </c>
      <c r="U26" s="163">
        <f t="shared" si="10"/>
        <v>1.03</v>
      </c>
      <c r="V26" s="606">
        <f t="shared" si="11"/>
        <v>0.5</v>
      </c>
      <c r="W26" s="610">
        <f t="shared" si="12"/>
        <v>0</v>
      </c>
      <c r="X26" s="611">
        <f t="shared" si="13"/>
        <v>1</v>
      </c>
      <c r="Y26" s="10"/>
      <c r="Z26" s="614">
        <v>1285</v>
      </c>
      <c r="AA26" s="26">
        <f t="shared" si="14"/>
        <v>0.34300000000000003</v>
      </c>
      <c r="AB26" s="529">
        <v>120</v>
      </c>
      <c r="AC26" s="26">
        <f t="shared" si="15"/>
        <v>0.375</v>
      </c>
      <c r="AD26" s="26">
        <f t="shared" si="16"/>
        <v>1.6210420083259746E-2</v>
      </c>
      <c r="AE26" s="26">
        <f t="shared" si="17"/>
        <v>0.187</v>
      </c>
      <c r="AF26" s="530">
        <f t="shared" si="18"/>
        <v>6.737403927450622E-2</v>
      </c>
      <c r="AG26" s="26">
        <f t="shared" si="19"/>
        <v>0.25</v>
      </c>
      <c r="AH26" s="62">
        <f t="shared" si="20"/>
        <v>2.7220958478927244</v>
      </c>
      <c r="AI26" s="26">
        <f t="shared" si="21"/>
        <v>0.28100000000000003</v>
      </c>
      <c r="AJ26" s="18">
        <v>1511</v>
      </c>
      <c r="AK26" s="26">
        <f t="shared" si="22"/>
        <v>1.906143559984862E-2</v>
      </c>
      <c r="AL26" s="26">
        <f t="shared" si="23"/>
        <v>9.3385214007782102E-2</v>
      </c>
      <c r="AM26" s="26">
        <f t="shared" si="24"/>
        <v>0.56200000000000006</v>
      </c>
      <c r="AN26" s="163">
        <f t="shared" si="25"/>
        <v>1.155</v>
      </c>
      <c r="AO26" s="605">
        <f t="shared" si="26"/>
        <v>0.187</v>
      </c>
      <c r="AP26" s="610">
        <f t="shared" si="27"/>
        <v>0</v>
      </c>
      <c r="AQ26" s="611">
        <f t="shared" si="28"/>
        <v>0</v>
      </c>
      <c r="AR26" s="10"/>
      <c r="AS26" s="256">
        <v>85400</v>
      </c>
      <c r="AT26" s="144">
        <f t="shared" si="29"/>
        <v>0.96799999999999997</v>
      </c>
      <c r="AU26" s="163">
        <f t="shared" si="30"/>
        <v>0.96799999999999997</v>
      </c>
      <c r="AV26" s="608">
        <f t="shared" si="31"/>
        <v>0.96799999999999997</v>
      </c>
      <c r="AW26" s="621">
        <f t="shared" si="32"/>
        <v>1</v>
      </c>
      <c r="AX26" s="622">
        <f t="shared" si="33"/>
        <v>1</v>
      </c>
      <c r="AY26" s="10"/>
      <c r="AZ26" s="160">
        <v>210</v>
      </c>
      <c r="BA26" s="26">
        <f t="shared" si="34"/>
        <v>0.625</v>
      </c>
      <c r="BB26" s="26">
        <f t="shared" si="35"/>
        <v>0.16342412451361868</v>
      </c>
      <c r="BC26" s="144">
        <f t="shared" si="36"/>
        <v>0.96799999999999997</v>
      </c>
      <c r="BD26" s="163">
        <f t="shared" si="37"/>
        <v>1.593</v>
      </c>
      <c r="BE26" s="608">
        <f t="shared" si="38"/>
        <v>0.90600000000000003</v>
      </c>
      <c r="BF26" s="621">
        <f t="shared" si="39"/>
        <v>1</v>
      </c>
      <c r="BG26" s="622">
        <f t="shared" si="40"/>
        <v>1</v>
      </c>
      <c r="BH26" s="10"/>
      <c r="BI26" s="10"/>
      <c r="BJ26" s="212">
        <f t="shared" si="41"/>
        <v>4.7459999999999996</v>
      </c>
      <c r="BK26" s="608">
        <f t="shared" si="42"/>
        <v>0.5</v>
      </c>
      <c r="BL26" s="10"/>
      <c r="BM26" s="627">
        <f t="shared" si="43"/>
        <v>2</v>
      </c>
      <c r="BN26" s="628">
        <f t="shared" si="44"/>
        <v>3</v>
      </c>
    </row>
    <row r="27" spans="1:66" x14ac:dyDescent="0.3">
      <c r="A27" s="591" t="s">
        <v>1119</v>
      </c>
      <c r="B27" s="4" t="s">
        <v>1120</v>
      </c>
      <c r="C27" s="11" t="s">
        <v>1200</v>
      </c>
      <c r="D27" s="526">
        <v>845796.94207999995</v>
      </c>
      <c r="E27" s="589">
        <v>27852</v>
      </c>
      <c r="F27" s="10"/>
      <c r="G27" s="597">
        <v>22422.587552000001</v>
      </c>
      <c r="H27" s="83">
        <f t="shared" si="0"/>
        <v>0.68700000000000006</v>
      </c>
      <c r="I27" s="26">
        <f t="shared" si="1"/>
        <v>2.6510603711640227E-2</v>
      </c>
      <c r="J27" s="83">
        <f t="shared" si="2"/>
        <v>0.312</v>
      </c>
      <c r="K27" s="561">
        <v>692.25082199999997</v>
      </c>
      <c r="L27" s="178">
        <f t="shared" si="3"/>
        <v>0.81200000000000006</v>
      </c>
      <c r="M27" s="562">
        <f t="shared" si="4"/>
        <v>8.1845983067472855E-4</v>
      </c>
      <c r="N27" s="83">
        <f t="shared" si="5"/>
        <v>0.34300000000000003</v>
      </c>
      <c r="O27" s="567">
        <v>903.92146200000002</v>
      </c>
      <c r="P27" s="144">
        <f t="shared" si="6"/>
        <v>0.93700000000000006</v>
      </c>
      <c r="Q27" s="562">
        <f t="shared" si="7"/>
        <v>1.0687216009283023E-3</v>
      </c>
      <c r="R27" s="83">
        <f t="shared" si="8"/>
        <v>0.59299999999999997</v>
      </c>
      <c r="S27" s="510">
        <v>1.254883</v>
      </c>
      <c r="T27" s="31">
        <f t="shared" si="9"/>
        <v>0.84299999999999997</v>
      </c>
      <c r="U27" s="163">
        <f t="shared" si="10"/>
        <v>1.4359999999999999</v>
      </c>
      <c r="V27" s="607">
        <f t="shared" si="11"/>
        <v>0.84299999999999997</v>
      </c>
      <c r="W27" s="610">
        <f t="shared" si="12"/>
        <v>0</v>
      </c>
      <c r="X27" s="611">
        <f t="shared" si="13"/>
        <v>1</v>
      </c>
      <c r="Y27" s="10"/>
      <c r="Z27" s="614">
        <v>1576</v>
      </c>
      <c r="AA27" s="26">
        <f t="shared" si="14"/>
        <v>0.40600000000000003</v>
      </c>
      <c r="AB27" s="529">
        <v>128</v>
      </c>
      <c r="AC27" s="26">
        <f t="shared" si="15"/>
        <v>0.40600000000000003</v>
      </c>
      <c r="AD27" s="26">
        <f t="shared" si="16"/>
        <v>5.6584805399971273E-2</v>
      </c>
      <c r="AE27" s="26">
        <f t="shared" si="17"/>
        <v>0.40600000000000003</v>
      </c>
      <c r="AF27" s="530">
        <f t="shared" si="18"/>
        <v>7.0286268092168841E-2</v>
      </c>
      <c r="AG27" s="26">
        <f t="shared" si="19"/>
        <v>0.28100000000000003</v>
      </c>
      <c r="AH27" s="62">
        <f t="shared" si="20"/>
        <v>1.7435143054496918</v>
      </c>
      <c r="AI27" s="26">
        <f t="shared" si="21"/>
        <v>0.156</v>
      </c>
      <c r="AJ27" s="18">
        <v>1809</v>
      </c>
      <c r="AK27" s="26">
        <f t="shared" si="22"/>
        <v>6.4950452391210681E-2</v>
      </c>
      <c r="AL27" s="26">
        <f t="shared" si="23"/>
        <v>8.1218274111675121E-2</v>
      </c>
      <c r="AM27" s="26">
        <f t="shared" si="24"/>
        <v>0.5</v>
      </c>
      <c r="AN27" s="163">
        <f t="shared" si="25"/>
        <v>1.4990000000000001</v>
      </c>
      <c r="AO27" s="605">
        <f t="shared" si="26"/>
        <v>0.28100000000000003</v>
      </c>
      <c r="AP27" s="610">
        <f t="shared" si="27"/>
        <v>0</v>
      </c>
      <c r="AQ27" s="611">
        <f t="shared" si="28"/>
        <v>0</v>
      </c>
      <c r="AR27" s="10"/>
      <c r="AS27" s="256">
        <v>48255</v>
      </c>
      <c r="AT27" s="26">
        <f t="shared" si="29"/>
        <v>0.68700000000000006</v>
      </c>
      <c r="AU27" s="163">
        <f t="shared" si="30"/>
        <v>0.68700000000000006</v>
      </c>
      <c r="AV27" s="605">
        <f t="shared" si="31"/>
        <v>0.68700000000000006</v>
      </c>
      <c r="AW27" s="621">
        <f t="shared" si="32"/>
        <v>0</v>
      </c>
      <c r="AX27" s="622">
        <f t="shared" si="33"/>
        <v>0</v>
      </c>
      <c r="AY27" s="10"/>
      <c r="AZ27" s="160">
        <v>136</v>
      </c>
      <c r="BA27" s="26">
        <f t="shared" si="34"/>
        <v>0.40600000000000003</v>
      </c>
      <c r="BB27" s="26">
        <f t="shared" si="35"/>
        <v>8.6294416243654817E-2</v>
      </c>
      <c r="BC27" s="26">
        <f t="shared" si="36"/>
        <v>0.68700000000000006</v>
      </c>
      <c r="BD27" s="163">
        <f t="shared" si="37"/>
        <v>1.093</v>
      </c>
      <c r="BE27" s="605">
        <f t="shared" si="38"/>
        <v>0.5</v>
      </c>
      <c r="BF27" s="621">
        <f t="shared" si="39"/>
        <v>0</v>
      </c>
      <c r="BG27" s="622">
        <f t="shared" si="40"/>
        <v>0</v>
      </c>
      <c r="BH27" s="10"/>
      <c r="BI27" s="10"/>
      <c r="BJ27" s="212">
        <f t="shared" si="41"/>
        <v>4.7149999999999999</v>
      </c>
      <c r="BK27" s="608">
        <f t="shared" si="42"/>
        <v>0.46800000000000003</v>
      </c>
      <c r="BL27" s="10"/>
      <c r="BM27" s="627">
        <f t="shared" si="43"/>
        <v>0</v>
      </c>
      <c r="BN27" s="628">
        <f t="shared" si="44"/>
        <v>1</v>
      </c>
    </row>
    <row r="28" spans="1:66" x14ac:dyDescent="0.3">
      <c r="A28" s="591" t="s">
        <v>1105</v>
      </c>
      <c r="B28" s="4" t="s">
        <v>1106</v>
      </c>
      <c r="C28" s="11" t="s">
        <v>1200</v>
      </c>
      <c r="D28" s="526">
        <v>535616.74496000004</v>
      </c>
      <c r="E28" s="589">
        <v>18519</v>
      </c>
      <c r="F28" s="10"/>
      <c r="G28" s="597">
        <v>23613.124288999999</v>
      </c>
      <c r="H28" s="83">
        <f t="shared" si="0"/>
        <v>0.75</v>
      </c>
      <c r="I28" s="26">
        <f t="shared" si="1"/>
        <v>4.4085858986285857E-2</v>
      </c>
      <c r="J28" s="178">
        <f t="shared" si="2"/>
        <v>0.81200000000000006</v>
      </c>
      <c r="K28" s="561">
        <v>561.45283400000005</v>
      </c>
      <c r="L28" s="83">
        <f t="shared" si="3"/>
        <v>0.625</v>
      </c>
      <c r="M28" s="562">
        <f t="shared" si="4"/>
        <v>1.0482361488566409E-3</v>
      </c>
      <c r="N28" s="83">
        <f t="shared" si="5"/>
        <v>0.65600000000000003</v>
      </c>
      <c r="O28" s="567">
        <v>567.74958600000002</v>
      </c>
      <c r="P28" s="83">
        <f t="shared" si="6"/>
        <v>0.56200000000000006</v>
      </c>
      <c r="Q28" s="562">
        <f t="shared" si="7"/>
        <v>1.0599922264237643E-3</v>
      </c>
      <c r="R28" s="83">
        <f t="shared" si="8"/>
        <v>0.53100000000000003</v>
      </c>
      <c r="S28" s="510">
        <v>0.32275399999999999</v>
      </c>
      <c r="T28" s="26">
        <f t="shared" si="9"/>
        <v>0.218</v>
      </c>
      <c r="U28" s="163">
        <f t="shared" si="10"/>
        <v>0.749</v>
      </c>
      <c r="V28" s="606">
        <f t="shared" si="11"/>
        <v>0.218</v>
      </c>
      <c r="W28" s="610">
        <f t="shared" si="12"/>
        <v>0</v>
      </c>
      <c r="X28" s="611">
        <f t="shared" si="13"/>
        <v>0</v>
      </c>
      <c r="Y28" s="10"/>
      <c r="Z28" s="614">
        <v>1024</v>
      </c>
      <c r="AA28" s="26">
        <f t="shared" si="14"/>
        <v>0.25</v>
      </c>
      <c r="AB28" s="529">
        <v>155</v>
      </c>
      <c r="AC28" s="26">
        <f t="shared" si="15"/>
        <v>0.53100000000000003</v>
      </c>
      <c r="AD28" s="26">
        <f t="shared" si="16"/>
        <v>5.5294562341379125E-2</v>
      </c>
      <c r="AE28" s="26">
        <f t="shared" si="17"/>
        <v>0.375</v>
      </c>
      <c r="AF28" s="530">
        <f t="shared" si="18"/>
        <v>4.3365714230243685E-2</v>
      </c>
      <c r="AG28" s="26">
        <f t="shared" si="19"/>
        <v>0.187</v>
      </c>
      <c r="AH28" s="62">
        <f t="shared" si="20"/>
        <v>1.8036120593489962</v>
      </c>
      <c r="AI28" s="26">
        <f t="shared" si="21"/>
        <v>0.187</v>
      </c>
      <c r="AJ28" s="18">
        <v>1127</v>
      </c>
      <c r="AK28" s="26">
        <f t="shared" si="22"/>
        <v>6.0856417733138941E-2</v>
      </c>
      <c r="AL28" s="26">
        <f t="shared" si="23"/>
        <v>0.1513671875</v>
      </c>
      <c r="AM28" s="31">
        <f t="shared" si="24"/>
        <v>0.84299999999999997</v>
      </c>
      <c r="AN28" s="163">
        <f t="shared" si="25"/>
        <v>1.3430000000000002</v>
      </c>
      <c r="AO28" s="605">
        <f t="shared" si="26"/>
        <v>0.218</v>
      </c>
      <c r="AP28" s="610">
        <f t="shared" si="27"/>
        <v>0</v>
      </c>
      <c r="AQ28" s="611">
        <f t="shared" si="28"/>
        <v>0</v>
      </c>
      <c r="AR28" s="10"/>
      <c r="AS28" s="256">
        <v>52100</v>
      </c>
      <c r="AT28" s="31">
        <f t="shared" si="29"/>
        <v>0.84299999999999997</v>
      </c>
      <c r="AU28" s="163">
        <f t="shared" si="30"/>
        <v>0.84299999999999997</v>
      </c>
      <c r="AV28" s="620">
        <f t="shared" si="31"/>
        <v>0.84299999999999997</v>
      </c>
      <c r="AW28" s="621">
        <f t="shared" si="32"/>
        <v>0</v>
      </c>
      <c r="AX28" s="622">
        <f t="shared" si="33"/>
        <v>1</v>
      </c>
      <c r="AY28" s="10"/>
      <c r="AZ28" s="160">
        <v>180</v>
      </c>
      <c r="BA28" s="26">
        <f t="shared" si="34"/>
        <v>0.56200000000000006</v>
      </c>
      <c r="BB28" s="26">
        <f t="shared" si="35"/>
        <v>0.17578125</v>
      </c>
      <c r="BC28" s="144">
        <f t="shared" si="36"/>
        <v>1</v>
      </c>
      <c r="BD28" s="163">
        <f t="shared" si="37"/>
        <v>1.5620000000000001</v>
      </c>
      <c r="BE28" s="620">
        <f t="shared" si="38"/>
        <v>0.84299999999999997</v>
      </c>
      <c r="BF28" s="621">
        <f t="shared" si="39"/>
        <v>1</v>
      </c>
      <c r="BG28" s="622">
        <f t="shared" si="40"/>
        <v>1</v>
      </c>
      <c r="BH28" s="10"/>
      <c r="BI28" s="10"/>
      <c r="BJ28" s="212">
        <f t="shared" si="41"/>
        <v>4.4969999999999999</v>
      </c>
      <c r="BK28" s="608">
        <f t="shared" si="42"/>
        <v>0.40600000000000003</v>
      </c>
      <c r="BL28" s="10"/>
      <c r="BM28" s="627">
        <f t="shared" si="43"/>
        <v>1</v>
      </c>
      <c r="BN28" s="628">
        <f t="shared" si="44"/>
        <v>2</v>
      </c>
    </row>
    <row r="29" spans="1:66" x14ac:dyDescent="0.3">
      <c r="A29" s="591" t="s">
        <v>1095</v>
      </c>
      <c r="B29" s="4" t="s">
        <v>1096</v>
      </c>
      <c r="C29" s="11" t="s">
        <v>1200</v>
      </c>
      <c r="D29" s="526">
        <v>373683.52255999995</v>
      </c>
      <c r="E29" s="589">
        <v>17987</v>
      </c>
      <c r="F29" s="10"/>
      <c r="G29" s="597">
        <v>11792.244385</v>
      </c>
      <c r="H29" s="26">
        <f t="shared" si="0"/>
        <v>0.46800000000000003</v>
      </c>
      <c r="I29" s="26">
        <f t="shared" si="1"/>
        <v>3.1556768423222609E-2</v>
      </c>
      <c r="J29" s="83">
        <f t="shared" si="2"/>
        <v>0.56200000000000006</v>
      </c>
      <c r="K29" s="561">
        <v>270.87598500000001</v>
      </c>
      <c r="L29" s="83">
        <f t="shared" si="3"/>
        <v>0.312</v>
      </c>
      <c r="M29" s="562">
        <f t="shared" si="4"/>
        <v>7.248807310108441E-4</v>
      </c>
      <c r="N29" s="83">
        <f t="shared" si="5"/>
        <v>0.187</v>
      </c>
      <c r="O29" s="567">
        <v>271.54759799999999</v>
      </c>
      <c r="P29" s="83">
        <f t="shared" si="6"/>
        <v>0.28100000000000003</v>
      </c>
      <c r="Q29" s="562">
        <f t="shared" si="7"/>
        <v>7.2667800854504989E-4</v>
      </c>
      <c r="R29" s="83">
        <f t="shared" si="8"/>
        <v>0.187</v>
      </c>
      <c r="S29" s="510">
        <v>1.2116089999999999</v>
      </c>
      <c r="T29" s="31">
        <f t="shared" si="9"/>
        <v>0.81200000000000006</v>
      </c>
      <c r="U29" s="163">
        <f t="shared" si="10"/>
        <v>0.99900000000000011</v>
      </c>
      <c r="V29" s="606">
        <f t="shared" si="11"/>
        <v>0.46800000000000003</v>
      </c>
      <c r="W29" s="610">
        <f t="shared" si="12"/>
        <v>0</v>
      </c>
      <c r="X29" s="611">
        <f t="shared" si="13"/>
        <v>1</v>
      </c>
      <c r="Y29" s="10"/>
      <c r="Z29" s="614">
        <v>1069</v>
      </c>
      <c r="AA29" s="26">
        <f t="shared" si="14"/>
        <v>0.28100000000000003</v>
      </c>
      <c r="AB29" s="573">
        <v>337</v>
      </c>
      <c r="AC29" s="31">
        <f t="shared" si="15"/>
        <v>0.81200000000000006</v>
      </c>
      <c r="AD29" s="26">
        <f t="shared" si="16"/>
        <v>5.9431811864124093E-2</v>
      </c>
      <c r="AE29" s="26">
        <f t="shared" si="17"/>
        <v>0.5</v>
      </c>
      <c r="AF29" s="530">
        <f t="shared" si="18"/>
        <v>9.0652802392714324E-2</v>
      </c>
      <c r="AG29" s="26">
        <f t="shared" si="19"/>
        <v>0.40600000000000003</v>
      </c>
      <c r="AH29" s="62">
        <f t="shared" si="20"/>
        <v>3.936694737399224</v>
      </c>
      <c r="AI29" s="26">
        <f t="shared" si="21"/>
        <v>0.53100000000000003</v>
      </c>
      <c r="AJ29" s="18">
        <v>1316</v>
      </c>
      <c r="AK29" s="26">
        <f t="shared" si="22"/>
        <v>7.3163951742925448E-2</v>
      </c>
      <c r="AL29" s="26">
        <f t="shared" si="23"/>
        <v>0.31524789522918617</v>
      </c>
      <c r="AM29" s="144">
        <f t="shared" si="24"/>
        <v>1</v>
      </c>
      <c r="AN29" s="163">
        <f t="shared" si="25"/>
        <v>1.9990000000000001</v>
      </c>
      <c r="AO29" s="605">
        <f t="shared" si="26"/>
        <v>0.53100000000000003</v>
      </c>
      <c r="AP29" s="610">
        <f t="shared" si="27"/>
        <v>0</v>
      </c>
      <c r="AQ29" s="611">
        <f t="shared" si="28"/>
        <v>1</v>
      </c>
      <c r="AR29" s="10"/>
      <c r="AS29" s="256">
        <v>50200</v>
      </c>
      <c r="AT29" s="26">
        <f t="shared" si="29"/>
        <v>0.75</v>
      </c>
      <c r="AU29" s="163">
        <f t="shared" si="30"/>
        <v>0.75</v>
      </c>
      <c r="AV29" s="605">
        <f t="shared" si="31"/>
        <v>0.75</v>
      </c>
      <c r="AW29" s="621">
        <f t="shared" si="32"/>
        <v>0</v>
      </c>
      <c r="AX29" s="622">
        <f t="shared" si="33"/>
        <v>0</v>
      </c>
      <c r="AY29" s="10"/>
      <c r="AZ29" s="160">
        <v>62</v>
      </c>
      <c r="BA29" s="26">
        <f t="shared" si="34"/>
        <v>0.28100000000000003</v>
      </c>
      <c r="BB29" s="26">
        <f t="shared" si="35"/>
        <v>5.7998129092609915E-2</v>
      </c>
      <c r="BC29" s="26">
        <f t="shared" si="36"/>
        <v>0.46800000000000003</v>
      </c>
      <c r="BD29" s="163">
        <f t="shared" si="37"/>
        <v>0.74900000000000011</v>
      </c>
      <c r="BE29" s="605">
        <f t="shared" si="38"/>
        <v>0.375</v>
      </c>
      <c r="BF29" s="621">
        <f t="shared" si="39"/>
        <v>0</v>
      </c>
      <c r="BG29" s="622">
        <f t="shared" si="40"/>
        <v>0</v>
      </c>
      <c r="BH29" s="10"/>
      <c r="BI29" s="10"/>
      <c r="BJ29" s="212">
        <f t="shared" si="41"/>
        <v>4.4969999999999999</v>
      </c>
      <c r="BK29" s="608">
        <f t="shared" si="42"/>
        <v>0.40600000000000003</v>
      </c>
      <c r="BL29" s="10"/>
      <c r="BM29" s="627">
        <f t="shared" si="43"/>
        <v>0</v>
      </c>
      <c r="BN29" s="628">
        <f t="shared" si="44"/>
        <v>2</v>
      </c>
    </row>
    <row r="30" spans="1:66" x14ac:dyDescent="0.3">
      <c r="A30" s="591" t="s">
        <v>1111</v>
      </c>
      <c r="B30" s="4" t="s">
        <v>1112</v>
      </c>
      <c r="C30" s="11" t="s">
        <v>1200</v>
      </c>
      <c r="D30" s="526">
        <v>290264.85440000001</v>
      </c>
      <c r="E30" s="589">
        <v>63927</v>
      </c>
      <c r="F30" s="10"/>
      <c r="G30" s="597">
        <v>8066.9969860000001</v>
      </c>
      <c r="H30" s="26">
        <f t="shared" si="0"/>
        <v>0.28100000000000003</v>
      </c>
      <c r="I30" s="26">
        <f t="shared" si="1"/>
        <v>2.7791848939738534E-2</v>
      </c>
      <c r="J30" s="83">
        <f t="shared" si="2"/>
        <v>0.40600000000000003</v>
      </c>
      <c r="K30" s="561">
        <v>317.84021100000001</v>
      </c>
      <c r="L30" s="83">
        <f t="shared" si="3"/>
        <v>0.375</v>
      </c>
      <c r="M30" s="562">
        <f t="shared" si="4"/>
        <v>1.09500067328854E-3</v>
      </c>
      <c r="N30" s="83">
        <f t="shared" si="5"/>
        <v>0.75</v>
      </c>
      <c r="O30" s="567">
        <v>349.13481999999999</v>
      </c>
      <c r="P30" s="83">
        <f t="shared" si="6"/>
        <v>0.34300000000000003</v>
      </c>
      <c r="Q30" s="562">
        <f t="shared" si="7"/>
        <v>1.2028146525754513E-3</v>
      </c>
      <c r="R30" s="83">
        <f t="shared" si="8"/>
        <v>0.75</v>
      </c>
      <c r="S30" s="510">
        <v>0.7</v>
      </c>
      <c r="T30" s="26">
        <f t="shared" si="9"/>
        <v>0.40600000000000003</v>
      </c>
      <c r="U30" s="163">
        <f t="shared" si="10"/>
        <v>1.1560000000000001</v>
      </c>
      <c r="V30" s="606">
        <f t="shared" si="11"/>
        <v>0.625</v>
      </c>
      <c r="W30" s="610">
        <f t="shared" si="12"/>
        <v>0</v>
      </c>
      <c r="X30" s="611">
        <f t="shared" si="13"/>
        <v>0</v>
      </c>
      <c r="Y30" s="10"/>
      <c r="Z30" s="614">
        <v>1913</v>
      </c>
      <c r="AA30" s="26">
        <f t="shared" si="14"/>
        <v>0.46800000000000003</v>
      </c>
      <c r="AB30" s="573">
        <v>112</v>
      </c>
      <c r="AC30" s="26">
        <f t="shared" si="15"/>
        <v>0.312</v>
      </c>
      <c r="AD30" s="26">
        <f t="shared" si="16"/>
        <v>2.9924757927010496E-2</v>
      </c>
      <c r="AE30" s="26">
        <f t="shared" si="17"/>
        <v>0.28100000000000003</v>
      </c>
      <c r="AF30" s="530">
        <f t="shared" si="18"/>
        <v>0.23713904980006151</v>
      </c>
      <c r="AG30" s="83">
        <f t="shared" si="19"/>
        <v>0.78100000000000003</v>
      </c>
      <c r="AH30" s="62">
        <f t="shared" si="20"/>
        <v>5.4792587001204867</v>
      </c>
      <c r="AI30" s="26">
        <f t="shared" si="21"/>
        <v>0.65600000000000003</v>
      </c>
      <c r="AJ30" s="18">
        <v>2032</v>
      </c>
      <c r="AK30" s="26">
        <f t="shared" si="22"/>
        <v>3.1786256198476387E-2</v>
      </c>
      <c r="AL30" s="26">
        <f t="shared" si="23"/>
        <v>5.8546785154208053E-2</v>
      </c>
      <c r="AM30" s="26">
        <f t="shared" si="24"/>
        <v>0.34300000000000003</v>
      </c>
      <c r="AN30" s="163">
        <f t="shared" si="25"/>
        <v>1.8420000000000001</v>
      </c>
      <c r="AO30" s="605">
        <f t="shared" si="26"/>
        <v>0.437</v>
      </c>
      <c r="AP30" s="610">
        <f t="shared" si="27"/>
        <v>0</v>
      </c>
      <c r="AQ30" s="611">
        <f t="shared" si="28"/>
        <v>0</v>
      </c>
      <c r="AR30" s="10"/>
      <c r="AS30" s="256">
        <v>51600</v>
      </c>
      <c r="AT30" s="31">
        <f t="shared" si="29"/>
        <v>0.81200000000000006</v>
      </c>
      <c r="AU30" s="163">
        <f t="shared" si="30"/>
        <v>0.81200000000000006</v>
      </c>
      <c r="AV30" s="620">
        <f t="shared" si="31"/>
        <v>0.81200000000000006</v>
      </c>
      <c r="AW30" s="621">
        <f t="shared" si="32"/>
        <v>0</v>
      </c>
      <c r="AX30" s="622">
        <f t="shared" si="33"/>
        <v>1</v>
      </c>
      <c r="AY30" s="10"/>
      <c r="AZ30" s="160">
        <v>64</v>
      </c>
      <c r="BA30" s="26">
        <f t="shared" si="34"/>
        <v>0.312</v>
      </c>
      <c r="BB30" s="26">
        <f t="shared" si="35"/>
        <v>3.3455305802404599E-2</v>
      </c>
      <c r="BC30" s="26">
        <f t="shared" si="36"/>
        <v>0.187</v>
      </c>
      <c r="BD30" s="163">
        <f t="shared" si="37"/>
        <v>0.499</v>
      </c>
      <c r="BE30" s="605">
        <f t="shared" si="38"/>
        <v>0.218</v>
      </c>
      <c r="BF30" s="621">
        <f t="shared" si="39"/>
        <v>0</v>
      </c>
      <c r="BG30" s="622">
        <f t="shared" si="40"/>
        <v>0</v>
      </c>
      <c r="BH30" s="10"/>
      <c r="BI30" s="10"/>
      <c r="BJ30" s="212">
        <f t="shared" si="41"/>
        <v>4.3090000000000011</v>
      </c>
      <c r="BK30" s="608">
        <f t="shared" si="42"/>
        <v>0.375</v>
      </c>
      <c r="BL30" s="10"/>
      <c r="BM30" s="627">
        <f t="shared" si="43"/>
        <v>0</v>
      </c>
      <c r="BN30" s="628">
        <f t="shared" si="44"/>
        <v>1</v>
      </c>
    </row>
    <row r="31" spans="1:66" x14ac:dyDescent="0.3">
      <c r="A31" s="591" t="s">
        <v>1121</v>
      </c>
      <c r="B31" s="4" t="s">
        <v>1122</v>
      </c>
      <c r="C31" s="11" t="s">
        <v>1200</v>
      </c>
      <c r="D31" s="526">
        <v>906994.90495999996</v>
      </c>
      <c r="E31" s="589">
        <v>27580</v>
      </c>
      <c r="F31" s="10"/>
      <c r="G31" s="597">
        <v>23024.411830000001</v>
      </c>
      <c r="H31" s="83">
        <f t="shared" si="0"/>
        <v>0.71799999999999997</v>
      </c>
      <c r="I31" s="26">
        <f t="shared" si="1"/>
        <v>2.5385381664316423E-2</v>
      </c>
      <c r="J31" s="83">
        <f t="shared" si="2"/>
        <v>0.28100000000000003</v>
      </c>
      <c r="K31" s="561">
        <v>775.79819999999995</v>
      </c>
      <c r="L31" s="144">
        <f t="shared" si="3"/>
        <v>0.93700000000000006</v>
      </c>
      <c r="M31" s="562">
        <f t="shared" si="4"/>
        <v>8.5535011912135715E-4</v>
      </c>
      <c r="N31" s="83">
        <f t="shared" si="5"/>
        <v>0.437</v>
      </c>
      <c r="O31" s="567">
        <v>818.43322499999999</v>
      </c>
      <c r="P31" s="178">
        <f t="shared" si="6"/>
        <v>0.875</v>
      </c>
      <c r="Q31" s="562">
        <f t="shared" si="7"/>
        <v>9.0235702595936227E-4</v>
      </c>
      <c r="R31" s="83">
        <f t="shared" si="8"/>
        <v>0.312</v>
      </c>
      <c r="S31" s="510">
        <v>1</v>
      </c>
      <c r="T31" s="26">
        <f t="shared" si="9"/>
        <v>0.56200000000000006</v>
      </c>
      <c r="U31" s="163">
        <f t="shared" si="10"/>
        <v>0.87400000000000011</v>
      </c>
      <c r="V31" s="606">
        <f t="shared" si="11"/>
        <v>0.28100000000000003</v>
      </c>
      <c r="W31" s="610">
        <f t="shared" si="12"/>
        <v>0</v>
      </c>
      <c r="X31" s="611">
        <f t="shared" si="13"/>
        <v>0</v>
      </c>
      <c r="Y31" s="10"/>
      <c r="Z31" s="614">
        <v>1992</v>
      </c>
      <c r="AA31" s="26">
        <f t="shared" si="14"/>
        <v>0.5</v>
      </c>
      <c r="AB31" s="529">
        <v>275</v>
      </c>
      <c r="AC31" s="26">
        <f t="shared" si="15"/>
        <v>0.71799999999999997</v>
      </c>
      <c r="AD31" s="26">
        <f t="shared" si="16"/>
        <v>7.2226250906453945E-2</v>
      </c>
      <c r="AE31" s="26">
        <f t="shared" si="17"/>
        <v>0.625</v>
      </c>
      <c r="AF31" s="530">
        <f t="shared" si="18"/>
        <v>8.6516868040229108E-2</v>
      </c>
      <c r="AG31" s="26">
        <f t="shared" si="19"/>
        <v>0.375</v>
      </c>
      <c r="AH31" s="62">
        <f t="shared" si="20"/>
        <v>2.4339187842722296</v>
      </c>
      <c r="AI31" s="26">
        <f t="shared" si="21"/>
        <v>0.25</v>
      </c>
      <c r="AJ31" s="18">
        <v>2165</v>
      </c>
      <c r="AK31" s="26">
        <f t="shared" si="22"/>
        <v>7.849891225525743E-2</v>
      </c>
      <c r="AL31" s="26">
        <f t="shared" si="23"/>
        <v>0.13805220883534136</v>
      </c>
      <c r="AM31" s="26">
        <f t="shared" si="24"/>
        <v>0.78100000000000003</v>
      </c>
      <c r="AN31" s="163">
        <f t="shared" si="25"/>
        <v>2.218</v>
      </c>
      <c r="AO31" s="605">
        <f t="shared" si="26"/>
        <v>0.59299999999999997</v>
      </c>
      <c r="AP31" s="610">
        <f t="shared" si="27"/>
        <v>0</v>
      </c>
      <c r="AQ31" s="611">
        <f t="shared" si="28"/>
        <v>0</v>
      </c>
      <c r="AR31" s="10"/>
      <c r="AS31" s="256">
        <v>28700</v>
      </c>
      <c r="AT31" s="26">
        <f t="shared" si="29"/>
        <v>0.28100000000000003</v>
      </c>
      <c r="AU31" s="163">
        <f t="shared" si="30"/>
        <v>0.28100000000000003</v>
      </c>
      <c r="AV31" s="605">
        <f t="shared" si="31"/>
        <v>0.28100000000000003</v>
      </c>
      <c r="AW31" s="621">
        <f t="shared" si="32"/>
        <v>0</v>
      </c>
      <c r="AX31" s="622">
        <f t="shared" si="33"/>
        <v>0</v>
      </c>
      <c r="AY31" s="10"/>
      <c r="AZ31" s="160">
        <v>73</v>
      </c>
      <c r="BA31" s="26">
        <f t="shared" si="34"/>
        <v>0.34300000000000003</v>
      </c>
      <c r="BB31" s="26">
        <f t="shared" si="35"/>
        <v>3.6646586345381524E-2</v>
      </c>
      <c r="BC31" s="26">
        <f t="shared" si="36"/>
        <v>0.25</v>
      </c>
      <c r="BD31" s="163">
        <f t="shared" si="37"/>
        <v>0.59299999999999997</v>
      </c>
      <c r="BE31" s="605">
        <f t="shared" si="38"/>
        <v>0.25</v>
      </c>
      <c r="BF31" s="621">
        <f t="shared" si="39"/>
        <v>0</v>
      </c>
      <c r="BG31" s="622">
        <f t="shared" si="40"/>
        <v>0</v>
      </c>
      <c r="BH31" s="10"/>
      <c r="BI31" s="10"/>
      <c r="BJ31" s="212">
        <f t="shared" si="41"/>
        <v>3.9659999999999997</v>
      </c>
      <c r="BK31" s="608">
        <f t="shared" si="42"/>
        <v>0.34300000000000003</v>
      </c>
      <c r="BL31" s="10"/>
      <c r="BM31" s="627">
        <f t="shared" si="43"/>
        <v>0</v>
      </c>
      <c r="BN31" s="628">
        <f t="shared" si="44"/>
        <v>0</v>
      </c>
    </row>
    <row r="32" spans="1:66" x14ac:dyDescent="0.3">
      <c r="A32" s="591" t="s">
        <v>1117</v>
      </c>
      <c r="B32" s="4" t="s">
        <v>1118</v>
      </c>
      <c r="C32" s="11" t="s">
        <v>1200</v>
      </c>
      <c r="D32" s="526">
        <v>1474110.17664</v>
      </c>
      <c r="E32" s="589">
        <v>79322</v>
      </c>
      <c r="F32" s="10"/>
      <c r="G32" s="597">
        <v>52745.381161999998</v>
      </c>
      <c r="H32" s="144">
        <f t="shared" si="0"/>
        <v>1</v>
      </c>
      <c r="I32" s="26">
        <f t="shared" si="1"/>
        <v>3.578116615558867E-2</v>
      </c>
      <c r="J32" s="83">
        <f t="shared" si="2"/>
        <v>0.71799999999999997</v>
      </c>
      <c r="K32" s="561">
        <v>1397.787386</v>
      </c>
      <c r="L32" s="144">
        <f t="shared" si="3"/>
        <v>1</v>
      </c>
      <c r="M32" s="562">
        <f t="shared" si="4"/>
        <v>9.4822450054990752E-4</v>
      </c>
      <c r="N32" s="83">
        <f t="shared" si="5"/>
        <v>0.625</v>
      </c>
      <c r="O32" s="567">
        <v>1509.192616</v>
      </c>
      <c r="P32" s="144">
        <f t="shared" si="6"/>
        <v>1</v>
      </c>
      <c r="Q32" s="562">
        <f t="shared" si="7"/>
        <v>1.0237990619127023E-3</v>
      </c>
      <c r="R32" s="83">
        <f t="shared" si="8"/>
        <v>0.46800000000000003</v>
      </c>
      <c r="S32" s="510">
        <v>0</v>
      </c>
      <c r="T32" s="26">
        <f t="shared" si="9"/>
        <v>0</v>
      </c>
      <c r="U32" s="163">
        <f t="shared" si="10"/>
        <v>0.46800000000000003</v>
      </c>
      <c r="V32" s="606">
        <f t="shared" si="11"/>
        <v>0.156</v>
      </c>
      <c r="W32" s="610">
        <f t="shared" si="12"/>
        <v>0</v>
      </c>
      <c r="X32" s="611">
        <f t="shared" si="13"/>
        <v>0</v>
      </c>
      <c r="Y32" s="10"/>
      <c r="Z32" s="614">
        <v>4502</v>
      </c>
      <c r="AA32" s="26">
        <f t="shared" si="14"/>
        <v>0.78100000000000003</v>
      </c>
      <c r="AB32" s="529">
        <v>93</v>
      </c>
      <c r="AC32" s="26">
        <f t="shared" si="15"/>
        <v>0.28100000000000003</v>
      </c>
      <c r="AD32" s="26">
        <f t="shared" si="16"/>
        <v>5.6756007160686822E-2</v>
      </c>
      <c r="AE32" s="26">
        <f t="shared" si="17"/>
        <v>0.437</v>
      </c>
      <c r="AF32" s="530">
        <f t="shared" si="18"/>
        <v>8.5353445189309415E-2</v>
      </c>
      <c r="AG32" s="26">
        <f t="shared" si="19"/>
        <v>0.34300000000000003</v>
      </c>
      <c r="AH32" s="62">
        <f t="shared" si="20"/>
        <v>2.9830519658466179</v>
      </c>
      <c r="AI32" s="26">
        <f t="shared" si="21"/>
        <v>0.34300000000000003</v>
      </c>
      <c r="AJ32" s="18">
        <v>4900</v>
      </c>
      <c r="AK32" s="26">
        <f t="shared" si="22"/>
        <v>6.1773530672449006E-2</v>
      </c>
      <c r="AL32" s="26">
        <f t="shared" si="23"/>
        <v>2.0657485561972458E-2</v>
      </c>
      <c r="AM32" s="26">
        <f t="shared" si="24"/>
        <v>0.125</v>
      </c>
      <c r="AN32" s="163">
        <f t="shared" si="25"/>
        <v>1.8420000000000001</v>
      </c>
      <c r="AO32" s="605">
        <f t="shared" si="26"/>
        <v>0.437</v>
      </c>
      <c r="AP32" s="610">
        <f t="shared" si="27"/>
        <v>0</v>
      </c>
      <c r="AQ32" s="611">
        <f t="shared" si="28"/>
        <v>0</v>
      </c>
      <c r="AR32" s="10"/>
      <c r="AS32" s="256">
        <v>37600</v>
      </c>
      <c r="AT32" s="26">
        <f t="shared" si="29"/>
        <v>0.40600000000000003</v>
      </c>
      <c r="AU32" s="163">
        <f t="shared" si="30"/>
        <v>0.40600000000000003</v>
      </c>
      <c r="AV32" s="605">
        <f t="shared" si="31"/>
        <v>0.40600000000000003</v>
      </c>
      <c r="AW32" s="621">
        <f t="shared" si="32"/>
        <v>0</v>
      </c>
      <c r="AX32" s="622">
        <f t="shared" si="33"/>
        <v>0</v>
      </c>
      <c r="AY32" s="10"/>
      <c r="AZ32" s="160">
        <v>273</v>
      </c>
      <c r="BA32" s="26">
        <f t="shared" si="34"/>
        <v>0.71799999999999997</v>
      </c>
      <c r="BB32" s="26">
        <f t="shared" si="35"/>
        <v>6.063971568191915E-2</v>
      </c>
      <c r="BC32" s="26">
        <f t="shared" si="36"/>
        <v>0.53100000000000003</v>
      </c>
      <c r="BD32" s="163">
        <f t="shared" si="37"/>
        <v>1.2490000000000001</v>
      </c>
      <c r="BE32" s="605">
        <f t="shared" si="38"/>
        <v>0.625</v>
      </c>
      <c r="BF32" s="621">
        <f t="shared" si="39"/>
        <v>0</v>
      </c>
      <c r="BG32" s="622">
        <f t="shared" si="40"/>
        <v>0</v>
      </c>
      <c r="BH32" s="10"/>
      <c r="BI32" s="10"/>
      <c r="BJ32" s="212">
        <f t="shared" si="41"/>
        <v>3.9650000000000003</v>
      </c>
      <c r="BK32" s="608">
        <f t="shared" si="42"/>
        <v>0.312</v>
      </c>
      <c r="BL32" s="10"/>
      <c r="BM32" s="627">
        <f t="shared" si="43"/>
        <v>0</v>
      </c>
      <c r="BN32" s="628">
        <f t="shared" si="44"/>
        <v>0</v>
      </c>
    </row>
    <row r="33" spans="1:66" x14ac:dyDescent="0.3">
      <c r="A33" s="591" t="s">
        <v>1123</v>
      </c>
      <c r="B33" s="4" t="s">
        <v>1124</v>
      </c>
      <c r="C33" s="11" t="s">
        <v>1200</v>
      </c>
      <c r="D33" s="526">
        <v>442459.61728000001</v>
      </c>
      <c r="E33" s="589">
        <v>54380</v>
      </c>
      <c r="F33" s="10"/>
      <c r="G33" s="597">
        <v>4748.7947569999997</v>
      </c>
      <c r="H33" s="26">
        <f t="shared" si="0"/>
        <v>0.218</v>
      </c>
      <c r="I33" s="26">
        <f t="shared" si="1"/>
        <v>1.0732719035904328E-2</v>
      </c>
      <c r="J33" s="83">
        <f t="shared" si="2"/>
        <v>0.156</v>
      </c>
      <c r="K33" s="561">
        <v>235.12258499999999</v>
      </c>
      <c r="L33" s="83">
        <f t="shared" si="3"/>
        <v>0.28100000000000003</v>
      </c>
      <c r="M33" s="562">
        <f t="shared" si="4"/>
        <v>5.3139897025044952E-4</v>
      </c>
      <c r="N33" s="83">
        <f t="shared" si="5"/>
        <v>9.2999999999999999E-2</v>
      </c>
      <c r="O33" s="567">
        <v>358.23049400000002</v>
      </c>
      <c r="P33" s="83">
        <f t="shared" si="6"/>
        <v>0.375</v>
      </c>
      <c r="Q33" s="562">
        <f t="shared" si="7"/>
        <v>8.0963432595771204E-4</v>
      </c>
      <c r="R33" s="83">
        <f t="shared" si="8"/>
        <v>0.218</v>
      </c>
      <c r="S33" s="510">
        <v>1.0979000000000001</v>
      </c>
      <c r="T33" s="26">
        <f t="shared" si="9"/>
        <v>0.68700000000000006</v>
      </c>
      <c r="U33" s="163">
        <f t="shared" si="10"/>
        <v>0.90500000000000003</v>
      </c>
      <c r="V33" s="606">
        <f t="shared" si="11"/>
        <v>0.34300000000000003</v>
      </c>
      <c r="W33" s="610">
        <f t="shared" si="12"/>
        <v>0</v>
      </c>
      <c r="X33" s="611">
        <f t="shared" si="13"/>
        <v>0</v>
      </c>
      <c r="Y33" s="10"/>
      <c r="Z33" s="614">
        <v>1098</v>
      </c>
      <c r="AA33" s="26">
        <f t="shared" si="14"/>
        <v>0.312</v>
      </c>
      <c r="AB33" s="573">
        <v>83</v>
      </c>
      <c r="AC33" s="26">
        <f t="shared" si="15"/>
        <v>0.25</v>
      </c>
      <c r="AD33" s="26">
        <f t="shared" si="16"/>
        <v>2.0191246781905113E-2</v>
      </c>
      <c r="AE33" s="26">
        <f t="shared" si="17"/>
        <v>0.218</v>
      </c>
      <c r="AF33" s="530">
        <f t="shared" si="18"/>
        <v>0.23121656255652745</v>
      </c>
      <c r="AG33" s="83">
        <f t="shared" si="19"/>
        <v>0.75</v>
      </c>
      <c r="AH33" s="62">
        <f t="shared" si="20"/>
        <v>3.065065700409078</v>
      </c>
      <c r="AI33" s="26">
        <f t="shared" si="21"/>
        <v>0.375</v>
      </c>
      <c r="AJ33" s="18">
        <v>1323</v>
      </c>
      <c r="AK33" s="26">
        <f t="shared" si="22"/>
        <v>2.4328797351967635E-2</v>
      </c>
      <c r="AL33" s="26">
        <f t="shared" si="23"/>
        <v>7.5591985428050998E-2</v>
      </c>
      <c r="AM33" s="26">
        <f t="shared" si="24"/>
        <v>0.46800000000000003</v>
      </c>
      <c r="AN33" s="163">
        <f t="shared" si="25"/>
        <v>1.53</v>
      </c>
      <c r="AO33" s="605">
        <f t="shared" si="26"/>
        <v>0.34300000000000003</v>
      </c>
      <c r="AP33" s="610">
        <f t="shared" si="27"/>
        <v>0</v>
      </c>
      <c r="AQ33" s="611">
        <f t="shared" si="28"/>
        <v>0</v>
      </c>
      <c r="AR33" s="10"/>
      <c r="AS33" s="256">
        <v>26000</v>
      </c>
      <c r="AT33" s="26">
        <f t="shared" si="29"/>
        <v>0.187</v>
      </c>
      <c r="AU33" s="163">
        <f t="shared" si="30"/>
        <v>0.187</v>
      </c>
      <c r="AV33" s="605">
        <f t="shared" si="31"/>
        <v>0.187</v>
      </c>
      <c r="AW33" s="621">
        <f t="shared" si="32"/>
        <v>0</v>
      </c>
      <c r="AX33" s="622">
        <f t="shared" si="33"/>
        <v>0</v>
      </c>
      <c r="AY33" s="10"/>
      <c r="AZ33" s="160">
        <v>135</v>
      </c>
      <c r="BA33" s="26">
        <f t="shared" si="34"/>
        <v>0.375</v>
      </c>
      <c r="BB33" s="26">
        <f t="shared" si="35"/>
        <v>0.12295081967213115</v>
      </c>
      <c r="BC33" s="178">
        <f t="shared" si="36"/>
        <v>0.84299999999999997</v>
      </c>
      <c r="BD33" s="163">
        <f t="shared" si="37"/>
        <v>1.218</v>
      </c>
      <c r="BE33" s="605">
        <f t="shared" si="38"/>
        <v>0.59299999999999997</v>
      </c>
      <c r="BF33" s="621">
        <f t="shared" si="39"/>
        <v>0</v>
      </c>
      <c r="BG33" s="622">
        <f t="shared" si="40"/>
        <v>1</v>
      </c>
      <c r="BH33" s="10"/>
      <c r="BI33" s="10"/>
      <c r="BJ33" s="212">
        <f t="shared" si="41"/>
        <v>3.84</v>
      </c>
      <c r="BK33" s="608">
        <f t="shared" si="42"/>
        <v>0.28100000000000003</v>
      </c>
      <c r="BL33" s="10"/>
      <c r="BM33" s="627">
        <f t="shared" si="43"/>
        <v>0</v>
      </c>
      <c r="BN33" s="628">
        <f t="shared" si="44"/>
        <v>1</v>
      </c>
    </row>
    <row r="34" spans="1:66" x14ac:dyDescent="0.3">
      <c r="A34" s="591" t="s">
        <v>1126</v>
      </c>
      <c r="B34" s="4" t="s">
        <v>1127</v>
      </c>
      <c r="C34" s="11" t="s">
        <v>1200</v>
      </c>
      <c r="D34" s="526">
        <v>69633.685119999995</v>
      </c>
      <c r="E34" s="589">
        <v>2841</v>
      </c>
      <c r="F34" s="10"/>
      <c r="G34" s="597">
        <v>2054.3681769999998</v>
      </c>
      <c r="H34" s="26">
        <f t="shared" si="0"/>
        <v>0.156</v>
      </c>
      <c r="I34" s="26">
        <f t="shared" si="1"/>
        <v>2.9502505482220269E-2</v>
      </c>
      <c r="J34" s="83">
        <f t="shared" si="2"/>
        <v>0.46800000000000003</v>
      </c>
      <c r="K34" s="561">
        <v>84.361936999999998</v>
      </c>
      <c r="L34" s="83">
        <f t="shared" si="3"/>
        <v>0.218</v>
      </c>
      <c r="M34" s="562">
        <f t="shared" si="4"/>
        <v>1.211510447201218E-3</v>
      </c>
      <c r="N34" s="178">
        <f t="shared" si="5"/>
        <v>0.84299999999999997</v>
      </c>
      <c r="O34" s="567">
        <v>86.679235000000006</v>
      </c>
      <c r="P34" s="83">
        <f t="shared" si="6"/>
        <v>0.187</v>
      </c>
      <c r="Q34" s="562">
        <f t="shared" si="7"/>
        <v>1.2447888525592944E-3</v>
      </c>
      <c r="R34" s="83">
        <f t="shared" si="8"/>
        <v>0.78100000000000003</v>
      </c>
      <c r="S34" s="510">
        <v>0.60710299999999995</v>
      </c>
      <c r="T34" s="26">
        <f t="shared" si="9"/>
        <v>0.34300000000000003</v>
      </c>
      <c r="U34" s="163">
        <f t="shared" si="10"/>
        <v>1.1240000000000001</v>
      </c>
      <c r="V34" s="606">
        <f t="shared" si="11"/>
        <v>0.56200000000000006</v>
      </c>
      <c r="W34" s="610">
        <f t="shared" si="12"/>
        <v>0</v>
      </c>
      <c r="X34" s="611">
        <f t="shared" si="13"/>
        <v>0</v>
      </c>
      <c r="Y34" s="10"/>
      <c r="Z34" s="614">
        <v>239</v>
      </c>
      <c r="AA34" s="26">
        <f t="shared" si="14"/>
        <v>0.156</v>
      </c>
      <c r="AB34" s="573">
        <v>8</v>
      </c>
      <c r="AC34" s="26">
        <f t="shared" si="15"/>
        <v>0.156</v>
      </c>
      <c r="AD34" s="26">
        <f t="shared" si="16"/>
        <v>8.412530799014431E-2</v>
      </c>
      <c r="AE34" s="26">
        <f t="shared" si="17"/>
        <v>0.65600000000000003</v>
      </c>
      <c r="AF34" s="530">
        <f t="shared" si="18"/>
        <v>0.11633747186885091</v>
      </c>
      <c r="AG34" s="26">
        <f t="shared" si="19"/>
        <v>0.5</v>
      </c>
      <c r="AH34" s="62">
        <f t="shared" si="20"/>
        <v>2.7572924472625995</v>
      </c>
      <c r="AI34" s="26">
        <f t="shared" si="21"/>
        <v>0.312</v>
      </c>
      <c r="AJ34" s="18">
        <v>360</v>
      </c>
      <c r="AK34" s="26">
        <f t="shared" si="22"/>
        <v>0.12671594508975711</v>
      </c>
      <c r="AL34" s="26">
        <f t="shared" si="23"/>
        <v>3.3472803347280332E-2</v>
      </c>
      <c r="AM34" s="26">
        <f t="shared" si="24"/>
        <v>0.187</v>
      </c>
      <c r="AN34" s="163">
        <f t="shared" si="25"/>
        <v>1.468</v>
      </c>
      <c r="AO34" s="605">
        <f t="shared" si="26"/>
        <v>0.25</v>
      </c>
      <c r="AP34" s="610">
        <f t="shared" si="27"/>
        <v>0</v>
      </c>
      <c r="AQ34" s="611">
        <f t="shared" si="28"/>
        <v>0</v>
      </c>
      <c r="AR34" s="10"/>
      <c r="AS34" s="256">
        <v>55300</v>
      </c>
      <c r="AT34" s="31">
        <f t="shared" si="29"/>
        <v>0.90600000000000003</v>
      </c>
      <c r="AU34" s="163">
        <f t="shared" si="30"/>
        <v>0.90600000000000003</v>
      </c>
      <c r="AV34" s="620">
        <f t="shared" si="31"/>
        <v>0.90600000000000003</v>
      </c>
      <c r="AW34" s="621">
        <f t="shared" si="32"/>
        <v>1</v>
      </c>
      <c r="AX34" s="622">
        <f t="shared" si="33"/>
        <v>1</v>
      </c>
      <c r="AY34" s="10"/>
      <c r="AZ34" s="160">
        <v>3</v>
      </c>
      <c r="BA34" s="26">
        <f t="shared" si="34"/>
        <v>0.125</v>
      </c>
      <c r="BB34" s="26">
        <f t="shared" si="35"/>
        <v>1.2552301255230125E-2</v>
      </c>
      <c r="BC34" s="26">
        <f t="shared" si="36"/>
        <v>0.156</v>
      </c>
      <c r="BD34" s="163">
        <f t="shared" si="37"/>
        <v>0.28100000000000003</v>
      </c>
      <c r="BE34" s="605">
        <f t="shared" si="38"/>
        <v>0.125</v>
      </c>
      <c r="BF34" s="621">
        <f t="shared" si="39"/>
        <v>0</v>
      </c>
      <c r="BG34" s="622">
        <f t="shared" si="40"/>
        <v>0</v>
      </c>
      <c r="BH34" s="10"/>
      <c r="BI34" s="10"/>
      <c r="BJ34" s="212">
        <f t="shared" si="41"/>
        <v>3.7789999999999999</v>
      </c>
      <c r="BK34" s="608">
        <f t="shared" si="42"/>
        <v>0.25</v>
      </c>
      <c r="BL34" s="10"/>
      <c r="BM34" s="627">
        <f t="shared" si="43"/>
        <v>1</v>
      </c>
      <c r="BN34" s="628">
        <f t="shared" si="44"/>
        <v>1</v>
      </c>
    </row>
    <row r="35" spans="1:66" x14ac:dyDescent="0.3">
      <c r="A35" s="591" t="s">
        <v>1130</v>
      </c>
      <c r="B35" s="4" t="s">
        <v>1131</v>
      </c>
      <c r="C35" s="11" t="s">
        <v>1200</v>
      </c>
      <c r="D35" s="526">
        <v>80688.550400000007</v>
      </c>
      <c r="E35" s="589">
        <v>28149</v>
      </c>
      <c r="F35" s="10"/>
      <c r="G35" s="597">
        <v>2184.7724170000001</v>
      </c>
      <c r="H35" s="26">
        <f t="shared" si="0"/>
        <v>0.187</v>
      </c>
      <c r="I35" s="26">
        <f t="shared" si="1"/>
        <v>2.7076610078745445E-2</v>
      </c>
      <c r="J35" s="83">
        <f t="shared" si="2"/>
        <v>0.375</v>
      </c>
      <c r="K35" s="561">
        <v>62.626145000000001</v>
      </c>
      <c r="L35" s="83">
        <f t="shared" si="3"/>
        <v>0.125</v>
      </c>
      <c r="M35" s="562">
        <f t="shared" si="4"/>
        <v>7.7614661175025887E-4</v>
      </c>
      <c r="N35" s="83">
        <f t="shared" si="5"/>
        <v>0.25</v>
      </c>
      <c r="O35" s="567">
        <v>89.008576000000005</v>
      </c>
      <c r="P35" s="83">
        <f t="shared" si="6"/>
        <v>0.218</v>
      </c>
      <c r="Q35" s="562">
        <f t="shared" si="7"/>
        <v>1.1031128401582982E-3</v>
      </c>
      <c r="R35" s="83">
        <f t="shared" si="8"/>
        <v>0.625</v>
      </c>
      <c r="S35" s="510">
        <v>0.93036799999999997</v>
      </c>
      <c r="T35" s="26">
        <f t="shared" si="9"/>
        <v>0.53100000000000003</v>
      </c>
      <c r="U35" s="163">
        <f t="shared" si="10"/>
        <v>1.1560000000000001</v>
      </c>
      <c r="V35" s="606">
        <f t="shared" si="11"/>
        <v>0.625</v>
      </c>
      <c r="W35" s="610">
        <f t="shared" si="12"/>
        <v>0</v>
      </c>
      <c r="X35" s="611">
        <f t="shared" si="13"/>
        <v>0</v>
      </c>
      <c r="Y35" s="10"/>
      <c r="Z35" s="614">
        <v>664</v>
      </c>
      <c r="AA35" s="26">
        <f t="shared" si="14"/>
        <v>0.218</v>
      </c>
      <c r="AB35" s="573">
        <v>68</v>
      </c>
      <c r="AC35" s="26">
        <f t="shared" si="15"/>
        <v>0.218</v>
      </c>
      <c r="AD35" s="26">
        <f t="shared" si="16"/>
        <v>2.358875981384774E-2</v>
      </c>
      <c r="AE35" s="26">
        <f t="shared" si="17"/>
        <v>0.25</v>
      </c>
      <c r="AF35" s="530">
        <f t="shared" si="18"/>
        <v>0.30392181576137134</v>
      </c>
      <c r="AG35" s="31">
        <f t="shared" si="19"/>
        <v>0.84299999999999997</v>
      </c>
      <c r="AH35" s="62">
        <f t="shared" si="20"/>
        <v>7.459955319361586</v>
      </c>
      <c r="AI35" s="83">
        <f t="shared" si="21"/>
        <v>0.75</v>
      </c>
      <c r="AJ35" s="18">
        <v>768</v>
      </c>
      <c r="AK35" s="26">
        <f t="shared" si="22"/>
        <v>2.7283384844932323E-2</v>
      </c>
      <c r="AL35" s="26">
        <f t="shared" si="23"/>
        <v>0.10240963855421686</v>
      </c>
      <c r="AM35" s="26">
        <f t="shared" si="24"/>
        <v>0.625</v>
      </c>
      <c r="AN35" s="163">
        <f t="shared" si="25"/>
        <v>1.5289999999999999</v>
      </c>
      <c r="AO35" s="605">
        <f t="shared" si="26"/>
        <v>0.312</v>
      </c>
      <c r="AP35" s="610">
        <f t="shared" si="27"/>
        <v>0</v>
      </c>
      <c r="AQ35" s="611">
        <f t="shared" si="28"/>
        <v>1</v>
      </c>
      <c r="AR35" s="10"/>
      <c r="AS35" s="256">
        <v>47400</v>
      </c>
      <c r="AT35" s="26">
        <f t="shared" si="29"/>
        <v>0.625</v>
      </c>
      <c r="AU35" s="163">
        <f t="shared" si="30"/>
        <v>0.625</v>
      </c>
      <c r="AV35" s="605">
        <f t="shared" si="31"/>
        <v>0.625</v>
      </c>
      <c r="AW35" s="621">
        <f t="shared" si="32"/>
        <v>0</v>
      </c>
      <c r="AX35" s="622">
        <f t="shared" si="33"/>
        <v>0</v>
      </c>
      <c r="AY35" s="10"/>
      <c r="AZ35" s="160">
        <v>28</v>
      </c>
      <c r="BA35" s="26">
        <f t="shared" si="34"/>
        <v>0.187</v>
      </c>
      <c r="BB35" s="26">
        <f t="shared" si="35"/>
        <v>4.2168674698795178E-2</v>
      </c>
      <c r="BC35" s="26">
        <f t="shared" si="36"/>
        <v>0.28100000000000003</v>
      </c>
      <c r="BD35" s="163">
        <f t="shared" si="37"/>
        <v>0.46800000000000003</v>
      </c>
      <c r="BE35" s="605">
        <f t="shared" si="38"/>
        <v>0.187</v>
      </c>
      <c r="BF35" s="621">
        <f t="shared" si="39"/>
        <v>0</v>
      </c>
      <c r="BG35" s="622">
        <f t="shared" si="40"/>
        <v>0</v>
      </c>
      <c r="BH35" s="10"/>
      <c r="BI35" s="10"/>
      <c r="BJ35" s="212">
        <f t="shared" si="41"/>
        <v>3.778</v>
      </c>
      <c r="BK35" s="608">
        <f t="shared" si="42"/>
        <v>0.218</v>
      </c>
      <c r="BL35" s="10"/>
      <c r="BM35" s="627">
        <f t="shared" si="43"/>
        <v>0</v>
      </c>
      <c r="BN35" s="628">
        <f t="shared" si="44"/>
        <v>1</v>
      </c>
    </row>
    <row r="36" spans="1:66" x14ac:dyDescent="0.3">
      <c r="A36" s="591" t="s">
        <v>1099</v>
      </c>
      <c r="B36" s="4" t="s">
        <v>1100</v>
      </c>
      <c r="C36" s="11" t="s">
        <v>1200</v>
      </c>
      <c r="D36" s="526">
        <v>65770.078720000005</v>
      </c>
      <c r="E36" s="589">
        <v>18162</v>
      </c>
      <c r="F36" s="10"/>
      <c r="G36" s="597">
        <v>5299.9279180000003</v>
      </c>
      <c r="H36" s="26">
        <f t="shared" si="0"/>
        <v>0.25</v>
      </c>
      <c r="I36" s="26">
        <f t="shared" si="1"/>
        <v>8.0582660400379702E-2</v>
      </c>
      <c r="J36" s="144">
        <f t="shared" si="2"/>
        <v>1</v>
      </c>
      <c r="K36" s="561">
        <v>75.375918999999996</v>
      </c>
      <c r="L36" s="83">
        <f t="shared" si="3"/>
        <v>0.187</v>
      </c>
      <c r="M36" s="562">
        <f t="shared" si="4"/>
        <v>1.146051828839897E-3</v>
      </c>
      <c r="N36" s="83">
        <f t="shared" si="5"/>
        <v>0.78100000000000003</v>
      </c>
      <c r="O36" s="567">
        <v>75.421741999999995</v>
      </c>
      <c r="P36" s="83">
        <f t="shared" si="6"/>
        <v>0.156</v>
      </c>
      <c r="Q36" s="562">
        <f t="shared" si="7"/>
        <v>1.146748543833885E-3</v>
      </c>
      <c r="R36" s="83">
        <f t="shared" si="8"/>
        <v>0.65600000000000003</v>
      </c>
      <c r="S36" s="510">
        <v>0.45</v>
      </c>
      <c r="T36" s="26">
        <f t="shared" si="9"/>
        <v>0.28100000000000003</v>
      </c>
      <c r="U36" s="163">
        <f t="shared" si="10"/>
        <v>0.93700000000000006</v>
      </c>
      <c r="V36" s="606">
        <f t="shared" si="11"/>
        <v>0.375</v>
      </c>
      <c r="W36" s="610">
        <f t="shared" si="12"/>
        <v>0</v>
      </c>
      <c r="X36" s="611">
        <f t="shared" si="13"/>
        <v>0</v>
      </c>
      <c r="Y36" s="10"/>
      <c r="Z36" s="614">
        <v>279</v>
      </c>
      <c r="AA36" s="26">
        <f t="shared" si="14"/>
        <v>0.187</v>
      </c>
      <c r="AB36" s="573">
        <v>39</v>
      </c>
      <c r="AC36" s="26">
        <f t="shared" si="15"/>
        <v>0.187</v>
      </c>
      <c r="AD36" s="26">
        <f t="shared" si="16"/>
        <v>1.5361744301288404E-2</v>
      </c>
      <c r="AE36" s="26">
        <f t="shared" si="17"/>
        <v>0.156</v>
      </c>
      <c r="AF36" s="530">
        <f t="shared" si="18"/>
        <v>5.2642225388092531E-2</v>
      </c>
      <c r="AG36" s="26">
        <f t="shared" si="19"/>
        <v>0.218</v>
      </c>
      <c r="AH36" s="62">
        <f t="shared" si="20"/>
        <v>3.6991985679673114</v>
      </c>
      <c r="AI36" s="26">
        <f t="shared" si="21"/>
        <v>0.437</v>
      </c>
      <c r="AJ36" s="18">
        <v>328</v>
      </c>
      <c r="AK36" s="26">
        <f t="shared" si="22"/>
        <v>1.8059685056711815E-2</v>
      </c>
      <c r="AL36" s="26">
        <f t="shared" si="23"/>
        <v>0.13978494623655913</v>
      </c>
      <c r="AM36" s="31">
        <f t="shared" si="24"/>
        <v>0.81200000000000006</v>
      </c>
      <c r="AN36" s="163">
        <f t="shared" si="25"/>
        <v>0.748</v>
      </c>
      <c r="AO36" s="605">
        <f t="shared" si="26"/>
        <v>0.156</v>
      </c>
      <c r="AP36" s="610">
        <f t="shared" si="27"/>
        <v>0</v>
      </c>
      <c r="AQ36" s="611">
        <f t="shared" si="28"/>
        <v>0</v>
      </c>
      <c r="AR36" s="10"/>
      <c r="AS36" s="256">
        <v>98500</v>
      </c>
      <c r="AT36" s="144">
        <f t="shared" si="29"/>
        <v>1</v>
      </c>
      <c r="AU36" s="163">
        <f t="shared" si="30"/>
        <v>1</v>
      </c>
      <c r="AV36" s="608">
        <f t="shared" si="31"/>
        <v>1</v>
      </c>
      <c r="AW36" s="621">
        <f t="shared" si="32"/>
        <v>1</v>
      </c>
      <c r="AX36" s="622">
        <f t="shared" si="33"/>
        <v>1</v>
      </c>
      <c r="AY36" s="10"/>
      <c r="AZ36" s="160">
        <v>32</v>
      </c>
      <c r="BA36" s="26">
        <f t="shared" si="34"/>
        <v>0.25</v>
      </c>
      <c r="BB36" s="26">
        <f t="shared" si="35"/>
        <v>0.11469534050179211</v>
      </c>
      <c r="BC36" s="178">
        <f t="shared" si="36"/>
        <v>0.81200000000000006</v>
      </c>
      <c r="BD36" s="163">
        <f t="shared" si="37"/>
        <v>1.0620000000000001</v>
      </c>
      <c r="BE36" s="605">
        <f t="shared" si="38"/>
        <v>0.437</v>
      </c>
      <c r="BF36" s="621">
        <f t="shared" si="39"/>
        <v>0</v>
      </c>
      <c r="BG36" s="622">
        <f t="shared" si="40"/>
        <v>1</v>
      </c>
      <c r="BH36" s="10"/>
      <c r="BI36" s="10"/>
      <c r="BJ36" s="212">
        <f t="shared" si="41"/>
        <v>3.7470000000000003</v>
      </c>
      <c r="BK36" s="608">
        <f t="shared" si="42"/>
        <v>0.187</v>
      </c>
      <c r="BL36" s="10"/>
      <c r="BM36" s="627">
        <f t="shared" si="43"/>
        <v>1</v>
      </c>
      <c r="BN36" s="628">
        <f t="shared" si="44"/>
        <v>2</v>
      </c>
    </row>
    <row r="37" spans="1:66" x14ac:dyDescent="0.3">
      <c r="A37" s="591" t="s">
        <v>1128</v>
      </c>
      <c r="B37" s="4" t="s">
        <v>1129</v>
      </c>
      <c r="C37" s="11" t="s">
        <v>1200</v>
      </c>
      <c r="D37" s="526">
        <v>510761.08224000002</v>
      </c>
      <c r="E37" s="589">
        <v>43428</v>
      </c>
      <c r="F37" s="10"/>
      <c r="G37" s="597">
        <v>12296.079196000001</v>
      </c>
      <c r="H37" s="26">
        <f t="shared" si="0"/>
        <v>0.53100000000000003</v>
      </c>
      <c r="I37" s="26">
        <f t="shared" si="1"/>
        <v>2.4074033092094969E-2</v>
      </c>
      <c r="J37" s="83">
        <f t="shared" si="2"/>
        <v>0.25</v>
      </c>
      <c r="K37" s="561">
        <v>408.54175900000001</v>
      </c>
      <c r="L37" s="83">
        <f t="shared" si="3"/>
        <v>0.53100000000000003</v>
      </c>
      <c r="M37" s="562">
        <f t="shared" si="4"/>
        <v>7.9986861412442451E-4</v>
      </c>
      <c r="N37" s="83">
        <f t="shared" si="5"/>
        <v>0.312</v>
      </c>
      <c r="O37" s="567">
        <v>439.59468800000002</v>
      </c>
      <c r="P37" s="83">
        <f t="shared" si="6"/>
        <v>0.46800000000000003</v>
      </c>
      <c r="Q37" s="562">
        <f t="shared" si="7"/>
        <v>8.6066598119047797E-4</v>
      </c>
      <c r="R37" s="83">
        <f t="shared" si="8"/>
        <v>0.25</v>
      </c>
      <c r="S37" s="510">
        <v>0.12573200000000001</v>
      </c>
      <c r="T37" s="26">
        <f t="shared" si="9"/>
        <v>0.125</v>
      </c>
      <c r="U37" s="163">
        <f t="shared" si="10"/>
        <v>0.375</v>
      </c>
      <c r="V37" s="606">
        <f t="shared" si="11"/>
        <v>0.125</v>
      </c>
      <c r="W37" s="610">
        <f t="shared" si="12"/>
        <v>0</v>
      </c>
      <c r="X37" s="611">
        <f t="shared" si="13"/>
        <v>0</v>
      </c>
      <c r="Y37" s="10"/>
      <c r="Z37" s="614">
        <v>2602</v>
      </c>
      <c r="AA37" s="26">
        <f t="shared" si="14"/>
        <v>0.59299999999999997</v>
      </c>
      <c r="AB37" s="573">
        <v>217</v>
      </c>
      <c r="AC37" s="26">
        <f t="shared" si="15"/>
        <v>0.56200000000000006</v>
      </c>
      <c r="AD37" s="26">
        <f t="shared" si="16"/>
        <v>5.9915262042921615E-2</v>
      </c>
      <c r="AE37" s="26">
        <f t="shared" si="17"/>
        <v>0.53100000000000003</v>
      </c>
      <c r="AF37" s="530">
        <f t="shared" si="18"/>
        <v>0.21161216990587117</v>
      </c>
      <c r="AG37" s="83">
        <f t="shared" si="19"/>
        <v>0.65600000000000003</v>
      </c>
      <c r="AH37" s="62">
        <f t="shared" si="20"/>
        <v>5.9190888130113164</v>
      </c>
      <c r="AI37" s="26">
        <f t="shared" si="21"/>
        <v>0.71799999999999997</v>
      </c>
      <c r="AJ37" s="18">
        <v>2864</v>
      </c>
      <c r="AK37" s="26">
        <f t="shared" si="22"/>
        <v>6.5948236161002122E-2</v>
      </c>
      <c r="AL37" s="26">
        <f t="shared" si="23"/>
        <v>8.3397386625672559E-2</v>
      </c>
      <c r="AM37" s="26">
        <f t="shared" si="24"/>
        <v>0.53100000000000003</v>
      </c>
      <c r="AN37" s="163">
        <f t="shared" si="25"/>
        <v>2.3420000000000001</v>
      </c>
      <c r="AO37" s="605">
        <f t="shared" si="26"/>
        <v>0.625</v>
      </c>
      <c r="AP37" s="610">
        <f t="shared" si="27"/>
        <v>0</v>
      </c>
      <c r="AQ37" s="611">
        <f t="shared" si="28"/>
        <v>0</v>
      </c>
      <c r="AR37" s="10"/>
      <c r="AS37" s="256">
        <v>27000</v>
      </c>
      <c r="AT37" s="26">
        <f t="shared" si="29"/>
        <v>0.218</v>
      </c>
      <c r="AU37" s="163">
        <f t="shared" si="30"/>
        <v>0.218</v>
      </c>
      <c r="AV37" s="605">
        <f t="shared" si="31"/>
        <v>0.218</v>
      </c>
      <c r="AW37" s="621">
        <f t="shared" si="32"/>
        <v>0</v>
      </c>
      <c r="AX37" s="622">
        <f t="shared" si="33"/>
        <v>0</v>
      </c>
      <c r="AY37" s="10"/>
      <c r="AZ37" s="160">
        <v>29</v>
      </c>
      <c r="BA37" s="26">
        <f t="shared" si="34"/>
        <v>0.218</v>
      </c>
      <c r="BB37" s="26">
        <f t="shared" si="35"/>
        <v>1.1145272867025366E-2</v>
      </c>
      <c r="BC37" s="26">
        <f t="shared" si="36"/>
        <v>0.125</v>
      </c>
      <c r="BD37" s="163">
        <f t="shared" si="37"/>
        <v>0.34299999999999997</v>
      </c>
      <c r="BE37" s="605">
        <f t="shared" si="38"/>
        <v>0.156</v>
      </c>
      <c r="BF37" s="621">
        <f t="shared" si="39"/>
        <v>0</v>
      </c>
      <c r="BG37" s="622">
        <f t="shared" si="40"/>
        <v>0</v>
      </c>
      <c r="BH37" s="10"/>
      <c r="BI37" s="10"/>
      <c r="BJ37" s="212">
        <f t="shared" si="41"/>
        <v>3.278</v>
      </c>
      <c r="BK37" s="608">
        <f t="shared" si="42"/>
        <v>0.156</v>
      </c>
      <c r="BL37" s="10"/>
      <c r="BM37" s="627">
        <f t="shared" si="43"/>
        <v>0</v>
      </c>
      <c r="BN37" s="628">
        <f t="shared" si="44"/>
        <v>0</v>
      </c>
    </row>
    <row r="38" spans="1:66" x14ac:dyDescent="0.3">
      <c r="A38" s="590" t="s">
        <v>1134</v>
      </c>
      <c r="B38" s="4" t="s">
        <v>1135</v>
      </c>
      <c r="C38" s="11" t="s">
        <v>1200</v>
      </c>
      <c r="D38" s="526">
        <v>46305.050879999995</v>
      </c>
      <c r="E38" s="589">
        <v>4363</v>
      </c>
      <c r="F38" s="10"/>
      <c r="G38" s="598">
        <v>0</v>
      </c>
      <c r="H38" s="26">
        <f t="shared" si="0"/>
        <v>0</v>
      </c>
      <c r="I38" s="564">
        <f t="shared" si="1"/>
        <v>0</v>
      </c>
      <c r="J38" s="83">
        <f t="shared" si="2"/>
        <v>0</v>
      </c>
      <c r="K38" s="561">
        <v>74.435978000000006</v>
      </c>
      <c r="L38" s="83">
        <f t="shared" si="3"/>
        <v>0.156</v>
      </c>
      <c r="M38" s="562">
        <f t="shared" si="4"/>
        <v>1.6075131456588093E-3</v>
      </c>
      <c r="N38" s="144">
        <f t="shared" si="5"/>
        <v>1</v>
      </c>
      <c r="O38" s="563">
        <v>0</v>
      </c>
      <c r="P38" s="83">
        <f t="shared" si="6"/>
        <v>0</v>
      </c>
      <c r="Q38" s="565">
        <f t="shared" si="7"/>
        <v>0</v>
      </c>
      <c r="R38" s="83">
        <f t="shared" si="8"/>
        <v>0</v>
      </c>
      <c r="S38" s="510">
        <v>1</v>
      </c>
      <c r="T38" s="26">
        <f t="shared" si="9"/>
        <v>0.56200000000000006</v>
      </c>
      <c r="U38" s="163">
        <f t="shared" si="10"/>
        <v>0.56200000000000006</v>
      </c>
      <c r="V38" s="606">
        <f t="shared" si="11"/>
        <v>0.187</v>
      </c>
      <c r="W38" s="610">
        <f t="shared" si="12"/>
        <v>0</v>
      </c>
      <c r="X38" s="611">
        <f t="shared" si="13"/>
        <v>0</v>
      </c>
      <c r="Y38" s="10"/>
      <c r="Z38" s="614">
        <v>128</v>
      </c>
      <c r="AA38" s="26">
        <f t="shared" si="14"/>
        <v>0.125</v>
      </c>
      <c r="AB38" s="529">
        <v>4</v>
      </c>
      <c r="AC38" s="26">
        <f t="shared" si="15"/>
        <v>0.125</v>
      </c>
      <c r="AD38" s="564">
        <v>0</v>
      </c>
      <c r="AE38" s="26">
        <f t="shared" si="17"/>
        <v>0</v>
      </c>
      <c r="AF38" s="566">
        <v>0</v>
      </c>
      <c r="AG38" s="26">
        <f t="shared" si="19"/>
        <v>0</v>
      </c>
      <c r="AH38" s="563">
        <v>0</v>
      </c>
      <c r="AI38" s="26">
        <f t="shared" si="21"/>
        <v>0</v>
      </c>
      <c r="AJ38" s="18">
        <v>153</v>
      </c>
      <c r="AK38" s="26">
        <f t="shared" si="22"/>
        <v>3.5067614027045613E-2</v>
      </c>
      <c r="AL38" s="26">
        <f t="shared" si="23"/>
        <v>3.125E-2</v>
      </c>
      <c r="AM38" s="26">
        <f t="shared" si="24"/>
        <v>0.156</v>
      </c>
      <c r="AN38" s="163">
        <f t="shared" si="25"/>
        <v>0.25</v>
      </c>
      <c r="AO38" s="605">
        <f t="shared" si="26"/>
        <v>0.125</v>
      </c>
      <c r="AP38" s="610">
        <f t="shared" si="27"/>
        <v>0</v>
      </c>
      <c r="AQ38" s="611">
        <f t="shared" si="28"/>
        <v>0</v>
      </c>
      <c r="AR38" s="10"/>
      <c r="AS38" s="618">
        <v>0</v>
      </c>
      <c r="AT38" s="26">
        <f t="shared" si="29"/>
        <v>0</v>
      </c>
      <c r="AU38" s="163">
        <f t="shared" si="30"/>
        <v>0</v>
      </c>
      <c r="AV38" s="605">
        <f t="shared" si="31"/>
        <v>0</v>
      </c>
      <c r="AW38" s="621">
        <f t="shared" si="32"/>
        <v>0</v>
      </c>
      <c r="AX38" s="622">
        <f t="shared" si="33"/>
        <v>0</v>
      </c>
      <c r="AY38" s="10"/>
      <c r="AZ38" s="160">
        <v>9</v>
      </c>
      <c r="BA38" s="26">
        <f t="shared" si="34"/>
        <v>0.156</v>
      </c>
      <c r="BB38" s="26">
        <f t="shared" si="35"/>
        <v>7.03125E-2</v>
      </c>
      <c r="BC38" s="26">
        <f t="shared" si="36"/>
        <v>0.56200000000000006</v>
      </c>
      <c r="BD38" s="163">
        <f t="shared" si="37"/>
        <v>0.71800000000000008</v>
      </c>
      <c r="BE38" s="605">
        <f t="shared" si="38"/>
        <v>0.312</v>
      </c>
      <c r="BF38" s="621">
        <f t="shared" si="39"/>
        <v>0</v>
      </c>
      <c r="BG38" s="622">
        <f t="shared" si="40"/>
        <v>0</v>
      </c>
      <c r="BH38" s="10"/>
      <c r="BI38" s="10"/>
      <c r="BJ38" s="212">
        <f t="shared" si="41"/>
        <v>1.5300000000000002</v>
      </c>
      <c r="BK38" s="608">
        <f t="shared" si="42"/>
        <v>0.125</v>
      </c>
      <c r="BL38" s="10"/>
      <c r="BM38" s="627">
        <f t="shared" si="43"/>
        <v>0</v>
      </c>
      <c r="BN38" s="628">
        <f t="shared" si="44"/>
        <v>0</v>
      </c>
    </row>
    <row r="39" spans="1:66" x14ac:dyDescent="0.3">
      <c r="A39" s="590" t="s">
        <v>1136</v>
      </c>
      <c r="B39" s="4" t="s">
        <v>1137</v>
      </c>
      <c r="C39" s="11" t="s">
        <v>1200</v>
      </c>
      <c r="D39" s="526">
        <v>44719.658239999997</v>
      </c>
      <c r="E39" s="589">
        <v>1953</v>
      </c>
      <c r="F39" s="10"/>
      <c r="G39" s="598">
        <v>0</v>
      </c>
      <c r="H39" s="26">
        <f t="shared" si="0"/>
        <v>0</v>
      </c>
      <c r="I39" s="564">
        <f t="shared" si="1"/>
        <v>0</v>
      </c>
      <c r="J39" s="83">
        <f t="shared" si="2"/>
        <v>0</v>
      </c>
      <c r="K39" s="561">
        <v>37.079608</v>
      </c>
      <c r="L39" s="83">
        <f t="shared" si="3"/>
        <v>9.2999999999999999E-2</v>
      </c>
      <c r="M39" s="562">
        <f t="shared" si="4"/>
        <v>8.2915678382429437E-4</v>
      </c>
      <c r="N39" s="83">
        <f t="shared" si="5"/>
        <v>0.375</v>
      </c>
      <c r="O39" s="563">
        <v>0</v>
      </c>
      <c r="P39" s="83">
        <f t="shared" si="6"/>
        <v>0</v>
      </c>
      <c r="Q39" s="565">
        <f t="shared" si="7"/>
        <v>0</v>
      </c>
      <c r="R39" s="83">
        <f t="shared" si="8"/>
        <v>0</v>
      </c>
      <c r="S39" s="510">
        <v>0.585032</v>
      </c>
      <c r="T39" s="26">
        <f t="shared" si="9"/>
        <v>0.312</v>
      </c>
      <c r="U39" s="163">
        <f t="shared" si="10"/>
        <v>0.312</v>
      </c>
      <c r="V39" s="605">
        <f t="shared" si="11"/>
        <v>9.2999999999999999E-2</v>
      </c>
      <c r="W39" s="610">
        <f t="shared" si="12"/>
        <v>0</v>
      </c>
      <c r="X39" s="611">
        <f t="shared" si="13"/>
        <v>0</v>
      </c>
      <c r="Y39" s="10"/>
      <c r="Z39" s="614">
        <v>5</v>
      </c>
      <c r="AA39" s="26">
        <f t="shared" si="14"/>
        <v>6.2E-2</v>
      </c>
      <c r="AB39" s="573">
        <v>0</v>
      </c>
      <c r="AC39" s="26">
        <f t="shared" si="15"/>
        <v>0</v>
      </c>
      <c r="AD39" s="564">
        <v>0</v>
      </c>
      <c r="AE39" s="26">
        <f t="shared" si="17"/>
        <v>0</v>
      </c>
      <c r="AF39" s="566">
        <v>0</v>
      </c>
      <c r="AG39" s="26">
        <f t="shared" si="19"/>
        <v>0</v>
      </c>
      <c r="AH39" s="563">
        <v>0</v>
      </c>
      <c r="AI39" s="26">
        <f t="shared" si="21"/>
        <v>0</v>
      </c>
      <c r="AJ39" s="18">
        <v>6</v>
      </c>
      <c r="AK39" s="26">
        <f t="shared" si="22"/>
        <v>3.0721966205837174E-3</v>
      </c>
      <c r="AL39" s="26">
        <f t="shared" si="23"/>
        <v>0</v>
      </c>
      <c r="AM39" s="26">
        <f t="shared" si="24"/>
        <v>0</v>
      </c>
      <c r="AN39" s="163">
        <f t="shared" si="25"/>
        <v>6.2E-2</v>
      </c>
      <c r="AO39" s="605">
        <f t="shared" si="26"/>
        <v>6.2E-2</v>
      </c>
      <c r="AP39" s="610">
        <f t="shared" si="27"/>
        <v>0</v>
      </c>
      <c r="AQ39" s="611">
        <f t="shared" si="28"/>
        <v>0</v>
      </c>
      <c r="AR39" s="10"/>
      <c r="AS39" s="618">
        <v>0</v>
      </c>
      <c r="AT39" s="26">
        <f t="shared" si="29"/>
        <v>0</v>
      </c>
      <c r="AU39" s="163">
        <f t="shared" si="30"/>
        <v>0</v>
      </c>
      <c r="AV39" s="605">
        <f t="shared" si="31"/>
        <v>0</v>
      </c>
      <c r="AW39" s="621">
        <f t="shared" si="32"/>
        <v>0</v>
      </c>
      <c r="AX39" s="622">
        <f t="shared" si="33"/>
        <v>0</v>
      </c>
      <c r="AY39" s="10"/>
      <c r="AZ39" s="160">
        <v>0</v>
      </c>
      <c r="BA39" s="26">
        <f t="shared" si="34"/>
        <v>0</v>
      </c>
      <c r="BB39" s="26">
        <f t="shared" si="35"/>
        <v>0</v>
      </c>
      <c r="BC39" s="26">
        <f t="shared" si="36"/>
        <v>0</v>
      </c>
      <c r="BD39" s="163">
        <f t="shared" si="37"/>
        <v>0</v>
      </c>
      <c r="BE39" s="605">
        <f t="shared" si="38"/>
        <v>0</v>
      </c>
      <c r="BF39" s="621">
        <f t="shared" si="39"/>
        <v>0</v>
      </c>
      <c r="BG39" s="622">
        <f t="shared" si="40"/>
        <v>0</v>
      </c>
      <c r="BH39" s="10"/>
      <c r="BI39" s="10"/>
      <c r="BJ39" s="212">
        <f t="shared" si="41"/>
        <v>0.374</v>
      </c>
      <c r="BK39" s="608">
        <f t="shared" si="42"/>
        <v>9.2999999999999999E-2</v>
      </c>
      <c r="BL39" s="10"/>
      <c r="BM39" s="627">
        <f t="shared" si="43"/>
        <v>0</v>
      </c>
      <c r="BN39" s="628">
        <f t="shared" si="44"/>
        <v>0</v>
      </c>
    </row>
    <row r="40" spans="1:66" x14ac:dyDescent="0.3">
      <c r="A40" s="590" t="s">
        <v>1138</v>
      </c>
      <c r="B40" s="4" t="s">
        <v>1139</v>
      </c>
      <c r="C40" s="11" t="s">
        <v>1200</v>
      </c>
      <c r="D40" s="526">
        <v>51056.747519999997</v>
      </c>
      <c r="E40" s="589">
        <v>485</v>
      </c>
      <c r="F40" s="10"/>
      <c r="G40" s="598">
        <v>0</v>
      </c>
      <c r="H40" s="26">
        <f t="shared" si="0"/>
        <v>0</v>
      </c>
      <c r="I40" s="564">
        <f t="shared" si="1"/>
        <v>0</v>
      </c>
      <c r="J40" s="83">
        <f t="shared" si="2"/>
        <v>0</v>
      </c>
      <c r="K40" s="561">
        <v>21.607559999999999</v>
      </c>
      <c r="L40" s="83">
        <f t="shared" si="3"/>
        <v>6.2E-2</v>
      </c>
      <c r="M40" s="562">
        <f t="shared" si="4"/>
        <v>4.2320674640576871E-4</v>
      </c>
      <c r="N40" s="83">
        <f t="shared" si="5"/>
        <v>6.2E-2</v>
      </c>
      <c r="O40" s="563">
        <v>0</v>
      </c>
      <c r="P40" s="83">
        <f t="shared" si="6"/>
        <v>0</v>
      </c>
      <c r="Q40" s="565">
        <f t="shared" si="7"/>
        <v>0</v>
      </c>
      <c r="R40" s="83">
        <f t="shared" si="8"/>
        <v>0</v>
      </c>
      <c r="S40" s="510">
        <v>0.20288100000000001</v>
      </c>
      <c r="T40" s="26">
        <f t="shared" si="9"/>
        <v>0.156</v>
      </c>
      <c r="U40" s="163">
        <f t="shared" si="10"/>
        <v>0.156</v>
      </c>
      <c r="V40" s="605">
        <f t="shared" si="11"/>
        <v>6.2E-2</v>
      </c>
      <c r="W40" s="610">
        <f t="shared" si="12"/>
        <v>0</v>
      </c>
      <c r="X40" s="611">
        <f t="shared" si="13"/>
        <v>0</v>
      </c>
      <c r="Y40" s="10"/>
      <c r="Z40" s="614">
        <v>36</v>
      </c>
      <c r="AA40" s="26">
        <f t="shared" si="14"/>
        <v>9.2999999999999999E-2</v>
      </c>
      <c r="AB40" s="573">
        <v>0</v>
      </c>
      <c r="AC40" s="26">
        <f t="shared" si="15"/>
        <v>0</v>
      </c>
      <c r="AD40" s="564">
        <v>0</v>
      </c>
      <c r="AE40" s="26">
        <f t="shared" si="17"/>
        <v>0</v>
      </c>
      <c r="AF40" s="566">
        <v>0</v>
      </c>
      <c r="AG40" s="26">
        <f t="shared" si="19"/>
        <v>0</v>
      </c>
      <c r="AH40" s="563">
        <v>0</v>
      </c>
      <c r="AI40" s="26">
        <f t="shared" si="21"/>
        <v>0</v>
      </c>
      <c r="AJ40" s="18">
        <v>54</v>
      </c>
      <c r="AK40" s="26">
        <f t="shared" si="22"/>
        <v>0.11134020618556702</v>
      </c>
      <c r="AL40" s="26">
        <f t="shared" si="23"/>
        <v>0</v>
      </c>
      <c r="AM40" s="26">
        <f t="shared" si="24"/>
        <v>0</v>
      </c>
      <c r="AN40" s="163">
        <f t="shared" si="25"/>
        <v>9.2999999999999999E-2</v>
      </c>
      <c r="AO40" s="605">
        <f t="shared" si="26"/>
        <v>9.2999999999999999E-2</v>
      </c>
      <c r="AP40" s="610">
        <f t="shared" si="27"/>
        <v>0</v>
      </c>
      <c r="AQ40" s="611">
        <f t="shared" si="28"/>
        <v>0</v>
      </c>
      <c r="AR40" s="10"/>
      <c r="AS40" s="618">
        <v>0</v>
      </c>
      <c r="AT40" s="26">
        <f t="shared" si="29"/>
        <v>0</v>
      </c>
      <c r="AU40" s="163">
        <f t="shared" si="30"/>
        <v>0</v>
      </c>
      <c r="AV40" s="605">
        <f t="shared" si="31"/>
        <v>0</v>
      </c>
      <c r="AW40" s="621">
        <f t="shared" si="32"/>
        <v>0</v>
      </c>
      <c r="AX40" s="622">
        <f t="shared" si="33"/>
        <v>0</v>
      </c>
      <c r="AY40" s="10"/>
      <c r="AZ40" s="160">
        <v>0</v>
      </c>
      <c r="BA40" s="26">
        <f t="shared" si="34"/>
        <v>0</v>
      </c>
      <c r="BB40" s="26">
        <f t="shared" si="35"/>
        <v>0</v>
      </c>
      <c r="BC40" s="26">
        <f t="shared" si="36"/>
        <v>0</v>
      </c>
      <c r="BD40" s="163">
        <f t="shared" si="37"/>
        <v>0</v>
      </c>
      <c r="BE40" s="605">
        <f t="shared" si="38"/>
        <v>0</v>
      </c>
      <c r="BF40" s="621">
        <f t="shared" si="39"/>
        <v>0</v>
      </c>
      <c r="BG40" s="622">
        <f t="shared" si="40"/>
        <v>0</v>
      </c>
      <c r="BH40" s="10"/>
      <c r="BI40" s="10"/>
      <c r="BJ40" s="212">
        <f t="shared" si="41"/>
        <v>0.249</v>
      </c>
      <c r="BK40" s="608">
        <f t="shared" si="42"/>
        <v>6.2E-2</v>
      </c>
      <c r="BL40" s="10"/>
      <c r="BM40" s="627">
        <f t="shared" si="43"/>
        <v>0</v>
      </c>
      <c r="BN40" s="628">
        <f t="shared" si="44"/>
        <v>0</v>
      </c>
    </row>
    <row r="41" spans="1:66" x14ac:dyDescent="0.3">
      <c r="A41" s="590" t="s">
        <v>1132</v>
      </c>
      <c r="B41" s="4" t="s">
        <v>1133</v>
      </c>
      <c r="C41" s="11" t="s">
        <v>1200</v>
      </c>
      <c r="D41" s="526">
        <v>11894.947199999999</v>
      </c>
      <c r="E41" s="589">
        <v>215</v>
      </c>
      <c r="F41" s="10"/>
      <c r="G41" s="598">
        <v>0</v>
      </c>
      <c r="H41" s="26">
        <f t="shared" si="0"/>
        <v>0</v>
      </c>
      <c r="I41" s="564">
        <f t="shared" si="1"/>
        <v>0</v>
      </c>
      <c r="J41" s="83">
        <f t="shared" si="2"/>
        <v>0</v>
      </c>
      <c r="K41" s="561">
        <v>2.1222720000000002</v>
      </c>
      <c r="L41" s="83">
        <f t="shared" si="3"/>
        <v>3.1E-2</v>
      </c>
      <c r="M41" s="562">
        <f t="shared" si="4"/>
        <v>1.7841794203172254E-4</v>
      </c>
      <c r="N41" s="83">
        <f t="shared" si="5"/>
        <v>3.1E-2</v>
      </c>
      <c r="O41" s="563">
        <v>0</v>
      </c>
      <c r="P41" s="83">
        <f t="shared" si="6"/>
        <v>0</v>
      </c>
      <c r="Q41" s="565">
        <f t="shared" si="7"/>
        <v>0</v>
      </c>
      <c r="R41" s="83">
        <f t="shared" si="8"/>
        <v>0</v>
      </c>
      <c r="S41" s="510">
        <v>0.1</v>
      </c>
      <c r="T41" s="26">
        <f t="shared" si="9"/>
        <v>9.2999999999999999E-2</v>
      </c>
      <c r="U41" s="163">
        <f t="shared" si="10"/>
        <v>9.2999999999999999E-2</v>
      </c>
      <c r="V41" s="605">
        <f t="shared" si="11"/>
        <v>3.1E-2</v>
      </c>
      <c r="W41" s="610">
        <f t="shared" si="12"/>
        <v>0</v>
      </c>
      <c r="X41" s="611">
        <f t="shared" si="13"/>
        <v>0</v>
      </c>
      <c r="Y41" s="10"/>
      <c r="Z41" s="614">
        <v>4</v>
      </c>
      <c r="AA41" s="26">
        <f t="shared" si="14"/>
        <v>3.1E-2</v>
      </c>
      <c r="AB41" s="573">
        <v>0</v>
      </c>
      <c r="AC41" s="26">
        <f t="shared" si="15"/>
        <v>0</v>
      </c>
      <c r="AD41" s="564">
        <v>0</v>
      </c>
      <c r="AE41" s="26">
        <f t="shared" si="17"/>
        <v>0</v>
      </c>
      <c r="AF41" s="566">
        <v>0</v>
      </c>
      <c r="AG41" s="26">
        <f t="shared" si="19"/>
        <v>0</v>
      </c>
      <c r="AH41" s="563">
        <v>0</v>
      </c>
      <c r="AI41" s="26">
        <f t="shared" si="21"/>
        <v>0</v>
      </c>
      <c r="AJ41" s="18">
        <v>5</v>
      </c>
      <c r="AK41" s="26">
        <f t="shared" si="22"/>
        <v>2.3255813953488372E-2</v>
      </c>
      <c r="AL41" s="26">
        <f t="shared" si="23"/>
        <v>0</v>
      </c>
      <c r="AM41" s="26">
        <f t="shared" si="24"/>
        <v>0</v>
      </c>
      <c r="AN41" s="163">
        <f t="shared" si="25"/>
        <v>3.1E-2</v>
      </c>
      <c r="AO41" s="605">
        <f t="shared" si="26"/>
        <v>3.1E-2</v>
      </c>
      <c r="AP41" s="610">
        <f t="shared" si="27"/>
        <v>0</v>
      </c>
      <c r="AQ41" s="611">
        <f t="shared" si="28"/>
        <v>0</v>
      </c>
      <c r="AR41" s="10"/>
      <c r="AS41" s="618">
        <v>0</v>
      </c>
      <c r="AT41" s="83">
        <f t="shared" si="29"/>
        <v>0</v>
      </c>
      <c r="AU41" s="163">
        <f t="shared" si="30"/>
        <v>0</v>
      </c>
      <c r="AV41" s="606">
        <f t="shared" si="31"/>
        <v>0</v>
      </c>
      <c r="AW41" s="621">
        <f t="shared" si="32"/>
        <v>0</v>
      </c>
      <c r="AX41" s="622">
        <f t="shared" si="33"/>
        <v>0</v>
      </c>
      <c r="AY41" s="10"/>
      <c r="AZ41" s="160">
        <v>0</v>
      </c>
      <c r="BA41" s="26">
        <f t="shared" si="34"/>
        <v>0</v>
      </c>
      <c r="BB41" s="26">
        <f t="shared" si="35"/>
        <v>0</v>
      </c>
      <c r="BC41" s="26">
        <f t="shared" si="36"/>
        <v>0</v>
      </c>
      <c r="BD41" s="163">
        <f t="shared" si="37"/>
        <v>0</v>
      </c>
      <c r="BE41" s="605">
        <f t="shared" si="38"/>
        <v>0</v>
      </c>
      <c r="BF41" s="621">
        <f t="shared" si="39"/>
        <v>0</v>
      </c>
      <c r="BG41" s="622">
        <f t="shared" si="40"/>
        <v>0</v>
      </c>
      <c r="BH41" s="10"/>
      <c r="BI41" s="10"/>
      <c r="BJ41" s="212">
        <f t="shared" si="41"/>
        <v>0.124</v>
      </c>
      <c r="BK41" s="608">
        <f t="shared" si="42"/>
        <v>3.1E-2</v>
      </c>
      <c r="BL41" s="10"/>
      <c r="BM41" s="627">
        <f t="shared" si="43"/>
        <v>0</v>
      </c>
      <c r="BN41" s="628">
        <f t="shared" si="44"/>
        <v>0</v>
      </c>
    </row>
    <row r="42" spans="1:66" ht="15" thickBot="1" x14ac:dyDescent="0.35">
      <c r="A42" s="633" t="s">
        <v>1140</v>
      </c>
      <c r="B42" s="169" t="s">
        <v>1141</v>
      </c>
      <c r="C42" s="170" t="s">
        <v>1200</v>
      </c>
      <c r="D42" s="593">
        <v>311.72991999999999</v>
      </c>
      <c r="E42" s="594">
        <v>1</v>
      </c>
      <c r="F42" s="10"/>
      <c r="G42" s="599">
        <v>0</v>
      </c>
      <c r="H42" s="174">
        <f t="shared" si="0"/>
        <v>0</v>
      </c>
      <c r="I42" s="174">
        <f t="shared" si="1"/>
        <v>0</v>
      </c>
      <c r="J42" s="201">
        <f t="shared" si="2"/>
        <v>0</v>
      </c>
      <c r="K42" s="600">
        <v>0</v>
      </c>
      <c r="L42" s="201">
        <f t="shared" si="3"/>
        <v>0</v>
      </c>
      <c r="M42" s="601">
        <f t="shared" si="4"/>
        <v>0</v>
      </c>
      <c r="N42" s="201">
        <f t="shared" si="5"/>
        <v>0</v>
      </c>
      <c r="O42" s="602">
        <v>0</v>
      </c>
      <c r="P42" s="201">
        <f t="shared" si="6"/>
        <v>0</v>
      </c>
      <c r="Q42" s="601">
        <f t="shared" si="7"/>
        <v>0</v>
      </c>
      <c r="R42" s="201">
        <f t="shared" si="8"/>
        <v>0</v>
      </c>
      <c r="S42" s="603">
        <v>0</v>
      </c>
      <c r="T42" s="174">
        <f t="shared" si="9"/>
        <v>0</v>
      </c>
      <c r="U42" s="173">
        <f t="shared" si="10"/>
        <v>0</v>
      </c>
      <c r="V42" s="617">
        <f t="shared" si="11"/>
        <v>0</v>
      </c>
      <c r="W42" s="612">
        <f t="shared" si="12"/>
        <v>0</v>
      </c>
      <c r="X42" s="613">
        <f t="shared" si="13"/>
        <v>0</v>
      </c>
      <c r="Y42" s="10"/>
      <c r="Z42" s="615">
        <v>0</v>
      </c>
      <c r="AA42" s="174">
        <f t="shared" si="14"/>
        <v>0</v>
      </c>
      <c r="AB42" s="634">
        <v>0</v>
      </c>
      <c r="AC42" s="174">
        <f t="shared" si="15"/>
        <v>0</v>
      </c>
      <c r="AD42" s="174">
        <f>Z42/E42</f>
        <v>0</v>
      </c>
      <c r="AE42" s="174">
        <f t="shared" si="17"/>
        <v>0</v>
      </c>
      <c r="AF42" s="616">
        <v>0</v>
      </c>
      <c r="AG42" s="174">
        <f t="shared" si="19"/>
        <v>0</v>
      </c>
      <c r="AH42" s="602">
        <v>0</v>
      </c>
      <c r="AI42" s="174">
        <f t="shared" si="21"/>
        <v>0</v>
      </c>
      <c r="AJ42" s="171">
        <v>0</v>
      </c>
      <c r="AK42" s="174">
        <f t="shared" si="22"/>
        <v>0</v>
      </c>
      <c r="AL42" s="174">
        <v>0</v>
      </c>
      <c r="AM42" s="174">
        <f t="shared" si="24"/>
        <v>0</v>
      </c>
      <c r="AN42" s="173">
        <f t="shared" si="25"/>
        <v>0</v>
      </c>
      <c r="AO42" s="617">
        <f t="shared" si="26"/>
        <v>0</v>
      </c>
      <c r="AP42" s="612">
        <f t="shared" si="27"/>
        <v>0</v>
      </c>
      <c r="AQ42" s="613">
        <f t="shared" si="28"/>
        <v>0</v>
      </c>
      <c r="AR42" s="10"/>
      <c r="AS42" s="257">
        <v>0</v>
      </c>
      <c r="AT42" s="174">
        <f t="shared" si="29"/>
        <v>0</v>
      </c>
      <c r="AU42" s="173">
        <f t="shared" si="30"/>
        <v>0</v>
      </c>
      <c r="AV42" s="617">
        <f t="shared" si="31"/>
        <v>0</v>
      </c>
      <c r="AW42" s="623">
        <f t="shared" si="32"/>
        <v>0</v>
      </c>
      <c r="AX42" s="624">
        <f t="shared" si="33"/>
        <v>0</v>
      </c>
      <c r="AY42" s="10"/>
      <c r="AZ42" s="168">
        <v>0</v>
      </c>
      <c r="BA42" s="174">
        <f t="shared" si="34"/>
        <v>0</v>
      </c>
      <c r="BB42" s="174">
        <v>0</v>
      </c>
      <c r="BC42" s="174">
        <f t="shared" si="36"/>
        <v>0</v>
      </c>
      <c r="BD42" s="173">
        <f t="shared" si="37"/>
        <v>0</v>
      </c>
      <c r="BE42" s="617">
        <f t="shared" si="38"/>
        <v>0</v>
      </c>
      <c r="BF42" s="623">
        <f t="shared" si="39"/>
        <v>0</v>
      </c>
      <c r="BG42" s="624">
        <f t="shared" si="40"/>
        <v>0</v>
      </c>
      <c r="BH42" s="10"/>
      <c r="BI42" s="10"/>
      <c r="BJ42" s="212">
        <f t="shared" si="41"/>
        <v>0</v>
      </c>
      <c r="BK42" s="626">
        <f t="shared" si="42"/>
        <v>0</v>
      </c>
      <c r="BL42" s="10"/>
      <c r="BM42" s="631">
        <f t="shared" si="43"/>
        <v>0</v>
      </c>
      <c r="BN42" s="632">
        <f t="shared" si="44"/>
        <v>0</v>
      </c>
    </row>
  </sheetData>
  <autoFilter ref="A9:BN42" xr:uid="{B40B7079-833A-44AE-A092-5623D6DA52BF}">
    <sortState xmlns:xlrd2="http://schemas.microsoft.com/office/spreadsheetml/2017/richdata2" ref="A10:BN42">
      <sortCondition descending="1" ref="BK9:BK42"/>
    </sortState>
  </autoFilter>
  <mergeCells count="16">
    <mergeCell ref="BK6:BK8"/>
    <mergeCell ref="A7:A8"/>
    <mergeCell ref="B7:E7"/>
    <mergeCell ref="G7:T7"/>
    <mergeCell ref="U7:U8"/>
    <mergeCell ref="Z7:AM7"/>
    <mergeCell ref="BJ7:BJ8"/>
    <mergeCell ref="V6:V8"/>
    <mergeCell ref="AO6:AO8"/>
    <mergeCell ref="AV6:AV8"/>
    <mergeCell ref="BE6:BE8"/>
    <mergeCell ref="AN7:AN8"/>
    <mergeCell ref="AS7:AT7"/>
    <mergeCell ref="AU7:AU8"/>
    <mergeCell ref="AZ7:BC7"/>
    <mergeCell ref="BD7:BD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C12B-7B7F-413A-A9C5-2BFD4E82DD81}">
  <sheetPr>
    <tabColor theme="0" tint="-0.499984740745262"/>
  </sheetPr>
  <dimension ref="B1:DF34"/>
  <sheetViews>
    <sheetView zoomScale="90" zoomScaleNormal="90" workbookViewId="0">
      <pane xSplit="2" ySplit="8" topLeftCell="AQ9" activePane="bottomRight" state="frozen"/>
      <selection pane="topRight" activeCell="C1" sqref="C1"/>
      <selection pane="bottomLeft" activeCell="A9" sqref="A9"/>
      <selection pane="bottomRight" activeCell="BC37" sqref="BC37"/>
    </sheetView>
  </sheetViews>
  <sheetFormatPr defaultRowHeight="14.4" x14ac:dyDescent="0.3"/>
  <cols>
    <col min="2" max="2" width="16.44140625" bestFit="1" customWidth="1"/>
    <col min="3" max="3" width="8.33203125" bestFit="1" customWidth="1"/>
    <col min="4" max="4" width="11.6640625" bestFit="1" customWidth="1"/>
    <col min="5" max="5" width="15" bestFit="1" customWidth="1"/>
    <col min="6" max="6" width="11.44140625" bestFit="1" customWidth="1"/>
    <col min="7" max="7" width="15" bestFit="1" customWidth="1"/>
    <col min="8" max="8" width="14.88671875" bestFit="1" customWidth="1"/>
    <col min="9" max="9" width="8.88671875" bestFit="1" customWidth="1"/>
    <col min="10" max="10" width="13.88671875" bestFit="1" customWidth="1"/>
    <col min="11" max="11" width="9.88671875" bestFit="1" customWidth="1"/>
    <col min="12" max="12" width="14.109375" bestFit="1" customWidth="1"/>
    <col min="14" max="14" width="9.88671875" bestFit="1" customWidth="1"/>
    <col min="15" max="15" width="12.5546875" bestFit="1" customWidth="1"/>
    <col min="16" max="16" width="12.109375" bestFit="1" customWidth="1"/>
    <col min="17" max="17" width="14.6640625" bestFit="1" customWidth="1"/>
    <col min="18" max="18" width="14.109375" bestFit="1" customWidth="1"/>
    <col min="19" max="19" width="16.6640625" bestFit="1" customWidth="1"/>
    <col min="20" max="20" width="13.6640625" bestFit="1" customWidth="1"/>
    <col min="21" max="21" width="13.88671875" bestFit="1" customWidth="1"/>
    <col min="22" max="22" width="13.109375" bestFit="1" customWidth="1"/>
    <col min="23" max="23" width="15.6640625" bestFit="1" customWidth="1"/>
    <col min="24" max="24" width="15.33203125" bestFit="1" customWidth="1"/>
    <col min="25" max="25" width="18" bestFit="1" customWidth="1"/>
    <col min="26" max="26" width="18.33203125" bestFit="1" customWidth="1"/>
    <col min="27" max="27" width="19.6640625" bestFit="1" customWidth="1"/>
    <col min="28" max="29" width="20" bestFit="1" customWidth="1"/>
    <col min="31" max="31" width="14.33203125" bestFit="1" customWidth="1"/>
    <col min="32" max="32" width="16.88671875" bestFit="1" customWidth="1"/>
    <col min="33" max="33" width="14.6640625" bestFit="1" customWidth="1"/>
    <col min="34" max="34" width="17.44140625" bestFit="1" customWidth="1"/>
    <col min="35" max="35" width="16.88671875" bestFit="1" customWidth="1"/>
    <col min="36" max="36" width="16.6640625" bestFit="1" customWidth="1"/>
    <col min="37" max="37" width="14.44140625" bestFit="1" customWidth="1"/>
    <col min="38" max="38" width="17.109375" bestFit="1" customWidth="1"/>
    <col min="39" max="39" width="15.33203125" hidden="1" customWidth="1"/>
    <col min="40" max="40" width="17.88671875" hidden="1" customWidth="1"/>
    <col min="41" max="41" width="14.44140625" hidden="1" customWidth="1"/>
    <col min="42" max="42" width="17.109375" hidden="1" customWidth="1"/>
    <col min="43" max="43" width="18.33203125" bestFit="1" customWidth="1"/>
    <col min="44" max="44" width="19.6640625" bestFit="1" customWidth="1"/>
    <col min="45" max="46" width="20" bestFit="1" customWidth="1"/>
    <col min="48" max="48" width="15.33203125" bestFit="1" customWidth="1"/>
    <col min="49" max="49" width="18" bestFit="1" customWidth="1"/>
    <col min="50" max="50" width="12.109375" bestFit="1" customWidth="1"/>
    <col min="51" max="51" width="14.6640625" bestFit="1" customWidth="1"/>
    <col min="52" max="52" width="15.109375" bestFit="1" customWidth="1"/>
    <col min="53" max="53" width="18" bestFit="1" customWidth="1"/>
    <col min="54" max="54" width="13.88671875" bestFit="1" customWidth="1"/>
    <col min="55" max="55" width="16.5546875" bestFit="1" customWidth="1"/>
    <col min="56" max="56" width="14.88671875" bestFit="1" customWidth="1"/>
    <col min="57" max="57" width="12.6640625" bestFit="1" customWidth="1"/>
    <col min="58" max="58" width="15.33203125" bestFit="1" customWidth="1"/>
    <col min="59" max="59" width="13.33203125" bestFit="1" customWidth="1"/>
    <col min="60" max="60" width="16.6640625" bestFit="1" customWidth="1"/>
    <col min="61" max="61" width="14.109375" bestFit="1" customWidth="1"/>
    <col min="62" max="63" width="14.33203125" bestFit="1" customWidth="1"/>
    <col min="65" max="65" width="14.33203125" bestFit="1" customWidth="1"/>
    <col min="66" max="66" width="16.88671875" bestFit="1" customWidth="1"/>
    <col min="67" max="67" width="11.109375" hidden="1" customWidth="1"/>
    <col min="68" max="68" width="13.6640625" hidden="1" customWidth="1"/>
    <col min="69" max="69" width="15.33203125" bestFit="1" customWidth="1"/>
    <col min="70" max="70" width="17.88671875" bestFit="1" customWidth="1"/>
    <col min="71" max="71" width="16.6640625" bestFit="1" customWidth="1"/>
    <col min="72" max="72" width="14.109375" bestFit="1" customWidth="1"/>
    <col min="73" max="73" width="14.33203125" bestFit="1" customWidth="1"/>
    <col min="74" max="74" width="14.6640625" bestFit="1" customWidth="1"/>
    <col min="76" max="76" width="13.33203125" bestFit="1" customWidth="1"/>
    <col min="77" max="77" width="16" bestFit="1" customWidth="1"/>
    <col min="78" max="78" width="14.5546875" hidden="1" customWidth="1"/>
    <col min="79" max="79" width="17.33203125" hidden="1" customWidth="1"/>
    <col min="80" max="80" width="15.44140625" bestFit="1" customWidth="1"/>
    <col min="81" max="81" width="18.109375" bestFit="1" customWidth="1"/>
    <col min="82" max="82" width="14.44140625" hidden="1" customWidth="1"/>
    <col min="83" max="83" width="17.109375" hidden="1" customWidth="1"/>
    <col min="84" max="84" width="16.6640625" bestFit="1" customWidth="1"/>
    <col min="85" max="85" width="14.109375" bestFit="1" customWidth="1"/>
    <col min="86" max="87" width="14.33203125" bestFit="1" customWidth="1"/>
    <col min="89" max="89" width="11.109375" bestFit="1" customWidth="1"/>
    <col min="90" max="90" width="13.6640625" bestFit="1" customWidth="1"/>
    <col min="91" max="91" width="10.33203125" bestFit="1" customWidth="1"/>
    <col min="92" max="92" width="13.109375" bestFit="1" customWidth="1"/>
    <col min="93" max="93" width="13.44140625" bestFit="1" customWidth="1"/>
    <col min="94" max="94" width="16.109375" bestFit="1" customWidth="1"/>
    <col min="95" max="95" width="12.6640625" bestFit="1" customWidth="1"/>
    <col min="96" max="96" width="15.44140625" bestFit="1" customWidth="1"/>
    <col min="97" max="97" width="16.6640625" bestFit="1" customWidth="1"/>
    <col min="98" max="98" width="14.109375" bestFit="1" customWidth="1"/>
    <col min="99" max="100" width="14.33203125" bestFit="1" customWidth="1"/>
    <col min="102" max="102" width="13.6640625" bestFit="1" customWidth="1"/>
    <col min="103" max="103" width="16.5546875" bestFit="1" customWidth="1"/>
    <col min="104" max="104" width="14.5546875" bestFit="1" customWidth="1"/>
    <col min="105" max="105" width="17.109375" bestFit="1" customWidth="1"/>
    <col min="106" max="106" width="14.109375" bestFit="1" customWidth="1"/>
    <col min="107" max="107" width="16.6640625" bestFit="1" customWidth="1"/>
    <col min="108" max="108" width="14.109375" bestFit="1" customWidth="1"/>
    <col min="109" max="110" width="14.33203125" bestFit="1" customWidth="1"/>
  </cols>
  <sheetData>
    <row r="1" spans="2:110" x14ac:dyDescent="0.3">
      <c r="B1" s="118" t="s">
        <v>625</v>
      </c>
    </row>
    <row r="4" spans="2:110" ht="15" thickBot="1" x14ac:dyDescent="0.35"/>
    <row r="5" spans="2:110" ht="15" thickBot="1" x14ac:dyDescent="0.35">
      <c r="B5" s="96"/>
      <c r="C5" s="96"/>
      <c r="D5" s="96"/>
      <c r="E5" s="96"/>
      <c r="F5" s="96"/>
      <c r="G5" s="96"/>
      <c r="H5" s="96"/>
      <c r="I5" s="96"/>
      <c r="J5" s="96"/>
      <c r="K5" s="96"/>
      <c r="L5" s="96"/>
      <c r="N5" s="539" t="s">
        <v>1213</v>
      </c>
      <c r="O5" s="96"/>
      <c r="P5" s="111" t="s">
        <v>1214</v>
      </c>
      <c r="Q5" s="96"/>
      <c r="R5" s="540" t="s">
        <v>1215</v>
      </c>
      <c r="S5" s="96"/>
      <c r="T5" s="111" t="s">
        <v>1216</v>
      </c>
      <c r="U5" s="96"/>
      <c r="V5" s="112" t="s">
        <v>1217</v>
      </c>
      <c r="W5" s="96"/>
      <c r="X5" s="112" t="s">
        <v>1218</v>
      </c>
      <c r="Y5" s="97"/>
      <c r="Z5" s="25"/>
      <c r="AA5" s="706" t="s">
        <v>1320</v>
      </c>
      <c r="AB5" s="177"/>
      <c r="AC5" s="177"/>
      <c r="AD5" s="159"/>
      <c r="AE5" s="440" t="s">
        <v>1220</v>
      </c>
      <c r="AF5" s="96"/>
      <c r="AG5" s="117" t="s">
        <v>1221</v>
      </c>
      <c r="AH5" s="96"/>
      <c r="AI5" s="117" t="s">
        <v>1223</v>
      </c>
      <c r="AJ5" s="96"/>
      <c r="AK5" s="117" t="s">
        <v>1224</v>
      </c>
      <c r="AL5" s="96"/>
      <c r="AM5" s="96"/>
      <c r="AN5" s="98"/>
      <c r="AO5" s="96"/>
      <c r="AP5" s="96"/>
      <c r="AQ5" s="25"/>
      <c r="AR5" s="706" t="s">
        <v>1316</v>
      </c>
      <c r="AV5" s="109" t="s">
        <v>1227</v>
      </c>
      <c r="AW5" s="96"/>
      <c r="AX5" s="109" t="s">
        <v>1229</v>
      </c>
      <c r="AY5" s="96"/>
      <c r="AZ5" s="109" t="s">
        <v>1231</v>
      </c>
      <c r="BA5" s="97"/>
      <c r="BB5" s="109" t="s">
        <v>1233</v>
      </c>
      <c r="BC5" s="96"/>
      <c r="BD5" s="109" t="s">
        <v>1235</v>
      </c>
      <c r="BE5" s="96"/>
      <c r="BF5" s="109" t="s">
        <v>1237</v>
      </c>
      <c r="BG5" s="96"/>
      <c r="BH5" s="25"/>
      <c r="BI5" s="706" t="s">
        <v>1308</v>
      </c>
      <c r="BM5" s="110" t="s">
        <v>1239</v>
      </c>
      <c r="BN5" s="96"/>
      <c r="BO5" s="96"/>
      <c r="BP5" s="96"/>
      <c r="BQ5" s="110" t="s">
        <v>1240</v>
      </c>
      <c r="BR5" s="96"/>
      <c r="BS5" s="25"/>
      <c r="BT5" s="706" t="s">
        <v>1304</v>
      </c>
      <c r="BX5" s="123" t="s">
        <v>1242</v>
      </c>
      <c r="BY5" s="97"/>
      <c r="BZ5" s="96"/>
      <c r="CA5" s="97"/>
      <c r="CB5" s="123" t="s">
        <v>1243</v>
      </c>
      <c r="CC5" s="97"/>
      <c r="CD5" s="96"/>
      <c r="CE5" s="97"/>
      <c r="CF5" s="25"/>
      <c r="CG5" s="706" t="s">
        <v>1300</v>
      </c>
      <c r="CH5" s="240"/>
      <c r="CI5" s="240"/>
      <c r="CJ5" s="159"/>
      <c r="CK5" s="124" t="s">
        <v>1245</v>
      </c>
      <c r="CL5" s="96"/>
      <c r="CM5" s="124" t="s">
        <v>1247</v>
      </c>
      <c r="CN5" s="96"/>
      <c r="CO5" s="124" t="s">
        <v>1248</v>
      </c>
      <c r="CP5" s="96"/>
      <c r="CQ5" s="124" t="s">
        <v>1249</v>
      </c>
      <c r="CR5" s="96"/>
      <c r="CS5" s="25"/>
      <c r="CT5" s="706" t="s">
        <v>1296</v>
      </c>
      <c r="CX5" s="142" t="s">
        <v>1251</v>
      </c>
      <c r="CY5" s="96"/>
      <c r="CZ5" s="142" t="s">
        <v>1252</v>
      </c>
      <c r="DA5" s="96"/>
      <c r="DB5" s="142" t="s">
        <v>1253</v>
      </c>
      <c r="DC5" s="25"/>
      <c r="DD5" s="706" t="s">
        <v>1292</v>
      </c>
    </row>
    <row r="6" spans="2:110" ht="15" thickBot="1" x14ac:dyDescent="0.35">
      <c r="B6" s="730" t="s">
        <v>1202</v>
      </c>
      <c r="C6" s="732" t="s">
        <v>1</v>
      </c>
      <c r="D6" s="733"/>
      <c r="E6" s="733"/>
      <c r="F6" s="733"/>
      <c r="G6" s="733"/>
      <c r="H6" s="733"/>
      <c r="I6" s="733"/>
      <c r="J6" s="733"/>
      <c r="K6" s="733"/>
      <c r="L6" s="734"/>
      <c r="N6" s="735" t="s">
        <v>1254</v>
      </c>
      <c r="O6" s="736"/>
      <c r="P6" s="736"/>
      <c r="Q6" s="736"/>
      <c r="R6" s="736"/>
      <c r="S6" s="736"/>
      <c r="T6" s="736"/>
      <c r="U6" s="736"/>
      <c r="V6" s="736"/>
      <c r="W6" s="736"/>
      <c r="X6" s="736"/>
      <c r="Y6" s="737"/>
      <c r="Z6" s="741" t="s">
        <v>1321</v>
      </c>
      <c r="AA6" s="707"/>
      <c r="AB6" s="177"/>
      <c r="AC6" s="177"/>
      <c r="AD6" s="159"/>
      <c r="AE6" s="700" t="s">
        <v>1219</v>
      </c>
      <c r="AF6" s="701"/>
      <c r="AG6" s="701"/>
      <c r="AH6" s="701"/>
      <c r="AI6" s="701"/>
      <c r="AJ6" s="701"/>
      <c r="AK6" s="701"/>
      <c r="AL6" s="701"/>
      <c r="AM6" s="701"/>
      <c r="AN6" s="701"/>
      <c r="AO6" s="701"/>
      <c r="AP6" s="701"/>
      <c r="AQ6" s="709" t="s">
        <v>1317</v>
      </c>
      <c r="AR6" s="707"/>
      <c r="AV6" s="702" t="s">
        <v>1225</v>
      </c>
      <c r="AW6" s="703"/>
      <c r="AX6" s="703"/>
      <c r="AY6" s="703"/>
      <c r="AZ6" s="703"/>
      <c r="BA6" s="703"/>
      <c r="BB6" s="703"/>
      <c r="BC6" s="703"/>
      <c r="BD6" s="703"/>
      <c r="BE6" s="703"/>
      <c r="BF6" s="703"/>
      <c r="BG6" s="703"/>
      <c r="BH6" s="709" t="s">
        <v>1309</v>
      </c>
      <c r="BI6" s="707"/>
      <c r="BM6" s="727" t="s">
        <v>1238</v>
      </c>
      <c r="BN6" s="728"/>
      <c r="BO6" s="728"/>
      <c r="BP6" s="728"/>
      <c r="BQ6" s="728"/>
      <c r="BR6" s="728"/>
      <c r="BS6" s="709" t="s">
        <v>1305</v>
      </c>
      <c r="BT6" s="707"/>
      <c r="BX6" s="714" t="s">
        <v>1241</v>
      </c>
      <c r="BY6" s="715"/>
      <c r="BZ6" s="715"/>
      <c r="CA6" s="715"/>
      <c r="CB6" s="715"/>
      <c r="CC6" s="715"/>
      <c r="CD6" s="715"/>
      <c r="CE6" s="716"/>
      <c r="CF6" s="709" t="s">
        <v>1301</v>
      </c>
      <c r="CG6" s="707"/>
      <c r="CH6" s="240"/>
      <c r="CI6" s="240"/>
      <c r="CJ6" s="159"/>
      <c r="CK6" s="717" t="s">
        <v>1244</v>
      </c>
      <c r="CL6" s="718"/>
      <c r="CM6" s="718"/>
      <c r="CN6" s="718"/>
      <c r="CO6" s="718"/>
      <c r="CP6" s="718"/>
      <c r="CQ6" s="718"/>
      <c r="CR6" s="718"/>
      <c r="CS6" s="709" t="s">
        <v>1297</v>
      </c>
      <c r="CT6" s="707"/>
      <c r="CX6" s="724" t="s">
        <v>1250</v>
      </c>
      <c r="CY6" s="725"/>
      <c r="CZ6" s="725"/>
      <c r="DA6" s="725"/>
      <c r="DB6" s="725"/>
      <c r="DC6" s="709" t="s">
        <v>1293</v>
      </c>
      <c r="DD6" s="707"/>
    </row>
    <row r="7" spans="2:110" ht="48" x14ac:dyDescent="0.3">
      <c r="B7" s="731"/>
      <c r="C7" s="82" t="s">
        <v>21</v>
      </c>
      <c r="D7" s="93" t="s">
        <v>22</v>
      </c>
      <c r="E7" s="93" t="s">
        <v>1199</v>
      </c>
      <c r="F7" s="93" t="s">
        <v>1203</v>
      </c>
      <c r="G7" s="93" t="s">
        <v>377</v>
      </c>
      <c r="H7" s="93" t="s">
        <v>378</v>
      </c>
      <c r="I7" s="93" t="s">
        <v>4</v>
      </c>
      <c r="J7" s="93" t="s">
        <v>1322</v>
      </c>
      <c r="K7" s="93" t="s">
        <v>371</v>
      </c>
      <c r="L7" s="94" t="s">
        <v>5</v>
      </c>
      <c r="N7" s="443" t="s">
        <v>8</v>
      </c>
      <c r="O7" s="92" t="s">
        <v>1168</v>
      </c>
      <c r="P7" s="76" t="s">
        <v>7</v>
      </c>
      <c r="Q7" s="37" t="s">
        <v>1170</v>
      </c>
      <c r="R7" s="92" t="s">
        <v>10</v>
      </c>
      <c r="S7" s="92" t="s">
        <v>1186</v>
      </c>
      <c r="T7" s="76" t="s">
        <v>1286</v>
      </c>
      <c r="U7" s="37" t="s">
        <v>1187</v>
      </c>
      <c r="V7" s="76" t="s">
        <v>1255</v>
      </c>
      <c r="W7" s="37" t="s">
        <v>372</v>
      </c>
      <c r="X7" s="77" t="s">
        <v>1256</v>
      </c>
      <c r="Y7" s="78" t="s">
        <v>1171</v>
      </c>
      <c r="Z7" s="742"/>
      <c r="AA7" s="708"/>
      <c r="AB7" s="281" t="s">
        <v>1319</v>
      </c>
      <c r="AC7" s="282" t="s">
        <v>1318</v>
      </c>
      <c r="AD7" s="159"/>
      <c r="AE7" s="441" t="s">
        <v>1205</v>
      </c>
      <c r="AF7" s="37" t="s">
        <v>397</v>
      </c>
      <c r="AG7" s="446" t="s">
        <v>1206</v>
      </c>
      <c r="AH7" s="37" t="s">
        <v>1173</v>
      </c>
      <c r="AI7" s="88" t="s">
        <v>1207</v>
      </c>
      <c r="AJ7" s="37" t="s">
        <v>399</v>
      </c>
      <c r="AK7" s="131" t="s">
        <v>1208</v>
      </c>
      <c r="AL7" s="132" t="s">
        <v>395</v>
      </c>
      <c r="AM7" s="89" t="s">
        <v>1209</v>
      </c>
      <c r="AN7" s="89" t="s">
        <v>1210</v>
      </c>
      <c r="AO7" s="89" t="s">
        <v>1211</v>
      </c>
      <c r="AP7" s="133" t="s">
        <v>394</v>
      </c>
      <c r="AQ7" s="710"/>
      <c r="AR7" s="708"/>
      <c r="AS7" s="281" t="s">
        <v>1315</v>
      </c>
      <c r="AT7" s="282" t="s">
        <v>1314</v>
      </c>
      <c r="AV7" s="136" t="s">
        <v>1257</v>
      </c>
      <c r="AW7" s="37" t="s">
        <v>1174</v>
      </c>
      <c r="AX7" s="119" t="s">
        <v>1258</v>
      </c>
      <c r="AY7" s="37" t="s">
        <v>1324</v>
      </c>
      <c r="AZ7" s="120" t="s">
        <v>1259</v>
      </c>
      <c r="BA7" s="37" t="s">
        <v>1175</v>
      </c>
      <c r="BB7" s="119" t="s">
        <v>1260</v>
      </c>
      <c r="BC7" s="37" t="s">
        <v>1311</v>
      </c>
      <c r="BD7" s="119" t="s">
        <v>1261</v>
      </c>
      <c r="BE7" s="37" t="s">
        <v>1310</v>
      </c>
      <c r="BF7" s="119" t="s">
        <v>1262</v>
      </c>
      <c r="BG7" s="37" t="s">
        <v>407</v>
      </c>
      <c r="BH7" s="710"/>
      <c r="BI7" s="708"/>
      <c r="BJ7" s="281" t="s">
        <v>1307</v>
      </c>
      <c r="BK7" s="282" t="s">
        <v>1306</v>
      </c>
      <c r="BM7" s="140" t="s">
        <v>1263</v>
      </c>
      <c r="BN7" s="37" t="s">
        <v>1192</v>
      </c>
      <c r="BO7" s="91" t="s">
        <v>14</v>
      </c>
      <c r="BP7" s="92" t="s">
        <v>373</v>
      </c>
      <c r="BQ7" s="38" t="s">
        <v>1264</v>
      </c>
      <c r="BR7" s="37" t="s">
        <v>1193</v>
      </c>
      <c r="BS7" s="710"/>
      <c r="BT7" s="708"/>
      <c r="BU7" s="281" t="s">
        <v>1303</v>
      </c>
      <c r="BV7" s="282" t="s">
        <v>1302</v>
      </c>
      <c r="BX7" s="7" t="s">
        <v>1265</v>
      </c>
      <c r="BY7" s="37" t="s">
        <v>1176</v>
      </c>
      <c r="BZ7" s="91" t="s">
        <v>16</v>
      </c>
      <c r="CA7" s="92" t="s">
        <v>375</v>
      </c>
      <c r="CB7" s="8" t="s">
        <v>1266</v>
      </c>
      <c r="CC7" s="37" t="s">
        <v>1177</v>
      </c>
      <c r="CD7" s="91" t="s">
        <v>17</v>
      </c>
      <c r="CE7" s="95" t="s">
        <v>374</v>
      </c>
      <c r="CF7" s="710"/>
      <c r="CG7" s="708"/>
      <c r="CH7" s="281" t="s">
        <v>1299</v>
      </c>
      <c r="CI7" s="282" t="s">
        <v>1298</v>
      </c>
      <c r="CJ7" s="159"/>
      <c r="CK7" s="125" t="s">
        <v>1267</v>
      </c>
      <c r="CL7" s="37" t="s">
        <v>1178</v>
      </c>
      <c r="CM7" s="121" t="s">
        <v>1268</v>
      </c>
      <c r="CN7" s="37" t="s">
        <v>403</v>
      </c>
      <c r="CO7" s="121" t="s">
        <v>1269</v>
      </c>
      <c r="CP7" s="37" t="s">
        <v>1179</v>
      </c>
      <c r="CQ7" s="121" t="s">
        <v>1270</v>
      </c>
      <c r="CR7" s="52" t="s">
        <v>404</v>
      </c>
      <c r="CS7" s="710"/>
      <c r="CT7" s="708"/>
      <c r="CU7" s="281" t="s">
        <v>1295</v>
      </c>
      <c r="CV7" s="282" t="s">
        <v>1294</v>
      </c>
      <c r="CX7" s="9" t="s">
        <v>1271</v>
      </c>
      <c r="CY7" s="37" t="s">
        <v>1181</v>
      </c>
      <c r="CZ7" s="122" t="s">
        <v>1273</v>
      </c>
      <c r="DA7" s="37" t="s">
        <v>1184</v>
      </c>
      <c r="DB7" s="488" t="s">
        <v>2</v>
      </c>
      <c r="DC7" s="710"/>
      <c r="DD7" s="708"/>
      <c r="DE7" s="281" t="s">
        <v>1291</v>
      </c>
      <c r="DF7" s="282" t="s">
        <v>1290</v>
      </c>
    </row>
    <row r="8" spans="2:110" ht="15" thickBot="1" x14ac:dyDescent="0.35">
      <c r="B8" s="305" t="s">
        <v>1197</v>
      </c>
      <c r="C8" s="306" t="s">
        <v>21</v>
      </c>
      <c r="D8" s="307" t="s">
        <v>422</v>
      </c>
      <c r="E8" s="307" t="s">
        <v>1198</v>
      </c>
      <c r="F8" s="307" t="s">
        <v>421</v>
      </c>
      <c r="G8" s="307" t="s">
        <v>423</v>
      </c>
      <c r="H8" s="307" t="s">
        <v>424</v>
      </c>
      <c r="I8" s="307" t="s">
        <v>19</v>
      </c>
      <c r="J8" s="307" t="s">
        <v>1195</v>
      </c>
      <c r="K8" s="307" t="s">
        <v>20</v>
      </c>
      <c r="L8" s="308" t="s">
        <v>1194</v>
      </c>
      <c r="N8" s="444" t="s">
        <v>1143</v>
      </c>
      <c r="O8" s="309" t="s">
        <v>1144</v>
      </c>
      <c r="P8" s="310" t="s">
        <v>1145</v>
      </c>
      <c r="Q8" s="289" t="s">
        <v>1146</v>
      </c>
      <c r="R8" s="309" t="s">
        <v>419</v>
      </c>
      <c r="S8" s="309" t="s">
        <v>420</v>
      </c>
      <c r="T8" s="310" t="s">
        <v>425</v>
      </c>
      <c r="U8" s="289" t="s">
        <v>1188</v>
      </c>
      <c r="V8" s="310" t="s">
        <v>11</v>
      </c>
      <c r="W8" s="289" t="s">
        <v>426</v>
      </c>
      <c r="X8" s="311" t="s">
        <v>1147</v>
      </c>
      <c r="Y8" s="312" t="s">
        <v>1148</v>
      </c>
      <c r="Z8" s="313" t="s">
        <v>427</v>
      </c>
      <c r="AA8" s="314" t="s">
        <v>471</v>
      </c>
      <c r="AB8" s="340" t="s">
        <v>430</v>
      </c>
      <c r="AC8" s="341" t="s">
        <v>429</v>
      </c>
      <c r="AD8" s="159"/>
      <c r="AE8" s="442" t="s">
        <v>396</v>
      </c>
      <c r="AF8" s="318" t="s">
        <v>431</v>
      </c>
      <c r="AG8" s="447" t="s">
        <v>1149</v>
      </c>
      <c r="AH8" s="318" t="s">
        <v>1172</v>
      </c>
      <c r="AI8" s="322" t="s">
        <v>398</v>
      </c>
      <c r="AJ8" s="318" t="s">
        <v>1189</v>
      </c>
      <c r="AK8" s="322" t="s">
        <v>12</v>
      </c>
      <c r="AL8" s="318" t="s">
        <v>432</v>
      </c>
      <c r="AM8" s="325" t="s">
        <v>433</v>
      </c>
      <c r="AN8" s="325" t="s">
        <v>478</v>
      </c>
      <c r="AO8" s="325" t="s">
        <v>1190</v>
      </c>
      <c r="AP8" s="323" t="s">
        <v>1191</v>
      </c>
      <c r="AQ8" s="313" t="s">
        <v>435</v>
      </c>
      <c r="AR8" s="314" t="s">
        <v>428</v>
      </c>
      <c r="AS8" s="340" t="s">
        <v>436</v>
      </c>
      <c r="AT8" s="341" t="s">
        <v>437</v>
      </c>
      <c r="AV8" s="317" t="s">
        <v>1151</v>
      </c>
      <c r="AW8" s="318" t="s">
        <v>1152</v>
      </c>
      <c r="AX8" s="319" t="s">
        <v>1313</v>
      </c>
      <c r="AY8" s="318" t="s">
        <v>1312</v>
      </c>
      <c r="AZ8" s="320" t="s">
        <v>1154</v>
      </c>
      <c r="BA8" s="318" t="s">
        <v>1155</v>
      </c>
      <c r="BB8" s="319" t="s">
        <v>1287</v>
      </c>
      <c r="BC8" s="318" t="s">
        <v>1288</v>
      </c>
      <c r="BD8" s="319" t="s">
        <v>450</v>
      </c>
      <c r="BE8" s="318" t="s">
        <v>449</v>
      </c>
      <c r="BF8" s="319" t="s">
        <v>13</v>
      </c>
      <c r="BG8" s="318" t="s">
        <v>451</v>
      </c>
      <c r="BH8" s="489" t="s">
        <v>452</v>
      </c>
      <c r="BI8" s="314" t="s">
        <v>453</v>
      </c>
      <c r="BJ8" s="340" t="s">
        <v>443</v>
      </c>
      <c r="BK8" s="341" t="s">
        <v>444</v>
      </c>
      <c r="BM8" s="324" t="s">
        <v>438</v>
      </c>
      <c r="BN8" s="318" t="s">
        <v>439</v>
      </c>
      <c r="BO8" s="325" t="s">
        <v>15</v>
      </c>
      <c r="BP8" s="323" t="s">
        <v>440</v>
      </c>
      <c r="BQ8" s="326" t="s">
        <v>441</v>
      </c>
      <c r="BR8" s="318" t="s">
        <v>442</v>
      </c>
      <c r="BS8" s="313" t="s">
        <v>445</v>
      </c>
      <c r="BT8" s="314" t="s">
        <v>446</v>
      </c>
      <c r="BU8" s="340" t="s">
        <v>447</v>
      </c>
      <c r="BV8" s="341" t="s">
        <v>448</v>
      </c>
      <c r="BX8" s="345" t="s">
        <v>1156</v>
      </c>
      <c r="BY8" s="289" t="s">
        <v>1157</v>
      </c>
      <c r="BZ8" s="307" t="s">
        <v>1159</v>
      </c>
      <c r="CA8" s="309" t="s">
        <v>1162</v>
      </c>
      <c r="CB8" s="346" t="s">
        <v>1158</v>
      </c>
      <c r="CC8" s="289" t="s">
        <v>1161</v>
      </c>
      <c r="CD8" s="307" t="s">
        <v>1160</v>
      </c>
      <c r="CE8" s="347" t="s">
        <v>1163</v>
      </c>
      <c r="CF8" s="313" t="s">
        <v>454</v>
      </c>
      <c r="CG8" s="314" t="s">
        <v>455</v>
      </c>
      <c r="CH8" s="340" t="s">
        <v>456</v>
      </c>
      <c r="CI8" s="341" t="s">
        <v>457</v>
      </c>
      <c r="CJ8" s="159"/>
      <c r="CK8" s="348" t="s">
        <v>1164</v>
      </c>
      <c r="CL8" s="289" t="s">
        <v>1165</v>
      </c>
      <c r="CM8" s="349" t="s">
        <v>18</v>
      </c>
      <c r="CN8" s="289" t="s">
        <v>458</v>
      </c>
      <c r="CO8" s="349" t="s">
        <v>1166</v>
      </c>
      <c r="CP8" s="289" t="s">
        <v>1167</v>
      </c>
      <c r="CQ8" s="349" t="s">
        <v>3</v>
      </c>
      <c r="CR8" s="289" t="s">
        <v>459</v>
      </c>
      <c r="CS8" s="489" t="s">
        <v>460</v>
      </c>
      <c r="CT8" s="314" t="s">
        <v>461</v>
      </c>
      <c r="CU8" s="340" t="s">
        <v>462</v>
      </c>
      <c r="CV8" s="341" t="s">
        <v>463</v>
      </c>
      <c r="CX8" s="350" t="s">
        <v>1180</v>
      </c>
      <c r="CY8" s="289" t="s">
        <v>1182</v>
      </c>
      <c r="CZ8" s="351" t="s">
        <v>1183</v>
      </c>
      <c r="DA8" s="289" t="s">
        <v>1185</v>
      </c>
      <c r="DB8" s="352" t="s">
        <v>464</v>
      </c>
      <c r="DC8" s="489" t="s">
        <v>465</v>
      </c>
      <c r="DD8" s="314" t="s">
        <v>466</v>
      </c>
      <c r="DE8" s="340" t="s">
        <v>467</v>
      </c>
      <c r="DF8" s="341" t="s">
        <v>468</v>
      </c>
    </row>
    <row r="9" spans="2:110" x14ac:dyDescent="0.3">
      <c r="B9" s="47" t="s">
        <v>57</v>
      </c>
      <c r="C9" s="160">
        <v>540027</v>
      </c>
      <c r="D9" s="4" t="s">
        <v>318</v>
      </c>
      <c r="E9" s="4" t="s">
        <v>369</v>
      </c>
      <c r="F9" s="11">
        <v>4</v>
      </c>
      <c r="G9" s="18">
        <v>1005</v>
      </c>
      <c r="H9" s="18">
        <v>739</v>
      </c>
      <c r="I9" s="18">
        <v>1209</v>
      </c>
      <c r="J9" s="19">
        <v>727.17844904674257</v>
      </c>
      <c r="K9" s="18">
        <v>460</v>
      </c>
      <c r="L9" s="163">
        <v>2.63</v>
      </c>
      <c r="N9" s="256">
        <v>19</v>
      </c>
      <c r="O9" s="26"/>
      <c r="P9" s="26">
        <v>1.8905472636815919E-2</v>
      </c>
      <c r="Q9" s="26"/>
      <c r="R9" s="11">
        <v>1.88</v>
      </c>
      <c r="S9" s="26"/>
      <c r="T9" s="69">
        <v>1.8706467661691541E-3</v>
      </c>
      <c r="U9" s="26"/>
      <c r="V9" s="11">
        <v>17</v>
      </c>
      <c r="W9" s="26"/>
      <c r="X9" s="62" t="s">
        <v>6</v>
      </c>
      <c r="Y9" s="166"/>
      <c r="Z9" s="163"/>
      <c r="AA9" s="181"/>
      <c r="AB9" s="283"/>
      <c r="AC9" s="284"/>
      <c r="AD9" s="159"/>
      <c r="AE9" s="256">
        <v>0</v>
      </c>
      <c r="AF9" s="26"/>
      <c r="AG9" s="79">
        <v>0</v>
      </c>
      <c r="AH9" s="26"/>
      <c r="AI9" s="26">
        <v>0</v>
      </c>
      <c r="AJ9" s="26"/>
      <c r="AK9" s="61">
        <v>0</v>
      </c>
      <c r="AL9" s="26"/>
      <c r="AM9" s="11">
        <v>1</v>
      </c>
      <c r="AN9" s="83">
        <v>1.3531799729364006E-3</v>
      </c>
      <c r="AO9" s="11" t="s">
        <v>6</v>
      </c>
      <c r="AP9" s="26"/>
      <c r="AQ9" s="198"/>
      <c r="AR9" s="193"/>
      <c r="AS9" s="283"/>
      <c r="AT9" s="284"/>
      <c r="AV9" s="208">
        <v>65700</v>
      </c>
      <c r="AW9" s="26"/>
      <c r="AX9" s="26">
        <v>0</v>
      </c>
      <c r="AY9" s="26"/>
      <c r="AZ9" s="26">
        <v>0</v>
      </c>
      <c r="BA9" s="26"/>
      <c r="BB9" s="26">
        <v>1</v>
      </c>
      <c r="BC9" s="26"/>
      <c r="BD9" s="26">
        <v>1</v>
      </c>
      <c r="BE9" s="26"/>
      <c r="BF9" s="26">
        <v>0</v>
      </c>
      <c r="BG9" s="26"/>
      <c r="BH9" s="212"/>
      <c r="BI9" s="241"/>
      <c r="BJ9" s="283"/>
      <c r="BK9" s="284"/>
      <c r="BM9" s="160">
        <v>0</v>
      </c>
      <c r="BN9" s="26"/>
      <c r="BO9" s="11">
        <v>0</v>
      </c>
      <c r="BP9" s="26"/>
      <c r="BQ9" s="26">
        <v>6.0000000000000001E-3</v>
      </c>
      <c r="BR9" s="26"/>
      <c r="BS9" s="163"/>
      <c r="BT9" s="223"/>
      <c r="BU9" s="283"/>
      <c r="BV9" s="284"/>
      <c r="BX9" s="160">
        <v>0</v>
      </c>
      <c r="BY9" s="26"/>
      <c r="BZ9" s="11">
        <v>0</v>
      </c>
      <c r="CA9" s="26"/>
      <c r="CB9" s="11">
        <v>0</v>
      </c>
      <c r="CC9" s="26"/>
      <c r="CD9" s="11">
        <v>0</v>
      </c>
      <c r="CE9" s="26"/>
      <c r="CF9" s="163"/>
      <c r="CG9" s="203"/>
      <c r="CH9" s="283"/>
      <c r="CI9" s="284"/>
      <c r="CJ9" s="159"/>
      <c r="CK9" s="160">
        <v>0</v>
      </c>
      <c r="CL9" s="26"/>
      <c r="CM9" s="26">
        <v>0</v>
      </c>
      <c r="CN9" s="26"/>
      <c r="CO9" s="11">
        <v>3</v>
      </c>
      <c r="CP9" s="26"/>
      <c r="CQ9" s="11">
        <v>0</v>
      </c>
      <c r="CR9" s="26"/>
      <c r="CS9" s="163"/>
      <c r="CT9" s="203"/>
      <c r="CU9" s="283"/>
      <c r="CV9" s="284"/>
      <c r="CX9" s="227">
        <v>0</v>
      </c>
      <c r="CY9" s="26"/>
      <c r="CZ9" s="26">
        <v>0</v>
      </c>
      <c r="DA9" s="26"/>
      <c r="DB9" s="26">
        <v>0.79779999999999995</v>
      </c>
      <c r="DC9" s="163"/>
      <c r="DD9" s="203"/>
      <c r="DE9" s="283"/>
      <c r="DF9" s="284"/>
    </row>
    <row r="10" spans="2:110" x14ac:dyDescent="0.3">
      <c r="B10" s="47" t="s">
        <v>40</v>
      </c>
      <c r="C10" s="160">
        <v>540093</v>
      </c>
      <c r="D10" s="4" t="s">
        <v>311</v>
      </c>
      <c r="E10" s="4" t="s">
        <v>369</v>
      </c>
      <c r="F10" s="11">
        <v>11</v>
      </c>
      <c r="G10" s="18">
        <v>1193</v>
      </c>
      <c r="H10" s="18">
        <v>470</v>
      </c>
      <c r="I10" s="18">
        <v>591</v>
      </c>
      <c r="J10" s="19">
        <v>317.12223685565431</v>
      </c>
      <c r="K10" s="18">
        <v>249</v>
      </c>
      <c r="L10" s="163">
        <v>2.37</v>
      </c>
      <c r="N10" s="256">
        <v>186</v>
      </c>
      <c r="O10" s="26"/>
      <c r="P10" s="26">
        <v>0.15590947191953061</v>
      </c>
      <c r="Q10" s="26"/>
      <c r="R10" s="11">
        <v>5.0999999999999996</v>
      </c>
      <c r="S10" s="26"/>
      <c r="T10" s="69">
        <v>4.2749371332774519E-3</v>
      </c>
      <c r="U10" s="26"/>
      <c r="V10" s="11">
        <v>9</v>
      </c>
      <c r="W10" s="26"/>
      <c r="X10" s="62">
        <v>3.3</v>
      </c>
      <c r="Y10" s="26"/>
      <c r="Z10" s="163"/>
      <c r="AA10" s="181"/>
      <c r="AB10" s="283"/>
      <c r="AC10" s="284"/>
      <c r="AD10" s="159"/>
      <c r="AE10" s="256">
        <v>2</v>
      </c>
      <c r="AF10" s="26"/>
      <c r="AG10" s="79">
        <v>0</v>
      </c>
      <c r="AH10" s="26"/>
      <c r="AI10" s="26">
        <v>4.2553191489361703E-3</v>
      </c>
      <c r="AJ10" s="26"/>
      <c r="AK10" s="61">
        <v>1.0752688172043012E-2</v>
      </c>
      <c r="AL10" s="26"/>
      <c r="AM10" s="11">
        <v>7</v>
      </c>
      <c r="AN10" s="83">
        <v>1.4893617021276596E-2</v>
      </c>
      <c r="AO10" s="26">
        <v>0</v>
      </c>
      <c r="AP10" s="26"/>
      <c r="AQ10" s="198"/>
      <c r="AR10" s="193"/>
      <c r="AS10" s="283"/>
      <c r="AT10" s="284"/>
      <c r="AV10" s="208">
        <v>307500</v>
      </c>
      <c r="AW10" s="26"/>
      <c r="AX10" s="26">
        <v>0</v>
      </c>
      <c r="AY10" s="26"/>
      <c r="AZ10" s="26">
        <v>0</v>
      </c>
      <c r="BA10" s="26"/>
      <c r="BB10" s="26">
        <v>0.71399999999999997</v>
      </c>
      <c r="BC10" s="26"/>
      <c r="BD10" s="26">
        <v>1</v>
      </c>
      <c r="BE10" s="26"/>
      <c r="BF10" s="26">
        <v>0</v>
      </c>
      <c r="BG10" s="26"/>
      <c r="BH10" s="212"/>
      <c r="BI10" s="241"/>
      <c r="BJ10" s="283"/>
      <c r="BK10" s="284"/>
      <c r="BM10" s="160">
        <v>0</v>
      </c>
      <c r="BN10" s="26"/>
      <c r="BO10" s="11">
        <v>0</v>
      </c>
      <c r="BP10" s="26"/>
      <c r="BQ10" s="26">
        <v>0.02</v>
      </c>
      <c r="BR10" s="26"/>
      <c r="BS10" s="163"/>
      <c r="BT10" s="223"/>
      <c r="BU10" s="283"/>
      <c r="BV10" s="284"/>
      <c r="BX10" s="160">
        <v>0</v>
      </c>
      <c r="BY10" s="26"/>
      <c r="BZ10" s="11">
        <v>0</v>
      </c>
      <c r="CA10" s="26"/>
      <c r="CB10" s="11">
        <v>1</v>
      </c>
      <c r="CC10" s="26"/>
      <c r="CD10" s="11">
        <v>0</v>
      </c>
      <c r="CE10" s="26"/>
      <c r="CF10" s="163"/>
      <c r="CG10" s="203"/>
      <c r="CH10" s="283"/>
      <c r="CI10" s="284"/>
      <c r="CJ10" s="159"/>
      <c r="CK10" s="160">
        <v>0</v>
      </c>
      <c r="CL10" s="26"/>
      <c r="CM10" s="26">
        <v>0</v>
      </c>
      <c r="CN10" s="26"/>
      <c r="CO10" s="11" t="s">
        <v>6</v>
      </c>
      <c r="CP10" s="26"/>
      <c r="CQ10" s="11" t="s">
        <v>6</v>
      </c>
      <c r="CR10" s="26"/>
      <c r="CS10" s="163"/>
      <c r="CT10" s="203"/>
      <c r="CU10" s="283"/>
      <c r="CV10" s="284"/>
      <c r="CX10" s="227">
        <v>0</v>
      </c>
      <c r="CY10" s="26"/>
      <c r="CZ10" s="26">
        <v>0</v>
      </c>
      <c r="DA10" s="26"/>
      <c r="DB10" s="26">
        <v>0.36520000000000002</v>
      </c>
      <c r="DC10" s="163"/>
      <c r="DD10" s="203"/>
      <c r="DE10" s="283"/>
      <c r="DF10" s="284"/>
    </row>
    <row r="11" spans="2:110" x14ac:dyDescent="0.3">
      <c r="B11" s="47" t="s">
        <v>41</v>
      </c>
      <c r="C11" s="160">
        <v>540012</v>
      </c>
      <c r="D11" s="4" t="s">
        <v>311</v>
      </c>
      <c r="E11" s="4" t="s">
        <v>369</v>
      </c>
      <c r="F11" s="11">
        <v>11</v>
      </c>
      <c r="G11" s="18">
        <v>471</v>
      </c>
      <c r="H11" s="18">
        <v>339</v>
      </c>
      <c r="I11" s="18">
        <v>1028</v>
      </c>
      <c r="J11" s="19">
        <v>1399.6180001357425</v>
      </c>
      <c r="K11" s="18">
        <v>153</v>
      </c>
      <c r="L11" s="163">
        <v>1.95</v>
      </c>
      <c r="N11" s="256">
        <v>65</v>
      </c>
      <c r="O11" s="26"/>
      <c r="P11" s="26">
        <v>0.13800424628450109</v>
      </c>
      <c r="Q11" s="26"/>
      <c r="R11" s="11">
        <v>3.51</v>
      </c>
      <c r="S11" s="26"/>
      <c r="T11" s="69">
        <v>7.4522292993630572E-3</v>
      </c>
      <c r="U11" s="31"/>
      <c r="V11" s="11">
        <v>9</v>
      </c>
      <c r="W11" s="26"/>
      <c r="X11" s="62">
        <v>3.5</v>
      </c>
      <c r="Y11" s="26"/>
      <c r="Z11" s="163"/>
      <c r="AA11" s="181"/>
      <c r="AB11" s="283"/>
      <c r="AC11" s="284"/>
      <c r="AD11" s="159"/>
      <c r="AE11" s="256">
        <v>2</v>
      </c>
      <c r="AF11" s="26"/>
      <c r="AG11" s="79">
        <v>0</v>
      </c>
      <c r="AH11" s="26"/>
      <c r="AI11" s="26">
        <v>5.8997050147492625E-3</v>
      </c>
      <c r="AJ11" s="26"/>
      <c r="AK11" s="61">
        <v>3.0769230769230771E-2</v>
      </c>
      <c r="AL11" s="26"/>
      <c r="AM11" s="11">
        <v>5</v>
      </c>
      <c r="AN11" s="83">
        <v>1.4749262536873156E-2</v>
      </c>
      <c r="AO11" s="26">
        <v>0</v>
      </c>
      <c r="AP11" s="26"/>
      <c r="AQ11" s="198"/>
      <c r="AR11" s="193"/>
      <c r="AS11" s="283"/>
      <c r="AT11" s="284"/>
      <c r="AV11" s="208">
        <v>82700</v>
      </c>
      <c r="AW11" s="26"/>
      <c r="AX11" s="26">
        <v>0.25</v>
      </c>
      <c r="AY11" s="26"/>
      <c r="AZ11" s="26">
        <v>0.4</v>
      </c>
      <c r="BA11" s="26"/>
      <c r="BB11" s="26">
        <v>1</v>
      </c>
      <c r="BC11" s="26"/>
      <c r="BD11" s="26">
        <v>0.8</v>
      </c>
      <c r="BE11" s="26"/>
      <c r="BF11" s="26">
        <v>0.5</v>
      </c>
      <c r="BG11" s="26"/>
      <c r="BH11" s="212"/>
      <c r="BI11" s="241"/>
      <c r="BJ11" s="283"/>
      <c r="BK11" s="284"/>
      <c r="BM11" s="160">
        <v>1</v>
      </c>
      <c r="BN11" s="26"/>
      <c r="BO11" s="11">
        <v>1</v>
      </c>
      <c r="BP11" s="26"/>
      <c r="BQ11" s="26">
        <v>0.01</v>
      </c>
      <c r="BR11" s="26"/>
      <c r="BS11" s="163"/>
      <c r="BT11" s="223"/>
      <c r="BU11" s="283"/>
      <c r="BV11" s="284"/>
      <c r="BX11" s="160">
        <v>0</v>
      </c>
      <c r="BY11" s="26"/>
      <c r="BZ11" s="11">
        <v>0</v>
      </c>
      <c r="CA11" s="26"/>
      <c r="CB11" s="11">
        <v>0</v>
      </c>
      <c r="CC11" s="26"/>
      <c r="CD11" s="11">
        <v>0</v>
      </c>
      <c r="CE11" s="26"/>
      <c r="CF11" s="163"/>
      <c r="CG11" s="203"/>
      <c r="CH11" s="283"/>
      <c r="CI11" s="284"/>
      <c r="CJ11" s="159"/>
      <c r="CK11" s="160">
        <v>0</v>
      </c>
      <c r="CL11" s="26"/>
      <c r="CM11" s="26">
        <v>0</v>
      </c>
      <c r="CN11" s="26"/>
      <c r="CO11" s="11">
        <v>3</v>
      </c>
      <c r="CP11" s="26"/>
      <c r="CQ11" s="11">
        <v>2</v>
      </c>
      <c r="CR11" s="26"/>
      <c r="CS11" s="163"/>
      <c r="CT11" s="203"/>
      <c r="CU11" s="283"/>
      <c r="CV11" s="284"/>
      <c r="CX11" s="227">
        <v>2E-3</v>
      </c>
      <c r="CY11" s="26"/>
      <c r="CZ11" s="26">
        <v>0</v>
      </c>
      <c r="DA11" s="26"/>
      <c r="DB11" s="26">
        <v>0.1099</v>
      </c>
      <c r="DC11" s="163"/>
      <c r="DD11" s="203"/>
      <c r="DE11" s="283"/>
      <c r="DF11" s="284"/>
    </row>
    <row r="12" spans="2:110" x14ac:dyDescent="0.3">
      <c r="B12" s="47" t="s">
        <v>176</v>
      </c>
      <c r="C12" s="160">
        <v>540285</v>
      </c>
      <c r="D12" s="4" t="s">
        <v>340</v>
      </c>
      <c r="E12" s="4" t="s">
        <v>369</v>
      </c>
      <c r="F12" s="11">
        <v>1</v>
      </c>
      <c r="G12" s="18">
        <v>5739</v>
      </c>
      <c r="H12" s="18">
        <v>5242</v>
      </c>
      <c r="I12" s="18">
        <v>9699</v>
      </c>
      <c r="J12" s="19">
        <v>1075.7925675228646</v>
      </c>
      <c r="K12" s="18">
        <v>4138</v>
      </c>
      <c r="L12" s="163">
        <v>2.29</v>
      </c>
      <c r="N12" s="256">
        <v>8</v>
      </c>
      <c r="O12" s="26"/>
      <c r="P12" s="26">
        <v>1.393971075100192E-3</v>
      </c>
      <c r="Q12" s="26"/>
      <c r="R12" s="11">
        <v>1.1599999999999999</v>
      </c>
      <c r="S12" s="26"/>
      <c r="T12" s="69">
        <v>2.0212580588952779E-4</v>
      </c>
      <c r="U12" s="26"/>
      <c r="V12" s="11">
        <v>17</v>
      </c>
      <c r="W12" s="26"/>
      <c r="X12" s="62" t="s">
        <v>6</v>
      </c>
      <c r="Y12" s="26"/>
      <c r="Z12" s="163"/>
      <c r="AA12" s="181"/>
      <c r="AB12" s="283"/>
      <c r="AC12" s="284"/>
      <c r="AD12" s="159"/>
      <c r="AE12" s="256">
        <v>0</v>
      </c>
      <c r="AF12" s="26"/>
      <c r="AG12" s="79">
        <v>0</v>
      </c>
      <c r="AH12" s="26"/>
      <c r="AI12" s="26">
        <v>0</v>
      </c>
      <c r="AJ12" s="26"/>
      <c r="AK12" s="61">
        <v>0</v>
      </c>
      <c r="AL12" s="26"/>
      <c r="AM12" s="11">
        <v>2</v>
      </c>
      <c r="AN12" s="83">
        <v>3.8153376573826786E-4</v>
      </c>
      <c r="AO12" s="11" t="s">
        <v>6</v>
      </c>
      <c r="AP12" s="26"/>
      <c r="AQ12" s="198"/>
      <c r="AR12" s="193"/>
      <c r="AS12" s="283"/>
      <c r="AT12" s="284"/>
      <c r="AV12" s="208">
        <v>15500</v>
      </c>
      <c r="AW12" s="26"/>
      <c r="AX12" s="26">
        <v>1</v>
      </c>
      <c r="AY12" s="26"/>
      <c r="AZ12" s="26">
        <v>0</v>
      </c>
      <c r="BA12" s="26"/>
      <c r="BB12" s="26">
        <v>1</v>
      </c>
      <c r="BC12" s="26"/>
      <c r="BD12" s="26">
        <v>0</v>
      </c>
      <c r="BE12" s="26"/>
      <c r="BF12" s="26">
        <v>0</v>
      </c>
      <c r="BG12" s="26"/>
      <c r="BH12" s="212"/>
      <c r="BI12" s="241"/>
      <c r="BJ12" s="283"/>
      <c r="BK12" s="284"/>
      <c r="BM12" s="160">
        <v>0</v>
      </c>
      <c r="BN12" s="26"/>
      <c r="BO12" s="11">
        <v>0</v>
      </c>
      <c r="BP12" s="26"/>
      <c r="BQ12" s="26">
        <v>0</v>
      </c>
      <c r="BR12" s="26"/>
      <c r="BS12" s="163"/>
      <c r="BT12" s="223"/>
      <c r="BU12" s="283"/>
      <c r="BV12" s="284"/>
      <c r="BX12" s="160">
        <v>0</v>
      </c>
      <c r="BY12" s="26"/>
      <c r="BZ12" s="11">
        <v>0</v>
      </c>
      <c r="CA12" s="26"/>
      <c r="CB12" s="11">
        <v>0</v>
      </c>
      <c r="CC12" s="26"/>
      <c r="CD12" s="11">
        <v>0</v>
      </c>
      <c r="CE12" s="26"/>
      <c r="CF12" s="163"/>
      <c r="CG12" s="203"/>
      <c r="CH12" s="283"/>
      <c r="CI12" s="284"/>
      <c r="CJ12" s="159"/>
      <c r="CK12" s="160">
        <v>0</v>
      </c>
      <c r="CL12" s="26"/>
      <c r="CM12" s="26">
        <v>0</v>
      </c>
      <c r="CN12" s="26"/>
      <c r="CO12" s="11">
        <v>20</v>
      </c>
      <c r="CP12" s="26"/>
      <c r="CQ12" s="11">
        <v>13</v>
      </c>
      <c r="CR12" s="26"/>
      <c r="CS12" s="163"/>
      <c r="CT12" s="203"/>
      <c r="CU12" s="283"/>
      <c r="CV12" s="284"/>
      <c r="CX12" s="227">
        <v>0</v>
      </c>
      <c r="CY12" s="26"/>
      <c r="CZ12" s="26">
        <v>0</v>
      </c>
      <c r="DA12" s="26"/>
      <c r="DB12" s="26">
        <v>0.58860000000000001</v>
      </c>
      <c r="DC12" s="163"/>
      <c r="DD12" s="203"/>
      <c r="DE12" s="283"/>
      <c r="DF12" s="284"/>
    </row>
    <row r="13" spans="2:110" x14ac:dyDescent="0.3">
      <c r="B13" s="47" t="s">
        <v>106</v>
      </c>
      <c r="C13" s="160">
        <v>540030</v>
      </c>
      <c r="D13" s="4" t="s">
        <v>329</v>
      </c>
      <c r="E13" s="4" t="s">
        <v>369</v>
      </c>
      <c r="F13" s="11">
        <v>9</v>
      </c>
      <c r="G13" s="18">
        <v>278</v>
      </c>
      <c r="H13" s="18">
        <v>616</v>
      </c>
      <c r="I13" s="18">
        <v>1290</v>
      </c>
      <c r="J13" s="19">
        <v>2974.7706238025407</v>
      </c>
      <c r="K13" s="18">
        <v>535</v>
      </c>
      <c r="L13" s="163">
        <v>2.41</v>
      </c>
      <c r="N13" s="256">
        <v>1</v>
      </c>
      <c r="O13" s="26"/>
      <c r="P13" s="26">
        <v>3.597122302158274E-3</v>
      </c>
      <c r="Q13" s="26"/>
      <c r="R13" s="11">
        <v>0.42</v>
      </c>
      <c r="S13" s="26"/>
      <c r="T13" s="69">
        <v>1.5107913669064751E-3</v>
      </c>
      <c r="U13" s="26"/>
      <c r="V13" s="11">
        <v>12</v>
      </c>
      <c r="W13" s="26"/>
      <c r="X13" s="62">
        <v>17.600000000000001</v>
      </c>
      <c r="Y13" s="144"/>
      <c r="Z13" s="163"/>
      <c r="AA13" s="181"/>
      <c r="AB13" s="283"/>
      <c r="AC13" s="284"/>
      <c r="AD13" s="159"/>
      <c r="AE13" s="256">
        <v>4</v>
      </c>
      <c r="AF13" s="26"/>
      <c r="AG13" s="79">
        <v>0</v>
      </c>
      <c r="AH13" s="26"/>
      <c r="AI13" s="26">
        <v>6.4935064935064939E-3</v>
      </c>
      <c r="AJ13" s="26"/>
      <c r="AK13" s="61">
        <v>4</v>
      </c>
      <c r="AL13" s="144"/>
      <c r="AM13" s="11">
        <v>4</v>
      </c>
      <c r="AN13" s="83">
        <v>6.4935064935064939E-3</v>
      </c>
      <c r="AO13" s="26">
        <v>0</v>
      </c>
      <c r="AP13" s="26"/>
      <c r="AQ13" s="198"/>
      <c r="AR13" s="193"/>
      <c r="AS13" s="283"/>
      <c r="AT13" s="284"/>
      <c r="AV13" s="208">
        <v>94900</v>
      </c>
      <c r="AW13" s="26"/>
      <c r="AX13" s="26">
        <v>0</v>
      </c>
      <c r="AY13" s="26"/>
      <c r="AZ13" s="26">
        <v>0.25</v>
      </c>
      <c r="BA13" s="26"/>
      <c r="BB13" s="26">
        <v>0</v>
      </c>
      <c r="BC13" s="26"/>
      <c r="BD13" s="26">
        <v>1</v>
      </c>
      <c r="BE13" s="26"/>
      <c r="BF13" s="26">
        <v>0</v>
      </c>
      <c r="BG13" s="26"/>
      <c r="BH13" s="212"/>
      <c r="BI13" s="241"/>
      <c r="BJ13" s="283"/>
      <c r="BK13" s="284"/>
      <c r="BM13" s="160">
        <v>0</v>
      </c>
      <c r="BN13" s="26"/>
      <c r="BO13" s="11">
        <v>0</v>
      </c>
      <c r="BP13" s="26"/>
      <c r="BQ13" s="26">
        <v>5.8999999999999997E-2</v>
      </c>
      <c r="BR13" s="26"/>
      <c r="BS13" s="163"/>
      <c r="BT13" s="223"/>
      <c r="BU13" s="283"/>
      <c r="BV13" s="284"/>
      <c r="BX13" s="160">
        <v>3</v>
      </c>
      <c r="BY13" s="31"/>
      <c r="BZ13" s="11">
        <v>3</v>
      </c>
      <c r="CA13" s="144"/>
      <c r="CB13" s="11">
        <v>1</v>
      </c>
      <c r="CC13" s="26"/>
      <c r="CD13" s="11">
        <v>1</v>
      </c>
      <c r="CE13" s="26"/>
      <c r="CF13" s="163"/>
      <c r="CG13" s="203"/>
      <c r="CH13" s="283"/>
      <c r="CI13" s="284"/>
      <c r="CJ13" s="159"/>
      <c r="CK13" s="160">
        <v>1</v>
      </c>
      <c r="CL13" s="26"/>
      <c r="CM13" s="26">
        <v>0.25</v>
      </c>
      <c r="CN13" s="26"/>
      <c r="CO13" s="11">
        <v>0</v>
      </c>
      <c r="CP13" s="26"/>
      <c r="CQ13" s="11" t="s">
        <v>6</v>
      </c>
      <c r="CR13" s="26"/>
      <c r="CS13" s="163"/>
      <c r="CT13" s="203"/>
      <c r="CU13" s="283"/>
      <c r="CV13" s="284"/>
      <c r="CX13" s="227">
        <v>5.0000000000000001E-3</v>
      </c>
      <c r="CY13" s="26"/>
      <c r="CZ13" s="26">
        <v>2E-3</v>
      </c>
      <c r="DA13" s="26"/>
      <c r="DB13" s="26">
        <v>3.5000000000000001E-3</v>
      </c>
      <c r="DC13" s="163"/>
      <c r="DD13" s="203"/>
      <c r="DE13" s="283"/>
      <c r="DF13" s="284"/>
    </row>
    <row r="14" spans="2:110" x14ac:dyDescent="0.3">
      <c r="B14" s="47" t="s">
        <v>35</v>
      </c>
      <c r="C14" s="160">
        <v>540010</v>
      </c>
      <c r="D14" s="4" t="s">
        <v>310</v>
      </c>
      <c r="E14" s="4" t="s">
        <v>369</v>
      </c>
      <c r="F14" s="11">
        <v>7</v>
      </c>
      <c r="G14" s="18">
        <v>698</v>
      </c>
      <c r="H14" s="18">
        <v>460</v>
      </c>
      <c r="I14" s="18">
        <v>583</v>
      </c>
      <c r="J14" s="19">
        <v>535.26844516249992</v>
      </c>
      <c r="K14" s="18">
        <v>223</v>
      </c>
      <c r="L14" s="163">
        <v>2.61</v>
      </c>
      <c r="N14" s="256">
        <v>106</v>
      </c>
      <c r="O14" s="26"/>
      <c r="P14" s="26">
        <v>0.15186246418338109</v>
      </c>
      <c r="Q14" s="26"/>
      <c r="R14" s="11">
        <v>4.3000000000000007</v>
      </c>
      <c r="S14" s="26"/>
      <c r="T14" s="69">
        <v>6.1604584527220644E-3</v>
      </c>
      <c r="U14" s="26"/>
      <c r="V14" s="11">
        <v>18</v>
      </c>
      <c r="W14" s="26"/>
      <c r="X14" s="62">
        <v>3</v>
      </c>
      <c r="Y14" s="26"/>
      <c r="Z14" s="163"/>
      <c r="AA14" s="181"/>
      <c r="AB14" s="283"/>
      <c r="AC14" s="284"/>
      <c r="AD14" s="159"/>
      <c r="AE14" s="256">
        <v>8</v>
      </c>
      <c r="AF14" s="26"/>
      <c r="AG14" s="79">
        <v>0</v>
      </c>
      <c r="AH14" s="26"/>
      <c r="AI14" s="26">
        <v>1.7391304347826087E-2</v>
      </c>
      <c r="AJ14" s="26"/>
      <c r="AK14" s="61">
        <v>7.5471698113207544E-2</v>
      </c>
      <c r="AL14" s="26"/>
      <c r="AM14" s="11">
        <v>20</v>
      </c>
      <c r="AN14" s="83">
        <v>4.3478260869565216E-2</v>
      </c>
      <c r="AO14" s="26">
        <v>0</v>
      </c>
      <c r="AP14" s="26"/>
      <c r="AQ14" s="198"/>
      <c r="AR14" s="193"/>
      <c r="AS14" s="283"/>
      <c r="AT14" s="284"/>
      <c r="AV14" s="208">
        <v>46300</v>
      </c>
      <c r="AW14" s="26"/>
      <c r="AX14" s="26">
        <v>0.38461538461538458</v>
      </c>
      <c r="AY14" s="26"/>
      <c r="AZ14" s="26">
        <v>0.15</v>
      </c>
      <c r="BA14" s="26"/>
      <c r="BB14" s="26">
        <v>0.85</v>
      </c>
      <c r="BC14" s="26"/>
      <c r="BD14" s="26">
        <v>0.9</v>
      </c>
      <c r="BE14" s="26"/>
      <c r="BF14" s="26">
        <v>0</v>
      </c>
      <c r="BG14" s="26"/>
      <c r="BH14" s="212"/>
      <c r="BI14" s="241"/>
      <c r="BJ14" s="283"/>
      <c r="BK14" s="284"/>
      <c r="BM14" s="160">
        <v>1</v>
      </c>
      <c r="BN14" s="26"/>
      <c r="BO14" s="11">
        <v>0</v>
      </c>
      <c r="BP14" s="26"/>
      <c r="BQ14" s="26">
        <v>0.08</v>
      </c>
      <c r="BR14" s="26"/>
      <c r="BS14" s="163"/>
      <c r="BT14" s="223"/>
      <c r="BU14" s="283"/>
      <c r="BV14" s="284"/>
      <c r="BX14" s="160">
        <v>0</v>
      </c>
      <c r="BY14" s="26"/>
      <c r="BZ14" s="11">
        <v>0</v>
      </c>
      <c r="CA14" s="26"/>
      <c r="CB14" s="11">
        <v>2</v>
      </c>
      <c r="CC14" s="26"/>
      <c r="CD14" s="11">
        <v>0</v>
      </c>
      <c r="CE14" s="26"/>
      <c r="CF14" s="163"/>
      <c r="CG14" s="203"/>
      <c r="CH14" s="283"/>
      <c r="CI14" s="284"/>
      <c r="CJ14" s="159"/>
      <c r="CK14" s="160">
        <v>0</v>
      </c>
      <c r="CL14" s="26"/>
      <c r="CM14" s="26">
        <v>0</v>
      </c>
      <c r="CN14" s="26"/>
      <c r="CO14" s="11">
        <v>7</v>
      </c>
      <c r="CP14" s="26"/>
      <c r="CQ14" s="11">
        <v>2</v>
      </c>
      <c r="CR14" s="26"/>
      <c r="CS14" s="163"/>
      <c r="CT14" s="203"/>
      <c r="CU14" s="283"/>
      <c r="CV14" s="284"/>
      <c r="CX14" s="227">
        <v>2.7E-2</v>
      </c>
      <c r="CY14" s="26"/>
      <c r="CZ14" s="26">
        <v>5.0000000000000001E-3</v>
      </c>
      <c r="DA14" s="26"/>
      <c r="DB14" s="26">
        <v>0.19850000000000001</v>
      </c>
      <c r="DC14" s="163"/>
      <c r="DD14" s="203"/>
      <c r="DE14" s="283"/>
      <c r="DF14" s="284"/>
    </row>
    <row r="15" spans="2:110" x14ac:dyDescent="0.3">
      <c r="B15" s="47" t="s">
        <v>86</v>
      </c>
      <c r="C15" s="160">
        <v>540048</v>
      </c>
      <c r="D15" s="4" t="s">
        <v>325</v>
      </c>
      <c r="E15" s="4" t="s">
        <v>369</v>
      </c>
      <c r="F15" s="11">
        <v>11</v>
      </c>
      <c r="G15" s="18">
        <v>639</v>
      </c>
      <c r="H15" s="18">
        <v>1294</v>
      </c>
      <c r="I15" s="18">
        <v>2357</v>
      </c>
      <c r="J15" s="19">
        <v>2360.9953616565322</v>
      </c>
      <c r="K15" s="18">
        <v>1228</v>
      </c>
      <c r="L15" s="163">
        <v>1.92</v>
      </c>
      <c r="N15" s="256">
        <v>42</v>
      </c>
      <c r="O15" s="26"/>
      <c r="P15" s="26">
        <v>6.5727699530516437E-2</v>
      </c>
      <c r="Q15" s="26"/>
      <c r="R15" s="11">
        <v>0.95000000000000007</v>
      </c>
      <c r="S15" s="26"/>
      <c r="T15" s="69">
        <v>1.486697965571205E-3</v>
      </c>
      <c r="U15" s="26"/>
      <c r="V15" s="11">
        <v>9</v>
      </c>
      <c r="W15" s="26"/>
      <c r="X15" s="62">
        <v>4.4000000000000004</v>
      </c>
      <c r="Y15" s="31"/>
      <c r="Z15" s="163"/>
      <c r="AA15" s="181"/>
      <c r="AB15" s="283"/>
      <c r="AC15" s="284"/>
      <c r="AD15" s="159"/>
      <c r="AE15" s="256">
        <v>6</v>
      </c>
      <c r="AF15" s="26"/>
      <c r="AG15" s="79">
        <v>0</v>
      </c>
      <c r="AH15" s="26"/>
      <c r="AI15" s="26">
        <v>4.6367851622874804E-3</v>
      </c>
      <c r="AJ15" s="26"/>
      <c r="AK15" s="61">
        <v>0.14285714285714285</v>
      </c>
      <c r="AL15" s="26"/>
      <c r="AM15" s="11">
        <v>15</v>
      </c>
      <c r="AN15" s="83">
        <v>1.1591962905718702E-2</v>
      </c>
      <c r="AO15" s="26">
        <v>0</v>
      </c>
      <c r="AP15" s="26"/>
      <c r="AQ15" s="198"/>
      <c r="AR15" s="193"/>
      <c r="AS15" s="283"/>
      <c r="AT15" s="284"/>
      <c r="AV15" s="208">
        <v>83000</v>
      </c>
      <c r="AW15" s="26"/>
      <c r="AX15" s="26">
        <v>0</v>
      </c>
      <c r="AY15" s="26"/>
      <c r="AZ15" s="26">
        <v>0.6</v>
      </c>
      <c r="BA15" s="26"/>
      <c r="BB15" s="26">
        <v>0.73299999999999998</v>
      </c>
      <c r="BC15" s="26"/>
      <c r="BD15" s="26">
        <v>0.93400000000000005</v>
      </c>
      <c r="BE15" s="26"/>
      <c r="BF15" s="26">
        <v>0</v>
      </c>
      <c r="BG15" s="26"/>
      <c r="BH15" s="212"/>
      <c r="BI15" s="241"/>
      <c r="BJ15" s="283"/>
      <c r="BK15" s="284"/>
      <c r="BM15" s="160">
        <v>0</v>
      </c>
      <c r="BN15" s="26"/>
      <c r="BO15" s="11">
        <v>0</v>
      </c>
      <c r="BP15" s="26"/>
      <c r="BQ15" s="26">
        <v>2.7E-2</v>
      </c>
      <c r="BR15" s="26"/>
      <c r="BS15" s="163"/>
      <c r="BT15" s="223"/>
      <c r="BU15" s="283"/>
      <c r="BV15" s="284"/>
      <c r="BX15" s="160">
        <v>0</v>
      </c>
      <c r="BY15" s="26"/>
      <c r="BZ15" s="11">
        <v>0</v>
      </c>
      <c r="CA15" s="26"/>
      <c r="CB15" s="11">
        <v>1</v>
      </c>
      <c r="CC15" s="26"/>
      <c r="CD15" s="11">
        <v>1</v>
      </c>
      <c r="CE15" s="26"/>
      <c r="CF15" s="163"/>
      <c r="CG15" s="203"/>
      <c r="CH15" s="283"/>
      <c r="CI15" s="284"/>
      <c r="CJ15" s="159"/>
      <c r="CK15" s="160">
        <v>0</v>
      </c>
      <c r="CL15" s="26"/>
      <c r="CM15" s="26">
        <v>0</v>
      </c>
      <c r="CN15" s="26"/>
      <c r="CO15" s="11">
        <v>5</v>
      </c>
      <c r="CP15" s="26"/>
      <c r="CQ15" s="11">
        <v>0</v>
      </c>
      <c r="CR15" s="26"/>
      <c r="CS15" s="163"/>
      <c r="CT15" s="203"/>
      <c r="CU15" s="283"/>
      <c r="CV15" s="284"/>
      <c r="CX15" s="227">
        <v>5.0000000000000001E-3</v>
      </c>
      <c r="CY15" s="26"/>
      <c r="CZ15" s="26">
        <v>1E-3</v>
      </c>
      <c r="DA15" s="26"/>
      <c r="DB15" s="26">
        <v>0.19139999999999999</v>
      </c>
      <c r="DC15" s="163"/>
      <c r="DD15" s="203"/>
      <c r="DE15" s="283"/>
      <c r="DF15" s="284"/>
    </row>
    <row r="16" spans="2:110" x14ac:dyDescent="0.3">
      <c r="B16" s="47" t="s">
        <v>269</v>
      </c>
      <c r="C16" s="160">
        <v>540260</v>
      </c>
      <c r="D16" s="4" t="s">
        <v>359</v>
      </c>
      <c r="E16" s="4" t="s">
        <v>369</v>
      </c>
      <c r="F16" s="11">
        <v>7</v>
      </c>
      <c r="G16" s="18">
        <v>1280</v>
      </c>
      <c r="H16" s="18">
        <v>537</v>
      </c>
      <c r="I16" s="18">
        <v>846</v>
      </c>
      <c r="J16" s="19">
        <v>423.03629350023374</v>
      </c>
      <c r="K16" s="18">
        <v>378</v>
      </c>
      <c r="L16" s="163">
        <v>2.2400000000000002</v>
      </c>
      <c r="N16" s="256">
        <v>98</v>
      </c>
      <c r="O16" s="26"/>
      <c r="P16" s="26">
        <v>7.6562500000000006E-2</v>
      </c>
      <c r="Q16" s="26"/>
      <c r="R16" s="11">
        <v>2.69</v>
      </c>
      <c r="S16" s="26"/>
      <c r="T16" s="69">
        <v>2.1015625000000001E-3</v>
      </c>
      <c r="U16" s="26"/>
      <c r="V16" s="11">
        <v>18</v>
      </c>
      <c r="W16" s="26"/>
      <c r="X16" s="62" t="s">
        <v>6</v>
      </c>
      <c r="Y16" s="26"/>
      <c r="Z16" s="163"/>
      <c r="AA16" s="181"/>
      <c r="AB16" s="283"/>
      <c r="AC16" s="284"/>
      <c r="AD16" s="159"/>
      <c r="AE16" s="256">
        <v>0</v>
      </c>
      <c r="AF16" s="26"/>
      <c r="AG16" s="79">
        <v>0</v>
      </c>
      <c r="AH16" s="26"/>
      <c r="AI16" s="26">
        <v>0</v>
      </c>
      <c r="AJ16" s="26"/>
      <c r="AK16" s="61">
        <v>0</v>
      </c>
      <c r="AL16" s="26"/>
      <c r="AM16" s="11">
        <v>2</v>
      </c>
      <c r="AN16" s="83">
        <v>3.7243947858472998E-3</v>
      </c>
      <c r="AO16" s="11" t="s">
        <v>6</v>
      </c>
      <c r="AP16" s="26"/>
      <c r="AQ16" s="198"/>
      <c r="AR16" s="193"/>
      <c r="AS16" s="283"/>
      <c r="AT16" s="284"/>
      <c r="AV16" s="208">
        <v>253800</v>
      </c>
      <c r="AW16" s="26"/>
      <c r="AX16" s="26">
        <v>0</v>
      </c>
      <c r="AY16" s="26"/>
      <c r="AZ16" s="26">
        <v>0</v>
      </c>
      <c r="BA16" s="26"/>
      <c r="BB16" s="26">
        <v>0.5</v>
      </c>
      <c r="BC16" s="26"/>
      <c r="BD16" s="26">
        <v>0</v>
      </c>
      <c r="BE16" s="26"/>
      <c r="BF16" s="26">
        <v>0</v>
      </c>
      <c r="BG16" s="26"/>
      <c r="BH16" s="212"/>
      <c r="BI16" s="241"/>
      <c r="BJ16" s="283"/>
      <c r="BK16" s="284"/>
      <c r="BM16" s="160">
        <v>0</v>
      </c>
      <c r="BN16" s="26"/>
      <c r="BO16" s="11">
        <v>0</v>
      </c>
      <c r="BP16" s="26"/>
      <c r="BQ16" s="26">
        <v>1.6E-2</v>
      </c>
      <c r="BR16" s="26"/>
      <c r="BS16" s="163"/>
      <c r="BT16" s="223"/>
      <c r="BU16" s="283"/>
      <c r="BV16" s="284"/>
      <c r="BX16" s="160">
        <v>0</v>
      </c>
      <c r="BY16" s="26"/>
      <c r="BZ16" s="11">
        <v>0</v>
      </c>
      <c r="CA16" s="26"/>
      <c r="CB16" s="11">
        <v>0</v>
      </c>
      <c r="CC16" s="26"/>
      <c r="CD16" s="11">
        <v>0</v>
      </c>
      <c r="CE16" s="26"/>
      <c r="CF16" s="163"/>
      <c r="CG16" s="203"/>
      <c r="CH16" s="283"/>
      <c r="CI16" s="284"/>
      <c r="CJ16" s="159"/>
      <c r="CK16" s="160">
        <v>0</v>
      </c>
      <c r="CL16" s="26"/>
      <c r="CM16" s="26">
        <v>0</v>
      </c>
      <c r="CN16" s="26"/>
      <c r="CO16" s="11">
        <v>1</v>
      </c>
      <c r="CP16" s="26"/>
      <c r="CQ16" s="11">
        <v>0</v>
      </c>
      <c r="CR16" s="26"/>
      <c r="CS16" s="163"/>
      <c r="CT16" s="203"/>
      <c r="CU16" s="283"/>
      <c r="CV16" s="284"/>
      <c r="CX16" s="227">
        <v>0</v>
      </c>
      <c r="CY16" s="26"/>
      <c r="CZ16" s="26">
        <v>0</v>
      </c>
      <c r="DA16" s="26"/>
      <c r="DB16" s="26">
        <v>0.4042</v>
      </c>
      <c r="DC16" s="163"/>
      <c r="DD16" s="203"/>
      <c r="DE16" s="283"/>
      <c r="DF16" s="284"/>
    </row>
    <row r="17" spans="2:110" x14ac:dyDescent="0.3">
      <c r="B17" s="47" t="s">
        <v>236</v>
      </c>
      <c r="C17" s="160">
        <v>540222</v>
      </c>
      <c r="D17" s="4" t="s">
        <v>352</v>
      </c>
      <c r="E17" s="4" t="s">
        <v>369</v>
      </c>
      <c r="F17" s="11">
        <v>3</v>
      </c>
      <c r="G17" s="18">
        <v>1424</v>
      </c>
      <c r="H17" s="18">
        <v>737</v>
      </c>
      <c r="I17" s="18">
        <v>1446</v>
      </c>
      <c r="J17" s="19">
        <v>680.37855044574042</v>
      </c>
      <c r="K17" s="18">
        <v>584</v>
      </c>
      <c r="L17" s="163">
        <v>2.48</v>
      </c>
      <c r="N17" s="256">
        <v>319</v>
      </c>
      <c r="O17" s="26"/>
      <c r="P17" s="26">
        <v>0.2240168539325843</v>
      </c>
      <c r="Q17" s="31"/>
      <c r="R17" s="11">
        <v>5.3599999999999994</v>
      </c>
      <c r="S17" s="26"/>
      <c r="T17" s="69">
        <v>3.764044943820224E-3</v>
      </c>
      <c r="U17" s="26"/>
      <c r="V17" s="11">
        <v>16</v>
      </c>
      <c r="W17" s="26"/>
      <c r="X17" s="62">
        <v>0.8</v>
      </c>
      <c r="Y17" s="26"/>
      <c r="Z17" s="163"/>
      <c r="AA17" s="181"/>
      <c r="AB17" s="283"/>
      <c r="AC17" s="284"/>
      <c r="AD17" s="159"/>
      <c r="AE17" s="256">
        <v>2</v>
      </c>
      <c r="AF17" s="26"/>
      <c r="AG17" s="79">
        <v>0</v>
      </c>
      <c r="AH17" s="26"/>
      <c r="AI17" s="26">
        <v>2.7137042062415195E-3</v>
      </c>
      <c r="AJ17" s="26"/>
      <c r="AK17" s="61">
        <v>6.269592476489028E-3</v>
      </c>
      <c r="AL17" s="26"/>
      <c r="AM17" s="11">
        <v>7</v>
      </c>
      <c r="AN17" s="83">
        <v>9.497964721845319E-3</v>
      </c>
      <c r="AO17" s="26">
        <v>0</v>
      </c>
      <c r="AP17" s="26"/>
      <c r="AQ17" s="198"/>
      <c r="AR17" s="193"/>
      <c r="AS17" s="283"/>
      <c r="AT17" s="284"/>
      <c r="AV17" s="208">
        <v>94000</v>
      </c>
      <c r="AW17" s="26"/>
      <c r="AX17" s="26">
        <v>0</v>
      </c>
      <c r="AY17" s="26"/>
      <c r="AZ17" s="26">
        <v>0.57099999999999995</v>
      </c>
      <c r="BA17" s="26"/>
      <c r="BB17" s="26">
        <v>0.57099999999999995</v>
      </c>
      <c r="BC17" s="26"/>
      <c r="BD17" s="26">
        <v>0.14299999999999999</v>
      </c>
      <c r="BE17" s="26"/>
      <c r="BF17" s="26">
        <v>0</v>
      </c>
      <c r="BG17" s="26"/>
      <c r="BH17" s="212"/>
      <c r="BI17" s="241"/>
      <c r="BJ17" s="283"/>
      <c r="BK17" s="284"/>
      <c r="BM17" s="160">
        <v>0</v>
      </c>
      <c r="BN17" s="26"/>
      <c r="BO17" s="11">
        <v>0</v>
      </c>
      <c r="BP17" s="26"/>
      <c r="BQ17" s="26">
        <v>7.2999999999999995E-2</v>
      </c>
      <c r="BR17" s="26"/>
      <c r="BS17" s="163"/>
      <c r="BT17" s="223"/>
      <c r="BU17" s="283"/>
      <c r="BV17" s="284"/>
      <c r="BX17" s="160">
        <v>0</v>
      </c>
      <c r="BY17" s="26"/>
      <c r="BZ17" s="11">
        <v>0</v>
      </c>
      <c r="CA17" s="26"/>
      <c r="CB17" s="11">
        <v>1</v>
      </c>
      <c r="CC17" s="26"/>
      <c r="CD17" s="11">
        <v>0</v>
      </c>
      <c r="CE17" s="26"/>
      <c r="CF17" s="163"/>
      <c r="CG17" s="203"/>
      <c r="CH17" s="283"/>
      <c r="CI17" s="284"/>
      <c r="CJ17" s="159"/>
      <c r="CK17" s="160">
        <v>0</v>
      </c>
      <c r="CL17" s="26"/>
      <c r="CM17" s="26">
        <v>0</v>
      </c>
      <c r="CN17" s="26"/>
      <c r="CO17" s="11">
        <v>2</v>
      </c>
      <c r="CP17" s="26"/>
      <c r="CQ17" s="11">
        <v>0</v>
      </c>
      <c r="CR17" s="26"/>
      <c r="CS17" s="163"/>
      <c r="CT17" s="203"/>
      <c r="CU17" s="283"/>
      <c r="CV17" s="284"/>
      <c r="CX17" s="227">
        <v>3.0000000000000001E-3</v>
      </c>
      <c r="CY17" s="26"/>
      <c r="CZ17" s="26">
        <v>0</v>
      </c>
      <c r="DA17" s="26"/>
      <c r="DB17" s="26">
        <v>0.18429999999999999</v>
      </c>
      <c r="DC17" s="163"/>
      <c r="DD17" s="203"/>
      <c r="DE17" s="283"/>
      <c r="DF17" s="284"/>
    </row>
    <row r="18" spans="2:110" x14ac:dyDescent="0.3">
      <c r="B18" s="47" t="s">
        <v>74</v>
      </c>
      <c r="C18" s="160">
        <v>540243</v>
      </c>
      <c r="D18" s="4" t="s">
        <v>322</v>
      </c>
      <c r="E18" s="4" t="s">
        <v>369</v>
      </c>
      <c r="F18" s="11">
        <v>4</v>
      </c>
      <c r="G18" s="18">
        <v>338</v>
      </c>
      <c r="H18" s="18">
        <v>133</v>
      </c>
      <c r="I18" s="18">
        <v>124</v>
      </c>
      <c r="J18" s="19">
        <v>235.2585614518043</v>
      </c>
      <c r="K18" s="18">
        <v>57</v>
      </c>
      <c r="L18" s="163">
        <v>2.1800000000000002</v>
      </c>
      <c r="N18" s="256">
        <v>38</v>
      </c>
      <c r="O18" s="26"/>
      <c r="P18" s="26">
        <v>0.1124260355029586</v>
      </c>
      <c r="Q18" s="26"/>
      <c r="R18" s="11">
        <v>1.1499999999999999</v>
      </c>
      <c r="S18" s="26"/>
      <c r="T18" s="69">
        <v>3.4023668639053249E-3</v>
      </c>
      <c r="U18" s="26"/>
      <c r="V18" s="11">
        <v>18</v>
      </c>
      <c r="W18" s="26"/>
      <c r="X18" s="62">
        <v>7.9</v>
      </c>
      <c r="Y18" s="144"/>
      <c r="Z18" s="163"/>
      <c r="AA18" s="181"/>
      <c r="AB18" s="283"/>
      <c r="AC18" s="284"/>
      <c r="AD18" s="159"/>
      <c r="AE18" s="256">
        <v>3</v>
      </c>
      <c r="AF18" s="26"/>
      <c r="AG18" s="79">
        <v>0</v>
      </c>
      <c r="AH18" s="26"/>
      <c r="AI18" s="26">
        <v>2.2556390977443608E-2</v>
      </c>
      <c r="AJ18" s="26"/>
      <c r="AK18" s="61">
        <v>7.8947368421052627E-2</v>
      </c>
      <c r="AL18" s="26"/>
      <c r="AM18" s="11">
        <v>3</v>
      </c>
      <c r="AN18" s="83">
        <v>2.2556390977443608E-2</v>
      </c>
      <c r="AO18" s="26">
        <v>0</v>
      </c>
      <c r="AP18" s="26"/>
      <c r="AQ18" s="198"/>
      <c r="AR18" s="193"/>
      <c r="AS18" s="283"/>
      <c r="AT18" s="284"/>
      <c r="AV18" s="208">
        <v>45400</v>
      </c>
      <c r="AW18" s="26"/>
      <c r="AX18" s="26">
        <v>0.33333333333333331</v>
      </c>
      <c r="AY18" s="26"/>
      <c r="AZ18" s="26">
        <v>0.33300000000000002</v>
      </c>
      <c r="BA18" s="26"/>
      <c r="BB18" s="26">
        <v>1</v>
      </c>
      <c r="BC18" s="26"/>
      <c r="BD18" s="26">
        <v>0</v>
      </c>
      <c r="BE18" s="26"/>
      <c r="BF18" s="26">
        <v>1</v>
      </c>
      <c r="BG18" s="26"/>
      <c r="BH18" s="212"/>
      <c r="BI18" s="241"/>
      <c r="BJ18" s="283"/>
      <c r="BK18" s="284"/>
      <c r="BM18" s="160">
        <v>0</v>
      </c>
      <c r="BN18" s="26"/>
      <c r="BO18" s="11">
        <v>0</v>
      </c>
      <c r="BP18" s="26"/>
      <c r="BQ18" s="26">
        <v>0.23499999999999999</v>
      </c>
      <c r="BR18" s="31"/>
      <c r="BS18" s="163"/>
      <c r="BT18" s="223"/>
      <c r="BU18" s="283"/>
      <c r="BV18" s="284"/>
      <c r="BX18" s="160">
        <v>0</v>
      </c>
      <c r="BY18" s="26"/>
      <c r="BZ18" s="11">
        <v>0</v>
      </c>
      <c r="CA18" s="26"/>
      <c r="CB18" s="11">
        <v>0</v>
      </c>
      <c r="CC18" s="26"/>
      <c r="CD18" s="11">
        <v>0</v>
      </c>
      <c r="CE18" s="26"/>
      <c r="CF18" s="163"/>
      <c r="CG18" s="203"/>
      <c r="CH18" s="283"/>
      <c r="CI18" s="284"/>
      <c r="CJ18" s="159"/>
      <c r="CK18" s="160">
        <v>3</v>
      </c>
      <c r="CL18" s="26"/>
      <c r="CM18" s="26">
        <v>1</v>
      </c>
      <c r="CN18" s="26"/>
      <c r="CO18" s="11">
        <v>2</v>
      </c>
      <c r="CP18" s="26"/>
      <c r="CQ18" s="11">
        <v>0</v>
      </c>
      <c r="CR18" s="26"/>
      <c r="CS18" s="163"/>
      <c r="CT18" s="203"/>
      <c r="CU18" s="283"/>
      <c r="CV18" s="284"/>
      <c r="CX18" s="227">
        <v>5.6000000000000001E-2</v>
      </c>
      <c r="CY18" s="26"/>
      <c r="CZ18" s="26">
        <v>5.6000000000000001E-2</v>
      </c>
      <c r="DA18" s="26"/>
      <c r="DB18" s="26">
        <v>0.55669999999999997</v>
      </c>
      <c r="DC18" s="163"/>
      <c r="DD18" s="203"/>
      <c r="DE18" s="283"/>
      <c r="DF18" s="284"/>
    </row>
    <row r="19" spans="2:110" x14ac:dyDescent="0.3">
      <c r="B19" s="47" t="s">
        <v>37</v>
      </c>
      <c r="C19" s="160">
        <v>540237</v>
      </c>
      <c r="D19" s="4" t="s">
        <v>310</v>
      </c>
      <c r="E19" s="4" t="s">
        <v>369</v>
      </c>
      <c r="F19" s="11">
        <v>7</v>
      </c>
      <c r="G19" s="18">
        <v>779</v>
      </c>
      <c r="H19" s="18">
        <v>827</v>
      </c>
      <c r="I19" s="18">
        <v>906</v>
      </c>
      <c r="J19" s="19">
        <v>744.89763472637844</v>
      </c>
      <c r="K19" s="18">
        <v>341</v>
      </c>
      <c r="L19" s="163">
        <v>2.66</v>
      </c>
      <c r="N19" s="256">
        <v>110</v>
      </c>
      <c r="O19" s="26"/>
      <c r="P19" s="26">
        <v>0.141206675224647</v>
      </c>
      <c r="Q19" s="26"/>
      <c r="R19" s="11">
        <v>3.48</v>
      </c>
      <c r="S19" s="26"/>
      <c r="T19" s="69">
        <v>4.4672657252888322E-3</v>
      </c>
      <c r="U19" s="26"/>
      <c r="V19" s="11">
        <v>18</v>
      </c>
      <c r="W19" s="26"/>
      <c r="X19" s="62">
        <v>0.7</v>
      </c>
      <c r="Y19" s="26"/>
      <c r="Z19" s="163"/>
      <c r="AA19" s="181"/>
      <c r="AB19" s="283"/>
      <c r="AC19" s="284"/>
      <c r="AD19" s="159"/>
      <c r="AE19" s="256">
        <v>8</v>
      </c>
      <c r="AF19" s="26"/>
      <c r="AG19" s="79">
        <v>0</v>
      </c>
      <c r="AH19" s="26"/>
      <c r="AI19" s="26">
        <v>9.673518742442563E-3</v>
      </c>
      <c r="AJ19" s="26"/>
      <c r="AK19" s="61">
        <v>7.2727272727272724E-2</v>
      </c>
      <c r="AL19" s="26"/>
      <c r="AM19" s="11">
        <v>42</v>
      </c>
      <c r="AN19" s="83">
        <v>5.078597339782346E-2</v>
      </c>
      <c r="AO19" s="26">
        <v>0</v>
      </c>
      <c r="AP19" s="26"/>
      <c r="AQ19" s="198"/>
      <c r="AR19" s="193"/>
      <c r="AS19" s="283"/>
      <c r="AT19" s="284"/>
      <c r="AV19" s="208">
        <v>39350</v>
      </c>
      <c r="AW19" s="26"/>
      <c r="AX19" s="26">
        <v>0.1891891891891892</v>
      </c>
      <c r="AY19" s="26"/>
      <c r="AZ19" s="26">
        <v>0.45200000000000001</v>
      </c>
      <c r="BA19" s="26"/>
      <c r="BB19" s="26">
        <v>0.88100000000000001</v>
      </c>
      <c r="BC19" s="26"/>
      <c r="BD19" s="26">
        <v>1</v>
      </c>
      <c r="BE19" s="26"/>
      <c r="BF19" s="26">
        <v>0</v>
      </c>
      <c r="BG19" s="26"/>
      <c r="BH19" s="212"/>
      <c r="BI19" s="241"/>
      <c r="BJ19" s="283"/>
      <c r="BK19" s="284"/>
      <c r="BM19" s="160">
        <v>0</v>
      </c>
      <c r="BN19" s="26"/>
      <c r="BO19" s="11">
        <v>0</v>
      </c>
      <c r="BP19" s="26"/>
      <c r="BQ19" s="26">
        <v>2.4E-2</v>
      </c>
      <c r="BR19" s="26"/>
      <c r="BS19" s="163"/>
      <c r="BT19" s="223"/>
      <c r="BU19" s="283"/>
      <c r="BV19" s="284"/>
      <c r="BX19" s="160">
        <v>0</v>
      </c>
      <c r="BY19" s="26"/>
      <c r="BZ19" s="11">
        <v>0</v>
      </c>
      <c r="CA19" s="26"/>
      <c r="CB19" s="11">
        <v>1</v>
      </c>
      <c r="CC19" s="26"/>
      <c r="CD19" s="11">
        <v>0</v>
      </c>
      <c r="CE19" s="26"/>
      <c r="CF19" s="163"/>
      <c r="CG19" s="203"/>
      <c r="CH19" s="283"/>
      <c r="CI19" s="284"/>
      <c r="CJ19" s="159"/>
      <c r="CK19" s="160">
        <v>0</v>
      </c>
      <c r="CL19" s="26"/>
      <c r="CM19" s="26">
        <v>0</v>
      </c>
      <c r="CN19" s="26"/>
      <c r="CO19" s="11">
        <v>2</v>
      </c>
      <c r="CP19" s="26"/>
      <c r="CQ19" s="11">
        <v>0</v>
      </c>
      <c r="CR19" s="26"/>
      <c r="CS19" s="163"/>
      <c r="CT19" s="203"/>
      <c r="CU19" s="283"/>
      <c r="CV19" s="284"/>
      <c r="CX19" s="227">
        <v>2.1000000000000001E-2</v>
      </c>
      <c r="CY19" s="26"/>
      <c r="CZ19" s="26">
        <v>1.2E-2</v>
      </c>
      <c r="DA19" s="26"/>
      <c r="DB19" s="26">
        <v>0.47870000000000001</v>
      </c>
      <c r="DC19" s="163"/>
      <c r="DD19" s="203"/>
      <c r="DE19" s="283"/>
      <c r="DF19" s="284"/>
    </row>
    <row r="20" spans="2:110" x14ac:dyDescent="0.3">
      <c r="B20" s="47" t="s">
        <v>257</v>
      </c>
      <c r="C20" s="160">
        <v>540132</v>
      </c>
      <c r="D20" s="4" t="s">
        <v>355</v>
      </c>
      <c r="E20" s="4" t="s">
        <v>369</v>
      </c>
      <c r="F20" s="11">
        <v>5</v>
      </c>
      <c r="G20" s="18">
        <v>1020</v>
      </c>
      <c r="H20" s="18">
        <v>1191</v>
      </c>
      <c r="I20" s="18">
        <v>1711</v>
      </c>
      <c r="J20" s="19">
        <v>1074.3114143353889</v>
      </c>
      <c r="K20" s="18">
        <v>669</v>
      </c>
      <c r="L20" s="163">
        <v>2.5</v>
      </c>
      <c r="N20" s="256">
        <v>21</v>
      </c>
      <c r="O20" s="26"/>
      <c r="P20" s="26">
        <v>2.058823529411765E-2</v>
      </c>
      <c r="Q20" s="26"/>
      <c r="R20" s="11">
        <v>2.19</v>
      </c>
      <c r="S20" s="26"/>
      <c r="T20" s="69">
        <v>2.1470588235294121E-3</v>
      </c>
      <c r="U20" s="26"/>
      <c r="V20" s="11">
        <v>12</v>
      </c>
      <c r="W20" s="26"/>
      <c r="X20" s="62">
        <v>0.2</v>
      </c>
      <c r="Y20" s="26"/>
      <c r="Z20" s="163"/>
      <c r="AA20" s="181"/>
      <c r="AB20" s="283"/>
      <c r="AC20" s="284"/>
      <c r="AD20" s="159"/>
      <c r="AE20" s="256">
        <v>1</v>
      </c>
      <c r="AF20" s="26"/>
      <c r="AG20" s="79">
        <v>0</v>
      </c>
      <c r="AH20" s="26"/>
      <c r="AI20" s="26">
        <v>8.3963056255247689E-4</v>
      </c>
      <c r="AJ20" s="26"/>
      <c r="AK20" s="61">
        <v>4.7619047619047616E-2</v>
      </c>
      <c r="AL20" s="26"/>
      <c r="AM20" s="11">
        <v>1</v>
      </c>
      <c r="AN20" s="83">
        <v>8.3963056255247689E-4</v>
      </c>
      <c r="AO20" s="26">
        <v>0</v>
      </c>
      <c r="AP20" s="26"/>
      <c r="AQ20" s="198"/>
      <c r="AR20" s="193"/>
      <c r="AS20" s="283"/>
      <c r="AT20" s="284"/>
      <c r="AV20" s="208">
        <v>17000</v>
      </c>
      <c r="AW20" s="26"/>
      <c r="AX20" s="26">
        <v>1</v>
      </c>
      <c r="AY20" s="26"/>
      <c r="AZ20" s="26">
        <v>0</v>
      </c>
      <c r="BA20" s="26"/>
      <c r="BB20" s="26">
        <v>1</v>
      </c>
      <c r="BC20" s="26"/>
      <c r="BD20" s="26">
        <v>1</v>
      </c>
      <c r="BE20" s="26"/>
      <c r="BF20" s="26">
        <v>0</v>
      </c>
      <c r="BG20" s="26"/>
      <c r="BH20" s="212"/>
      <c r="BI20" s="241"/>
      <c r="BJ20" s="283"/>
      <c r="BK20" s="284"/>
      <c r="BM20" s="160">
        <v>0</v>
      </c>
      <c r="BN20" s="26"/>
      <c r="BO20" s="11">
        <v>0</v>
      </c>
      <c r="BP20" s="26"/>
      <c r="BQ20" s="26">
        <v>3.0000000000000001E-3</v>
      </c>
      <c r="BR20" s="26"/>
      <c r="BS20" s="163"/>
      <c r="BT20" s="223"/>
      <c r="BU20" s="283"/>
      <c r="BV20" s="284"/>
      <c r="BX20" s="160">
        <v>0</v>
      </c>
      <c r="BY20" s="26"/>
      <c r="BZ20" s="11">
        <v>0</v>
      </c>
      <c r="CA20" s="26"/>
      <c r="CB20" s="11">
        <v>0</v>
      </c>
      <c r="CC20" s="26"/>
      <c r="CD20" s="11">
        <v>0</v>
      </c>
      <c r="CE20" s="26"/>
      <c r="CF20" s="163"/>
      <c r="CG20" s="203"/>
      <c r="CH20" s="283"/>
      <c r="CI20" s="284"/>
      <c r="CJ20" s="159"/>
      <c r="CK20" s="160">
        <v>0</v>
      </c>
      <c r="CL20" s="26"/>
      <c r="CM20" s="26">
        <v>0</v>
      </c>
      <c r="CN20" s="26"/>
      <c r="CO20" s="11" t="s">
        <v>6</v>
      </c>
      <c r="CP20" s="26"/>
      <c r="CQ20" s="11">
        <v>0</v>
      </c>
      <c r="CR20" s="26"/>
      <c r="CS20" s="163"/>
      <c r="CT20" s="203"/>
      <c r="CU20" s="283"/>
      <c r="CV20" s="284"/>
      <c r="CX20" s="227">
        <v>1E-3</v>
      </c>
      <c r="CY20" s="26"/>
      <c r="CZ20" s="26">
        <v>0</v>
      </c>
      <c r="DA20" s="26"/>
      <c r="DB20" s="31">
        <v>0.85460000000000003</v>
      </c>
      <c r="DC20" s="163"/>
      <c r="DD20" s="203"/>
      <c r="DE20" s="283"/>
      <c r="DF20" s="284"/>
    </row>
    <row r="21" spans="2:110" x14ac:dyDescent="0.3">
      <c r="B21" s="47" t="s">
        <v>249</v>
      </c>
      <c r="C21" s="160">
        <v>540264</v>
      </c>
      <c r="D21" s="4" t="s">
        <v>354</v>
      </c>
      <c r="E21" s="4" t="s">
        <v>369</v>
      </c>
      <c r="F21" s="11">
        <v>7</v>
      </c>
      <c r="G21" s="18">
        <v>194</v>
      </c>
      <c r="H21" s="18">
        <v>120</v>
      </c>
      <c r="I21" s="18">
        <v>186</v>
      </c>
      <c r="J21" s="19">
        <v>614.20321197023065</v>
      </c>
      <c r="K21" s="18">
        <v>52</v>
      </c>
      <c r="L21" s="163">
        <v>3.58</v>
      </c>
      <c r="N21" s="256">
        <v>37</v>
      </c>
      <c r="O21" s="26"/>
      <c r="P21" s="26">
        <v>0.1907216494845361</v>
      </c>
      <c r="Q21" s="26"/>
      <c r="R21" s="11">
        <v>1.65</v>
      </c>
      <c r="S21" s="26"/>
      <c r="T21" s="69">
        <v>8.505154639175257E-3</v>
      </c>
      <c r="U21" s="31"/>
      <c r="V21" s="11">
        <v>15</v>
      </c>
      <c r="W21" s="26"/>
      <c r="X21" s="62" t="s">
        <v>6</v>
      </c>
      <c r="Y21" s="26"/>
      <c r="Z21" s="163"/>
      <c r="AA21" s="181"/>
      <c r="AB21" s="283"/>
      <c r="AC21" s="284"/>
      <c r="AD21" s="159"/>
      <c r="AE21" s="256">
        <v>0</v>
      </c>
      <c r="AF21" s="26"/>
      <c r="AG21" s="79">
        <v>0</v>
      </c>
      <c r="AH21" s="26"/>
      <c r="AI21" s="26">
        <v>0</v>
      </c>
      <c r="AJ21" s="26"/>
      <c r="AK21" s="61">
        <v>0</v>
      </c>
      <c r="AL21" s="26"/>
      <c r="AM21" s="11">
        <v>0</v>
      </c>
      <c r="AN21" s="83">
        <v>0</v>
      </c>
      <c r="AO21" s="11" t="s">
        <v>6</v>
      </c>
      <c r="AP21" s="26"/>
      <c r="AQ21" s="198"/>
      <c r="AR21" s="193"/>
      <c r="AS21" s="283"/>
      <c r="AT21" s="284"/>
      <c r="AV21" s="208">
        <v>0</v>
      </c>
      <c r="AW21" s="26"/>
      <c r="AX21" s="26">
        <v>0</v>
      </c>
      <c r="AY21" s="26"/>
      <c r="AZ21" s="26" t="s">
        <v>6</v>
      </c>
      <c r="BA21" s="83"/>
      <c r="BB21" s="26" t="s">
        <v>6</v>
      </c>
      <c r="BC21" s="83"/>
      <c r="BD21" s="26" t="s">
        <v>6</v>
      </c>
      <c r="BE21" s="83"/>
      <c r="BF21" s="26">
        <v>0</v>
      </c>
      <c r="BG21" s="26"/>
      <c r="BH21" s="212"/>
      <c r="BI21" s="241"/>
      <c r="BJ21" s="283"/>
      <c r="BK21" s="284"/>
      <c r="BM21" s="160">
        <v>0</v>
      </c>
      <c r="BN21" s="26"/>
      <c r="BO21" s="11">
        <v>0</v>
      </c>
      <c r="BP21" s="26"/>
      <c r="BQ21" s="26">
        <v>0</v>
      </c>
      <c r="BR21" s="26"/>
      <c r="BS21" s="163"/>
      <c r="BT21" s="223"/>
      <c r="BU21" s="283"/>
      <c r="BV21" s="284"/>
      <c r="BX21" s="160">
        <v>0</v>
      </c>
      <c r="BY21" s="26"/>
      <c r="BZ21" s="11">
        <v>0</v>
      </c>
      <c r="CA21" s="26"/>
      <c r="CB21" s="11">
        <v>0</v>
      </c>
      <c r="CC21" s="26"/>
      <c r="CD21" s="11">
        <v>0</v>
      </c>
      <c r="CE21" s="26"/>
      <c r="CF21" s="163"/>
      <c r="CG21" s="203"/>
      <c r="CH21" s="283"/>
      <c r="CI21" s="284"/>
      <c r="CJ21" s="159"/>
      <c r="CK21" s="160">
        <v>0</v>
      </c>
      <c r="CL21" s="26"/>
      <c r="CM21" s="26">
        <v>0</v>
      </c>
      <c r="CN21" s="26"/>
      <c r="CO21" s="11">
        <v>2</v>
      </c>
      <c r="CP21" s="26"/>
      <c r="CQ21" s="11">
        <v>0</v>
      </c>
      <c r="CR21" s="26"/>
      <c r="CS21" s="163"/>
      <c r="CT21" s="203"/>
      <c r="CU21" s="283"/>
      <c r="CV21" s="284"/>
      <c r="CX21" s="227">
        <v>0</v>
      </c>
      <c r="CY21" s="26"/>
      <c r="CZ21" s="26">
        <v>0</v>
      </c>
      <c r="DA21" s="26"/>
      <c r="DB21" s="26">
        <v>0.6028</v>
      </c>
      <c r="DC21" s="163"/>
      <c r="DD21" s="203"/>
      <c r="DE21" s="283"/>
      <c r="DF21" s="284"/>
    </row>
    <row r="22" spans="2:110" x14ac:dyDescent="0.3">
      <c r="B22" s="47" t="s">
        <v>226</v>
      </c>
      <c r="C22" s="160">
        <v>540254</v>
      </c>
      <c r="D22" s="4" t="s">
        <v>351</v>
      </c>
      <c r="E22" s="4" t="s">
        <v>369</v>
      </c>
      <c r="F22" s="11">
        <v>6</v>
      </c>
      <c r="G22" s="18">
        <v>1555</v>
      </c>
      <c r="H22" s="18">
        <v>1456</v>
      </c>
      <c r="I22" s="18">
        <v>3091</v>
      </c>
      <c r="J22" s="19">
        <v>1273.0030059328446</v>
      </c>
      <c r="K22" s="18">
        <v>1289</v>
      </c>
      <c r="L22" s="163">
        <v>2.3199999999999998</v>
      </c>
      <c r="N22" s="256">
        <v>18</v>
      </c>
      <c r="O22" s="26"/>
      <c r="P22" s="26">
        <v>1.1575562700964629E-2</v>
      </c>
      <c r="Q22" s="26"/>
      <c r="R22" s="11">
        <v>1.83</v>
      </c>
      <c r="S22" s="26"/>
      <c r="T22" s="69">
        <v>1.1768488745980709E-3</v>
      </c>
      <c r="U22" s="26"/>
      <c r="V22" s="11">
        <v>16</v>
      </c>
      <c r="W22" s="26"/>
      <c r="X22" s="62" t="s">
        <v>6</v>
      </c>
      <c r="Y22" s="26"/>
      <c r="Z22" s="163"/>
      <c r="AA22" s="181"/>
      <c r="AB22" s="283"/>
      <c r="AC22" s="284"/>
      <c r="AD22" s="159"/>
      <c r="AE22" s="256">
        <v>1</v>
      </c>
      <c r="AF22" s="26"/>
      <c r="AG22" s="79">
        <v>0</v>
      </c>
      <c r="AH22" s="26"/>
      <c r="AI22" s="26">
        <v>6.8681318681318687E-4</v>
      </c>
      <c r="AJ22" s="26"/>
      <c r="AK22" s="61">
        <v>5.5555555555555552E-2</v>
      </c>
      <c r="AL22" s="26"/>
      <c r="AM22" s="11">
        <v>1</v>
      </c>
      <c r="AN22" s="83">
        <v>6.8681318681318687E-4</v>
      </c>
      <c r="AO22" s="26">
        <v>0</v>
      </c>
      <c r="AP22" s="26"/>
      <c r="AQ22" s="198"/>
      <c r="AR22" s="193"/>
      <c r="AS22" s="283"/>
      <c r="AT22" s="284"/>
      <c r="AV22" s="208">
        <v>30600</v>
      </c>
      <c r="AW22" s="26"/>
      <c r="AX22" s="26">
        <v>0</v>
      </c>
      <c r="AY22" s="26"/>
      <c r="AZ22" s="26">
        <v>0</v>
      </c>
      <c r="BA22" s="26"/>
      <c r="BB22" s="26">
        <v>1</v>
      </c>
      <c r="BC22" s="26"/>
      <c r="BD22" s="26">
        <v>1</v>
      </c>
      <c r="BE22" s="26"/>
      <c r="BF22" s="26">
        <v>0</v>
      </c>
      <c r="BG22" s="26"/>
      <c r="BH22" s="212"/>
      <c r="BI22" s="241"/>
      <c r="BJ22" s="283"/>
      <c r="BK22" s="284"/>
      <c r="BM22" s="160">
        <v>0</v>
      </c>
      <c r="BN22" s="26"/>
      <c r="BO22" s="11">
        <v>0</v>
      </c>
      <c r="BP22" s="26"/>
      <c r="BQ22" s="26">
        <v>0</v>
      </c>
      <c r="BR22" s="26"/>
      <c r="BS22" s="163"/>
      <c r="BT22" s="223"/>
      <c r="BU22" s="283"/>
      <c r="BV22" s="284"/>
      <c r="BX22" s="160">
        <v>0</v>
      </c>
      <c r="BY22" s="26"/>
      <c r="BZ22" s="11">
        <v>0</v>
      </c>
      <c r="CA22" s="26"/>
      <c r="CB22" s="11">
        <v>0</v>
      </c>
      <c r="CC22" s="26"/>
      <c r="CD22" s="11">
        <v>0</v>
      </c>
      <c r="CE22" s="26"/>
      <c r="CF22" s="163"/>
      <c r="CG22" s="203"/>
      <c r="CH22" s="283"/>
      <c r="CI22" s="284"/>
      <c r="CJ22" s="159"/>
      <c r="CK22" s="160">
        <v>0</v>
      </c>
      <c r="CL22" s="26"/>
      <c r="CM22" s="26">
        <v>0</v>
      </c>
      <c r="CN22" s="26"/>
      <c r="CO22" s="11">
        <v>1</v>
      </c>
      <c r="CP22" s="26"/>
      <c r="CQ22" s="11">
        <v>0</v>
      </c>
      <c r="CR22" s="26"/>
      <c r="CS22" s="163"/>
      <c r="CT22" s="203"/>
      <c r="CU22" s="283"/>
      <c r="CV22" s="284"/>
      <c r="CX22" s="227">
        <v>1E-3</v>
      </c>
      <c r="CY22" s="26"/>
      <c r="CZ22" s="26">
        <v>0</v>
      </c>
      <c r="DA22" s="26"/>
      <c r="DB22" s="26">
        <v>0.12759999999999999</v>
      </c>
      <c r="DC22" s="163"/>
      <c r="DD22" s="203"/>
      <c r="DE22" s="283"/>
      <c r="DF22" s="284"/>
    </row>
    <row r="23" spans="2:110" x14ac:dyDescent="0.3">
      <c r="B23" s="47" t="s">
        <v>134</v>
      </c>
      <c r="C23" s="160">
        <v>545535</v>
      </c>
      <c r="D23" s="4" t="s">
        <v>334</v>
      </c>
      <c r="E23" s="4" t="s">
        <v>369</v>
      </c>
      <c r="F23" s="11">
        <v>2</v>
      </c>
      <c r="G23" s="18">
        <v>790</v>
      </c>
      <c r="H23" s="18">
        <v>1005</v>
      </c>
      <c r="I23" s="18">
        <v>1680</v>
      </c>
      <c r="J23" s="19">
        <v>1361.9651498026712</v>
      </c>
      <c r="K23" s="18">
        <v>609</v>
      </c>
      <c r="L23" s="163">
        <v>2.76</v>
      </c>
      <c r="N23" s="256">
        <v>85</v>
      </c>
      <c r="O23" s="26"/>
      <c r="P23" s="26">
        <v>0.10759493670886081</v>
      </c>
      <c r="Q23" s="26"/>
      <c r="R23" s="11">
        <v>3.53</v>
      </c>
      <c r="S23" s="26"/>
      <c r="T23" s="69">
        <v>4.4683544303797474E-3</v>
      </c>
      <c r="U23" s="26"/>
      <c r="V23" s="11">
        <v>27</v>
      </c>
      <c r="W23" s="144"/>
      <c r="X23" s="65">
        <v>2.6</v>
      </c>
      <c r="Y23" s="26"/>
      <c r="Z23" s="163"/>
      <c r="AA23" s="181"/>
      <c r="AB23" s="283"/>
      <c r="AC23" s="284"/>
      <c r="AD23" s="159"/>
      <c r="AE23" s="256">
        <v>4</v>
      </c>
      <c r="AF23" s="26"/>
      <c r="AG23" s="79">
        <v>1</v>
      </c>
      <c r="AH23" s="26"/>
      <c r="AI23" s="26">
        <v>3.9800995024875619E-3</v>
      </c>
      <c r="AJ23" s="26"/>
      <c r="AK23" s="61">
        <v>4.7058823529411764E-2</v>
      </c>
      <c r="AL23" s="26"/>
      <c r="AM23" s="11">
        <v>4</v>
      </c>
      <c r="AN23" s="83">
        <v>3.9800995024875619E-3</v>
      </c>
      <c r="AO23" s="26">
        <v>0.25</v>
      </c>
      <c r="AP23" s="26"/>
      <c r="AQ23" s="198"/>
      <c r="AR23" s="193"/>
      <c r="AS23" s="283"/>
      <c r="AT23" s="284"/>
      <c r="AV23" s="208">
        <v>131200</v>
      </c>
      <c r="AW23" s="26"/>
      <c r="AX23" s="26">
        <v>0</v>
      </c>
      <c r="AY23" s="26"/>
      <c r="AZ23" s="26">
        <v>0.25</v>
      </c>
      <c r="BA23" s="26"/>
      <c r="BB23" s="26">
        <v>0.5</v>
      </c>
      <c r="BC23" s="26"/>
      <c r="BD23" s="26">
        <v>0.25</v>
      </c>
      <c r="BE23" s="26"/>
      <c r="BF23" s="26">
        <v>0.25</v>
      </c>
      <c r="BG23" s="26"/>
      <c r="BH23" s="212"/>
      <c r="BI23" s="241"/>
      <c r="BJ23" s="283"/>
      <c r="BK23" s="284"/>
      <c r="BM23" s="160">
        <v>2</v>
      </c>
      <c r="BN23" s="26"/>
      <c r="BO23" s="11">
        <v>1</v>
      </c>
      <c r="BP23" s="26"/>
      <c r="BQ23" s="26">
        <v>2.1999999999999999E-2</v>
      </c>
      <c r="BR23" s="26"/>
      <c r="BS23" s="163"/>
      <c r="BT23" s="223"/>
      <c r="BU23" s="283"/>
      <c r="BV23" s="284"/>
      <c r="BX23" s="160">
        <v>0</v>
      </c>
      <c r="BY23" s="26"/>
      <c r="BZ23" s="11">
        <v>0</v>
      </c>
      <c r="CA23" s="26"/>
      <c r="CB23" s="11">
        <v>0</v>
      </c>
      <c r="CC23" s="26"/>
      <c r="CD23" s="11">
        <v>0</v>
      </c>
      <c r="CE23" s="26"/>
      <c r="CF23" s="163"/>
      <c r="CG23" s="203"/>
      <c r="CH23" s="283"/>
      <c r="CI23" s="284"/>
      <c r="CJ23" s="159"/>
      <c r="CK23" s="160">
        <v>0</v>
      </c>
      <c r="CL23" s="26"/>
      <c r="CM23" s="26">
        <v>0</v>
      </c>
      <c r="CN23" s="26"/>
      <c r="CO23" s="11">
        <v>49</v>
      </c>
      <c r="CP23" s="26"/>
      <c r="CQ23" s="11">
        <v>8</v>
      </c>
      <c r="CR23" s="26"/>
      <c r="CS23" s="163"/>
      <c r="CT23" s="203"/>
      <c r="CU23" s="283"/>
      <c r="CV23" s="284"/>
      <c r="CX23" s="227">
        <v>2E-3</v>
      </c>
      <c r="CY23" s="26"/>
      <c r="CZ23" s="26">
        <v>0</v>
      </c>
      <c r="DA23" s="26"/>
      <c r="DB23" s="26">
        <v>0.5212</v>
      </c>
      <c r="DC23" s="163"/>
      <c r="DD23" s="203"/>
      <c r="DE23" s="283"/>
      <c r="DF23" s="284"/>
    </row>
    <row r="24" spans="2:110" x14ac:dyDescent="0.3">
      <c r="B24" s="47" t="s">
        <v>227</v>
      </c>
      <c r="C24" s="160">
        <v>540270</v>
      </c>
      <c r="D24" s="4" t="s">
        <v>351</v>
      </c>
      <c r="E24" s="4" t="s">
        <v>369</v>
      </c>
      <c r="F24" s="11">
        <v>6</v>
      </c>
      <c r="G24" s="18">
        <v>178</v>
      </c>
      <c r="H24" s="18">
        <v>341</v>
      </c>
      <c r="I24" s="18">
        <v>526</v>
      </c>
      <c r="J24" s="19">
        <v>1892.5161760411634</v>
      </c>
      <c r="K24" s="18">
        <v>230</v>
      </c>
      <c r="L24" s="163">
        <v>2.29</v>
      </c>
      <c r="N24" s="256">
        <v>1</v>
      </c>
      <c r="O24" s="26"/>
      <c r="P24" s="26">
        <v>5.6179775280898866E-3</v>
      </c>
      <c r="Q24" s="26"/>
      <c r="R24" s="11">
        <v>0.31</v>
      </c>
      <c r="S24" s="26"/>
      <c r="T24" s="69">
        <v>1.741573033707865E-3</v>
      </c>
      <c r="U24" s="26"/>
      <c r="V24" s="11">
        <v>16</v>
      </c>
      <c r="W24" s="26"/>
      <c r="X24" s="62" t="s">
        <v>6</v>
      </c>
      <c r="Y24" s="26"/>
      <c r="Z24" s="163"/>
      <c r="AA24" s="181"/>
      <c r="AB24" s="283"/>
      <c r="AC24" s="284"/>
      <c r="AD24" s="159"/>
      <c r="AE24" s="256">
        <v>0</v>
      </c>
      <c r="AF24" s="26"/>
      <c r="AG24" s="79">
        <v>0</v>
      </c>
      <c r="AH24" s="26"/>
      <c r="AI24" s="26">
        <v>0</v>
      </c>
      <c r="AJ24" s="26"/>
      <c r="AK24" s="61">
        <v>0</v>
      </c>
      <c r="AL24" s="26"/>
      <c r="AM24" s="11">
        <v>0</v>
      </c>
      <c r="AN24" s="83">
        <v>0</v>
      </c>
      <c r="AO24" s="11" t="s">
        <v>6</v>
      </c>
      <c r="AP24" s="26"/>
      <c r="AQ24" s="198"/>
      <c r="AR24" s="193"/>
      <c r="AS24" s="283"/>
      <c r="AT24" s="284"/>
      <c r="AV24" s="208">
        <v>0</v>
      </c>
      <c r="AW24" s="26"/>
      <c r="AX24" s="26">
        <v>0</v>
      </c>
      <c r="AY24" s="26"/>
      <c r="AZ24" s="26" t="s">
        <v>6</v>
      </c>
      <c r="BA24" s="83"/>
      <c r="BB24" s="26" t="s">
        <v>6</v>
      </c>
      <c r="BC24" s="83"/>
      <c r="BD24" s="26" t="s">
        <v>6</v>
      </c>
      <c r="BE24" s="83"/>
      <c r="BF24" s="26">
        <v>0</v>
      </c>
      <c r="BG24" s="26"/>
      <c r="BH24" s="212"/>
      <c r="BI24" s="241"/>
      <c r="BJ24" s="283"/>
      <c r="BK24" s="284"/>
      <c r="BM24" s="160">
        <v>0</v>
      </c>
      <c r="BN24" s="26"/>
      <c r="BO24" s="11">
        <v>0</v>
      </c>
      <c r="BP24" s="26"/>
      <c r="BQ24" s="26">
        <v>1.0999999999999999E-2</v>
      </c>
      <c r="BR24" s="26"/>
      <c r="BS24" s="163"/>
      <c r="BT24" s="223"/>
      <c r="BU24" s="283"/>
      <c r="BV24" s="284"/>
      <c r="BX24" s="160">
        <v>0</v>
      </c>
      <c r="BY24" s="26"/>
      <c r="BZ24" s="11">
        <v>0</v>
      </c>
      <c r="CA24" s="26"/>
      <c r="CB24" s="11">
        <v>0</v>
      </c>
      <c r="CC24" s="26"/>
      <c r="CD24" s="11">
        <v>0</v>
      </c>
      <c r="CE24" s="26"/>
      <c r="CF24" s="163"/>
      <c r="CG24" s="203"/>
      <c r="CH24" s="283"/>
      <c r="CI24" s="284"/>
      <c r="CJ24" s="159"/>
      <c r="CK24" s="160">
        <v>0</v>
      </c>
      <c r="CL24" s="26"/>
      <c r="CM24" s="26">
        <v>0</v>
      </c>
      <c r="CN24" s="26"/>
      <c r="CO24" s="11" t="s">
        <v>6</v>
      </c>
      <c r="CP24" s="26"/>
      <c r="CQ24" s="11" t="s">
        <v>6</v>
      </c>
      <c r="CR24" s="26"/>
      <c r="CS24" s="163"/>
      <c r="CT24" s="203"/>
      <c r="CU24" s="283"/>
      <c r="CV24" s="284"/>
      <c r="CX24" s="227">
        <v>0</v>
      </c>
      <c r="CY24" s="26"/>
      <c r="CZ24" s="26">
        <v>0</v>
      </c>
      <c r="DA24" s="26"/>
      <c r="DB24" s="26">
        <v>0.4078</v>
      </c>
      <c r="DC24" s="163"/>
      <c r="DD24" s="203"/>
      <c r="DE24" s="283"/>
      <c r="DF24" s="284"/>
    </row>
    <row r="25" spans="2:110" x14ac:dyDescent="0.3">
      <c r="B25" s="49" t="s">
        <v>279</v>
      </c>
      <c r="C25" s="161">
        <v>540196</v>
      </c>
      <c r="D25" s="6" t="s">
        <v>361</v>
      </c>
      <c r="E25" s="6" t="s">
        <v>369</v>
      </c>
      <c r="F25" s="13">
        <v>5</v>
      </c>
      <c r="G25" s="22">
        <v>542</v>
      </c>
      <c r="H25" s="22">
        <v>1834</v>
      </c>
      <c r="I25" s="22">
        <v>2459</v>
      </c>
      <c r="J25" s="23">
        <v>2903.6162361623615</v>
      </c>
      <c r="K25" s="22">
        <v>949</v>
      </c>
      <c r="L25" s="164">
        <v>2.5911485774499474</v>
      </c>
      <c r="N25" s="445">
        <v>79</v>
      </c>
      <c r="O25" s="28"/>
      <c r="P25" s="28">
        <v>0.14575645756457559</v>
      </c>
      <c r="Q25" s="28"/>
      <c r="R25" s="13">
        <v>0.32</v>
      </c>
      <c r="S25" s="28"/>
      <c r="T25" s="70">
        <v>5.9040590405904064E-4</v>
      </c>
      <c r="U25" s="28"/>
      <c r="V25" s="13">
        <v>18</v>
      </c>
      <c r="W25" s="28"/>
      <c r="X25" s="63">
        <v>3</v>
      </c>
      <c r="Y25" s="28"/>
      <c r="Z25" s="164"/>
      <c r="AA25" s="187"/>
      <c r="AB25" s="360"/>
      <c r="AC25" s="361"/>
      <c r="AD25" s="159"/>
      <c r="AE25" s="445">
        <v>3</v>
      </c>
      <c r="AF25" s="28"/>
      <c r="AG25" s="81">
        <v>0</v>
      </c>
      <c r="AH25" s="28"/>
      <c r="AI25" s="28">
        <v>1.6357688113413304E-3</v>
      </c>
      <c r="AJ25" s="28"/>
      <c r="AK25" s="73">
        <v>3.7974683544303799E-2</v>
      </c>
      <c r="AL25" s="28"/>
      <c r="AM25" s="13">
        <v>8</v>
      </c>
      <c r="AN25" s="86">
        <v>4.3620501635768813E-3</v>
      </c>
      <c r="AO25" s="28">
        <v>0</v>
      </c>
      <c r="AP25" s="28"/>
      <c r="AQ25" s="197"/>
      <c r="AR25" s="195"/>
      <c r="AS25" s="360"/>
      <c r="AT25" s="361"/>
      <c r="AV25" s="210">
        <v>83200</v>
      </c>
      <c r="AW25" s="28"/>
      <c r="AX25" s="28">
        <v>0.25</v>
      </c>
      <c r="AY25" s="28"/>
      <c r="AZ25" s="28">
        <v>0.25</v>
      </c>
      <c r="BA25" s="28"/>
      <c r="BB25" s="28">
        <v>1</v>
      </c>
      <c r="BC25" s="28"/>
      <c r="BD25" s="28">
        <v>0.75</v>
      </c>
      <c r="BE25" s="28"/>
      <c r="BF25" s="28">
        <v>0</v>
      </c>
      <c r="BG25" s="28"/>
      <c r="BH25" s="214"/>
      <c r="BI25" s="362"/>
      <c r="BJ25" s="360"/>
      <c r="BK25" s="361"/>
      <c r="BM25" s="161">
        <v>0</v>
      </c>
      <c r="BN25" s="28"/>
      <c r="BO25" s="13">
        <v>0</v>
      </c>
      <c r="BP25" s="28"/>
      <c r="BQ25" s="28">
        <v>7.9000000000000001E-2</v>
      </c>
      <c r="BR25" s="28"/>
      <c r="BS25" s="164"/>
      <c r="BT25" s="225"/>
      <c r="BU25" s="360"/>
      <c r="BV25" s="361"/>
      <c r="BX25" s="161">
        <v>0</v>
      </c>
      <c r="BY25" s="28"/>
      <c r="BZ25" s="13">
        <v>0</v>
      </c>
      <c r="CA25" s="28"/>
      <c r="CB25" s="13">
        <v>1</v>
      </c>
      <c r="CC25" s="28"/>
      <c r="CD25" s="13">
        <v>1</v>
      </c>
      <c r="CE25" s="28"/>
      <c r="CF25" s="164"/>
      <c r="CG25" s="195"/>
      <c r="CH25" s="360"/>
      <c r="CI25" s="361"/>
      <c r="CJ25" s="159"/>
      <c r="CK25" s="161">
        <v>0</v>
      </c>
      <c r="CL25" s="28"/>
      <c r="CM25" s="28">
        <v>0</v>
      </c>
      <c r="CN25" s="28"/>
      <c r="CO25" s="13">
        <v>1</v>
      </c>
      <c r="CP25" s="28"/>
      <c r="CQ25" s="13">
        <v>0</v>
      </c>
      <c r="CR25" s="28"/>
      <c r="CS25" s="164"/>
      <c r="CT25" s="195"/>
      <c r="CU25" s="360"/>
      <c r="CV25" s="361"/>
      <c r="CX25" s="229">
        <v>0</v>
      </c>
      <c r="CY25" s="28"/>
      <c r="CZ25" s="28">
        <v>0</v>
      </c>
      <c r="DA25" s="28"/>
      <c r="DB25" s="28">
        <v>0.46089999999999998</v>
      </c>
      <c r="DC25" s="164"/>
      <c r="DD25" s="195"/>
      <c r="DE25" s="360"/>
      <c r="DF25" s="361"/>
    </row>
    <row r="26" spans="2:110" x14ac:dyDescent="0.3">
      <c r="B26" s="47" t="s">
        <v>259</v>
      </c>
      <c r="C26" s="160">
        <v>540263</v>
      </c>
      <c r="D26" s="4" t="s">
        <v>355</v>
      </c>
      <c r="E26" s="4" t="s">
        <v>369</v>
      </c>
      <c r="F26" s="11">
        <v>5</v>
      </c>
      <c r="G26" s="18">
        <v>156</v>
      </c>
      <c r="H26" s="18">
        <v>136</v>
      </c>
      <c r="I26" s="18">
        <v>339</v>
      </c>
      <c r="J26" s="19">
        <v>1396.3641535974261</v>
      </c>
      <c r="K26" s="18">
        <v>72</v>
      </c>
      <c r="L26" s="163">
        <v>4.71</v>
      </c>
      <c r="N26" s="256">
        <v>16</v>
      </c>
      <c r="O26" s="26"/>
      <c r="P26" s="26">
        <v>0.1025641025641026</v>
      </c>
      <c r="Q26" s="26"/>
      <c r="R26" s="11">
        <v>1.02</v>
      </c>
      <c r="S26" s="26"/>
      <c r="T26" s="69">
        <v>6.538461538461539E-3</v>
      </c>
      <c r="U26" s="26"/>
      <c r="V26" s="11">
        <v>12</v>
      </c>
      <c r="W26" s="26"/>
      <c r="X26" s="62">
        <v>0.6</v>
      </c>
      <c r="Y26" s="26"/>
      <c r="Z26" s="163"/>
      <c r="AA26" s="181"/>
      <c r="AB26" s="283"/>
      <c r="AC26" s="284"/>
      <c r="AD26" s="159"/>
      <c r="AE26" s="256">
        <v>8</v>
      </c>
      <c r="AF26" s="26"/>
      <c r="AG26" s="79">
        <v>0</v>
      </c>
      <c r="AH26" s="26"/>
      <c r="AI26" s="26">
        <v>5.8823529411764705E-2</v>
      </c>
      <c r="AJ26" s="26"/>
      <c r="AK26" s="61">
        <v>0.5</v>
      </c>
      <c r="AL26" s="26"/>
      <c r="AM26" s="11">
        <v>15</v>
      </c>
      <c r="AN26" s="83">
        <v>0.11029411764705882</v>
      </c>
      <c r="AO26" s="26">
        <v>0</v>
      </c>
      <c r="AP26" s="26"/>
      <c r="AQ26" s="198"/>
      <c r="AR26" s="193"/>
      <c r="AS26" s="283"/>
      <c r="AT26" s="284"/>
      <c r="AV26" s="208">
        <v>39100</v>
      </c>
      <c r="AW26" s="26"/>
      <c r="AX26" s="26">
        <v>0.38461538461538458</v>
      </c>
      <c r="AY26" s="26"/>
      <c r="AZ26" s="26">
        <v>0.13300000000000001</v>
      </c>
      <c r="BA26" s="26"/>
      <c r="BB26" s="26">
        <v>0.73299999999999998</v>
      </c>
      <c r="BC26" s="26"/>
      <c r="BD26" s="26">
        <v>0.93300000000000005</v>
      </c>
      <c r="BE26" s="26"/>
      <c r="BF26" s="26">
        <v>0</v>
      </c>
      <c r="BG26" s="26"/>
      <c r="BH26" s="212"/>
      <c r="BI26" s="241"/>
      <c r="BJ26" s="283"/>
      <c r="BK26" s="284"/>
      <c r="BM26" s="160">
        <v>0</v>
      </c>
      <c r="BN26" s="26"/>
      <c r="BO26" s="11">
        <v>0</v>
      </c>
      <c r="BP26" s="26"/>
      <c r="BQ26" s="26">
        <v>6.4000000000000001E-2</v>
      </c>
      <c r="BR26" s="26"/>
      <c r="BS26" s="163"/>
      <c r="BT26" s="223"/>
      <c r="BU26" s="283"/>
      <c r="BV26" s="284"/>
      <c r="BX26" s="160">
        <v>0</v>
      </c>
      <c r="BY26" s="26"/>
      <c r="BZ26" s="11">
        <v>0</v>
      </c>
      <c r="CA26" s="26"/>
      <c r="CB26" s="11">
        <v>1</v>
      </c>
      <c r="CC26" s="26"/>
      <c r="CD26" s="11">
        <v>0</v>
      </c>
      <c r="CE26" s="26"/>
      <c r="CF26" s="163"/>
      <c r="CG26" s="203"/>
      <c r="CH26" s="283"/>
      <c r="CI26" s="284"/>
      <c r="CJ26" s="159"/>
      <c r="CK26" s="160">
        <v>0</v>
      </c>
      <c r="CL26" s="26"/>
      <c r="CM26" s="26">
        <v>0</v>
      </c>
      <c r="CN26" s="26"/>
      <c r="CO26" s="11" t="s">
        <v>6</v>
      </c>
      <c r="CP26" s="26"/>
      <c r="CQ26" s="11">
        <v>0</v>
      </c>
      <c r="CR26" s="26"/>
      <c r="CS26" s="163"/>
      <c r="CT26" s="203"/>
      <c r="CU26" s="283"/>
      <c r="CV26" s="284"/>
      <c r="CX26" s="227">
        <v>9.7000000000000003E-2</v>
      </c>
      <c r="CY26" s="26"/>
      <c r="CZ26" s="26">
        <v>5.6000000000000001E-2</v>
      </c>
      <c r="DA26" s="26"/>
      <c r="DB26" s="26">
        <v>0.63470000000000004</v>
      </c>
      <c r="DC26" s="163"/>
      <c r="DD26" s="203"/>
      <c r="DE26" s="283"/>
      <c r="DF26" s="284"/>
    </row>
    <row r="27" spans="2:110" x14ac:dyDescent="0.3">
      <c r="B27" s="47" t="s">
        <v>229</v>
      </c>
      <c r="C27" s="160">
        <v>540269</v>
      </c>
      <c r="D27" s="4" t="s">
        <v>351</v>
      </c>
      <c r="E27" s="4" t="s">
        <v>369</v>
      </c>
      <c r="F27" s="11">
        <v>6</v>
      </c>
      <c r="G27" s="18">
        <v>416</v>
      </c>
      <c r="H27" s="18">
        <v>282</v>
      </c>
      <c r="I27" s="18">
        <v>569</v>
      </c>
      <c r="J27" s="19">
        <v>877.21220410887861</v>
      </c>
      <c r="K27" s="18">
        <v>236</v>
      </c>
      <c r="L27" s="163">
        <v>2.41</v>
      </c>
      <c r="N27" s="256">
        <v>17</v>
      </c>
      <c r="O27" s="26"/>
      <c r="P27" s="26">
        <v>4.0865384615384623E-2</v>
      </c>
      <c r="Q27" s="26"/>
      <c r="R27" s="11">
        <v>0.66</v>
      </c>
      <c r="S27" s="26"/>
      <c r="T27" s="69">
        <v>1.5865384615384619E-3</v>
      </c>
      <c r="U27" s="26"/>
      <c r="V27" s="11">
        <v>16</v>
      </c>
      <c r="W27" s="26"/>
      <c r="X27" s="62" t="s">
        <v>6</v>
      </c>
      <c r="Y27" s="26"/>
      <c r="Z27" s="163"/>
      <c r="AA27" s="181"/>
      <c r="AB27" s="283"/>
      <c r="AC27" s="284"/>
      <c r="AD27" s="159"/>
      <c r="AE27" s="256">
        <v>0</v>
      </c>
      <c r="AF27" s="26"/>
      <c r="AG27" s="79">
        <v>0</v>
      </c>
      <c r="AH27" s="26"/>
      <c r="AI27" s="26">
        <v>0</v>
      </c>
      <c r="AJ27" s="26"/>
      <c r="AK27" s="61">
        <v>0</v>
      </c>
      <c r="AL27" s="26"/>
      <c r="AM27" s="11">
        <v>0</v>
      </c>
      <c r="AN27" s="83">
        <v>0</v>
      </c>
      <c r="AO27" s="11" t="s">
        <v>6</v>
      </c>
      <c r="AP27" s="26"/>
      <c r="AQ27" s="198"/>
      <c r="AR27" s="193"/>
      <c r="AS27" s="283"/>
      <c r="AT27" s="284"/>
      <c r="AV27" s="208">
        <v>0</v>
      </c>
      <c r="AW27" s="26"/>
      <c r="AX27" s="26">
        <v>0</v>
      </c>
      <c r="AY27" s="26"/>
      <c r="AZ27" s="26" t="s">
        <v>6</v>
      </c>
      <c r="BA27" s="83"/>
      <c r="BB27" s="26" t="s">
        <v>6</v>
      </c>
      <c r="BC27" s="83"/>
      <c r="BD27" s="26" t="s">
        <v>6</v>
      </c>
      <c r="BE27" s="83"/>
      <c r="BF27" s="26">
        <v>0</v>
      </c>
      <c r="BG27" s="26"/>
      <c r="BH27" s="212"/>
      <c r="BI27" s="241"/>
      <c r="BJ27" s="283"/>
      <c r="BK27" s="284"/>
      <c r="BM27" s="160">
        <v>0</v>
      </c>
      <c r="BN27" s="26"/>
      <c r="BO27" s="11">
        <v>0</v>
      </c>
      <c r="BP27" s="26"/>
      <c r="BQ27" s="26">
        <v>2.5000000000000001E-2</v>
      </c>
      <c r="BR27" s="26"/>
      <c r="BS27" s="163"/>
      <c r="BT27" s="223"/>
      <c r="BU27" s="283"/>
      <c r="BV27" s="284"/>
      <c r="BX27" s="160">
        <v>0</v>
      </c>
      <c r="BY27" s="26"/>
      <c r="BZ27" s="11">
        <v>0</v>
      </c>
      <c r="CA27" s="26"/>
      <c r="CB27" s="11">
        <v>0</v>
      </c>
      <c r="CC27" s="26"/>
      <c r="CD27" s="11">
        <v>0</v>
      </c>
      <c r="CE27" s="26"/>
      <c r="CF27" s="163"/>
      <c r="CG27" s="203"/>
      <c r="CH27" s="283"/>
      <c r="CI27" s="284"/>
      <c r="CJ27" s="159"/>
      <c r="CK27" s="160">
        <v>0</v>
      </c>
      <c r="CL27" s="26"/>
      <c r="CM27" s="26">
        <v>0</v>
      </c>
      <c r="CN27" s="26"/>
      <c r="CO27" s="11" t="s">
        <v>6</v>
      </c>
      <c r="CP27" s="26"/>
      <c r="CQ27" s="11">
        <v>0</v>
      </c>
      <c r="CR27" s="26"/>
      <c r="CS27" s="163"/>
      <c r="CT27" s="203"/>
      <c r="CU27" s="283"/>
      <c r="CV27" s="284"/>
      <c r="CX27" s="227">
        <v>0</v>
      </c>
      <c r="CY27" s="26"/>
      <c r="CZ27" s="26">
        <v>0</v>
      </c>
      <c r="DA27" s="26"/>
      <c r="DB27" s="26">
        <v>9.2100000000000001E-2</v>
      </c>
      <c r="DC27" s="163"/>
      <c r="DD27" s="203"/>
      <c r="DE27" s="283"/>
      <c r="DF27" s="284"/>
    </row>
    <row r="28" spans="2:110" x14ac:dyDescent="0.3">
      <c r="B28" s="47" t="s">
        <v>185</v>
      </c>
      <c r="C28" s="160">
        <v>540155</v>
      </c>
      <c r="D28" s="4" t="s">
        <v>341</v>
      </c>
      <c r="E28" s="4" t="s">
        <v>369</v>
      </c>
      <c r="F28" s="11">
        <v>8</v>
      </c>
      <c r="G28" s="18">
        <v>192</v>
      </c>
      <c r="H28" s="18">
        <v>403</v>
      </c>
      <c r="I28" s="18">
        <v>467</v>
      </c>
      <c r="J28" s="19">
        <v>1602.3925741624525</v>
      </c>
      <c r="K28" s="18">
        <v>168</v>
      </c>
      <c r="L28" s="163">
        <v>2.78</v>
      </c>
      <c r="N28" s="256">
        <v>30</v>
      </c>
      <c r="O28" s="26"/>
      <c r="P28" s="26">
        <v>0.15625</v>
      </c>
      <c r="Q28" s="26"/>
      <c r="R28" s="11">
        <v>0.27</v>
      </c>
      <c r="S28" s="26"/>
      <c r="T28" s="69">
        <v>1.4062499999999999E-3</v>
      </c>
      <c r="U28" s="26"/>
      <c r="V28" s="11">
        <v>11</v>
      </c>
      <c r="W28" s="26"/>
      <c r="X28" s="62" t="s">
        <v>6</v>
      </c>
      <c r="Y28" s="26"/>
      <c r="Z28" s="163"/>
      <c r="AA28" s="181"/>
      <c r="AB28" s="283"/>
      <c r="AC28" s="284"/>
      <c r="AD28" s="159"/>
      <c r="AE28" s="256">
        <v>0</v>
      </c>
      <c r="AF28" s="26"/>
      <c r="AG28" s="79">
        <v>0</v>
      </c>
      <c r="AH28" s="26"/>
      <c r="AI28" s="26">
        <v>0</v>
      </c>
      <c r="AJ28" s="26"/>
      <c r="AK28" s="61">
        <v>0</v>
      </c>
      <c r="AL28" s="26"/>
      <c r="AM28" s="11">
        <v>9</v>
      </c>
      <c r="AN28" s="83">
        <v>2.2332506203473945E-2</v>
      </c>
      <c r="AO28" s="11" t="s">
        <v>6</v>
      </c>
      <c r="AP28" s="26"/>
      <c r="AQ28" s="198"/>
      <c r="AR28" s="193"/>
      <c r="AS28" s="283"/>
      <c r="AT28" s="284"/>
      <c r="AV28" s="208">
        <v>50900</v>
      </c>
      <c r="AW28" s="26"/>
      <c r="AX28" s="26">
        <v>0</v>
      </c>
      <c r="AY28" s="26"/>
      <c r="AZ28" s="26">
        <v>1</v>
      </c>
      <c r="BA28" s="26"/>
      <c r="BB28" s="26">
        <v>0.66700000000000004</v>
      </c>
      <c r="BC28" s="26"/>
      <c r="BD28" s="26">
        <v>1</v>
      </c>
      <c r="BE28" s="26"/>
      <c r="BF28" s="26">
        <v>0</v>
      </c>
      <c r="BG28" s="26"/>
      <c r="BH28" s="212"/>
      <c r="BI28" s="241"/>
      <c r="BJ28" s="283"/>
      <c r="BK28" s="284"/>
      <c r="BM28" s="160">
        <v>0</v>
      </c>
      <c r="BN28" s="26"/>
      <c r="BO28" s="11">
        <v>0</v>
      </c>
      <c r="BP28" s="26"/>
      <c r="BQ28" s="26">
        <v>0</v>
      </c>
      <c r="BR28" s="26"/>
      <c r="BS28" s="163"/>
      <c r="BT28" s="223"/>
      <c r="BU28" s="283"/>
      <c r="BV28" s="284"/>
      <c r="BX28" s="160">
        <v>0</v>
      </c>
      <c r="BY28" s="26"/>
      <c r="BZ28" s="11">
        <v>0</v>
      </c>
      <c r="CA28" s="26"/>
      <c r="CB28" s="11">
        <v>0</v>
      </c>
      <c r="CC28" s="26"/>
      <c r="CD28" s="11">
        <v>0</v>
      </c>
      <c r="CE28" s="26"/>
      <c r="CF28" s="163"/>
      <c r="CG28" s="203"/>
      <c r="CH28" s="283"/>
      <c r="CI28" s="284"/>
      <c r="CJ28" s="159"/>
      <c r="CK28" s="160">
        <v>0</v>
      </c>
      <c r="CL28" s="26"/>
      <c r="CM28" s="26">
        <v>0</v>
      </c>
      <c r="CN28" s="26"/>
      <c r="CO28" s="11" t="s">
        <v>6</v>
      </c>
      <c r="CP28" s="26"/>
      <c r="CQ28" s="11" t="s">
        <v>6</v>
      </c>
      <c r="CR28" s="26"/>
      <c r="CS28" s="163"/>
      <c r="CT28" s="203"/>
      <c r="CU28" s="283"/>
      <c r="CV28" s="284"/>
      <c r="CX28" s="227">
        <v>0</v>
      </c>
      <c r="CY28" s="26"/>
      <c r="CZ28" s="26">
        <v>0</v>
      </c>
      <c r="DA28" s="26"/>
      <c r="DB28" s="26">
        <v>0.14530000000000001</v>
      </c>
      <c r="DC28" s="163"/>
      <c r="DD28" s="203"/>
      <c r="DE28" s="283"/>
      <c r="DF28" s="284"/>
    </row>
    <row r="29" spans="2:110" x14ac:dyDescent="0.3">
      <c r="B29" s="47" t="s">
        <v>84</v>
      </c>
      <c r="C29" s="160">
        <v>540276</v>
      </c>
      <c r="D29" s="4" t="s">
        <v>324</v>
      </c>
      <c r="E29" s="4" t="s">
        <v>369</v>
      </c>
      <c r="F29" s="11">
        <v>8</v>
      </c>
      <c r="G29" s="18">
        <v>677</v>
      </c>
      <c r="H29" s="18">
        <v>1158</v>
      </c>
      <c r="I29" s="18">
        <v>2035</v>
      </c>
      <c r="J29" s="19">
        <v>2118.008899277751</v>
      </c>
      <c r="K29" s="18">
        <v>662</v>
      </c>
      <c r="L29" s="163">
        <v>2.78</v>
      </c>
      <c r="N29" s="256">
        <v>55</v>
      </c>
      <c r="O29" s="26"/>
      <c r="P29" s="26">
        <v>8.1240768094534718E-2</v>
      </c>
      <c r="Q29" s="26"/>
      <c r="R29" s="11">
        <v>3.36</v>
      </c>
      <c r="S29" s="26"/>
      <c r="T29" s="69">
        <v>4.9630723781388473E-3</v>
      </c>
      <c r="U29" s="26"/>
      <c r="V29" s="11">
        <v>11</v>
      </c>
      <c r="W29" s="26"/>
      <c r="X29" s="62">
        <v>0.1</v>
      </c>
      <c r="Y29" s="26"/>
      <c r="Z29" s="163"/>
      <c r="AA29" s="181"/>
      <c r="AB29" s="283"/>
      <c r="AC29" s="284"/>
      <c r="AD29" s="159"/>
      <c r="AE29" s="256">
        <v>4</v>
      </c>
      <c r="AF29" s="26"/>
      <c r="AG29" s="79">
        <v>2</v>
      </c>
      <c r="AH29" s="26"/>
      <c r="AI29" s="26">
        <v>3.4542314335060447E-3</v>
      </c>
      <c r="AJ29" s="26"/>
      <c r="AK29" s="61">
        <v>7.2727272727272724E-2</v>
      </c>
      <c r="AL29" s="26"/>
      <c r="AM29" s="11">
        <v>7</v>
      </c>
      <c r="AN29" s="83">
        <v>6.044905008635579E-3</v>
      </c>
      <c r="AO29" s="26">
        <v>0.5</v>
      </c>
      <c r="AP29" s="26"/>
      <c r="AQ29" s="198"/>
      <c r="AR29" s="193"/>
      <c r="AS29" s="283"/>
      <c r="AT29" s="284"/>
      <c r="AV29" s="208">
        <v>121900</v>
      </c>
      <c r="AW29" s="26"/>
      <c r="AX29" s="26">
        <v>0</v>
      </c>
      <c r="AY29" s="26"/>
      <c r="AZ29" s="26">
        <v>0.14299999999999999</v>
      </c>
      <c r="BA29" s="26"/>
      <c r="BB29" s="26">
        <v>0.85699999999999998</v>
      </c>
      <c r="BC29" s="26"/>
      <c r="BD29" s="26">
        <v>0.71399999999999997</v>
      </c>
      <c r="BE29" s="26"/>
      <c r="BF29" s="26">
        <v>0</v>
      </c>
      <c r="BG29" s="26"/>
      <c r="BH29" s="212"/>
      <c r="BI29" s="241"/>
      <c r="BJ29" s="283"/>
      <c r="BK29" s="284"/>
      <c r="BM29" s="160">
        <v>0</v>
      </c>
      <c r="BN29" s="26"/>
      <c r="BO29" s="11">
        <v>0</v>
      </c>
      <c r="BP29" s="26"/>
      <c r="BQ29" s="26">
        <v>1.0999999999999999E-2</v>
      </c>
      <c r="BR29" s="26"/>
      <c r="BS29" s="163"/>
      <c r="BT29" s="223"/>
      <c r="BU29" s="283"/>
      <c r="BV29" s="284"/>
      <c r="BX29" s="160">
        <v>0</v>
      </c>
      <c r="BY29" s="26"/>
      <c r="BZ29" s="11">
        <v>0</v>
      </c>
      <c r="CA29" s="26"/>
      <c r="CB29" s="11">
        <v>1</v>
      </c>
      <c r="CC29" s="26"/>
      <c r="CD29" s="11">
        <v>0</v>
      </c>
      <c r="CE29" s="26"/>
      <c r="CF29" s="163"/>
      <c r="CG29" s="203"/>
      <c r="CH29" s="283"/>
      <c r="CI29" s="284"/>
      <c r="CJ29" s="159"/>
      <c r="CK29" s="160">
        <v>0</v>
      </c>
      <c r="CL29" s="26"/>
      <c r="CM29" s="26">
        <v>0</v>
      </c>
      <c r="CN29" s="26"/>
      <c r="CO29" s="11">
        <v>4</v>
      </c>
      <c r="CP29" s="26"/>
      <c r="CQ29" s="11">
        <v>0</v>
      </c>
      <c r="CR29" s="26"/>
      <c r="CS29" s="163"/>
      <c r="CT29" s="203"/>
      <c r="CU29" s="283"/>
      <c r="CV29" s="284"/>
      <c r="CX29" s="227">
        <v>1E-3</v>
      </c>
      <c r="CY29" s="26"/>
      <c r="CZ29" s="26">
        <v>1E-3</v>
      </c>
      <c r="DA29" s="26"/>
      <c r="DB29" s="26">
        <v>0.69850000000000001</v>
      </c>
      <c r="DC29" s="163"/>
      <c r="DD29" s="203"/>
      <c r="DE29" s="283"/>
      <c r="DF29" s="284"/>
    </row>
    <row r="30" spans="2:110" x14ac:dyDescent="0.3">
      <c r="B30" s="47" t="s">
        <v>38</v>
      </c>
      <c r="C30" s="160">
        <v>540236</v>
      </c>
      <c r="D30" s="4" t="s">
        <v>310</v>
      </c>
      <c r="E30" s="4" t="s">
        <v>369</v>
      </c>
      <c r="F30" s="11">
        <v>7</v>
      </c>
      <c r="G30" s="18">
        <v>482</v>
      </c>
      <c r="H30" s="18">
        <v>949</v>
      </c>
      <c r="I30" s="18">
        <v>809</v>
      </c>
      <c r="J30" s="19">
        <v>985.12763121923695</v>
      </c>
      <c r="K30" s="18">
        <v>333</v>
      </c>
      <c r="L30" s="163">
        <v>2.4</v>
      </c>
      <c r="N30" s="256">
        <v>85</v>
      </c>
      <c r="O30" s="26"/>
      <c r="P30" s="26">
        <v>0.17634854771784231</v>
      </c>
      <c r="Q30" s="26"/>
      <c r="R30" s="11">
        <v>2.39</v>
      </c>
      <c r="S30" s="26"/>
      <c r="T30" s="69">
        <v>4.9585062240663893E-3</v>
      </c>
      <c r="U30" s="26"/>
      <c r="V30" s="11">
        <v>18</v>
      </c>
      <c r="W30" s="26"/>
      <c r="X30" s="62">
        <v>1.9</v>
      </c>
      <c r="Y30" s="26"/>
      <c r="Z30" s="163"/>
      <c r="AA30" s="181"/>
      <c r="AB30" s="283"/>
      <c r="AC30" s="284"/>
      <c r="AD30" s="159"/>
      <c r="AE30" s="256">
        <v>2</v>
      </c>
      <c r="AF30" s="26"/>
      <c r="AG30" s="79">
        <v>0</v>
      </c>
      <c r="AH30" s="26"/>
      <c r="AI30" s="26">
        <v>2.1074815595363539E-3</v>
      </c>
      <c r="AJ30" s="26"/>
      <c r="AK30" s="61">
        <v>2.3529411764705882E-2</v>
      </c>
      <c r="AL30" s="26"/>
      <c r="AM30" s="11">
        <v>27</v>
      </c>
      <c r="AN30" s="83">
        <v>2.8451001053740779E-2</v>
      </c>
      <c r="AO30" s="26">
        <v>0</v>
      </c>
      <c r="AP30" s="26"/>
      <c r="AQ30" s="198"/>
      <c r="AR30" s="193"/>
      <c r="AS30" s="283"/>
      <c r="AT30" s="284"/>
      <c r="AV30" s="208">
        <v>54600</v>
      </c>
      <c r="AW30" s="26"/>
      <c r="AX30" s="26">
        <v>0.42857142857142849</v>
      </c>
      <c r="AY30" s="26"/>
      <c r="AZ30" s="26">
        <v>0.14799999999999999</v>
      </c>
      <c r="BA30" s="26"/>
      <c r="BB30" s="26">
        <v>0.85199999999999998</v>
      </c>
      <c r="BC30" s="26"/>
      <c r="BD30" s="26">
        <v>1</v>
      </c>
      <c r="BE30" s="26"/>
      <c r="BF30" s="26">
        <v>0</v>
      </c>
      <c r="BG30" s="26"/>
      <c r="BH30" s="212"/>
      <c r="BI30" s="241"/>
      <c r="BJ30" s="283"/>
      <c r="BK30" s="284"/>
      <c r="BM30" s="160">
        <v>0</v>
      </c>
      <c r="BN30" s="26"/>
      <c r="BO30" s="11">
        <v>0</v>
      </c>
      <c r="BP30" s="26"/>
      <c r="BQ30" s="26">
        <v>5.0000000000000001E-3</v>
      </c>
      <c r="BR30" s="26"/>
      <c r="BS30" s="163"/>
      <c r="BT30" s="223"/>
      <c r="BU30" s="283"/>
      <c r="BV30" s="284"/>
      <c r="BX30" s="160">
        <v>4</v>
      </c>
      <c r="BY30" s="31"/>
      <c r="BZ30" s="11">
        <v>0</v>
      </c>
      <c r="CA30" s="26"/>
      <c r="CB30" s="11">
        <v>0</v>
      </c>
      <c r="CC30" s="26"/>
      <c r="CD30" s="11">
        <v>0</v>
      </c>
      <c r="CE30" s="26"/>
      <c r="CF30" s="163"/>
      <c r="CG30" s="203"/>
      <c r="CH30" s="283"/>
      <c r="CI30" s="284"/>
      <c r="CJ30" s="159"/>
      <c r="CK30" s="160">
        <v>0</v>
      </c>
      <c r="CL30" s="26"/>
      <c r="CM30" s="26">
        <v>0</v>
      </c>
      <c r="CN30" s="26"/>
      <c r="CO30" s="11">
        <v>5</v>
      </c>
      <c r="CP30" s="26"/>
      <c r="CQ30" s="11">
        <v>0</v>
      </c>
      <c r="CR30" s="26"/>
      <c r="CS30" s="163"/>
      <c r="CT30" s="203"/>
      <c r="CU30" s="283"/>
      <c r="CV30" s="284"/>
      <c r="CX30" s="227">
        <v>0</v>
      </c>
      <c r="CY30" s="26"/>
      <c r="CZ30" s="26">
        <v>0</v>
      </c>
      <c r="DA30" s="26"/>
      <c r="DB30" s="31">
        <v>0.8085</v>
      </c>
      <c r="DC30" s="163"/>
      <c r="DD30" s="203"/>
      <c r="DE30" s="283"/>
      <c r="DF30" s="284"/>
    </row>
    <row r="31" spans="2:110" x14ac:dyDescent="0.3">
      <c r="B31" s="47" t="s">
        <v>273</v>
      </c>
      <c r="C31" s="160">
        <v>540261</v>
      </c>
      <c r="D31" s="4" t="s">
        <v>359</v>
      </c>
      <c r="E31" s="4" t="s">
        <v>369</v>
      </c>
      <c r="F31" s="11">
        <v>7</v>
      </c>
      <c r="G31" s="18">
        <v>2257</v>
      </c>
      <c r="H31" s="18">
        <v>537</v>
      </c>
      <c r="I31" s="18">
        <v>532</v>
      </c>
      <c r="J31" s="19">
        <v>150.86742243433028</v>
      </c>
      <c r="K31" s="18">
        <v>197</v>
      </c>
      <c r="L31" s="163">
        <v>2.31</v>
      </c>
      <c r="N31" s="256">
        <v>115</v>
      </c>
      <c r="O31" s="26"/>
      <c r="P31" s="26">
        <v>5.0952591936198492E-2</v>
      </c>
      <c r="Q31" s="26"/>
      <c r="R31" s="11">
        <v>5.0199999999999996</v>
      </c>
      <c r="S31" s="26"/>
      <c r="T31" s="69">
        <v>2.224191404519273E-3</v>
      </c>
      <c r="U31" s="26"/>
      <c r="V31" s="11">
        <v>18</v>
      </c>
      <c r="W31" s="26"/>
      <c r="X31" s="62" t="s">
        <v>6</v>
      </c>
      <c r="Y31" s="26"/>
      <c r="Z31" s="163"/>
      <c r="AA31" s="181"/>
      <c r="AB31" s="283"/>
      <c r="AC31" s="284"/>
      <c r="AD31" s="159"/>
      <c r="AE31" s="256">
        <v>0</v>
      </c>
      <c r="AF31" s="26"/>
      <c r="AG31" s="79">
        <v>0</v>
      </c>
      <c r="AH31" s="26"/>
      <c r="AI31" s="26">
        <v>0</v>
      </c>
      <c r="AJ31" s="26"/>
      <c r="AK31" s="61">
        <v>0</v>
      </c>
      <c r="AL31" s="26"/>
      <c r="AM31" s="11">
        <v>0</v>
      </c>
      <c r="AN31" s="83">
        <v>0</v>
      </c>
      <c r="AO31" s="11" t="s">
        <v>6</v>
      </c>
      <c r="AP31" s="26"/>
      <c r="AQ31" s="198"/>
      <c r="AR31" s="193"/>
      <c r="AS31" s="283"/>
      <c r="AT31" s="284"/>
      <c r="AV31" s="208">
        <v>0</v>
      </c>
      <c r="AW31" s="26"/>
      <c r="AX31" s="26">
        <v>0</v>
      </c>
      <c r="AY31" s="26"/>
      <c r="AZ31" s="26" t="s">
        <v>6</v>
      </c>
      <c r="BA31" s="83"/>
      <c r="BB31" s="26" t="s">
        <v>6</v>
      </c>
      <c r="BC31" s="83"/>
      <c r="BD31" s="26" t="s">
        <v>6</v>
      </c>
      <c r="BE31" s="83"/>
      <c r="BF31" s="26">
        <v>0</v>
      </c>
      <c r="BG31" s="26"/>
      <c r="BH31" s="212"/>
      <c r="BI31" s="241"/>
      <c r="BJ31" s="283"/>
      <c r="BK31" s="284"/>
      <c r="BM31" s="160">
        <v>0</v>
      </c>
      <c r="BN31" s="26"/>
      <c r="BO31" s="11">
        <v>0</v>
      </c>
      <c r="BP31" s="26"/>
      <c r="BQ31" s="26">
        <v>4.0000000000000001E-3</v>
      </c>
      <c r="BR31" s="26"/>
      <c r="BS31" s="163"/>
      <c r="BT31" s="223"/>
      <c r="BU31" s="283"/>
      <c r="BV31" s="284"/>
      <c r="BX31" s="160">
        <v>0</v>
      </c>
      <c r="BY31" s="26"/>
      <c r="BZ31" s="11">
        <v>0</v>
      </c>
      <c r="CA31" s="26"/>
      <c r="CB31" s="11">
        <v>0</v>
      </c>
      <c r="CC31" s="26"/>
      <c r="CD31" s="11">
        <v>0</v>
      </c>
      <c r="CE31" s="26"/>
      <c r="CF31" s="163"/>
      <c r="CG31" s="203"/>
      <c r="CH31" s="283"/>
      <c r="CI31" s="284"/>
      <c r="CJ31" s="159"/>
      <c r="CK31" s="160">
        <v>0</v>
      </c>
      <c r="CL31" s="26"/>
      <c r="CM31" s="26">
        <v>0</v>
      </c>
      <c r="CN31" s="26"/>
      <c r="CO31" s="11">
        <v>1</v>
      </c>
      <c r="CP31" s="26"/>
      <c r="CQ31" s="11">
        <v>0</v>
      </c>
      <c r="CR31" s="26"/>
      <c r="CS31" s="163"/>
      <c r="CT31" s="203"/>
      <c r="CU31" s="283"/>
      <c r="CV31" s="284"/>
      <c r="CX31" s="227">
        <v>0</v>
      </c>
      <c r="CY31" s="26"/>
      <c r="CZ31" s="26">
        <v>0</v>
      </c>
      <c r="DA31" s="26"/>
      <c r="DB31" s="26">
        <v>0.28720000000000001</v>
      </c>
      <c r="DC31" s="163"/>
      <c r="DD31" s="203"/>
      <c r="DE31" s="283"/>
      <c r="DF31" s="284"/>
    </row>
    <row r="32" spans="2:110" x14ac:dyDescent="0.3">
      <c r="B32" s="47" t="s">
        <v>90</v>
      </c>
      <c r="C32" s="160">
        <v>540245</v>
      </c>
      <c r="D32" s="4" t="s">
        <v>326</v>
      </c>
      <c r="E32" s="4" t="s">
        <v>369</v>
      </c>
      <c r="F32" s="11">
        <v>8</v>
      </c>
      <c r="G32" s="18">
        <v>212</v>
      </c>
      <c r="H32" s="18">
        <v>193</v>
      </c>
      <c r="I32" s="18">
        <v>381</v>
      </c>
      <c r="J32" s="19">
        <v>1154.5708783297166</v>
      </c>
      <c r="K32" s="18">
        <v>174</v>
      </c>
      <c r="L32" s="163">
        <v>2.06</v>
      </c>
      <c r="N32" s="256">
        <v>12</v>
      </c>
      <c r="O32" s="26"/>
      <c r="P32" s="26">
        <v>5.6603773584905662E-2</v>
      </c>
      <c r="Q32" s="26"/>
      <c r="R32" s="11">
        <v>1</v>
      </c>
      <c r="S32" s="26"/>
      <c r="T32" s="69">
        <v>4.7169811320754724E-3</v>
      </c>
      <c r="U32" s="26"/>
      <c r="V32" s="11">
        <v>13</v>
      </c>
      <c r="W32" s="26"/>
      <c r="X32" s="62">
        <v>1.8</v>
      </c>
      <c r="Y32" s="26"/>
      <c r="Z32" s="163"/>
      <c r="AA32" s="181"/>
      <c r="AB32" s="283"/>
      <c r="AC32" s="284"/>
      <c r="AD32" s="159"/>
      <c r="AE32" s="256">
        <v>1</v>
      </c>
      <c r="AF32" s="26"/>
      <c r="AG32" s="79">
        <v>0</v>
      </c>
      <c r="AH32" s="26"/>
      <c r="AI32" s="26">
        <v>5.1813471502590676E-3</v>
      </c>
      <c r="AJ32" s="26"/>
      <c r="AK32" s="61">
        <v>8.3333333333333329E-2</v>
      </c>
      <c r="AL32" s="26"/>
      <c r="AM32" s="11">
        <v>2</v>
      </c>
      <c r="AN32" s="83">
        <v>1.0362694300518135E-2</v>
      </c>
      <c r="AO32" s="26">
        <v>0</v>
      </c>
      <c r="AP32" s="26"/>
      <c r="AQ32" s="198"/>
      <c r="AR32" s="193"/>
      <c r="AS32" s="283"/>
      <c r="AT32" s="284"/>
      <c r="AV32" s="208">
        <v>98200</v>
      </c>
      <c r="AW32" s="26"/>
      <c r="AX32" s="26">
        <v>0</v>
      </c>
      <c r="AY32" s="26"/>
      <c r="AZ32" s="26">
        <v>1</v>
      </c>
      <c r="BA32" s="26"/>
      <c r="BB32" s="26">
        <v>0.5</v>
      </c>
      <c r="BC32" s="26"/>
      <c r="BD32" s="26">
        <v>1</v>
      </c>
      <c r="BE32" s="26"/>
      <c r="BF32" s="26">
        <v>0</v>
      </c>
      <c r="BG32" s="26"/>
      <c r="BH32" s="212"/>
      <c r="BI32" s="241"/>
      <c r="BJ32" s="283"/>
      <c r="BK32" s="284"/>
      <c r="BM32" s="160">
        <v>0</v>
      </c>
      <c r="BN32" s="26"/>
      <c r="BO32" s="11">
        <v>0</v>
      </c>
      <c r="BP32" s="26"/>
      <c r="BQ32" s="26">
        <v>0</v>
      </c>
      <c r="BR32" s="26"/>
      <c r="BS32" s="163"/>
      <c r="BT32" s="223"/>
      <c r="BU32" s="283"/>
      <c r="BV32" s="284"/>
      <c r="BX32" s="160">
        <v>0</v>
      </c>
      <c r="BY32" s="26"/>
      <c r="BZ32" s="11">
        <v>0</v>
      </c>
      <c r="CA32" s="26"/>
      <c r="CB32" s="11">
        <v>0</v>
      </c>
      <c r="CC32" s="26"/>
      <c r="CD32" s="11">
        <v>0</v>
      </c>
      <c r="CE32" s="26"/>
      <c r="CF32" s="163"/>
      <c r="CG32" s="203"/>
      <c r="CH32" s="283"/>
      <c r="CI32" s="284"/>
      <c r="CJ32" s="159"/>
      <c r="CK32" s="160">
        <v>0</v>
      </c>
      <c r="CL32" s="26"/>
      <c r="CM32" s="26">
        <v>0</v>
      </c>
      <c r="CN32" s="26"/>
      <c r="CO32" s="11" t="s">
        <v>6</v>
      </c>
      <c r="CP32" s="26"/>
      <c r="CQ32" s="11">
        <v>0</v>
      </c>
      <c r="CR32" s="26"/>
      <c r="CS32" s="163"/>
      <c r="CT32" s="203"/>
      <c r="CU32" s="283"/>
      <c r="CV32" s="284"/>
      <c r="CX32" s="227">
        <v>5.0000000000000001E-3</v>
      </c>
      <c r="CY32" s="26"/>
      <c r="CZ32" s="26">
        <v>5.0000000000000001E-3</v>
      </c>
      <c r="DA32" s="26"/>
      <c r="DB32" s="26">
        <v>0.36170000000000002</v>
      </c>
      <c r="DC32" s="163"/>
      <c r="DD32" s="203"/>
      <c r="DE32" s="283"/>
      <c r="DF32" s="284"/>
    </row>
    <row r="33" spans="2:110" x14ac:dyDescent="0.3">
      <c r="B33" s="47" t="s">
        <v>212</v>
      </c>
      <c r="C33" s="160">
        <v>540094</v>
      </c>
      <c r="D33" s="4" t="s">
        <v>347</v>
      </c>
      <c r="E33" s="4" t="s">
        <v>369</v>
      </c>
      <c r="F33" s="11">
        <v>10</v>
      </c>
      <c r="G33" s="18">
        <v>700</v>
      </c>
      <c r="H33" s="18">
        <v>325</v>
      </c>
      <c r="I33" s="18">
        <v>1619</v>
      </c>
      <c r="J33" s="19">
        <v>1481.6023311953818</v>
      </c>
      <c r="K33" s="18">
        <v>235</v>
      </c>
      <c r="L33" s="163">
        <v>2.65</v>
      </c>
      <c r="N33" s="256">
        <v>28</v>
      </c>
      <c r="O33" s="26"/>
      <c r="P33" s="26">
        <v>0.04</v>
      </c>
      <c r="Q33" s="26"/>
      <c r="R33" s="11">
        <v>1.1599999999999999</v>
      </c>
      <c r="S33" s="26"/>
      <c r="T33" s="69">
        <v>1.657142857142857E-3</v>
      </c>
      <c r="U33" s="26"/>
      <c r="V33" s="11">
        <v>13</v>
      </c>
      <c r="W33" s="26"/>
      <c r="X33" s="62" t="s">
        <v>6</v>
      </c>
      <c r="Y33" s="26"/>
      <c r="Z33" s="163"/>
      <c r="AA33" s="181"/>
      <c r="AB33" s="283"/>
      <c r="AC33" s="284"/>
      <c r="AD33" s="159"/>
      <c r="AE33" s="256">
        <v>2</v>
      </c>
      <c r="AF33" s="26"/>
      <c r="AG33" s="79">
        <v>0</v>
      </c>
      <c r="AH33" s="26"/>
      <c r="AI33" s="26">
        <v>6.1538461538461538E-3</v>
      </c>
      <c r="AJ33" s="26"/>
      <c r="AK33" s="61">
        <v>7.1428571428571425E-2</v>
      </c>
      <c r="AL33" s="26"/>
      <c r="AM33" s="11">
        <v>12</v>
      </c>
      <c r="AN33" s="83">
        <v>3.6923076923076927E-2</v>
      </c>
      <c r="AO33" s="26">
        <v>0</v>
      </c>
      <c r="AP33" s="26"/>
      <c r="AQ33" s="198"/>
      <c r="AR33" s="193"/>
      <c r="AS33" s="283"/>
      <c r="AT33" s="284"/>
      <c r="AV33" s="208">
        <v>56800</v>
      </c>
      <c r="AW33" s="26"/>
      <c r="AX33" s="26">
        <v>0.1111111111111111</v>
      </c>
      <c r="AY33" s="26"/>
      <c r="AZ33" s="26">
        <v>0.66700000000000004</v>
      </c>
      <c r="BA33" s="26"/>
      <c r="BB33" s="26">
        <v>0.66700000000000004</v>
      </c>
      <c r="BC33" s="26"/>
      <c r="BD33" s="26">
        <v>1</v>
      </c>
      <c r="BE33" s="26"/>
      <c r="BF33" s="26">
        <v>0</v>
      </c>
      <c r="BG33" s="26"/>
      <c r="BH33" s="212"/>
      <c r="BI33" s="241"/>
      <c r="BJ33" s="283"/>
      <c r="BK33" s="284"/>
      <c r="BM33" s="160">
        <v>0</v>
      </c>
      <c r="BN33" s="26"/>
      <c r="BO33" s="11">
        <v>0</v>
      </c>
      <c r="BP33" s="26"/>
      <c r="BQ33" s="26">
        <v>5.0000000000000001E-3</v>
      </c>
      <c r="BR33" s="26"/>
      <c r="BS33" s="163"/>
      <c r="BT33" s="223"/>
      <c r="BU33" s="283"/>
      <c r="BV33" s="284"/>
      <c r="BX33" s="160">
        <v>0</v>
      </c>
      <c r="BY33" s="26"/>
      <c r="BZ33" s="11">
        <v>0</v>
      </c>
      <c r="CA33" s="26"/>
      <c r="CB33" s="11">
        <v>0</v>
      </c>
      <c r="CC33" s="26"/>
      <c r="CD33" s="11">
        <v>0</v>
      </c>
      <c r="CE33" s="26"/>
      <c r="CF33" s="163"/>
      <c r="CG33" s="203"/>
      <c r="CH33" s="283"/>
      <c r="CI33" s="284"/>
      <c r="CJ33" s="159"/>
      <c r="CK33" s="160">
        <v>0</v>
      </c>
      <c r="CL33" s="26"/>
      <c r="CM33" s="26">
        <v>0</v>
      </c>
      <c r="CN33" s="26"/>
      <c r="CO33" s="11">
        <v>2</v>
      </c>
      <c r="CP33" s="26"/>
      <c r="CQ33" s="11" t="s">
        <v>6</v>
      </c>
      <c r="CR33" s="26"/>
      <c r="CS33" s="163"/>
      <c r="CT33" s="203"/>
      <c r="CU33" s="283"/>
      <c r="CV33" s="284"/>
      <c r="CX33" s="227">
        <v>3.0000000000000001E-3</v>
      </c>
      <c r="CY33" s="26"/>
      <c r="CZ33" s="26">
        <v>0</v>
      </c>
      <c r="DA33" s="26"/>
      <c r="DB33" s="26">
        <v>0.24110000000000001</v>
      </c>
      <c r="DC33" s="163"/>
      <c r="DD33" s="203"/>
      <c r="DE33" s="283"/>
      <c r="DF33" s="284"/>
    </row>
    <row r="34" spans="2:110" x14ac:dyDescent="0.3">
      <c r="B34" s="47" t="s">
        <v>101</v>
      </c>
      <c r="C34" s="160">
        <v>540062</v>
      </c>
      <c r="D34" s="4" t="s">
        <v>327</v>
      </c>
      <c r="E34" s="4" t="s">
        <v>369</v>
      </c>
      <c r="F34" s="11">
        <v>6</v>
      </c>
      <c r="G34" s="18">
        <v>340</v>
      </c>
      <c r="H34" s="18">
        <v>288</v>
      </c>
      <c r="I34" s="18">
        <v>456</v>
      </c>
      <c r="J34" s="19">
        <v>858.77259609065504</v>
      </c>
      <c r="K34" s="18">
        <v>194</v>
      </c>
      <c r="L34" s="163">
        <v>2.35</v>
      </c>
      <c r="N34" s="256">
        <v>10</v>
      </c>
      <c r="O34" s="26"/>
      <c r="P34" s="26">
        <v>2.9411764705882349E-2</v>
      </c>
      <c r="Q34" s="26"/>
      <c r="R34" s="11">
        <v>1.29</v>
      </c>
      <c r="S34" s="26"/>
      <c r="T34" s="69">
        <v>3.7941176470588241E-3</v>
      </c>
      <c r="U34" s="26"/>
      <c r="V34" s="11">
        <v>18</v>
      </c>
      <c r="W34" s="26"/>
      <c r="X34" s="62">
        <v>0</v>
      </c>
      <c r="Y34" s="26"/>
      <c r="Z34" s="163"/>
      <c r="AA34" s="181"/>
      <c r="AB34" s="283"/>
      <c r="AC34" s="284"/>
      <c r="AD34" s="159"/>
      <c r="AE34" s="256">
        <v>1</v>
      </c>
      <c r="AF34" s="26"/>
      <c r="AG34" s="79">
        <v>0</v>
      </c>
      <c r="AH34" s="26"/>
      <c r="AI34" s="26">
        <v>3.472222222222222E-3</v>
      </c>
      <c r="AJ34" s="26"/>
      <c r="AK34" s="61">
        <v>0.1</v>
      </c>
      <c r="AL34" s="26"/>
      <c r="AM34" s="11">
        <v>1</v>
      </c>
      <c r="AN34" s="83">
        <v>3.472222222222222E-3</v>
      </c>
      <c r="AO34" s="26">
        <v>0</v>
      </c>
      <c r="AP34" s="26"/>
      <c r="AQ34" s="198"/>
      <c r="AR34" s="193"/>
      <c r="AS34" s="283"/>
      <c r="AT34" s="284"/>
      <c r="AV34" s="208">
        <v>64000</v>
      </c>
      <c r="AW34" s="26"/>
      <c r="AX34" s="26">
        <v>0</v>
      </c>
      <c r="AY34" s="26"/>
      <c r="AZ34" s="26">
        <v>1</v>
      </c>
      <c r="BA34" s="26"/>
      <c r="BB34" s="26">
        <v>1</v>
      </c>
      <c r="BC34" s="26"/>
      <c r="BD34" s="26">
        <v>1</v>
      </c>
      <c r="BE34" s="26"/>
      <c r="BF34" s="26">
        <v>0</v>
      </c>
      <c r="BG34" s="26"/>
      <c r="BH34" s="212"/>
      <c r="BI34" s="241"/>
      <c r="BJ34" s="283"/>
      <c r="BK34" s="284"/>
      <c r="BM34" s="160">
        <v>0</v>
      </c>
      <c r="BN34" s="26"/>
      <c r="BO34" s="11">
        <v>0</v>
      </c>
      <c r="BP34" s="26"/>
      <c r="BQ34" s="26">
        <v>0</v>
      </c>
      <c r="BR34" s="26"/>
      <c r="BS34" s="163"/>
      <c r="BT34" s="223"/>
      <c r="BU34" s="283"/>
      <c r="BV34" s="284"/>
      <c r="BX34" s="160">
        <v>0</v>
      </c>
      <c r="BY34" s="26"/>
      <c r="BZ34" s="11">
        <v>0</v>
      </c>
      <c r="CA34" s="26"/>
      <c r="CB34" s="11">
        <v>0</v>
      </c>
      <c r="CC34" s="26"/>
      <c r="CD34" s="11">
        <v>0</v>
      </c>
      <c r="CE34" s="26"/>
      <c r="CF34" s="163"/>
      <c r="CG34" s="203"/>
      <c r="CH34" s="283"/>
      <c r="CI34" s="284"/>
      <c r="CJ34" s="159"/>
      <c r="CK34" s="160">
        <v>0</v>
      </c>
      <c r="CL34" s="26"/>
      <c r="CM34" s="26">
        <v>0</v>
      </c>
      <c r="CN34" s="26"/>
      <c r="CO34" s="11">
        <v>3</v>
      </c>
      <c r="CP34" s="26"/>
      <c r="CQ34" s="11">
        <v>0</v>
      </c>
      <c r="CR34" s="26"/>
      <c r="CS34" s="163"/>
      <c r="CT34" s="203"/>
      <c r="CU34" s="283"/>
      <c r="CV34" s="284"/>
      <c r="CX34" s="227">
        <v>4.0000000000000001E-3</v>
      </c>
      <c r="CY34" s="26"/>
      <c r="CZ34" s="26">
        <v>0</v>
      </c>
      <c r="DA34" s="26"/>
      <c r="DB34" s="26">
        <v>9.5699999999999993E-2</v>
      </c>
      <c r="DC34" s="163"/>
      <c r="DD34" s="203"/>
      <c r="DE34" s="283"/>
      <c r="DF34" s="284"/>
    </row>
  </sheetData>
  <autoFilter ref="B8:DF8" xr:uid="{1F3FC12B-7B7F-413A-A9C5-2BFD4E82DD81}">
    <sortState xmlns:xlrd2="http://schemas.microsoft.com/office/spreadsheetml/2017/richdata2" ref="B9:DF34">
      <sortCondition ref="B8"/>
    </sortState>
  </autoFilter>
  <mergeCells count="23">
    <mergeCell ref="BX6:CE6"/>
    <mergeCell ref="BI5:BI7"/>
    <mergeCell ref="BT5:BT7"/>
    <mergeCell ref="B6:B7"/>
    <mergeCell ref="C6:L6"/>
    <mergeCell ref="AA5:AA7"/>
    <mergeCell ref="AR5:AR7"/>
    <mergeCell ref="CG5:CG7"/>
    <mergeCell ref="CT5:CT7"/>
    <mergeCell ref="DD5:DD7"/>
    <mergeCell ref="N6:Y6"/>
    <mergeCell ref="Z6:Z7"/>
    <mergeCell ref="AE6:AP6"/>
    <mergeCell ref="AQ6:AQ7"/>
    <mergeCell ref="AV6:BG6"/>
    <mergeCell ref="CK6:CR6"/>
    <mergeCell ref="CS6:CS7"/>
    <mergeCell ref="CX6:DB6"/>
    <mergeCell ref="DC6:DC7"/>
    <mergeCell ref="BH6:BH7"/>
    <mergeCell ref="BM6:BR6"/>
    <mergeCell ref="BS6:BS7"/>
    <mergeCell ref="CF6:CF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U F A A B Q S w M E F A A C A A g A a X H 5 W N 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G l x + 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c f l Y l 9 S F H m E C A A A 9 C Q A A E w A c A E Z v c m 1 1 b G F z L 1 N l Y 3 R p b 2 4 x L m 0 g o h g A K K A U A A A A A A A A A A A A A A A A A A A A A A A A A A A A 7 V T B b t p A E L 0 j 8 Q 8 r 5 2 I k B w p S p S h R D y m Q i q p K J U y S Q 9 X D Y k / N q v a u t T t O Q C j / n v W u j b 0 2 7 a G n H s I B z 7 w 3 3 l n m v U F B h E x w E t r n 9 G Y 4 G A 7 U j k q I y Y X 3 B X B B k S 6 Y I a k 8 E H 8 2 8 s g n k g I O B 0 R / Q l H I C D T y V Q k + X o i o y I C j / w T b 8 V x w 1 L H y v R 1 i f j 2 Z J E x h d P k C W y W f E R R O L 2 e z 6 6 s P V x 8 n v T 7 e a B T Y B h J U k a J u Y D v 9 W J v 8 Z 8 V e e L r L M 0 j U 1 0 V B N n S b Q n k / E 4 z v p M i + 6 a a + P S Q g Y Z 4 y R J B j E 3 w + 3 A v c M Z 7 4 o 4 D w I k 3 r 7 + U e J X 2 k a Q F q v J R S y N G p 3 X K f U x 7 r b n O R F h m f N s 0 s s 4 Z I y N i S / t n b B c S r 3 w 3 I 0 V s z 9 f u O R i j k a m E 4 i p A I e b B Z K C R + l z H I M m l K 7 2 k G L j I X s U E e q W R l m 7 q i P q 7 O F 6 A i y f J y z J Z O o y K l d b p S N Q C x z V c 8 Z h H V D W z 6 o C B e c Q 3 C v g Q e O E N l j t X q b Q 6 5 a R G y h L N f + i 2 O C 5 Z U B b e 5 n j i o j Q h R H + 4 g a 0 i q 9 i d o L g q O h w 6 U Z Y V u 5 6 I r r s e d C 1 l f + E T o m / 2 J C l E C z R z o S R d J t d O F r + + a / H + a N O u 3 B l F O / r R / q t m / i q p w / 8 y q B s f e 6 P 9 F v n e 5 / i 6 X M 8 Q z K 9 P a J k d Z r u d 7 V t e S a G T t W y A 4 9 o W t 8 + 5 C t 2 U m F u q W 1 L q b p + G 6 D q h z Y g B T 0 l a v j I l J D H V W z B Z I K t Q U 9 0 W 2 g U s 2 e l e R S z f a V 1 G X b v m g S d y i r i 2 c 3 C 3 t G 6 W D d H 9 Z b Z 4 q c m n H S K 0 / g Z Z X S j t p / d f i p e W T E v T 7 P m q b w 5 j R + H B 8 q y L Q e 8 k T K 1 H L n 1 3 + d T Q c M H 6 u 9 c 0 b U E s B A i 0 A F A A C A A g A a X H 5 W N h e i d O i A A A A 9 g A A A B I A A A A A A A A A A A A A A A A A A A A A A E N v b m Z p Z y 9 Q Y W N r Y W d l L n h t b F B L A Q I t A B Q A A g A I A G l x + V g P y u m r p A A A A O k A A A A T A A A A A A A A A A A A A A A A A O 4 A A A B b Q 2 9 u d G V u d F 9 U e X B l c 1 0 u e G 1 s U E s B A i 0 A F A A C A A g A a X H 5 W J f U h R 5 h A g A A P Q k A A B M A A A A A A A A A A A A A A A A A 3 w E A A E Z v c m 1 1 b G F z L 1 N l Y 3 R p b 2 4 x L m 1 Q S w U G A A A A A A M A A w D C A A A A j 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x s A A A A A A A A R G 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d l d E R h d G F E a W N 0 a W 9 u Y X J 5 J T I w K D I p P C 9 J d G V t U G F 0 a D 4 8 L 0 l 0 Z W 1 M b 2 N h d G l v b j 4 8 U 3 R h Y m x l R W 5 0 c m l l c z 4 8 R W 5 0 c n k g V H l w Z T 0 i S X N Q c m l 2 Y X R l I i B W Y W x 1 Z T 0 i b D A i I C 8 + P E V u d H J 5 I F R 5 c G U 9 I l F 1 Z X J 5 S U Q i I F Z h b H V l P S J z N W N m Y z c y N j Q t Y z U y N C 0 0 O D I x L T g 1 N z E t M m U 1 M 2 E 4 N m J h M G R 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N C 0 w N y 0 y N V Q x N T o 0 N D o 0 N y 4 1 N T g 2 N D Y z W i I g L z 4 8 R W 5 0 c n k g V H l w Z T 0 i T G 9 h Z G V k V G 9 B b m F s e X N p c 1 N l c n Z p Y 2 V z I i B W Y W x 1 Z T 0 i b D A i I C 8 + P E V u d H J 5 I F R 5 c G U 9 I k Z p b G x D b 2 x 1 b W 5 U e X B l c y I g V m F s d W U 9 I n N B Q U F B Q U F B Q U F B Q U F B Q U F B Q U F B Q U F B Q U F B Q U F B Q U F B P S I g L z 4 8 R W 5 0 c n k g V H l w Z T 0 i R m l s b E V y c m 9 y Q 2 9 1 b n Q i I F Z h b H V l P S J s M C I g L z 4 8 R W 5 0 c n k g V H l w Z T 0 i R m l s b E V y c m 9 y Q 2 9 k Z S I g V m F s d W U 9 I n N V b m t u b 3 d u I i A v P j x F b n R y e S B U e X B l P S J G a W x s Q 2 9 1 b n Q i I F Z h b H V l P S J s M T A x I i A v P j x F b n R y e S B U e X B l P S J G a W x s Q 2 9 s d W 1 u T m F t Z X M i I F Z h b H V l P S J z W y Z x d W 9 0 O 0 N h d G V n b 3 J 5 J n F 1 b 3 Q 7 L C Z x d W 9 0 O 1 J p c 2 s g R m F j d G 9 y J n F 1 b 3 Q 7 L C Z x d W 9 0 O 0 N v Z G U m c X V v d D s s J n F 1 b 3 Q 7 V m F y a W F i b G U g T m F t Z S Z x d W 9 0 O y w m c X V v d D t E Z X N j c m l w d G l v b i Z x d W 9 0 O y w m c X V v d D t D Y W x j d W x h d G l v b i Z x d W 9 0 O y w m c X V v d D t J c 0 N h b G N 1 b G F 0 Z W Q m c X V v d D s s J n F 1 b 3 Q 7 S X N J b m R p Y 2 F 0 b 3 I m c X V v d D s s J n F 1 b 3 Q 7 S X N V c 2 V k S W 5 J b m R l e C Z x d W 9 0 O y w m c X V v d D t V b m l 0 c y Z x d W 9 0 O y w m c X V v d D t E Y X R h I F R 5 c G U m c X V v d D s s J n F 1 b 3 Q 7 U 2 l n b m l m a W N h b n Q g R G l n a X R z J n F 1 b 3 Q 7 L C Z x d W 9 0 O 1 N 0 Y X R l J n F 1 b 3 Q 7 L C Z x d W 9 0 O 1 J l Z 2 l v b i Z x d W 9 0 O y w m c X V v d D t D b 3 V u d H k m c X V v d D s s J n F 1 b 3 Q 7 Q 2 9 t b X V u a X R 5 J n F 1 b 3 Q 7 L C Z x d W 9 0 O 0 l u Y 2 9 y c G 9 y Y X R l Z C Z x d W 9 0 O y w m c X V v d D t V b m l u Y 2 9 y c G 9 y Y X R l Z C Z x d W 9 0 O y w m c X V v d D t T d H J l Y W 0 m c X V v d D s s J n F 1 b 3 Q 7 V 2 F 0 Z X J z a G V k J n F 1 b 3 Q 7 L C Z x d W 9 0 O 1 J p c 2 t G Y W N 0 b 3 J J R C Z x d W 9 0 O y w m c X V v d D t T b 3 J 0 T 3 J k Z X I m c X V v d D s s J n F 1 b 3 Q 7 Q 2 F 0 Z W d v c n l J R C Z x d W 9 0 O 1 0 i I C 8 + P E V u d H J 5 I F R 5 c G U 9 I k F k Z G V k V G 9 E Y X R h T W 9 k Z W w i I F Z h b H V l P S J s M C I g L z 4 8 R W 5 0 c n k g V H l w Z T 0 i R m l s b F N 0 Y X R 1 c y I g V m F s d W U 9 I n N D b 2 1 w b G V 0 Z S I g L z 4 8 R W 5 0 c n k g V H l w Z T 0 i U m V s Y X R p b 2 5 z a G l w S W 5 m b 0 N v b n R h a W 5 l c i I g V m F s d W U 9 I n N 7 J n F 1 b 3 Q 7 Y 2 9 s d W 1 u Q 2 9 1 b n Q m c X V v d D s 6 M j M s J n F 1 b 3 Q 7 a 2 V 5 Q 2 9 s d W 1 u T m F t Z X M m c X V v d D s 6 W 1 0 s J n F 1 b 3 Q 7 c X V l c n l S Z W x h d G l v b n N o a X B z J n F 1 b 3 Q 7 O l t d L C Z x d W 9 0 O 2 N v b H V t b k l k Z W 5 0 a X R p Z X M m c X V v d D s 6 W y Z x d W 9 0 O 1 N l Y 3 R p b 2 4 x L 0 d l d E R h d G F E a W N 0 a W 9 u Y X J 5 I C g y K S 9 B d X R v U m V t b 3 Z l Z E N v b H V t b n M x L n t D Y X R l Z 2 9 y e S w w f S Z x d W 9 0 O y w m c X V v d D t T Z W N 0 a W 9 u M S 9 H Z X R E Y X R h R G l j d G l v b m F y e S A o M i k v Q X V 0 b 1 J l b W 9 2 Z W R D b 2 x 1 b W 5 z M S 5 7 U m l z a y B G Y W N 0 b 3 I s M X 0 m c X V v d D s s J n F 1 b 3 Q 7 U 2 V j d G l v b j E v R 2 V 0 R G F 0 Y U R p Y 3 R p b 2 5 h c n k g K D I p L 0 F 1 d G 9 S Z W 1 v d m V k Q 2 9 s d W 1 u c z E u e 0 N v Z G U s M n 0 m c X V v d D s s J n F 1 b 3 Q 7 U 2 V j d G l v b j E v R 2 V 0 R G F 0 Y U R p Y 3 R p b 2 5 h c n k g K D I p L 0 F 1 d G 9 S Z W 1 v d m V k Q 2 9 s d W 1 u c z E u e 1 Z h c m l h Y m x l I E 5 h b W U s M 3 0 m c X V v d D s s J n F 1 b 3 Q 7 U 2 V j d G l v b j E v R 2 V 0 R G F 0 Y U R p Y 3 R p b 2 5 h c n k g K D I p L 0 F 1 d G 9 S Z W 1 v d m V k Q 2 9 s d W 1 u c z E u e 0 R l c 2 N y a X B 0 a W 9 u L D R 9 J n F 1 b 3 Q 7 L C Z x d W 9 0 O 1 N l Y 3 R p b 2 4 x L 0 d l d E R h d G F E a W N 0 a W 9 u Y X J 5 I C g y K S 9 B d X R v U m V t b 3 Z l Z E N v b H V t b n M x L n t D Y W x j d W x h d G l v b i w 1 f S Z x d W 9 0 O y w m c X V v d D t T Z W N 0 a W 9 u M S 9 H Z X R E Y X R h R G l j d G l v b m F y e S A o M i k v Q X V 0 b 1 J l b W 9 2 Z W R D b 2 x 1 b W 5 z M S 5 7 S X N D Y W x j d W x h d G V k L D Z 9 J n F 1 b 3 Q 7 L C Z x d W 9 0 O 1 N l Y 3 R p b 2 4 x L 0 d l d E R h d G F E a W N 0 a W 9 u Y X J 5 I C g y K S 9 B d X R v U m V t b 3 Z l Z E N v b H V t b n M x L n t J c 0 l u Z G l j Y X R v c i w 3 f S Z x d W 9 0 O y w m c X V v d D t T Z W N 0 a W 9 u M S 9 H Z X R E Y X R h R G l j d G l v b m F y e S A o M i k v Q X V 0 b 1 J l b W 9 2 Z W R D b 2 x 1 b W 5 z M S 5 7 S X N V c 2 V k S W 5 J b m R l e C w 4 f S Z x d W 9 0 O y w m c X V v d D t T Z W N 0 a W 9 u M S 9 H Z X R E Y X R h R G l j d G l v b m F y e S A o M i k v Q X V 0 b 1 J l b W 9 2 Z W R D b 2 x 1 b W 5 z M S 5 7 V W 5 p d H M s O X 0 m c X V v d D s s J n F 1 b 3 Q 7 U 2 V j d G l v b j E v R 2 V 0 R G F 0 Y U R p Y 3 R p b 2 5 h c n k g K D I p L 0 F 1 d G 9 S Z W 1 v d m V k Q 2 9 s d W 1 u c z E u e 0 R h d G E g V H l w Z S w x M H 0 m c X V v d D s s J n F 1 b 3 Q 7 U 2 V j d G l v b j E v R 2 V 0 R G F 0 Y U R p Y 3 R p b 2 5 h c n k g K D I p L 0 F 1 d G 9 S Z W 1 v d m V k Q 2 9 s d W 1 u c z E u e 1 N p Z 2 5 p Z m l j Y W 5 0 I E R p Z 2 l 0 c y w x M X 0 m c X V v d D s s J n F 1 b 3 Q 7 U 2 V j d G l v b j E v R 2 V 0 R G F 0 Y U R p Y 3 R p b 2 5 h c n k g K D I p L 0 F 1 d G 9 S Z W 1 v d m V k Q 2 9 s d W 1 u c z E u e 1 N 0 Y X R l L D E y f S Z x d W 9 0 O y w m c X V v d D t T Z W N 0 a W 9 u M S 9 H Z X R E Y X R h R G l j d G l v b m F y e S A o M i k v Q X V 0 b 1 J l b W 9 2 Z W R D b 2 x 1 b W 5 z M S 5 7 U m V n a W 9 u L D E z f S Z x d W 9 0 O y w m c X V v d D t T Z W N 0 a W 9 u M S 9 H Z X R E Y X R h R G l j d G l v b m F y e S A o M i k v Q X V 0 b 1 J l b W 9 2 Z W R D b 2 x 1 b W 5 z M S 5 7 Q 2 9 1 b n R 5 L D E 0 f S Z x d W 9 0 O y w m c X V v d D t T Z W N 0 a W 9 u M S 9 H Z X R E Y X R h R G l j d G l v b m F y e S A o M i k v Q X V 0 b 1 J l b W 9 2 Z W R D b 2 x 1 b W 5 z M S 5 7 Q 2 9 t b X V u a X R 5 L D E 1 f S Z x d W 9 0 O y w m c X V v d D t T Z W N 0 a W 9 u M S 9 H Z X R E Y X R h R G l j d G l v b m F y e S A o M i k v Q X V 0 b 1 J l b W 9 2 Z W R D b 2 x 1 b W 5 z M S 5 7 S W 5 j b 3 J w b 3 J h d G V k L D E 2 f S Z x d W 9 0 O y w m c X V v d D t T Z W N 0 a W 9 u M S 9 H Z X R E Y X R h R G l j d G l v b m F y e S A o M i k v Q X V 0 b 1 J l b W 9 2 Z W R D b 2 x 1 b W 5 z M S 5 7 V W 5 p b m N v c n B v c m F 0 Z W Q s M T d 9 J n F 1 b 3 Q 7 L C Z x d W 9 0 O 1 N l Y 3 R p b 2 4 x L 0 d l d E R h d G F E a W N 0 a W 9 u Y X J 5 I C g y K S 9 B d X R v U m V t b 3 Z l Z E N v b H V t b n M x L n t T d H J l Y W 0 s M T h 9 J n F 1 b 3 Q 7 L C Z x d W 9 0 O 1 N l Y 3 R p b 2 4 x L 0 d l d E R h d G F E a W N 0 a W 9 u Y X J 5 I C g y K S 9 B d X R v U m V t b 3 Z l Z E N v b H V t b n M x L n t X Y X R l c n N o Z W Q s M T l 9 J n F 1 b 3 Q 7 L C Z x d W 9 0 O 1 N l Y 3 R p b 2 4 x L 0 d l d E R h d G F E a W N 0 a W 9 u Y X J 5 I C g y K S 9 B d X R v U m V t b 3 Z l Z E N v b H V t b n M x L n t S a X N r R m F j d G 9 y S U Q s M j B 9 J n F 1 b 3 Q 7 L C Z x d W 9 0 O 1 N l Y 3 R p b 2 4 x L 0 d l d E R h d G F E a W N 0 a W 9 u Y X J 5 I C g y K S 9 B d X R v U m V t b 3 Z l Z E N v b H V t b n M x L n t T b 3 J 0 T 3 J k Z X I s M j F 9 J n F 1 b 3 Q 7 L C Z x d W 9 0 O 1 N l Y 3 R p b 2 4 x L 0 d l d E R h d G F E a W N 0 a W 9 u Y X J 5 I C g y K S 9 B d X R v U m V t b 3 Z l Z E N v b H V t b n M x L n t D Y X R l Z 2 9 y e U l E L D I y f S Z x d W 9 0 O 1 0 s J n F 1 b 3 Q 7 Q 2 9 s d W 1 u Q 2 9 1 b n Q m c X V v d D s 6 M j M s J n F 1 b 3 Q 7 S 2 V 5 Q 2 9 s d W 1 u T m F t Z X M m c X V v d D s 6 W 1 0 s J n F 1 b 3 Q 7 Q 2 9 s d W 1 u S W R l b n R p d G l l c y Z x d W 9 0 O z p b J n F 1 b 3 Q 7 U 2 V j d G l v b j E v R 2 V 0 R G F 0 Y U R p Y 3 R p b 2 5 h c n k g K D I p L 0 F 1 d G 9 S Z W 1 v d m V k Q 2 9 s d W 1 u c z E u e 0 N h d G V n b 3 J 5 L D B 9 J n F 1 b 3 Q 7 L C Z x d W 9 0 O 1 N l Y 3 R p b 2 4 x L 0 d l d E R h d G F E a W N 0 a W 9 u Y X J 5 I C g y K S 9 B d X R v U m V t b 3 Z l Z E N v b H V t b n M x L n t S a X N r I E Z h Y 3 R v c i w x f S Z x d W 9 0 O y w m c X V v d D t T Z W N 0 a W 9 u M S 9 H Z X R E Y X R h R G l j d G l v b m F y e S A o M i k v Q X V 0 b 1 J l b W 9 2 Z W R D b 2 x 1 b W 5 z M S 5 7 Q 2 9 k Z S w y f S Z x d W 9 0 O y w m c X V v d D t T Z W N 0 a W 9 u M S 9 H Z X R E Y X R h R G l j d G l v b m F y e S A o M i k v Q X V 0 b 1 J l b W 9 2 Z W R D b 2 x 1 b W 5 z M S 5 7 V m F y a W F i b G U g T m F t Z S w z f S Z x d W 9 0 O y w m c X V v d D t T Z W N 0 a W 9 u M S 9 H Z X R E Y X R h R G l j d G l v b m F y e S A o M i k v Q X V 0 b 1 J l b W 9 2 Z W R D b 2 x 1 b W 5 z M S 5 7 R G V z Y 3 J p c H R p b 2 4 s N H 0 m c X V v d D s s J n F 1 b 3 Q 7 U 2 V j d G l v b j E v R 2 V 0 R G F 0 Y U R p Y 3 R p b 2 5 h c n k g K D I p L 0 F 1 d G 9 S Z W 1 v d m V k Q 2 9 s d W 1 u c z E u e 0 N h b G N 1 b G F 0 a W 9 u L D V 9 J n F 1 b 3 Q 7 L C Z x d W 9 0 O 1 N l Y 3 R p b 2 4 x L 0 d l d E R h d G F E a W N 0 a W 9 u Y X J 5 I C g y K S 9 B d X R v U m V t b 3 Z l Z E N v b H V t b n M x L n t J c 0 N h b G N 1 b G F 0 Z W Q s N n 0 m c X V v d D s s J n F 1 b 3 Q 7 U 2 V j d G l v b j E v R 2 V 0 R G F 0 Y U R p Y 3 R p b 2 5 h c n k g K D I p L 0 F 1 d G 9 S Z W 1 v d m V k Q 2 9 s d W 1 u c z E u e 0 l z S W 5 k a W N h d G 9 y L D d 9 J n F 1 b 3 Q 7 L C Z x d W 9 0 O 1 N l Y 3 R p b 2 4 x L 0 d l d E R h d G F E a W N 0 a W 9 u Y X J 5 I C g y K S 9 B d X R v U m V t b 3 Z l Z E N v b H V t b n M x L n t J c 1 V z Z W R J b k l u Z G V 4 L D h 9 J n F 1 b 3 Q 7 L C Z x d W 9 0 O 1 N l Y 3 R p b 2 4 x L 0 d l d E R h d G F E a W N 0 a W 9 u Y X J 5 I C g y K S 9 B d X R v U m V t b 3 Z l Z E N v b H V t b n M x L n t V b m l 0 c y w 5 f S Z x d W 9 0 O y w m c X V v d D t T Z W N 0 a W 9 u M S 9 H Z X R E Y X R h R G l j d G l v b m F y e S A o M i k v Q X V 0 b 1 J l b W 9 2 Z W R D b 2 x 1 b W 5 z M S 5 7 R G F 0 Y S B U e X B l L D E w f S Z x d W 9 0 O y w m c X V v d D t T Z W N 0 a W 9 u M S 9 H Z X R E Y X R h R G l j d G l v b m F y e S A o M i k v Q X V 0 b 1 J l b W 9 2 Z W R D b 2 x 1 b W 5 z M S 5 7 U 2 l n b m l m a W N h b n Q g R G l n a X R z L D E x f S Z x d W 9 0 O y w m c X V v d D t T Z W N 0 a W 9 u M S 9 H Z X R E Y X R h R G l j d G l v b m F y e S A o M i k v Q X V 0 b 1 J l b W 9 2 Z W R D b 2 x 1 b W 5 z M S 5 7 U 3 R h d G U s M T J 9 J n F 1 b 3 Q 7 L C Z x d W 9 0 O 1 N l Y 3 R p b 2 4 x L 0 d l d E R h d G F E a W N 0 a W 9 u Y X J 5 I C g y K S 9 B d X R v U m V t b 3 Z l Z E N v b H V t b n M x L n t S Z W d p b 2 4 s M T N 9 J n F 1 b 3 Q 7 L C Z x d W 9 0 O 1 N l Y 3 R p b 2 4 x L 0 d l d E R h d G F E a W N 0 a W 9 u Y X J 5 I C g y K S 9 B d X R v U m V t b 3 Z l Z E N v b H V t b n M x L n t D b 3 V u d H k s M T R 9 J n F 1 b 3 Q 7 L C Z x d W 9 0 O 1 N l Y 3 R p b 2 4 x L 0 d l d E R h d G F E a W N 0 a W 9 u Y X J 5 I C g y K S 9 B d X R v U m V t b 3 Z l Z E N v b H V t b n M x L n t D b 2 1 t d W 5 p d H k s M T V 9 J n F 1 b 3 Q 7 L C Z x d W 9 0 O 1 N l Y 3 R p b 2 4 x L 0 d l d E R h d G F E a W N 0 a W 9 u Y X J 5 I C g y K S 9 B d X R v U m V t b 3 Z l Z E N v b H V t b n M x L n t J b m N v c n B v c m F 0 Z W Q s M T Z 9 J n F 1 b 3 Q 7 L C Z x d W 9 0 O 1 N l Y 3 R p b 2 4 x L 0 d l d E R h d G F E a W N 0 a W 9 u Y X J 5 I C g y K S 9 B d X R v U m V t b 3 Z l Z E N v b H V t b n M x L n t V b m l u Y 2 9 y c G 9 y Y X R l Z C w x N 3 0 m c X V v d D s s J n F 1 b 3 Q 7 U 2 V j d G l v b j E v R 2 V 0 R G F 0 Y U R p Y 3 R p b 2 5 h c n k g K D I p L 0 F 1 d G 9 S Z W 1 v d m V k Q 2 9 s d W 1 u c z E u e 1 N 0 c m V h b S w x O H 0 m c X V v d D s s J n F 1 b 3 Q 7 U 2 V j d G l v b j E v R 2 V 0 R G F 0 Y U R p Y 3 R p b 2 5 h c n k g K D I p L 0 F 1 d G 9 S Z W 1 v d m V k Q 2 9 s d W 1 u c z E u e 1 d h d G V y c 2 h l Z C w x O X 0 m c X V v d D s s J n F 1 b 3 Q 7 U 2 V j d G l v b j E v R 2 V 0 R G F 0 Y U R p Y 3 R p b 2 5 h c n k g K D I p L 0 F 1 d G 9 S Z W 1 v d m V k Q 2 9 s d W 1 u c z E u e 1 J p c 2 t G Y W N 0 b 3 J J R C w y M H 0 m c X V v d D s s J n F 1 b 3 Q 7 U 2 V j d G l v b j E v R 2 V 0 R G F 0 Y U R p Y 3 R p b 2 5 h c n k g K D I p L 0 F 1 d G 9 S Z W 1 v d m V k Q 2 9 s d W 1 u c z E u e 1 N v c n R P c m R l c i w y M X 0 m c X V v d D s s J n F 1 b 3 Q 7 U 2 V j d G l v b j E v R 2 V 0 R G F 0 Y U R p Y 3 R p b 2 5 h c n k g K D I p L 0 F 1 d G 9 S Z W 1 v d m V k Q 2 9 s d W 1 u c z E u e 0 N h d G V n b 3 J 5 S U Q s M j J 9 J n F 1 b 3 Q 7 X S w m c X V v d D t S Z W x h d G l v b n N o a X B J b m Z v J n F 1 b 3 Q 7 O l t d f S I g L z 4 8 L 1 N 0 Y W J s Z U V u d H J p Z X M + P C 9 J d G V t P j x J d G V t P j x J d G V t T G 9 j Y X R p b 2 4 + P E l 0 Z W 1 U e X B l P k Z v c m 1 1 b G E 8 L 0 l 0 Z W 1 U e X B l P j x J d G V t U G F 0 a D 5 T Z W N 0 a W 9 u M S 9 H Z X R E Y X R h R G l j d G l v b m F y e S U y M C g y K S 9 T b 3 V y Y 2 U 8 L 0 l 0 Z W 1 Q Y X R o P j w v S X R l b U x v Y 2 F 0 a W 9 u P j x T d G F i b G V F b n R y a W V z I C 8 + P C 9 J d G V t P j x J d G V t P j x J d G V t T G 9 j Y X R p b 2 4 + P E l 0 Z W 1 U e X B l P k Z v c m 1 1 b G E 8 L 0 l 0 Z W 1 U e X B l P j x J d G V t U G F 0 a D 5 T Z W N 0 a W 9 u M S 9 H Z X R E Y X R h R G l j d G l v b m F y e S U y M C g y K S 9 y Z X N 1 b H Q 8 L 0 l 0 Z W 1 Q Y X R o P j w v S X R l b U x v Y 2 F 0 a W 9 u P j x T d G F i b G V F b n R y a W V z I C 8 + P C 9 J d G V t P j x J d G V t P j x J d G V t T G 9 j Y X R p b 2 4 + P E l 0 Z W 1 U e X B l P k Z v c m 1 1 b G E 8 L 0 l 0 Z W 1 U e X B l P j x J d G V t U G F 0 a D 5 T Z W N 0 a W 9 u M S 9 H Z X R E Y X R h R G l j d G l v b m F y e S U y M C g y K S 9 D b 2 5 2 Z X J 0 Z W Q l M j B 0 b y U y M F R h Y m x l P C 9 J d G V t U G F 0 a D 4 8 L 0 l 0 Z W 1 M b 2 N h d G l v b j 4 8 U 3 R h Y m x l R W 5 0 c m l l c y A v P j w v S X R l b T 4 8 S X R l b T 4 8 S X R l b U x v Y 2 F 0 a W 9 u P j x J d G V t V H l w Z T 5 G b 3 J t d W x h P C 9 J d G V t V H l w Z T 4 8 S X R l b V B h d G g + U 2 V j d G l v b j E v R 2 V 0 R G F 0 Y U R p Y 3 R p b 2 5 h c n k l M j A o M i k v R X h w Y W 5 k Z W Q l M j B D b 2 x 1 b W 4 x P C 9 J d G V t U G F 0 a D 4 8 L 0 l 0 Z W 1 M b 2 N h d G l v b j 4 8 U 3 R h Y m x l R W 5 0 c m l l c y A v P j w v S X R l b T 4 8 S X R l b T 4 8 S X R l b U x v Y 2 F 0 a W 9 u P j x J d G V t V H l w Z T 5 G b 3 J t d W x h P C 9 J d G V t V H l w Z T 4 8 S X R l b V B h d G g + U 2 V j d G l v b j E v R 2 V 0 R G F 0 Y U R p Y 3 R p b 2 5 h c n k l M j A o M i k v U m V v c m R l c m V k J T I w Q 2 9 s d W 1 u c z w v S X R l b V B h d G g + P C 9 J d G V t T G 9 j Y X R p b 2 4 + P F N 0 Y W J s Z U V u d H J p Z X M g L z 4 8 L 0 l 0 Z W 0 + P E l 0 Z W 0 + P E l 0 Z W 1 M b 2 N h d G l v b j 4 8 S X R l b V R 5 c G U + R m 9 y b X V s Y T w v S X R l b V R 5 c G U + P E l 0 Z W 1 Q Y X R o P l N l Y 3 R p b 2 4 x L 0 d l d E R h d G F E a W N 0 a W 9 u Y X J 5 J T I w K D I p L 1 J l b m F t Z W Q l M j B D b 2 x 1 b W 5 z P C 9 J d G V t U G F 0 a D 4 8 L 0 l 0 Z W 1 M b 2 N h d G l v b j 4 8 U 3 R h Y m x l R W 5 0 c m l l c y A v P j w v S X R l b T 4 8 S X R l b T 4 8 S X R l b U x v Y 2 F 0 a W 9 u P j x J d G V t V H l w Z T 5 G b 3 J t d W x h P C 9 J d G V t V H l w Z T 4 8 S X R l b V B h d G g + U 2 V j d G l v b j E v R 2 V 0 R G F 0 Y U R p Y 3 R p b 2 5 h c n k l M j A o M i k v U 2 9 y d G V k J T I w U m 9 3 c z w v S X R l b V B h d G g + P C 9 J d G V t T G 9 j Y X R p b 2 4 + P F N 0 Y W J s Z U V u d H J p Z X M g L z 4 8 L 0 l 0 Z W 0 + P C 9 J d G V t c z 4 8 L 0 x v Y 2 F s U G F j a 2 F n Z U 1 l d G F k Y X R h R m l s Z T 4 W A A A A U E s F B g A A A A A A A A A A A A A A A A A A A A A A A N o A A A A B A A A A 0 I y d 3 w E V 0 R G M e g D A T 8 K X 6 w E A A A C I X V w S 9 M c z T Y x I O E r w / B u c A A A A A A I A A A A A A A N m A A D A A A A A E A A A A F 2 I + d w P a b t K 6 h R s L m 6 F M S Y A A A A A B I A A A K A A A A A Q A A A A T L Y y U 1 I g 8 a i E l a / e v R A i m 1 A A A A C 0 J Z 6 g w 1 H X z h 2 s p l q N f c h W J X 5 F C 2 / P N h 3 4 t w 8 8 X t 6 U 3 M j w f n l q J d 8 Z C U A v W v W p E p c y c N 7 U C X o n P n n F / 7 5 3 M L m 6 g b j V 3 Y 1 n X 9 x j t d t E k 6 x r 1 h Q A A A C A O N f F s x A + R u 7 k b v Z f L g w 7 7 V i u U w = = < / D a t a M a s h u p > 
</file>

<file path=customXml/itemProps1.xml><?xml version="1.0" encoding="utf-8"?>
<ds:datastoreItem xmlns:ds="http://schemas.openxmlformats.org/officeDocument/2006/customXml" ds:itemID="{76F997DB-3926-461B-9BED-260951F7A0C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vt:lpstr>
      <vt:lpstr>Region</vt:lpstr>
      <vt:lpstr>County</vt:lpstr>
      <vt:lpstr>Unincorporated</vt:lpstr>
      <vt:lpstr>Incorporated</vt:lpstr>
      <vt:lpstr>Community</vt:lpstr>
      <vt:lpstr>Stream</vt:lpstr>
      <vt:lpstr>Watershed</vt:lpstr>
      <vt:lpstr>Inc_Less_10_Bldgs</vt:lpstr>
      <vt:lpstr>Watershed_Less_60k_Ac</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cp:lastModifiedBy>
  <dcterms:created xsi:type="dcterms:W3CDTF">2024-04-26T20:00:55Z</dcterms:created>
  <dcterms:modified xsi:type="dcterms:W3CDTF">2025-01-23T20:40:36Z</dcterms:modified>
</cp:coreProperties>
</file>