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U:\Working\CIVIC_NSF\Data_Dictionary\"/>
    </mc:Choice>
  </mc:AlternateContent>
  <xr:revisionPtr revIDLastSave="0" documentId="13_ncr:1_{706D021A-A0A8-4CF4-ABCB-F9DBE60693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VRE Data Dictionary" sheetId="3" r:id="rId1"/>
    <sheet name="Detailed_GetDataDictionary" sheetId="8" r:id="rId2"/>
    <sheet name="Web Report Descriptions &amp; Links" sheetId="7" r:id="rId3"/>
  </sheets>
  <definedNames>
    <definedName name="_xlnm._FilterDatabase" localSheetId="0" hidden="1">'WVRE Data Dictionary'!$B$5:$G$5</definedName>
    <definedName name="ExternalData_1" localSheetId="1" hidden="1">Detailed_GetDataDictionary!$B$6:$X$108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1" i="8" l="1"/>
  <c r="T111" i="8"/>
  <c r="S111" i="8"/>
  <c r="R111" i="8"/>
  <c r="Q111" i="8"/>
  <c r="P111" i="8"/>
  <c r="O111" i="8"/>
  <c r="N111" i="8"/>
  <c r="U110" i="8"/>
  <c r="T110" i="8"/>
  <c r="S110" i="8"/>
  <c r="R110" i="8"/>
  <c r="Q110" i="8"/>
  <c r="P110" i="8"/>
  <c r="O110" i="8"/>
  <c r="N110" i="8"/>
  <c r="C120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GetDataDictionary (2)" description="Connection to the 'GetDataDictionary (2)' query in the workbook." type="5" refreshedVersion="7" background="1" saveData="1">
    <dbPr connection="Provider=Microsoft.Mashup.OleDb.1;Data Source=$Workbook$;Location=&quot;GetDataDictionary (2)&quot;;Extended Properties=&quot;&quot;" command="SELECT * FROM [GetDataDictionary (2)]"/>
  </connection>
  <connection id="2" xr16:uid="{00000000-0015-0000-FFFF-FFFF01000000}" keepAlive="1" name="Query - GetDataDictionary (3)" description="Connection to the 'GetDataDictionary (3)' query in the workbook." type="5" refreshedVersion="7" background="1" saveData="1">
    <dbPr connection="Provider=Microsoft.Mashup.OleDb.1;Data Source=$Workbook$;Location=&quot;GetDataDictionary (3)&quot;;Extended Properties=&quot;&quot;" command="SELECT * FROM [GetDataDictionary (3)]"/>
  </connection>
  <connection id="3" xr16:uid="{00000000-0015-0000-FFFF-FFFF02000000}" keepAlive="1" name="Query - GetDataDictionary (4)" description="Connection to the 'GetDataDictionary (4)' query in the workbook." type="5" refreshedVersion="8" background="1" saveData="1">
    <dbPr connection="Provider=Microsoft.Mashup.OleDb.1;Data Source=$Workbook$;Location=&quot;GetDataDictionary (4)&quot;;Extended Properties=&quot;&quot;" command="SELECT * FROM [GetDataDictionary (4)]"/>
  </connection>
  <connection id="4" xr16:uid="{609CA270-6A2D-4F70-9FAD-FD344ABCDBFE}" keepAlive="1" name="Query - GetDataDictionary (5)" description="Connection to the 'GetDataDictionary (5)' query in the workbook." type="5" refreshedVersion="8" background="1" saveData="1">
    <dbPr connection="Provider=Microsoft.Mashup.OleDb.1;Data Source=$Workbook$;Location=&quot;GetDataDictionary (5)&quot;;Extended Properties=&quot;&quot;" command="SELECT * FROM [GetDataDictionary (5)]"/>
  </connection>
</connections>
</file>

<file path=xl/sharedStrings.xml><?xml version="1.0" encoding="utf-8"?>
<sst xmlns="http://schemas.openxmlformats.org/spreadsheetml/2006/main" count="2175" uniqueCount="466">
  <si>
    <t>WV Risk Explorer Data Dictionary</t>
  </si>
  <si>
    <t>Code</t>
  </si>
  <si>
    <t>Variable Name</t>
  </si>
  <si>
    <t>Variable Code</t>
  </si>
  <si>
    <t>Applicable to Scale</t>
  </si>
  <si>
    <t xml:space="preserve">Category </t>
  </si>
  <si>
    <t>Short Description</t>
  </si>
  <si>
    <t>Unit</t>
  </si>
  <si>
    <t>Data Source</t>
  </si>
  <si>
    <t>Note</t>
  </si>
  <si>
    <t>Community</t>
  </si>
  <si>
    <t>Incorporated</t>
  </si>
  <si>
    <t>Unincorporated</t>
  </si>
  <si>
    <t>County</t>
  </si>
  <si>
    <t>Region</t>
  </si>
  <si>
    <t>Stream</t>
  </si>
  <si>
    <t>Watershed</t>
  </si>
  <si>
    <t>State</t>
  </si>
  <si>
    <t>GENERAL INFORMATION</t>
  </si>
  <si>
    <t>Name</t>
  </si>
  <si>
    <t>GSL_NAME</t>
  </si>
  <si>
    <t>Unit Name of the Geographic Scale Level (GSL) assessed for flood risk</t>
  </si>
  <si>
    <t>N/A</t>
  </si>
  <si>
    <t>Yes</t>
  </si>
  <si>
    <t>Unique ID</t>
  </si>
  <si>
    <t>GSL_ID</t>
  </si>
  <si>
    <t>Unique GSL ID: FEMA Community ID (CID), County FIPS, Region #, Watershed HUC-8 Code, Stream ID Code</t>
  </si>
  <si>
    <t>No</t>
  </si>
  <si>
    <t>COUNTY</t>
  </si>
  <si>
    <t>County in which the community is located</t>
  </si>
  <si>
    <t>Geographic Scale Level Type</t>
  </si>
  <si>
    <t>GSL_TYPE</t>
  </si>
  <si>
    <t>GSL Type: (1) State-WV, (2) Regional Council-RC, (3) County-CTY , (4) Community-CID, (5) Unincorporated Area-UNC, (6) Incorporated Place-INC, (7) Watershed-WAT, (8) River/Stream-STR, and (9) Building Level-BL</t>
  </si>
  <si>
    <t>WV PDC Region</t>
  </si>
  <si>
    <t>REGION</t>
  </si>
  <si>
    <t>WV Regional Planning and Development Council region</t>
  </si>
  <si>
    <t>Total Area (Acres)</t>
  </si>
  <si>
    <t>TOTAL_AREA</t>
  </si>
  <si>
    <t>Total land area of the GSL measured in acres</t>
  </si>
  <si>
    <t>Acres</t>
  </si>
  <si>
    <t>Total Stream Length (miles)</t>
  </si>
  <si>
    <t>TOTAL_LENGTH</t>
  </si>
  <si>
    <t>Total stream length measured in miles</t>
  </si>
  <si>
    <t>Miles</t>
  </si>
  <si>
    <t>Total Structures</t>
  </si>
  <si>
    <t>STRUCTURES</t>
  </si>
  <si>
    <t>Number of buildings within the GSL</t>
  </si>
  <si>
    <t>#</t>
  </si>
  <si>
    <t>Total Population</t>
  </si>
  <si>
    <t>POP</t>
  </si>
  <si>
    <t>Total number of residents within the geographic unit</t>
  </si>
  <si>
    <t>Population Density</t>
  </si>
  <si>
    <t>POP_DENS</t>
  </si>
  <si>
    <t>Number of residents per square mile in the geographic unit</t>
  </si>
  <si>
    <t>#/Sq. Mile</t>
  </si>
  <si>
    <t>Number of Households</t>
  </si>
  <si>
    <t>HHLD</t>
  </si>
  <si>
    <t>Number of Housing Units</t>
  </si>
  <si>
    <t>Average Household Size</t>
  </si>
  <si>
    <t>HHLD_AVG</t>
  </si>
  <si>
    <t>Average number of individuals per household within the geographic unit</t>
  </si>
  <si>
    <t>(1) FLOODPLAIN CHARACTERISTICS (FC)</t>
  </si>
  <si>
    <t>FC1A</t>
  </si>
  <si>
    <t>Floodplain Area</t>
  </si>
  <si>
    <t>AREA_SFHA</t>
  </si>
  <si>
    <t xml:space="preserve">Total acreage of Special Flood Hazard Area </t>
  </si>
  <si>
    <t>%</t>
  </si>
  <si>
    <t>FEMA Flood Insurance Rate Map (FIRM)
Streams and Waterbodies (USGS NHD 24K), National Public Lands (USGS PAD-US)</t>
  </si>
  <si>
    <t>Unincorporated place and larger scales</t>
  </si>
  <si>
    <t xml:space="preserve">Percent Rank on AREA_SFHA </t>
  </si>
  <si>
    <t>PR_AREA_SFHA</t>
  </si>
  <si>
    <t>In Excel: PERCENTRANK.INC on AREA_SFHA</t>
  </si>
  <si>
    <t>FC1B</t>
  </si>
  <si>
    <t>Floodplain Area Ratio</t>
  </si>
  <si>
    <t>AREA_SFHA_RT</t>
  </si>
  <si>
    <t>Ratio of Special Flood Hazard Area to total geographic scale area (Incorporated place, community, and watershed scales only)</t>
  </si>
  <si>
    <t>EMA Flood Insurance Rate Map (FIRM)
Streams and Waterbodies (USGS NHD 24K), National Public Lands (USGS PAD-US)</t>
  </si>
  <si>
    <t>Incorporated place scale only</t>
  </si>
  <si>
    <t>Percent Rank on AREA_SFHA_RT</t>
  </si>
  <si>
    <t>PR_AREA_SFHA_RT</t>
  </si>
  <si>
    <t>In Excel: PERCENTRANK.INC on AREA_SFHA_RT</t>
  </si>
  <si>
    <t>FC2A</t>
  </si>
  <si>
    <t>Floodplain Length</t>
  </si>
  <si>
    <t>FP_LENGTH</t>
  </si>
  <si>
    <t>Total length in miles of Special Flood Hazard Area</t>
  </si>
  <si>
    <t>FEMA FIRM
USGS NHD Streams (modified)</t>
  </si>
  <si>
    <t>Percent Rank on FP_LENGTH</t>
  </si>
  <si>
    <t>PR_FP_LENGTH</t>
  </si>
  <si>
    <t>In Excel: PERCENTRANK.INC on FP_LENGTH</t>
  </si>
  <si>
    <t>FC2B</t>
  </si>
  <si>
    <t>Floodplain Length Ratio</t>
  </si>
  <si>
    <t>FP_LEN_RT</t>
  </si>
  <si>
    <t>Ratio of Special Flood Hazard length to total community area (Incorporated place and community scales only)</t>
  </si>
  <si>
    <t>Miles/Acre</t>
  </si>
  <si>
    <t>Percent Rank on FP_LEN_RT</t>
  </si>
  <si>
    <t>PR_FP_LEN_RT</t>
  </si>
  <si>
    <t>In Excel: PERCENTRANK.INC on FP_LEN_RT</t>
  </si>
  <si>
    <t>FC3</t>
  </si>
  <si>
    <t>Flood Declared Disasters</t>
  </si>
  <si>
    <t>DCL_DSTR</t>
  </si>
  <si>
    <t>Number of federally-declared flood disasters in the county since 1953</t>
  </si>
  <si>
    <t>Open FEMA</t>
  </si>
  <si>
    <t xml:space="preserve">Percent Rank on DCL_DSTR </t>
  </si>
  <si>
    <t>PR_DCL_DSTR</t>
  </si>
  <si>
    <t>In Excel: PERCENTRANK.INC on DCL_DSTR</t>
  </si>
  <si>
    <t>FC4</t>
  </si>
  <si>
    <t>Flood Depth Median</t>
  </si>
  <si>
    <t>MED_FL_DEPTH</t>
  </si>
  <si>
    <t>Medium value of flood depths of all primary structures inventoried in the high-risk flood zones.</t>
  </si>
  <si>
    <t>Feet</t>
  </si>
  <si>
    <t>BLRA, Depth grids from FEMA models, FEMA Hazus software generated, FSF Models</t>
  </si>
  <si>
    <t>Percent Rank on MED_FL_DEPTH</t>
  </si>
  <si>
    <t>PR_MED_FL_DEPTH</t>
  </si>
  <si>
    <t>In Excel: PERCENTRANK.INC on MED_FL_DEPTH</t>
  </si>
  <si>
    <t>Category 1 Indicators Sum</t>
  </si>
  <si>
    <t>S_CATEGORY1</t>
  </si>
  <si>
    <t>Sum of indicators scores in Category 1</t>
  </si>
  <si>
    <t>Sum of indicators scores in Category 2</t>
  </si>
  <si>
    <t>Category 1 Index</t>
  </si>
  <si>
    <t>PR_CATEGORY1</t>
  </si>
  <si>
    <t>In Excel: PERCENTRANK.INC on S_CATEGORY1</t>
  </si>
  <si>
    <t>In Excel: PERCENTRANK.INC on S_CATEGORY2</t>
  </si>
  <si>
    <t>Category 1 Top 10% Rank Flag</t>
  </si>
  <si>
    <t>FLAG_90_PL_C1</t>
  </si>
  <si>
    <t>Number of indicators  of this category for which the geographic unit is among the top 10 percent</t>
  </si>
  <si>
    <t>Category 1 Top 20% Rank Flag</t>
  </si>
  <si>
    <t>FLAG_80_PL_C1</t>
  </si>
  <si>
    <t>Number of indicators  of this category for which the geographic unit is among the top 20 percent</t>
  </si>
  <si>
    <t>(2) BUILDING EXPOSURE (BE)</t>
  </si>
  <si>
    <t>BE1</t>
  </si>
  <si>
    <t>Building Floodplain Count</t>
  </si>
  <si>
    <t>BLDG_SFHA</t>
  </si>
  <si>
    <t>Building count in Special Flood Hazard Area</t>
  </si>
  <si>
    <t>All political scales: FEMA Special Flood Hazard Area (SFHA) for 1%-Annual-Chance Floodplains; Watershed and Stream scales: Effective and Advisory Floodplains for 1% Annual-Chance event; BLRA</t>
  </si>
  <si>
    <t>Percent Rank on BLDG_SFHA</t>
  </si>
  <si>
    <t>PR_BLDG_SFHA</t>
  </si>
  <si>
    <t>In Excel: PERCENTRANK.INC on BLDG_SFHA</t>
  </si>
  <si>
    <t>BE2</t>
  </si>
  <si>
    <t>Building Floodway Count</t>
  </si>
  <si>
    <t>BLDG_FLDWAY</t>
  </si>
  <si>
    <t>Building count in Regulatory Floodway</t>
  </si>
  <si>
    <t>FEMA High-Risk Effective &amp; Advisory 1%-annual-chance Floodplains; BLRA</t>
  </si>
  <si>
    <t>Percent Rank on BLDG_FLDWAY</t>
  </si>
  <si>
    <t>PR_BLDG_FLDWAY</t>
  </si>
  <si>
    <t>In Excel: PERCENTRANK.INC on BLDG_FLDWAY</t>
  </si>
  <si>
    <t>BE3</t>
  </si>
  <si>
    <t>Building Floodplain Ratio</t>
  </si>
  <si>
    <t>BLDG_SFHA_RT</t>
  </si>
  <si>
    <t>Percentage of floodplain buildings to total buildings</t>
  </si>
  <si>
    <t>FEMA SFHA; BLRA</t>
  </si>
  <si>
    <t>Percent Rank on BLDG_SFHA_RT</t>
  </si>
  <si>
    <t>PR_BLDG_SFHA_RT</t>
  </si>
  <si>
    <t>In Excel: PERCENTRANK.INC on BLDG_SFHA_RT</t>
  </si>
  <si>
    <t>BE4</t>
  </si>
  <si>
    <t>Building Density</t>
  </si>
  <si>
    <t>BLDG_DENS</t>
  </si>
  <si>
    <t>Density of buildings in high-risk flood areas to total floodplain acres (or building per mile for rivers/streams)</t>
  </si>
  <si>
    <t>#/Acre</t>
  </si>
  <si>
    <t>Percent Rank on BLDG_DENS</t>
  </si>
  <si>
    <t>PR_BLDG_DENS</t>
  </si>
  <si>
    <t>In Excel: PERCENTRANK.INC on BLDG_DENS</t>
  </si>
  <si>
    <t>High-Risk Floodplain Buildings Total</t>
  </si>
  <si>
    <t>BLDG_HR_FP</t>
  </si>
  <si>
    <t>Floodway Buildings to Exposed Buildings Ratio</t>
  </si>
  <si>
    <t>B_FLDW_RT</t>
  </si>
  <si>
    <t>Category 2 Indicators Sum</t>
  </si>
  <si>
    <t>S_CATEGORY2</t>
  </si>
  <si>
    <t>Category 2 Index</t>
  </si>
  <si>
    <t>PR_CATEGORY2</t>
  </si>
  <si>
    <t>Category 2 Top 10% Rank Flag</t>
  </si>
  <si>
    <t>FLAG_90_PL_C2</t>
  </si>
  <si>
    <t>Category 2 Top 20% Rank Flag</t>
  </si>
  <si>
    <t>FLAG_80_PL_C2</t>
  </si>
  <si>
    <t xml:space="preserve"> (3) BUILDING CHARACTERISTICS (BC)</t>
  </si>
  <si>
    <t>BC1</t>
  </si>
  <si>
    <t>Building Median Value</t>
  </si>
  <si>
    <t>BLDG_MED_VAL</t>
  </si>
  <si>
    <t>Median of appraised values from the most recent tax assessment data or other building value data sources for tax-exempt structures</t>
  </si>
  <si>
    <t>Percent Rank on BLDG_MED_VAL</t>
  </si>
  <si>
    <t>PR_BLDG_MED_VAL</t>
  </si>
  <si>
    <t>In Excel: PERCENTRANK.INC on BLDG_MED_VAL</t>
  </si>
  <si>
    <t>BC2</t>
  </si>
  <si>
    <t>Bldg. Mobile Homes Ratio</t>
  </si>
  <si>
    <t>MOBILE_H_RT</t>
  </si>
  <si>
    <t>Percentage of manufactured buildings (occupancy code RES2) among all single-family structures</t>
  </si>
  <si>
    <t>Percent Rank on MOBILE_H_RT</t>
  </si>
  <si>
    <t>PR_MOBILE_H_RT</t>
  </si>
  <si>
    <t>In Excel: PERCENTRANK.INC on MOBILE_H_RT</t>
  </si>
  <si>
    <t>BC3</t>
  </si>
  <si>
    <t>Bldg. Subgrade Basements Ratio</t>
  </si>
  <si>
    <t>BASM_FP_RT</t>
  </si>
  <si>
    <t>Percentage of primary structures with subgrade basements</t>
  </si>
  <si>
    <t>Percent Rank on BASM_FP_RT</t>
  </si>
  <si>
    <t>PR_BASM_FP_RT</t>
  </si>
  <si>
    <t>In Excel: PERCENTRANK.INC on BASM_FP_RT</t>
  </si>
  <si>
    <t>BC4</t>
  </si>
  <si>
    <t>Building 1-Story Ratio</t>
  </si>
  <si>
    <t>ONE_STORY_RT</t>
  </si>
  <si>
    <t>Percentage of one-story structures</t>
  </si>
  <si>
    <t>Percent Rank on ONE_STORY_RT</t>
  </si>
  <si>
    <t>PR_ONE_STORY_RT</t>
  </si>
  <si>
    <t>In Excel: PERCENTRANK.INC on ONE_STORY_RT</t>
  </si>
  <si>
    <t>BC5</t>
  </si>
  <si>
    <t>Bldg. Year Pre-FIRM Ratio</t>
  </si>
  <si>
    <t>PREFIRM_RT</t>
  </si>
  <si>
    <t>Percentage of Pre-FIRM buildings (also including Post-FIRM construction regulated to Pre-FIRM and Unknown FIRM status)</t>
  </si>
  <si>
    <t>Percent Rank on PREFIRM_RT</t>
  </si>
  <si>
    <t>PR_PREFIRM_RT</t>
  </si>
  <si>
    <t>In Excel: PERCENTRANK.INC on PREFIRM_RT</t>
  </si>
  <si>
    <t>BC6</t>
  </si>
  <si>
    <t>Bldg. Year Minus Rated Post-FIRM Ratio</t>
  </si>
  <si>
    <t>MIN_RTD_RT</t>
  </si>
  <si>
    <t xml:space="preserve">Percentage of primary structures constructed after the FIRM date and their first floor is more than one foot below the BFE </t>
  </si>
  <si>
    <t>Percent Rank on MIN_RTD_RT</t>
  </si>
  <si>
    <t>PR_MIN_RTD_RT</t>
  </si>
  <si>
    <t>In Excel: PERCENTRANK.INC on MIN_RTD_RT</t>
  </si>
  <si>
    <t>Category 3 Indicators Sum</t>
  </si>
  <si>
    <t>S_CATEGORY3</t>
  </si>
  <si>
    <t>Sum of indicators scores in Category 3</t>
  </si>
  <si>
    <t>Category 3 Index</t>
  </si>
  <si>
    <t>PR_CATEGORY3</t>
  </si>
  <si>
    <t>In Excel: PERCENTRANK.INC on S_CATEGORY3</t>
  </si>
  <si>
    <t>Category 3 Top 10% Rank Flag</t>
  </si>
  <si>
    <t>FLAG_90_PL_C3</t>
  </si>
  <si>
    <t>Category 3 Top 20% Rank Flag</t>
  </si>
  <si>
    <t>FLAG_80_PL_C3</t>
  </si>
  <si>
    <t>(4) CRITICAL INFRASTRUCTURE (CI)</t>
  </si>
  <si>
    <t>CR1</t>
  </si>
  <si>
    <t>Infrastructure: Essential Facilities</t>
  </si>
  <si>
    <t>EF_500Y_FP</t>
  </si>
  <si>
    <t>Number of essential facilities in the in the high, moderate, and reduced risk flood zones which provide critical services to the community</t>
  </si>
  <si>
    <t>Percent Rank on EF_500Y_FP</t>
  </si>
  <si>
    <t>PR_EF_500Y_FP</t>
  </si>
  <si>
    <t>In Excel: PERCENTRANK.INC on EF_500Y_FP</t>
  </si>
  <si>
    <t>CR2</t>
  </si>
  <si>
    <t>Infrastructure: Roads Inundated Ratio</t>
  </si>
  <si>
    <t>ROAD_FP_RT</t>
  </si>
  <si>
    <t>Percentage of roads inundated by flood waters of 1 foot or more by a major 1% annual chance (100-yr) flood event</t>
  </si>
  <si>
    <t>Percent Rank on ROAD_FP_RT</t>
  </si>
  <si>
    <t>PR_ROAD_FP_RT</t>
  </si>
  <si>
    <t>In Excel: PERCENTRANK.INC on ROAD_FP_RT</t>
  </si>
  <si>
    <t>Category 4 Indicators Sum</t>
  </si>
  <si>
    <t>S_CATEGORY4</t>
  </si>
  <si>
    <t>Sum of indicators scores in Category 4</t>
  </si>
  <si>
    <t>Category 4 Index</t>
  </si>
  <si>
    <t>PR_CATEGORY4</t>
  </si>
  <si>
    <t>In Excel: PERCENTRANK.INC on S_CATEGORY4</t>
  </si>
  <si>
    <t>Category 4 Top 10% Rank Flag</t>
  </si>
  <si>
    <t>FLAG_90_PL_C4</t>
  </si>
  <si>
    <t>Category 4 Top 20% Rank Flag</t>
  </si>
  <si>
    <t xml:space="preserve">FLAG_80_PL_C4 </t>
  </si>
  <si>
    <t>(5) COMMUNITY ASSETS (CA)</t>
  </si>
  <si>
    <t>CA1</t>
  </si>
  <si>
    <t>Community Assets Historical</t>
  </si>
  <si>
    <t>HIST_CA</t>
  </si>
  <si>
    <t>Number of historical community assets listed on the National Register of Historic Places</t>
  </si>
  <si>
    <t>Percent Rank on HIST_CA</t>
  </si>
  <si>
    <t>PR_HIST_CA</t>
  </si>
  <si>
    <t>In Excel: PERCENTRANK.INC on HIST_CA</t>
  </si>
  <si>
    <t>CA2</t>
  </si>
  <si>
    <t>Community Assets Non-Historical</t>
  </si>
  <si>
    <t>NONH_CA</t>
  </si>
  <si>
    <t>Percent Rank on NONH_CA</t>
  </si>
  <si>
    <t>PR_NONH_CA</t>
  </si>
  <si>
    <t>In Excel: PERCENTRANK.INC on NONH_CA</t>
  </si>
  <si>
    <t>Category 5 Indicators Sum</t>
  </si>
  <si>
    <t>S_CATEGORY5</t>
  </si>
  <si>
    <t>Sum of indicators scores in Category 5</t>
  </si>
  <si>
    <t>Category 5 Index</t>
  </si>
  <si>
    <t>PR_CATEGORY5</t>
  </si>
  <si>
    <t>In Excel: PERCENTRANK.INC on S_CATEGORY5</t>
  </si>
  <si>
    <t>Category 5 Top 10% Rank Flag</t>
  </si>
  <si>
    <t>FLAG_90_PL_C5</t>
  </si>
  <si>
    <t>Category 5 Top 20% Rank Flag</t>
  </si>
  <si>
    <t>FLAG_80_PL_C5</t>
  </si>
  <si>
    <t>(6) BUILDING DAMAGE LOSS (BD)</t>
  </si>
  <si>
    <t>BD1A</t>
  </si>
  <si>
    <t>Bldg. Substantial Damage Count</t>
  </si>
  <si>
    <t>SD_COUNT</t>
  </si>
  <si>
    <t>Estimated number of primary structures substantially damaged from a 1% annual chance (100-yr) flood</t>
  </si>
  <si>
    <t>Percent Rank on SD_COUNT</t>
  </si>
  <si>
    <t>PR_SD_COUNT</t>
  </si>
  <si>
    <t>In Excel: PERCENTRANK.INC on SD_COUNT</t>
  </si>
  <si>
    <t>BD1B</t>
  </si>
  <si>
    <t>Bldg. Substantial Damage Ratio</t>
  </si>
  <si>
    <t>SD_RT</t>
  </si>
  <si>
    <t>Percentage of substantially damaged structures to total floodplain structures</t>
  </si>
  <si>
    <t>Percent Rank on SD_RT</t>
  </si>
  <si>
    <t>PR_SD_RT</t>
  </si>
  <si>
    <t>In Excel: PERCENTRANK.INC on SD_RT</t>
  </si>
  <si>
    <t>BD2</t>
  </si>
  <si>
    <t>Bldg. Previous Damage Claims</t>
  </si>
  <si>
    <t>CLAIM_NUM</t>
  </si>
  <si>
    <t xml:space="preserve">Number of previous flood-related insurance claims </t>
  </si>
  <si>
    <t>Percent Rank on CLAIM_NUM</t>
  </si>
  <si>
    <t>PR_CLAIM_NUM</t>
  </si>
  <si>
    <t>In Excel: PERCENTRANK.INC on CLAIM_NUM</t>
  </si>
  <si>
    <t>BD3</t>
  </si>
  <si>
    <t>Bldg. Repetitive Loss Structures</t>
  </si>
  <si>
    <t>REP_LOSS</t>
  </si>
  <si>
    <t>Number of NFIP-insured structures that have had at least 2 paid flood losses of more than $1,000 each in any 10-year period since 1978</t>
  </si>
  <si>
    <t>Percent Rank on REP_LOSS</t>
  </si>
  <si>
    <t>PR_REP_LOSS</t>
  </si>
  <si>
    <t>In Excel: PERCENTRANK.INC on REP_LOSS</t>
  </si>
  <si>
    <t>Category 6 Indicators Sum</t>
  </si>
  <si>
    <t>S_CATEGORY6</t>
  </si>
  <si>
    <t>Sum of indicators scores in Category 6</t>
  </si>
  <si>
    <t>Category 6 Index</t>
  </si>
  <si>
    <t>PR_CATEGORY6</t>
  </si>
  <si>
    <t>In Excel: PERCENTRANK.INC on S_CATEGORY6</t>
  </si>
  <si>
    <t>Category 6 Top 10% Rank Flag</t>
  </si>
  <si>
    <t>FLAG_90_PL_C6</t>
  </si>
  <si>
    <t>Category 6 Top 20% Rank Flag</t>
  </si>
  <si>
    <t>FLAG_80_PL_C6</t>
  </si>
  <si>
    <t>(7) PEOPLE / SOCIAL
VULNERABILITIES (PS)</t>
  </si>
  <si>
    <t>PS1</t>
  </si>
  <si>
    <t>Population in Floodplain Ratio</t>
  </si>
  <si>
    <t>POP_FP_RT</t>
  </si>
  <si>
    <t>Percentage of population residing in the high-risk Special Flood Hazard Area to total population</t>
  </si>
  <si>
    <t>Percent Rank on POP_FP_RT</t>
  </si>
  <si>
    <t>PR_POP_FP_RT</t>
  </si>
  <si>
    <t>In Excel: PERCENTRANK.INC on POP_FP_RT</t>
  </si>
  <si>
    <t>PS2</t>
  </si>
  <si>
    <t>Population Displaced Ratio</t>
  </si>
  <si>
    <t>POP_DIS_RT</t>
  </si>
  <si>
    <t>Estimated percentage of population displaced by a major storm of a 1% annual chance (100-yr) probability</t>
  </si>
  <si>
    <t>Percent Rank on POP_DIS_RT</t>
  </si>
  <si>
    <t>PR_POP_DIS_RT</t>
  </si>
  <si>
    <t>In Excel: PERCENTRANK.INC on POP_DIS_RT</t>
  </si>
  <si>
    <t>PS3</t>
  </si>
  <si>
    <t>WV Social Vulnerability Index</t>
  </si>
  <si>
    <t>PR_WV_SVI</t>
  </si>
  <si>
    <t>Social vulnerability index developed for West Virginia based on eight socioeconomic and demographic indicators</t>
  </si>
  <si>
    <t>Category 7 Indicators Sum</t>
  </si>
  <si>
    <t>S_CATEGORY7</t>
  </si>
  <si>
    <t>Sum of indicators scores in Category 7</t>
  </si>
  <si>
    <t>Category 7 Index</t>
  </si>
  <si>
    <t>PR_CATEGORY7</t>
  </si>
  <si>
    <t>In Excel: PERCENTRANK.INC on S_CATEGORY7</t>
  </si>
  <si>
    <t>Category 7 Top 10% Rank Flag</t>
  </si>
  <si>
    <t>FLAG_90_PL_C7</t>
  </si>
  <si>
    <t>Category 7 Top 20% Rank Flag</t>
  </si>
  <si>
    <t>FLAG_80_PL_C7</t>
  </si>
  <si>
    <t>Risk Index (RI)</t>
  </si>
  <si>
    <t>Indicators Sum</t>
  </si>
  <si>
    <t>SUM_ALL</t>
  </si>
  <si>
    <t>Sum of indicators scores in all categories</t>
  </si>
  <si>
    <t>Cumulative Index</t>
  </si>
  <si>
    <t>CUM_INDEX</t>
  </si>
  <si>
    <t>Cumulative Index, in Excel: PERCENTRANK.INC on SUM_ALL</t>
  </si>
  <si>
    <t>CUMULTAVIE Top 10% Rank Flag</t>
  </si>
  <si>
    <t>FLAG_90_TOTAL</t>
  </si>
  <si>
    <t>Number of indicators  of all categories for which the geographic unit is among the top 10 percent</t>
  </si>
  <si>
    <t>CUMULATIVE Top 20% Rank Flag</t>
  </si>
  <si>
    <t>FLAG_80_TOTAL</t>
  </si>
  <si>
    <t>Number of indicators  of all categories for which the geographic unit is among the top 20 percent</t>
  </si>
  <si>
    <t>(8) Other Hazards (OH)</t>
  </si>
  <si>
    <t>OH1</t>
  </si>
  <si>
    <t xml:space="preserve">Dam Failure Risk         </t>
  </si>
  <si>
    <t>DAM_RSK</t>
  </si>
  <si>
    <t>UNDER DEVELOPMENT</t>
  </si>
  <si>
    <t>Percent Rank on DAM_RSK</t>
  </si>
  <si>
    <t>PR_DAM_RSK</t>
  </si>
  <si>
    <t>OH2</t>
  </si>
  <si>
    <t>Landslide Risk</t>
  </si>
  <si>
    <t>LNDSLD_RSK</t>
  </si>
  <si>
    <t>Percent Rank on LNDSLD_RSK</t>
  </si>
  <si>
    <t>PR_LNDSLD_RSK</t>
  </si>
  <si>
    <t>OH3</t>
  </si>
  <si>
    <t>Karst</t>
  </si>
  <si>
    <t>KARST_RSK</t>
  </si>
  <si>
    <t>Total Indicators:</t>
  </si>
  <si>
    <t xml:space="preserve">Spreadsheet Connecting to the GetDataDictionary FloodRisk REST API </t>
  </si>
  <si>
    <t xml:space="preserve">URL: </t>
  </si>
  <si>
    <t>http://gistc-websrvtest1-22:8085/GetDataDictionary</t>
  </si>
  <si>
    <t>Applicable To Scales</t>
  </si>
  <si>
    <t>Category</t>
  </si>
  <si>
    <t>Risk Factor</t>
  </si>
  <si>
    <t>Description</t>
  </si>
  <si>
    <t>Calculation</t>
  </si>
  <si>
    <t>IsCalculated</t>
  </si>
  <si>
    <t>IsIndicator</t>
  </si>
  <si>
    <t>IsUsedInIndex</t>
  </si>
  <si>
    <t>Units</t>
  </si>
  <si>
    <t>Data Type</t>
  </si>
  <si>
    <t>Significant Digits</t>
  </si>
  <si>
    <t>RiskFactorID</t>
  </si>
  <si>
    <t>SortOrder</t>
  </si>
  <si>
    <t>CategoryID</t>
  </si>
  <si>
    <t>General Information</t>
  </si>
  <si>
    <t/>
  </si>
  <si>
    <t>String</t>
  </si>
  <si>
    <t>See ListScale table for values</t>
  </si>
  <si>
    <t>Integer</t>
  </si>
  <si>
    <t>Units/Square Mile</t>
  </si>
  <si>
    <t>Decimal</t>
  </si>
  <si>
    <t>Floodplain Characteristics</t>
  </si>
  <si>
    <t>Percent</t>
  </si>
  <si>
    <t>Building Exposure</t>
  </si>
  <si>
    <t>Units/Acre</t>
  </si>
  <si>
    <t>Building Characteristics</t>
  </si>
  <si>
    <t>Dollars</t>
  </si>
  <si>
    <t>Critical Infrastructure</t>
  </si>
  <si>
    <t>FLAG_80_PL_C4</t>
  </si>
  <si>
    <t>Community Assets</t>
  </si>
  <si>
    <t>Number of non-historical community assets including utilities, post-secondary educational facilities, EMS, government buildings providing public services, and  religious buildings.</t>
  </si>
  <si>
    <t>Building Damage Loss</t>
  </si>
  <si>
    <t>People / Social Vulnerabilities</t>
  </si>
  <si>
    <t xml:space="preserve">Population in Floodplain Ratio </t>
  </si>
  <si>
    <t>Other Hazards</t>
  </si>
  <si>
    <t>Dam Failure Risk</t>
  </si>
  <si>
    <t>Under Development</t>
  </si>
  <si>
    <t>High-Susceptibility Landslide Ratio</t>
  </si>
  <si>
    <t>Risk Index</t>
  </si>
  <si>
    <t xml:space="preserve">Cumulative Top 10% Rank Flag </t>
  </si>
  <si>
    <t>Total number of indicators for which the geographic unit is among the top 10 percent</t>
  </si>
  <si>
    <t xml:space="preserve">Cumulative Top 20% Rank Flag </t>
  </si>
  <si>
    <t>Total number of indicators for which the geographic unit is among the top 20 percent</t>
  </si>
  <si>
    <t>Short Descriptions and Technical Document Page Link for Risk Assessment Web Reports</t>
  </si>
  <si>
    <t>Risk Variable Name</t>
  </si>
  <si>
    <t>Description for Table 1 of Web Report.  Example Values</t>
  </si>
  <si>
    <t>Infrastructure:  Roads Inundated Ratio</t>
  </si>
  <si>
    <t>Add description text to table minus values/units</t>
  </si>
  <si>
    <t>Doc. Page #</t>
  </si>
  <si>
    <r>
      <t>5,527 acres</t>
    </r>
    <r>
      <rPr>
        <sz val="11"/>
        <color rgb="FF000000"/>
        <rFont val="Calibri"/>
        <family val="2"/>
      </rPr>
      <t xml:space="preserve"> of high-risk floodplain.</t>
    </r>
  </si>
  <si>
    <r>
      <t xml:space="preserve">50.2% </t>
    </r>
    <r>
      <rPr>
        <sz val="11"/>
        <color rgb="FF000000"/>
        <rFont val="Calibri"/>
        <family val="2"/>
      </rPr>
      <t>of total community area lies within the Special Flood Hazard Area.</t>
    </r>
  </si>
  <si>
    <r>
      <t>239.5 miles</t>
    </r>
    <r>
      <rPr>
        <sz val="11"/>
        <color rgb="FF000000"/>
        <rFont val="Calibri"/>
        <family val="2"/>
      </rPr>
      <t xml:space="preserve"> of high-risk floodplain.</t>
    </r>
  </si>
  <si>
    <r>
      <t xml:space="preserve">33.1 miles/acre </t>
    </r>
    <r>
      <rPr>
        <sz val="11"/>
        <color rgb="FF000000"/>
        <rFont val="Calibri"/>
        <family val="2"/>
      </rPr>
      <t>of floodplain length in miles to total community area.</t>
    </r>
  </si>
  <si>
    <r>
      <t xml:space="preserve">27 </t>
    </r>
    <r>
      <rPr>
        <sz val="11"/>
        <color rgb="FF000000"/>
        <rFont val="Calibri"/>
        <family val="2"/>
      </rPr>
      <t>flood declared disasters since 1953.</t>
    </r>
  </si>
  <si>
    <r>
      <t>2.1 feet</t>
    </r>
    <r>
      <rPr>
        <sz val="11"/>
        <color rgb="FF000000"/>
        <rFont val="Calibri"/>
        <family val="2"/>
      </rPr>
      <t xml:space="preserve"> median base flood depth.</t>
    </r>
  </si>
  <si>
    <r>
      <t>4,498</t>
    </r>
    <r>
      <rPr>
        <sz val="11"/>
        <color rgb="FF000000"/>
        <rFont val="Calibri"/>
        <family val="2"/>
      </rPr>
      <t xml:space="preserve"> buildings in a high-risk flood zone.</t>
    </r>
  </si>
  <si>
    <r>
      <t xml:space="preserve">961 </t>
    </r>
    <r>
      <rPr>
        <sz val="11"/>
        <color rgb="FF000000"/>
        <rFont val="Calibri"/>
        <family val="2"/>
      </rPr>
      <t>buildings in the regulatory floodway or main river channel.</t>
    </r>
  </si>
  <si>
    <r>
      <t xml:space="preserve">38.2% </t>
    </r>
    <r>
      <rPr>
        <sz val="11"/>
        <color rgb="FF000000"/>
        <rFont val="Calibri"/>
        <family val="2"/>
      </rPr>
      <t>of floodplain buildings to total buildings.</t>
    </r>
  </si>
  <si>
    <r>
      <t xml:space="preserve">0.81 buildings/acre </t>
    </r>
    <r>
      <rPr>
        <sz val="11"/>
        <color rgb="FF000000"/>
        <rFont val="Calibri"/>
        <family val="2"/>
      </rPr>
      <t>density in floodplain.</t>
    </r>
  </si>
  <si>
    <r>
      <t>$29,800</t>
    </r>
    <r>
      <rPr>
        <sz val="11"/>
        <color rgb="FF000000"/>
        <rFont val="Calibri"/>
        <family val="2"/>
      </rPr>
      <t xml:space="preserve"> median building value in floodplain.</t>
    </r>
  </si>
  <si>
    <r>
      <t>35.5%</t>
    </r>
    <r>
      <rPr>
        <sz val="11"/>
        <color rgb="FF000000"/>
        <rFont val="Calibri"/>
        <family val="2"/>
      </rPr>
      <t xml:space="preserve"> of single-family dwellings in floodplain are manufactured homes.</t>
    </r>
  </si>
  <si>
    <r>
      <t>10.7%</t>
    </r>
    <r>
      <rPr>
        <sz val="11"/>
        <color rgb="FF000000"/>
        <rFont val="Calibri"/>
        <family val="2"/>
      </rPr>
      <t xml:space="preserve"> of floodplain buildings have subgrade basements.</t>
    </r>
  </si>
  <si>
    <r>
      <t>88.2%</t>
    </r>
    <r>
      <rPr>
        <sz val="11"/>
        <color rgb="FF000000"/>
        <rFont val="Calibri"/>
        <family val="2"/>
      </rPr>
      <t xml:space="preserve"> of floodplain buildings have only one story.</t>
    </r>
  </si>
  <si>
    <r>
      <t>47.6%</t>
    </r>
    <r>
      <rPr>
        <sz val="11"/>
        <color rgb="FF000000"/>
        <rFont val="Calibri"/>
        <family val="2"/>
      </rPr>
      <t xml:space="preserve"> of floodplain buildings are Pre-FIRM or built with no FIRM in effect.</t>
    </r>
  </si>
  <si>
    <r>
      <t>8.2%</t>
    </r>
    <r>
      <rPr>
        <sz val="11"/>
        <color rgb="FF000000"/>
        <rFont val="Calibri"/>
        <family val="2"/>
      </rPr>
      <t xml:space="preserve"> of floodplain buildings are Post-FIRM with lowest floor below BFE.</t>
    </r>
  </si>
  <si>
    <r>
      <t>18</t>
    </r>
    <r>
      <rPr>
        <sz val="11"/>
        <color rgb="FF000000"/>
        <rFont val="Calibri"/>
        <family val="2"/>
      </rPr>
      <t xml:space="preserve"> essential facilities.</t>
    </r>
  </si>
  <si>
    <r>
      <t>14.6%</t>
    </r>
    <r>
      <rPr>
        <sz val="11"/>
        <color rgb="FF000000"/>
        <rFont val="Calibri"/>
        <family val="2"/>
      </rPr>
      <t xml:space="preserve"> of roads flooded by a 1% annual chance (100-yr) major flood.</t>
    </r>
  </si>
  <si>
    <r>
      <t>0 or No</t>
    </r>
    <r>
      <rPr>
        <sz val="11"/>
        <color rgb="FF000000"/>
        <rFont val="Calibri"/>
        <family val="2"/>
      </rPr>
      <t xml:space="preserve"> historical assets in floodplain.</t>
    </r>
  </si>
  <si>
    <r>
      <t>115</t>
    </r>
    <r>
      <rPr>
        <sz val="11"/>
        <color rgb="FF000000"/>
        <rFont val="Calibri"/>
        <family val="2"/>
      </rPr>
      <t xml:space="preserve"> non-historical assets in floodplain.</t>
    </r>
  </si>
  <si>
    <r>
      <t>306</t>
    </r>
    <r>
      <rPr>
        <sz val="11"/>
        <color rgb="FF000000"/>
        <rFont val="Calibri"/>
        <family val="2"/>
      </rPr>
      <t xml:space="preserve"> bldgs. substantially damaged by a 1% annual chance (100-yr) flood.</t>
    </r>
  </si>
  <si>
    <r>
      <t>6.8%</t>
    </r>
    <r>
      <rPr>
        <sz val="11"/>
        <color rgb="FF000000"/>
        <rFont val="Calibri"/>
        <family val="2"/>
      </rPr>
      <t xml:space="preserve"> of buildings in floodplain substantially damaged by major storm.</t>
    </r>
  </si>
  <si>
    <r>
      <t>2,418</t>
    </r>
    <r>
      <rPr>
        <sz val="11"/>
        <color rgb="FF000000"/>
        <rFont val="Calibri"/>
        <family val="2"/>
      </rPr>
      <t xml:space="preserve"> of buildings have prior damage claims.</t>
    </r>
  </si>
  <si>
    <r>
      <t>1,110</t>
    </r>
    <r>
      <rPr>
        <sz val="11"/>
        <color rgb="FF000000"/>
        <rFont val="Calibri"/>
        <family val="2"/>
      </rPr>
      <t xml:space="preserve"> repetitive loss structures.</t>
    </r>
  </si>
  <si>
    <r>
      <t>33.8%</t>
    </r>
    <r>
      <rPr>
        <sz val="11"/>
        <color rgb="FF000000"/>
        <rFont val="Calibri"/>
        <family val="2"/>
      </rPr>
      <t xml:space="preserve"> of the population resides in a high-risk flood zone.  </t>
    </r>
  </si>
  <si>
    <r>
      <t xml:space="preserve">23.0% </t>
    </r>
    <r>
      <rPr>
        <sz val="11"/>
        <color rgb="FF000000"/>
        <rFont val="Calibri"/>
        <family val="2"/>
      </rPr>
      <t>of population displaced by a 1% annual chance (100-yr) flood event.</t>
    </r>
  </si>
  <si>
    <t>Add to table</t>
  </si>
  <si>
    <t>PDF Page Link</t>
  </si>
  <si>
    <r>
      <t xml:space="preserve">88.9% </t>
    </r>
    <r>
      <rPr>
        <sz val="11"/>
        <color rgb="FF000000"/>
        <rFont val="Calibri"/>
        <family val="2"/>
      </rPr>
      <t>index score of WV Social Vulnerability.</t>
    </r>
  </si>
  <si>
    <t>Version: 1.1.1</t>
  </si>
  <si>
    <t>Version Date: 8/15/2024</t>
  </si>
  <si>
    <t>Residents Living In Households</t>
  </si>
  <si>
    <t>HHLD_POP</t>
  </si>
  <si>
    <t>Total number of residents living in households within the geographic unit</t>
  </si>
  <si>
    <t>Applies</t>
  </si>
  <si>
    <t>Does Not Apply</t>
  </si>
  <si>
    <t>INDEX</t>
  </si>
  <si>
    <t>$</t>
  </si>
  <si>
    <t>Percentage of primary structures constructed after the FIRM date and their first floor is more than one foot below the BFE</t>
  </si>
  <si>
    <t>Number of essential facilities in the high, moderate, and reduced risk flood zones which provide critical services to the community</t>
  </si>
  <si>
    <t>Number of non-historical community assets including utilities, post-secondary educational facilities, EMS, government buildings providing public services, and religious buildings</t>
  </si>
  <si>
    <t>Median value of flood depths of all primary structures inventoried in the high-risk flood zones.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</si>
</sst>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FF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ptos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1F4E79"/>
      <name val="Calibri"/>
      <family val="2"/>
    </font>
    <font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E4E6FC"/>
        <bgColor indexed="64"/>
      </patternFill>
    </fill>
    <fill>
      <patternFill patternType="solid">
        <fgColor rgb="FFF1F2FD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C9FF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rgb="FFDDFFF9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rgb="FFEEFFCD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5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8" fillId="15" borderId="15" xfId="3" applyNumberFormat="1" applyFont="1" applyFill="1" applyBorder="1" applyAlignment="1">
      <alignment horizontal="center" vertical="center"/>
    </xf>
    <xf numFmtId="164" fontId="7" fillId="15" borderId="7" xfId="3" applyNumberFormat="1" applyFont="1" applyFill="1" applyBorder="1" applyAlignment="1">
      <alignment vertical="center" wrapText="1"/>
    </xf>
    <xf numFmtId="164" fontId="8" fillId="3" borderId="15" xfId="3" applyNumberFormat="1" applyFont="1" applyFill="1" applyBorder="1" applyAlignment="1">
      <alignment horizontal="center" vertical="center"/>
    </xf>
    <xf numFmtId="164" fontId="7" fillId="3" borderId="7" xfId="3" applyNumberFormat="1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/>
    </xf>
    <xf numFmtId="165" fontId="7" fillId="3" borderId="7" xfId="0" applyNumberFormat="1" applyFont="1" applyFill="1" applyBorder="1" applyAlignment="1">
      <alignment vertical="center" wrapText="1"/>
    </xf>
    <xf numFmtId="164" fontId="8" fillId="19" borderId="15" xfId="3" applyNumberFormat="1" applyFont="1" applyFill="1" applyBorder="1" applyAlignment="1">
      <alignment horizontal="center" vertical="center"/>
    </xf>
    <xf numFmtId="164" fontId="12" fillId="21" borderId="15" xfId="3" applyNumberFormat="1" applyFont="1" applyFill="1" applyBorder="1" applyAlignment="1">
      <alignment horizontal="center" vertical="center"/>
    </xf>
    <xf numFmtId="164" fontId="11" fillId="21" borderId="7" xfId="3" applyNumberFormat="1" applyFont="1" applyFill="1" applyBorder="1" applyAlignment="1">
      <alignment vertical="center" wrapText="1"/>
    </xf>
    <xf numFmtId="164" fontId="12" fillId="21" borderId="14" xfId="3" applyNumberFormat="1" applyFont="1" applyFill="1" applyBorder="1" applyAlignment="1">
      <alignment horizontal="center" vertical="center"/>
    </xf>
    <xf numFmtId="164" fontId="11" fillId="21" borderId="10" xfId="3" applyNumberFormat="1" applyFont="1" applyFill="1" applyBorder="1" applyAlignment="1">
      <alignment vertical="center" wrapText="1"/>
    </xf>
    <xf numFmtId="164" fontId="5" fillId="0" borderId="0" xfId="3" applyNumberFormat="1" applyFont="1" applyFill="1" applyAlignment="1">
      <alignment horizontal="center" vertical="center"/>
    </xf>
    <xf numFmtId="164" fontId="5" fillId="0" borderId="0" xfId="3" applyNumberFormat="1" applyFont="1" applyFill="1" applyAlignment="1">
      <alignment vertical="center"/>
    </xf>
    <xf numFmtId="3" fontId="13" fillId="17" borderId="13" xfId="0" applyNumberFormat="1" applyFont="1" applyFill="1" applyBorder="1" applyAlignment="1">
      <alignment horizontal="center" vertical="center"/>
    </xf>
    <xf numFmtId="164" fontId="13" fillId="15" borderId="15" xfId="3" applyNumberFormat="1" applyFont="1" applyFill="1" applyBorder="1" applyAlignment="1">
      <alignment horizontal="center" vertical="center"/>
    </xf>
    <xf numFmtId="0" fontId="13" fillId="17" borderId="15" xfId="0" applyFont="1" applyFill="1" applyBorder="1" applyAlignment="1">
      <alignment horizontal="center" vertical="center"/>
    </xf>
    <xf numFmtId="0" fontId="7" fillId="14" borderId="7" xfId="0" applyFont="1" applyFill="1" applyBorder="1" applyAlignment="1">
      <alignment vertical="center" wrapText="1"/>
    </xf>
    <xf numFmtId="0" fontId="14" fillId="14" borderId="7" xfId="0" applyFont="1" applyFill="1" applyBorder="1" applyAlignment="1">
      <alignment vertical="center" wrapText="1"/>
    </xf>
    <xf numFmtId="164" fontId="14" fillId="15" borderId="7" xfId="3" applyNumberFormat="1" applyFont="1" applyFill="1" applyBorder="1" applyAlignment="1">
      <alignment vertical="center" wrapText="1"/>
    </xf>
    <xf numFmtId="0" fontId="13" fillId="16" borderId="15" xfId="0" applyFont="1" applyFill="1" applyBorder="1" applyAlignment="1">
      <alignment horizontal="center" vertical="center"/>
    </xf>
    <xf numFmtId="0" fontId="14" fillId="16" borderId="7" xfId="0" applyFont="1" applyFill="1" applyBorder="1" applyAlignment="1">
      <alignment vertical="center" wrapText="1"/>
    </xf>
    <xf numFmtId="164" fontId="11" fillId="19" borderId="7" xfId="3" applyNumberFormat="1" applyFont="1" applyFill="1" applyBorder="1" applyAlignment="1">
      <alignment vertical="center" wrapText="1"/>
    </xf>
    <xf numFmtId="164" fontId="8" fillId="18" borderId="15" xfId="3" applyNumberFormat="1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vertical="center" wrapText="1"/>
    </xf>
    <xf numFmtId="0" fontId="13" fillId="6" borderId="15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vertical="center" wrapText="1"/>
    </xf>
    <xf numFmtId="164" fontId="7" fillId="13" borderId="7" xfId="3" applyNumberFormat="1" applyFont="1" applyFill="1" applyBorder="1" applyAlignment="1">
      <alignment vertical="center" wrapText="1"/>
    </xf>
    <xf numFmtId="164" fontId="7" fillId="18" borderId="7" xfId="3" applyNumberFormat="1" applyFont="1" applyFill="1" applyBorder="1" applyAlignment="1">
      <alignment vertical="center" wrapText="1"/>
    </xf>
    <xf numFmtId="0" fontId="13" fillId="8" borderId="13" xfId="0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vertical="center" wrapText="1"/>
    </xf>
    <xf numFmtId="0" fontId="7" fillId="9" borderId="7" xfId="0" applyFont="1" applyFill="1" applyBorder="1" applyAlignment="1">
      <alignment vertical="center" wrapText="1"/>
    </xf>
    <xf numFmtId="0" fontId="8" fillId="10" borderId="13" xfId="0" applyFont="1" applyFill="1" applyBorder="1" applyAlignment="1">
      <alignment horizontal="center" vertical="center"/>
    </xf>
    <xf numFmtId="0" fontId="8" fillId="10" borderId="15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vertical="center" wrapText="1"/>
    </xf>
    <xf numFmtId="0" fontId="7" fillId="11" borderId="9" xfId="0" applyFont="1" applyFill="1" applyBorder="1" applyAlignment="1">
      <alignment vertical="center" wrapText="1"/>
    </xf>
    <xf numFmtId="0" fontId="7" fillId="11" borderId="7" xfId="0" applyFont="1" applyFill="1" applyBorder="1" applyAlignment="1">
      <alignment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164" fontId="7" fillId="0" borderId="0" xfId="3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top"/>
    </xf>
    <xf numFmtId="164" fontId="7" fillId="3" borderId="7" xfId="3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8" borderId="7" xfId="0" applyFont="1" applyFill="1" applyBorder="1" applyAlignment="1">
      <alignment horizontal="left" vertical="center" wrapText="1"/>
    </xf>
    <xf numFmtId="0" fontId="5" fillId="9" borderId="9" xfId="0" applyFont="1" applyFill="1" applyBorder="1" applyAlignment="1">
      <alignment vertical="center" wrapText="1"/>
    </xf>
    <xf numFmtId="0" fontId="7" fillId="10" borderId="9" xfId="0" applyFont="1" applyFill="1" applyBorder="1" applyAlignment="1">
      <alignment horizontal="left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7" fillId="10" borderId="2" xfId="0" applyFont="1" applyFill="1" applyBorder="1" applyAlignment="1">
      <alignment horizontal="center" vertical="center" wrapText="1"/>
    </xf>
    <xf numFmtId="164" fontId="8" fillId="15" borderId="24" xfId="3" applyNumberFormat="1" applyFont="1" applyFill="1" applyBorder="1" applyAlignment="1">
      <alignment horizontal="center" vertical="center"/>
    </xf>
    <xf numFmtId="0" fontId="8" fillId="9" borderId="31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164" fontId="11" fillId="19" borderId="7" xfId="3" applyNumberFormat="1" applyFont="1" applyFill="1" applyBorder="1" applyAlignment="1">
      <alignment horizontal="left" vertical="center"/>
    </xf>
    <xf numFmtId="0" fontId="8" fillId="11" borderId="31" xfId="0" applyFont="1" applyFill="1" applyBorder="1" applyAlignment="1">
      <alignment horizontal="center" vertical="center"/>
    </xf>
    <xf numFmtId="164" fontId="11" fillId="21" borderId="7" xfId="3" applyNumberFormat="1" applyFont="1" applyFill="1" applyBorder="1" applyAlignment="1">
      <alignment horizontal="left" vertical="center" wrapText="1"/>
    </xf>
    <xf numFmtId="164" fontId="11" fillId="21" borderId="10" xfId="3" applyNumberFormat="1" applyFont="1" applyFill="1" applyBorder="1" applyAlignment="1">
      <alignment horizontal="left" vertical="center" wrapText="1"/>
    </xf>
    <xf numFmtId="164" fontId="8" fillId="18" borderId="24" xfId="3" applyNumberFormat="1" applyFont="1" applyFill="1" applyBorder="1" applyAlignment="1">
      <alignment horizontal="center" vertical="center"/>
    </xf>
    <xf numFmtId="164" fontId="12" fillId="21" borderId="24" xfId="3" applyNumberFormat="1" applyFont="1" applyFill="1" applyBorder="1" applyAlignment="1">
      <alignment horizontal="center" vertical="center"/>
    </xf>
    <xf numFmtId="164" fontId="12" fillId="21" borderId="33" xfId="3" applyNumberFormat="1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left" vertical="center" wrapText="1"/>
    </xf>
    <xf numFmtId="164" fontId="8" fillId="19" borderId="24" xfId="3" applyNumberFormat="1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left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left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vertical="center" wrapText="1"/>
    </xf>
    <xf numFmtId="0" fontId="5" fillId="11" borderId="15" xfId="0" applyFont="1" applyFill="1" applyBorder="1" applyAlignment="1">
      <alignment horizontal="center" vertical="center" wrapText="1"/>
    </xf>
    <xf numFmtId="164" fontId="13" fillId="15" borderId="17" xfId="3" applyNumberFormat="1" applyFont="1" applyFill="1" applyBorder="1" applyAlignment="1">
      <alignment horizontal="center" vertical="center"/>
    </xf>
    <xf numFmtId="3" fontId="13" fillId="17" borderId="15" xfId="0" applyNumberFormat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164" fontId="7" fillId="15" borderId="5" xfId="3" applyNumberFormat="1" applyFont="1" applyFill="1" applyBorder="1" applyAlignment="1">
      <alignment horizontal="center" vertical="center" wrapText="1"/>
    </xf>
    <xf numFmtId="164" fontId="9" fillId="18" borderId="5" xfId="3" applyNumberFormat="1" applyFont="1" applyFill="1" applyBorder="1" applyAlignment="1">
      <alignment horizontal="center" vertical="center"/>
    </xf>
    <xf numFmtId="164" fontId="11" fillId="21" borderId="5" xfId="3" applyNumberFormat="1" applyFont="1" applyFill="1" applyBorder="1" applyAlignment="1">
      <alignment horizontal="center" vertical="center" wrapText="1"/>
    </xf>
    <xf numFmtId="164" fontId="11" fillId="21" borderId="29" xfId="3" applyNumberFormat="1" applyFont="1" applyFill="1" applyBorder="1" applyAlignment="1">
      <alignment horizontal="center" vertical="center" wrapText="1"/>
    </xf>
    <xf numFmtId="3" fontId="7" fillId="14" borderId="2" xfId="0" applyNumberFormat="1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 wrapText="1"/>
    </xf>
    <xf numFmtId="0" fontId="14" fillId="14" borderId="5" xfId="0" applyFont="1" applyFill="1" applyBorder="1" applyAlignment="1">
      <alignment horizontal="center" vertical="center" wrapText="1"/>
    </xf>
    <xf numFmtId="164" fontId="14" fillId="15" borderId="5" xfId="3" applyNumberFormat="1" applyFont="1" applyFill="1" applyBorder="1" applyAlignment="1">
      <alignment horizontal="center" vertical="center" wrapText="1"/>
    </xf>
    <xf numFmtId="0" fontId="14" fillId="16" borderId="5" xfId="0" applyFont="1" applyFill="1" applyBorder="1" applyAlignment="1">
      <alignment horizontal="center" vertical="center" wrapText="1"/>
    </xf>
    <xf numFmtId="164" fontId="11" fillId="19" borderId="5" xfId="3" applyNumberFormat="1" applyFont="1" applyFill="1" applyBorder="1" applyAlignment="1">
      <alignment horizontal="center" vertical="center" wrapText="1"/>
    </xf>
    <xf numFmtId="164" fontId="11" fillId="21" borderId="4" xfId="3" applyNumberFormat="1" applyFont="1" applyFill="1" applyBorder="1" applyAlignment="1">
      <alignment horizontal="center" vertical="center" wrapText="1"/>
    </xf>
    <xf numFmtId="164" fontId="7" fillId="18" borderId="5" xfId="3" applyNumberFormat="1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left" vertical="center"/>
    </xf>
    <xf numFmtId="0" fontId="7" fillId="12" borderId="5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left" vertical="center" wrapText="1"/>
    </xf>
    <xf numFmtId="0" fontId="7" fillId="12" borderId="10" xfId="0" applyFont="1" applyFill="1" applyBorder="1" applyAlignment="1">
      <alignment horizontal="left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7" fillId="15" borderId="7" xfId="0" applyFont="1" applyFill="1" applyBorder="1" applyAlignment="1">
      <alignment horizontal="left" vertical="center"/>
    </xf>
    <xf numFmtId="0" fontId="7" fillId="15" borderId="5" xfId="0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164" fontId="7" fillId="15" borderId="8" xfId="3" applyNumberFormat="1" applyFont="1" applyFill="1" applyBorder="1" applyAlignment="1">
      <alignment horizontal="center" vertical="center" wrapText="1"/>
    </xf>
    <xf numFmtId="3" fontId="7" fillId="3" borderId="8" xfId="3" applyNumberFormat="1" applyFont="1" applyFill="1" applyBorder="1" applyAlignment="1">
      <alignment horizontal="center" vertical="center" wrapText="1"/>
    </xf>
    <xf numFmtId="164" fontId="11" fillId="19" borderId="8" xfId="3" applyNumberFormat="1" applyFont="1" applyFill="1" applyBorder="1" applyAlignment="1">
      <alignment horizontal="center" vertical="center"/>
    </xf>
    <xf numFmtId="164" fontId="9" fillId="18" borderId="8" xfId="3" applyNumberFormat="1" applyFont="1" applyFill="1" applyBorder="1" applyAlignment="1">
      <alignment horizontal="center" vertical="center"/>
    </xf>
    <xf numFmtId="164" fontId="11" fillId="21" borderId="8" xfId="3" applyNumberFormat="1" applyFont="1" applyFill="1" applyBorder="1" applyAlignment="1">
      <alignment horizontal="center" vertical="center" wrapText="1"/>
    </xf>
    <xf numFmtId="0" fontId="1" fillId="2" borderId="0" xfId="1" applyAlignment="1">
      <alignment horizontal="center" vertical="center"/>
    </xf>
    <xf numFmtId="0" fontId="7" fillId="0" borderId="11" xfId="1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30" xfId="1" applyFont="1" applyFill="1" applyBorder="1" applyAlignment="1">
      <alignment vertical="center" wrapText="1"/>
    </xf>
    <xf numFmtId="0" fontId="7" fillId="0" borderId="32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/>
    </xf>
    <xf numFmtId="0" fontId="7" fillId="16" borderId="11" xfId="0" applyFont="1" applyFill="1" applyBorder="1" applyAlignment="1">
      <alignment vertical="center" wrapText="1"/>
    </xf>
    <xf numFmtId="0" fontId="7" fillId="16" borderId="8" xfId="0" applyFont="1" applyFill="1" applyBorder="1" applyAlignment="1">
      <alignment vertical="center" wrapText="1"/>
    </xf>
    <xf numFmtId="0" fontId="7" fillId="16" borderId="20" xfId="0" applyFont="1" applyFill="1" applyBorder="1" applyAlignment="1">
      <alignment vertical="center" wrapText="1"/>
    </xf>
    <xf numFmtId="0" fontId="7" fillId="16" borderId="21" xfId="0" applyFont="1" applyFill="1" applyBorder="1" applyAlignment="1">
      <alignment horizontal="center" vertical="center" wrapText="1"/>
    </xf>
    <xf numFmtId="0" fontId="7" fillId="16" borderId="23" xfId="0" applyFont="1" applyFill="1" applyBorder="1" applyAlignment="1">
      <alignment horizontal="center" vertical="center" wrapText="1"/>
    </xf>
    <xf numFmtId="0" fontId="7" fillId="16" borderId="2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164" fontId="7" fillId="13" borderId="8" xfId="3" applyNumberFormat="1" applyFont="1" applyFill="1" applyBorder="1" applyAlignment="1">
      <alignment horizontal="center" vertical="center" wrapText="1"/>
    </xf>
    <xf numFmtId="164" fontId="7" fillId="18" borderId="8" xfId="3" applyNumberFormat="1" applyFont="1" applyFill="1" applyBorder="1" applyAlignment="1">
      <alignment horizontal="center" vertical="center" wrapText="1"/>
    </xf>
    <xf numFmtId="164" fontId="11" fillId="21" borderId="20" xfId="3" applyNumberFormat="1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164" fontId="7" fillId="15" borderId="23" xfId="3" applyNumberFormat="1" applyFont="1" applyFill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 vertical="center" wrapText="1"/>
    </xf>
    <xf numFmtId="164" fontId="7" fillId="18" borderId="23" xfId="3" applyNumberFormat="1" applyFont="1" applyFill="1" applyBorder="1" applyAlignment="1">
      <alignment horizontal="center" vertical="center" wrapText="1"/>
    </xf>
    <xf numFmtId="164" fontId="11" fillId="21" borderId="23" xfId="3" applyNumberFormat="1" applyFont="1" applyFill="1" applyBorder="1" applyAlignment="1">
      <alignment horizontal="center" vertical="center" wrapText="1"/>
    </xf>
    <xf numFmtId="164" fontId="11" fillId="21" borderId="22" xfId="3" applyNumberFormat="1" applyFont="1" applyFill="1" applyBorder="1" applyAlignment="1">
      <alignment horizontal="center" vertical="center" wrapText="1"/>
    </xf>
    <xf numFmtId="0" fontId="7" fillId="9" borderId="21" xfId="0" applyFont="1" applyFill="1" applyBorder="1" applyAlignment="1">
      <alignment horizontal="center" vertical="center" wrapText="1"/>
    </xf>
    <xf numFmtId="0" fontId="7" fillId="9" borderId="23" xfId="0" applyFont="1" applyFill="1" applyBorder="1" applyAlignment="1">
      <alignment horizontal="center" vertical="center" wrapText="1"/>
    </xf>
    <xf numFmtId="0" fontId="8" fillId="11" borderId="2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16" borderId="13" xfId="0" applyFont="1" applyFill="1" applyBorder="1" applyAlignment="1">
      <alignment horizontal="center" vertical="center"/>
    </xf>
    <xf numFmtId="0" fontId="8" fillId="16" borderId="15" xfId="0" applyFont="1" applyFill="1" applyBorder="1" applyAlignment="1">
      <alignment horizontal="center" vertical="center"/>
    </xf>
    <xf numFmtId="0" fontId="8" fillId="16" borderId="14" xfId="0" applyFont="1" applyFill="1" applyBorder="1" applyAlignment="1">
      <alignment horizontal="center" vertical="center"/>
    </xf>
    <xf numFmtId="164" fontId="6" fillId="19" borderId="37" xfId="3" applyNumberFormat="1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center"/>
    </xf>
    <xf numFmtId="164" fontId="11" fillId="19" borderId="9" xfId="3" applyNumberFormat="1" applyFont="1" applyFill="1" applyBorder="1" applyAlignment="1">
      <alignment vertical="center" wrapText="1"/>
    </xf>
    <xf numFmtId="164" fontId="11" fillId="19" borderId="13" xfId="3" applyNumberFormat="1" applyFont="1" applyFill="1" applyBorder="1" applyAlignment="1">
      <alignment horizontal="center" vertical="center" wrapText="1"/>
    </xf>
    <xf numFmtId="164" fontId="7" fillId="20" borderId="15" xfId="3" applyNumberFormat="1" applyFont="1" applyFill="1" applyBorder="1" applyAlignment="1">
      <alignment horizontal="center" vertical="center"/>
    </xf>
    <xf numFmtId="164" fontId="12" fillId="21" borderId="15" xfId="3" applyNumberFormat="1" applyFont="1" applyFill="1" applyBorder="1" applyAlignment="1">
      <alignment horizontal="left" vertical="center"/>
    </xf>
    <xf numFmtId="164" fontId="12" fillId="21" borderId="14" xfId="3" applyNumberFormat="1" applyFont="1" applyFill="1" applyBorder="1" applyAlignment="1">
      <alignment horizontal="left" vertical="center"/>
    </xf>
    <xf numFmtId="0" fontId="5" fillId="7" borderId="15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4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16" borderId="5" xfId="0" applyFont="1" applyFill="1" applyBorder="1" applyAlignment="1">
      <alignment horizontal="center" vertical="center"/>
    </xf>
    <xf numFmtId="0" fontId="13" fillId="16" borderId="4" xfId="0" applyFont="1" applyFill="1" applyBorder="1" applyAlignment="1">
      <alignment horizontal="center" vertical="center"/>
    </xf>
    <xf numFmtId="0" fontId="18" fillId="16" borderId="9" xfId="0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horizontal="center" vertical="center"/>
    </xf>
    <xf numFmtId="0" fontId="18" fillId="16" borderId="13" xfId="0" applyFont="1" applyFill="1" applyBorder="1" applyAlignment="1">
      <alignment horizontal="center" vertical="center"/>
    </xf>
    <xf numFmtId="0" fontId="18" fillId="16" borderId="7" xfId="0" applyFont="1" applyFill="1" applyBorder="1" applyAlignment="1">
      <alignment horizontal="center" vertical="center"/>
    </xf>
    <xf numFmtId="0" fontId="18" fillId="16" borderId="5" xfId="0" applyFont="1" applyFill="1" applyBorder="1" applyAlignment="1">
      <alignment horizontal="center" vertical="center"/>
    </xf>
    <xf numFmtId="0" fontId="18" fillId="16" borderId="15" xfId="0" applyFont="1" applyFill="1" applyBorder="1" applyAlignment="1">
      <alignment horizontal="center" vertical="center"/>
    </xf>
    <xf numFmtId="0" fontId="18" fillId="16" borderId="10" xfId="0" applyFont="1" applyFill="1" applyBorder="1" applyAlignment="1">
      <alignment horizontal="center" vertical="center"/>
    </xf>
    <xf numFmtId="0" fontId="18" fillId="16" borderId="4" xfId="0" applyFont="1" applyFill="1" applyBorder="1" applyAlignment="1">
      <alignment horizontal="center" vertical="center"/>
    </xf>
    <xf numFmtId="0" fontId="18" fillId="16" borderId="14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5" fillId="16" borderId="11" xfId="0" applyFont="1" applyFill="1" applyBorder="1" applyAlignment="1">
      <alignment horizontal="left" vertical="center" wrapText="1"/>
    </xf>
    <xf numFmtId="0" fontId="5" fillId="16" borderId="13" xfId="1" applyFont="1" applyFill="1" applyBorder="1" applyAlignment="1">
      <alignment horizontal="center" vertical="center"/>
    </xf>
    <xf numFmtId="0" fontId="5" fillId="16" borderId="8" xfId="0" applyFont="1" applyFill="1" applyBorder="1" applyAlignment="1">
      <alignment horizontal="left" vertical="center" wrapText="1"/>
    </xf>
    <xf numFmtId="0" fontId="5" fillId="16" borderId="15" xfId="0" applyFont="1" applyFill="1" applyBorder="1" applyAlignment="1">
      <alignment horizontal="center" vertical="center"/>
    </xf>
    <xf numFmtId="0" fontId="5" fillId="16" borderId="8" xfId="0" applyFont="1" applyFill="1" applyBorder="1" applyAlignment="1">
      <alignment horizontal="left" vertical="center"/>
    </xf>
    <xf numFmtId="0" fontId="5" fillId="16" borderId="20" xfId="0" applyFont="1" applyFill="1" applyBorder="1" applyAlignment="1">
      <alignment horizontal="left" vertical="center" wrapText="1"/>
    </xf>
    <xf numFmtId="0" fontId="5" fillId="16" borderId="14" xfId="0" applyFont="1" applyFill="1" applyBorder="1" applyAlignment="1">
      <alignment horizontal="center" vertical="center"/>
    </xf>
    <xf numFmtId="0" fontId="5" fillId="15" borderId="15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left" vertical="center" wrapText="1"/>
    </xf>
    <xf numFmtId="0" fontId="15" fillId="19" borderId="7" xfId="0" applyFont="1" applyFill="1" applyBorder="1" applyAlignment="1">
      <alignment horizontal="left" vertical="center" wrapText="1"/>
    </xf>
    <xf numFmtId="0" fontId="15" fillId="19" borderId="15" xfId="0" applyFont="1" applyFill="1" applyBorder="1" applyAlignment="1">
      <alignment horizontal="center" vertical="center"/>
    </xf>
    <xf numFmtId="0" fontId="5" fillId="18" borderId="7" xfId="0" applyFont="1" applyFill="1" applyBorder="1" applyAlignment="1">
      <alignment horizontal="left" vertical="center" wrapText="1"/>
    </xf>
    <xf numFmtId="0" fontId="5" fillId="18" borderId="15" xfId="0" applyFont="1" applyFill="1" applyBorder="1" applyAlignment="1">
      <alignment horizontal="center" vertical="center"/>
    </xf>
    <xf numFmtId="0" fontId="15" fillId="21" borderId="7" xfId="0" applyFont="1" applyFill="1" applyBorder="1" applyAlignment="1">
      <alignment horizontal="left" vertical="center" wrapText="1"/>
    </xf>
    <xf numFmtId="0" fontId="15" fillId="21" borderId="15" xfId="0" applyFont="1" applyFill="1" applyBorder="1" applyAlignment="1">
      <alignment horizontal="center" vertical="center"/>
    </xf>
    <xf numFmtId="0" fontId="15" fillId="21" borderId="10" xfId="0" applyFont="1" applyFill="1" applyBorder="1" applyAlignment="1">
      <alignment horizontal="left" vertical="center" wrapText="1"/>
    </xf>
    <xf numFmtId="0" fontId="15" fillId="21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vertical="center" wrapText="1"/>
    </xf>
    <xf numFmtId="0" fontId="18" fillId="3" borderId="7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3" fontId="7" fillId="17" borderId="9" xfId="0" applyNumberFormat="1" applyFont="1" applyFill="1" applyBorder="1" applyAlignment="1">
      <alignment vertical="center" wrapText="1"/>
    </xf>
    <xf numFmtId="0" fontId="9" fillId="17" borderId="9" xfId="0" applyFont="1" applyFill="1" applyBorder="1" applyAlignment="1">
      <alignment horizontal="left" vertical="center" wrapText="1"/>
    </xf>
    <xf numFmtId="0" fontId="5" fillId="17" borderId="13" xfId="0" applyFont="1" applyFill="1" applyBorder="1" applyAlignment="1">
      <alignment horizontal="center" vertical="center"/>
    </xf>
    <xf numFmtId="0" fontId="9" fillId="17" borderId="7" xfId="0" applyFont="1" applyFill="1" applyBorder="1" applyAlignment="1">
      <alignment horizontal="left" vertical="center" wrapText="1"/>
    </xf>
    <xf numFmtId="0" fontId="5" fillId="17" borderId="15" xfId="0" applyFont="1" applyFill="1" applyBorder="1" applyAlignment="1">
      <alignment horizontal="center" vertical="center"/>
    </xf>
    <xf numFmtId="0" fontId="5" fillId="17" borderId="16" xfId="0" applyFont="1" applyFill="1" applyBorder="1" applyAlignment="1">
      <alignment horizontal="left" vertical="center"/>
    </xf>
    <xf numFmtId="0" fontId="5" fillId="17" borderId="28" xfId="0" applyFont="1" applyFill="1" applyBorder="1" applyAlignment="1">
      <alignment horizontal="center" vertical="center"/>
    </xf>
    <xf numFmtId="0" fontId="9" fillId="15" borderId="7" xfId="0" applyFont="1" applyFill="1" applyBorder="1" applyAlignment="1">
      <alignment horizontal="left" vertical="center" wrapText="1"/>
    </xf>
    <xf numFmtId="0" fontId="9" fillId="18" borderId="7" xfId="0" applyFont="1" applyFill="1" applyBorder="1" applyAlignment="1">
      <alignment horizontal="left" vertical="center" wrapText="1"/>
    </xf>
    <xf numFmtId="0" fontId="18" fillId="17" borderId="5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5" fillId="0" borderId="20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3" fontId="7" fillId="3" borderId="11" xfId="3" applyNumberFormat="1" applyFont="1" applyFill="1" applyBorder="1" applyAlignment="1">
      <alignment horizontal="center" vertical="center" wrapText="1"/>
    </xf>
    <xf numFmtId="3" fontId="7" fillId="3" borderId="9" xfId="3" applyNumberFormat="1" applyFont="1" applyFill="1" applyBorder="1" applyAlignment="1">
      <alignment horizontal="left" vertical="center" wrapText="1"/>
    </xf>
    <xf numFmtId="164" fontId="8" fillId="3" borderId="13" xfId="3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164" fontId="5" fillId="15" borderId="8" xfId="3" applyNumberFormat="1" applyFont="1" applyFill="1" applyBorder="1" applyAlignment="1">
      <alignment vertical="center" wrapText="1"/>
    </xf>
    <xf numFmtId="0" fontId="7" fillId="14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164" fontId="7" fillId="15" borderId="7" xfId="3" applyNumberFormat="1" applyFont="1" applyFill="1" applyBorder="1" applyAlignment="1">
      <alignment horizontal="left" vertical="center" wrapText="1"/>
    </xf>
    <xf numFmtId="164" fontId="11" fillId="19" borderId="8" xfId="3" applyNumberFormat="1" applyFont="1" applyFill="1" applyBorder="1" applyAlignment="1">
      <alignment horizontal="center" vertical="center" wrapText="1"/>
    </xf>
    <xf numFmtId="164" fontId="11" fillId="19" borderId="23" xfId="3" applyNumberFormat="1" applyFont="1" applyFill="1" applyBorder="1" applyAlignment="1">
      <alignment horizontal="center" vertical="center" wrapText="1"/>
    </xf>
    <xf numFmtId="164" fontId="7" fillId="20" borderId="7" xfId="3" applyNumberFormat="1" applyFont="1" applyFill="1" applyBorder="1" applyAlignment="1">
      <alignment horizontal="left" vertical="center"/>
    </xf>
    <xf numFmtId="0" fontId="18" fillId="17" borderId="9" xfId="0" applyFont="1" applyFill="1" applyBorder="1" applyAlignment="1">
      <alignment horizontal="center" vertical="center"/>
    </xf>
    <xf numFmtId="0" fontId="18" fillId="17" borderId="2" xfId="0" applyFont="1" applyFill="1" applyBorder="1" applyAlignment="1">
      <alignment horizontal="center" vertical="center"/>
    </xf>
    <xf numFmtId="0" fontId="18" fillId="17" borderId="13" xfId="0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18" fillId="17" borderId="15" xfId="0" applyFont="1" applyFill="1" applyBorder="1" applyAlignment="1">
      <alignment horizontal="center" vertical="center"/>
    </xf>
    <xf numFmtId="0" fontId="13" fillId="17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15" borderId="7" xfId="0" applyFont="1" applyFill="1" applyBorder="1" applyAlignment="1">
      <alignment vertical="center" wrapText="1"/>
    </xf>
    <xf numFmtId="0" fontId="5" fillId="15" borderId="15" xfId="0" applyFont="1" applyFill="1" applyBorder="1" applyAlignment="1">
      <alignment horizontal="center" vertical="center" wrapText="1"/>
    </xf>
    <xf numFmtId="0" fontId="15" fillId="19" borderId="7" xfId="0" applyFont="1" applyFill="1" applyBorder="1" applyAlignment="1">
      <alignment vertical="center" wrapText="1"/>
    </xf>
    <xf numFmtId="0" fontId="15" fillId="19" borderId="15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vertical="center" wrapText="1"/>
    </xf>
    <xf numFmtId="0" fontId="5" fillId="18" borderId="15" xfId="0" applyFont="1" applyFill="1" applyBorder="1" applyAlignment="1">
      <alignment horizontal="center" vertical="center" wrapText="1"/>
    </xf>
    <xf numFmtId="0" fontId="15" fillId="21" borderId="7" xfId="0" applyFont="1" applyFill="1" applyBorder="1" applyAlignment="1">
      <alignment vertical="center" wrapText="1"/>
    </xf>
    <xf numFmtId="0" fontId="15" fillId="21" borderId="15" xfId="0" applyFont="1" applyFill="1" applyBorder="1" applyAlignment="1">
      <alignment horizontal="center" vertical="center" wrapText="1"/>
    </xf>
    <xf numFmtId="0" fontId="15" fillId="21" borderId="10" xfId="0" applyFont="1" applyFill="1" applyBorder="1" applyAlignment="1">
      <alignment vertical="center" wrapText="1"/>
    </xf>
    <xf numFmtId="0" fontId="15" fillId="21" borderId="14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8" fillId="9" borderId="15" xfId="0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8" fillId="9" borderId="13" xfId="0" applyFont="1" applyFill="1" applyBorder="1" applyAlignment="1">
      <alignment horizontal="center" vertical="center"/>
    </xf>
    <xf numFmtId="0" fontId="18" fillId="10" borderId="7" xfId="0" applyFont="1" applyFill="1" applyBorder="1" applyAlignment="1">
      <alignment horizontal="center" vertical="center"/>
    </xf>
    <xf numFmtId="0" fontId="18" fillId="10" borderId="5" xfId="0" applyFont="1" applyFill="1" applyBorder="1" applyAlignment="1">
      <alignment horizontal="center" vertical="center"/>
    </xf>
    <xf numFmtId="0" fontId="18" fillId="10" borderId="9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/>
    </xf>
    <xf numFmtId="0" fontId="18" fillId="10" borderId="13" xfId="0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center" vertical="center"/>
    </xf>
    <xf numFmtId="0" fontId="13" fillId="10" borderId="5" xfId="0" applyFont="1" applyFill="1" applyBorder="1" applyAlignment="1">
      <alignment horizontal="center" vertical="center"/>
    </xf>
    <xf numFmtId="0" fontId="18" fillId="11" borderId="7" xfId="0" applyFont="1" applyFill="1" applyBorder="1" applyAlignment="1">
      <alignment horizontal="center" vertical="center"/>
    </xf>
    <xf numFmtId="0" fontId="18" fillId="11" borderId="5" xfId="0" applyFont="1" applyFill="1" applyBorder="1" applyAlignment="1">
      <alignment horizontal="center" vertical="center"/>
    </xf>
    <xf numFmtId="0" fontId="13" fillId="11" borderId="5" xfId="0" applyFont="1" applyFill="1" applyBorder="1" applyAlignment="1">
      <alignment horizontal="center" vertical="center"/>
    </xf>
    <xf numFmtId="0" fontId="18" fillId="11" borderId="15" xfId="0" applyFont="1" applyFill="1" applyBorder="1" applyAlignment="1">
      <alignment horizontal="center" vertical="center"/>
    </xf>
    <xf numFmtId="0" fontId="13" fillId="11" borderId="15" xfId="0" applyFont="1" applyFill="1" applyBorder="1" applyAlignment="1">
      <alignment horizontal="center" vertical="center"/>
    </xf>
    <xf numFmtId="0" fontId="18" fillId="11" borderId="9" xfId="0" applyFont="1" applyFill="1" applyBorder="1" applyAlignment="1">
      <alignment horizontal="center" vertical="center"/>
    </xf>
    <xf numFmtId="0" fontId="18" fillId="11" borderId="2" xfId="0" applyFont="1" applyFill="1" applyBorder="1" applyAlignment="1">
      <alignment horizontal="center" vertical="center"/>
    </xf>
    <xf numFmtId="0" fontId="13" fillId="11" borderId="2" xfId="0" applyFont="1" applyFill="1" applyBorder="1" applyAlignment="1">
      <alignment horizontal="center" vertical="center"/>
    </xf>
    <xf numFmtId="0" fontId="18" fillId="11" borderId="13" xfId="0" applyFont="1" applyFill="1" applyBorder="1" applyAlignment="1">
      <alignment horizontal="center" vertical="center"/>
    </xf>
    <xf numFmtId="0" fontId="15" fillId="19" borderId="11" xfId="0" applyFont="1" applyFill="1" applyBorder="1" applyAlignment="1">
      <alignment horizontal="left" vertical="center"/>
    </xf>
    <xf numFmtId="0" fontId="15" fillId="19" borderId="13" xfId="0" applyFont="1" applyFill="1" applyBorder="1" applyAlignment="1">
      <alignment horizontal="center" vertical="center"/>
    </xf>
    <xf numFmtId="0" fontId="15" fillId="21" borderId="8" xfId="0" applyFont="1" applyFill="1" applyBorder="1" applyAlignment="1">
      <alignment horizontal="left" vertical="center" wrapText="1"/>
    </xf>
    <xf numFmtId="0" fontId="15" fillId="21" borderId="20" xfId="0" applyFont="1" applyFill="1" applyBorder="1" applyAlignment="1">
      <alignment horizontal="left" vertical="center" wrapText="1"/>
    </xf>
    <xf numFmtId="164" fontId="5" fillId="21" borderId="38" xfId="3" applyNumberFormat="1" applyFont="1" applyFill="1" applyBorder="1" applyAlignment="1">
      <alignment horizontal="center" vertical="center"/>
    </xf>
    <xf numFmtId="164" fontId="5" fillId="21" borderId="39" xfId="3" applyNumberFormat="1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20" fillId="22" borderId="3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14" fontId="5" fillId="0" borderId="0" xfId="0" applyNumberFormat="1" applyFont="1" applyAlignment="1">
      <alignment horizontal="left" vertical="center"/>
    </xf>
    <xf numFmtId="0" fontId="13" fillId="16" borderId="7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1" fillId="0" borderId="0" xfId="0" applyFont="1"/>
    <xf numFmtId="0" fontId="2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right"/>
    </xf>
    <xf numFmtId="0" fontId="26" fillId="0" borderId="0" xfId="2" applyFont="1" applyAlignment="1">
      <alignment horizontal="left"/>
    </xf>
    <xf numFmtId="0" fontId="3" fillId="0" borderId="0" xfId="2"/>
    <xf numFmtId="0" fontId="0" fillId="0" borderId="0" xfId="0" applyAlignment="1">
      <alignment horizontal="center" wrapText="1"/>
    </xf>
    <xf numFmtId="0" fontId="0" fillId="19" borderId="0" xfId="0" applyFill="1"/>
    <xf numFmtId="0" fontId="0" fillId="19" borderId="0" xfId="0" applyFill="1" applyAlignment="1">
      <alignment wrapText="1"/>
    </xf>
    <xf numFmtId="0" fontId="0" fillId="19" borderId="0" xfId="0" applyFill="1" applyAlignment="1">
      <alignment horizontal="center"/>
    </xf>
    <xf numFmtId="0" fontId="0" fillId="16" borderId="44" xfId="0" applyFill="1" applyBorder="1"/>
    <xf numFmtId="0" fontId="0" fillId="16" borderId="45" xfId="0" applyFill="1" applyBorder="1"/>
    <xf numFmtId="0" fontId="0" fillId="24" borderId="45" xfId="0" applyFill="1" applyBorder="1" applyAlignment="1">
      <alignment horizontal="center"/>
    </xf>
    <xf numFmtId="0" fontId="0" fillId="16" borderId="45" xfId="0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16" borderId="7" xfId="0" applyFill="1" applyBorder="1"/>
    <xf numFmtId="0" fontId="0" fillId="16" borderId="5" xfId="0" applyFill="1" applyBorder="1"/>
    <xf numFmtId="0" fontId="0" fillId="24" borderId="5" xfId="0" applyFill="1" applyBorder="1" applyAlignment="1">
      <alignment wrapText="1"/>
    </xf>
    <xf numFmtId="0" fontId="0" fillId="24" borderId="5" xfId="0" applyFill="1" applyBorder="1"/>
    <xf numFmtId="0" fontId="0" fillId="24" borderId="5" xfId="0" applyFill="1" applyBorder="1" applyAlignment="1">
      <alignment horizontal="center"/>
    </xf>
    <xf numFmtId="0" fontId="0" fillId="16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16" borderId="47" xfId="0" applyFill="1" applyBorder="1"/>
    <xf numFmtId="0" fontId="0" fillId="16" borderId="48" xfId="0" applyFill="1" applyBorder="1"/>
    <xf numFmtId="0" fontId="0" fillId="24" borderId="48" xfId="0" applyFill="1" applyBorder="1" applyAlignment="1">
      <alignment horizontal="center"/>
    </xf>
    <xf numFmtId="0" fontId="0" fillId="16" borderId="48" xfId="0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5" borderId="9" xfId="0" applyFill="1" applyBorder="1"/>
    <xf numFmtId="0" fontId="0" fillId="25" borderId="2" xfId="0" applyFill="1" applyBorder="1"/>
    <xf numFmtId="0" fontId="0" fillId="25" borderId="2" xfId="0" applyFill="1" applyBorder="1" applyAlignment="1">
      <alignment wrapText="1"/>
    </xf>
    <xf numFmtId="0" fontId="0" fillId="2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5" borderId="7" xfId="0" applyFill="1" applyBorder="1"/>
    <xf numFmtId="0" fontId="0" fillId="15" borderId="5" xfId="0" applyFill="1" applyBorder="1"/>
    <xf numFmtId="0" fontId="0" fillId="15" borderId="5" xfId="0" applyFill="1" applyBorder="1" applyAlignment="1">
      <alignment wrapText="1"/>
    </xf>
    <xf numFmtId="0" fontId="0" fillId="15" borderId="5" xfId="0" applyFill="1" applyBorder="1" applyAlignment="1">
      <alignment horizontal="center"/>
    </xf>
    <xf numFmtId="0" fontId="0" fillId="25" borderId="5" xfId="0" applyFill="1" applyBorder="1"/>
    <xf numFmtId="0" fontId="0" fillId="25" borderId="5" xfId="0" applyFill="1" applyBorder="1" applyAlignment="1">
      <alignment wrapText="1"/>
    </xf>
    <xf numFmtId="0" fontId="0" fillId="25" borderId="5" xfId="0" applyFill="1" applyBorder="1" applyAlignment="1">
      <alignment horizontal="center"/>
    </xf>
    <xf numFmtId="0" fontId="0" fillId="23" borderId="5" xfId="0" applyFill="1" applyBorder="1"/>
    <xf numFmtId="0" fontId="0" fillId="23" borderId="5" xfId="0" applyFill="1" applyBorder="1" applyAlignment="1">
      <alignment wrapText="1"/>
    </xf>
    <xf numFmtId="0" fontId="0" fillId="23" borderId="5" xfId="0" applyFill="1" applyBorder="1" applyAlignment="1">
      <alignment horizontal="center"/>
    </xf>
    <xf numFmtId="0" fontId="0" fillId="18" borderId="5" xfId="0" applyFill="1" applyBorder="1"/>
    <xf numFmtId="0" fontId="0" fillId="18" borderId="5" xfId="0" applyFill="1" applyBorder="1" applyAlignment="1">
      <alignment wrapText="1"/>
    </xf>
    <xf numFmtId="0" fontId="0" fillId="18" borderId="5" xfId="0" applyFill="1" applyBorder="1" applyAlignment="1">
      <alignment horizontal="center"/>
    </xf>
    <xf numFmtId="0" fontId="0" fillId="26" borderId="5" xfId="0" applyFill="1" applyBorder="1"/>
    <xf numFmtId="0" fontId="0" fillId="26" borderId="5" xfId="0" applyFill="1" applyBorder="1" applyAlignment="1">
      <alignment wrapText="1"/>
    </xf>
    <xf numFmtId="0" fontId="0" fillId="26" borderId="5" xfId="0" applyFill="1" applyBorder="1" applyAlignment="1">
      <alignment horizontal="center"/>
    </xf>
    <xf numFmtId="0" fontId="0" fillId="26" borderId="4" xfId="0" applyFill="1" applyBorder="1"/>
    <xf numFmtId="0" fontId="0" fillId="26" borderId="4" xfId="0" applyFill="1" applyBorder="1" applyAlignment="1">
      <alignment wrapText="1"/>
    </xf>
    <xf numFmtId="0" fontId="0" fillId="2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14" borderId="7" xfId="0" applyFill="1" applyBorder="1"/>
    <xf numFmtId="0" fontId="0" fillId="14" borderId="5" xfId="0" applyFill="1" applyBorder="1"/>
    <xf numFmtId="0" fontId="0" fillId="14" borderId="5" xfId="0" applyFill="1" applyBorder="1" applyAlignment="1">
      <alignment wrapText="1"/>
    </xf>
    <xf numFmtId="0" fontId="0" fillId="14" borderId="5" xfId="0" applyFill="1" applyBorder="1" applyAlignment="1">
      <alignment horizontal="center"/>
    </xf>
    <xf numFmtId="0" fontId="0" fillId="27" borderId="9" xfId="0" applyFill="1" applyBorder="1"/>
    <xf numFmtId="0" fontId="0" fillId="27" borderId="5" xfId="0" applyFill="1" applyBorder="1"/>
    <xf numFmtId="0" fontId="0" fillId="27" borderId="5" xfId="0" applyFill="1" applyBorder="1" applyAlignment="1">
      <alignment wrapText="1"/>
    </xf>
    <xf numFmtId="0" fontId="0" fillId="27" borderId="5" xfId="0" applyFill="1" applyBorder="1" applyAlignment="1">
      <alignment horizontal="center"/>
    </xf>
    <xf numFmtId="0" fontId="0" fillId="27" borderId="7" xfId="0" applyFill="1" applyBorder="1"/>
    <xf numFmtId="0" fontId="0" fillId="28" borderId="9" xfId="0" applyFill="1" applyBorder="1"/>
    <xf numFmtId="0" fontId="0" fillId="28" borderId="5" xfId="0" applyFill="1" applyBorder="1"/>
    <xf numFmtId="0" fontId="0" fillId="28" borderId="5" xfId="0" applyFill="1" applyBorder="1" applyAlignment="1">
      <alignment wrapText="1"/>
    </xf>
    <xf numFmtId="0" fontId="0" fillId="28" borderId="5" xfId="0" applyFill="1" applyBorder="1" applyAlignment="1">
      <alignment horizontal="center"/>
    </xf>
    <xf numFmtId="0" fontId="0" fillId="28" borderId="7" xfId="0" applyFill="1" applyBorder="1"/>
    <xf numFmtId="0" fontId="0" fillId="24" borderId="9" xfId="0" applyFill="1" applyBorder="1"/>
    <xf numFmtId="0" fontId="0" fillId="24" borderId="7" xfId="0" applyFill="1" applyBorder="1"/>
    <xf numFmtId="0" fontId="0" fillId="29" borderId="9" xfId="0" applyFill="1" applyBorder="1"/>
    <xf numFmtId="0" fontId="0" fillId="29" borderId="2" xfId="0" applyFill="1" applyBorder="1"/>
    <xf numFmtId="0" fontId="0" fillId="29" borderId="2" xfId="0" applyFill="1" applyBorder="1" applyAlignment="1">
      <alignment wrapText="1"/>
    </xf>
    <xf numFmtId="0" fontId="0" fillId="29" borderId="2" xfId="0" applyFill="1" applyBorder="1" applyAlignment="1">
      <alignment horizontal="center"/>
    </xf>
    <xf numFmtId="0" fontId="0" fillId="29" borderId="7" xfId="0" applyFill="1" applyBorder="1"/>
    <xf numFmtId="0" fontId="0" fillId="29" borderId="5" xfId="0" applyFill="1" applyBorder="1"/>
    <xf numFmtId="0" fontId="0" fillId="29" borderId="5" xfId="0" applyFill="1" applyBorder="1" applyAlignment="1">
      <alignment wrapText="1"/>
    </xf>
    <xf numFmtId="0" fontId="0" fillId="29" borderId="5" xfId="0" applyFill="1" applyBorder="1" applyAlignment="1">
      <alignment horizontal="center"/>
    </xf>
    <xf numFmtId="0" fontId="0" fillId="30" borderId="9" xfId="0" applyFill="1" applyBorder="1"/>
    <xf numFmtId="0" fontId="0" fillId="30" borderId="2" xfId="0" applyFill="1" applyBorder="1"/>
    <xf numFmtId="0" fontId="0" fillId="30" borderId="2" xfId="0" applyFill="1" applyBorder="1" applyAlignment="1">
      <alignment wrapText="1"/>
    </xf>
    <xf numFmtId="0" fontId="0" fillId="30" borderId="2" xfId="0" applyFill="1" applyBorder="1" applyAlignment="1">
      <alignment horizontal="center"/>
    </xf>
    <xf numFmtId="0" fontId="0" fillId="30" borderId="7" xfId="0" applyFill="1" applyBorder="1"/>
    <xf numFmtId="0" fontId="0" fillId="30" borderId="5" xfId="0" applyFill="1" applyBorder="1"/>
    <xf numFmtId="0" fontId="0" fillId="30" borderId="5" xfId="0" applyFill="1" applyBorder="1" applyAlignment="1">
      <alignment wrapText="1"/>
    </xf>
    <xf numFmtId="0" fontId="0" fillId="30" borderId="5" xfId="0" applyFill="1" applyBorder="1" applyAlignment="1">
      <alignment horizontal="center"/>
    </xf>
    <xf numFmtId="0" fontId="27" fillId="30" borderId="5" xfId="0" applyFont="1" applyFill="1" applyBorder="1" applyAlignment="1">
      <alignment horizontal="center"/>
    </xf>
    <xf numFmtId="0" fontId="0" fillId="31" borderId="44" xfId="0" applyFill="1" applyBorder="1"/>
    <xf numFmtId="0" fontId="0" fillId="31" borderId="45" xfId="0" applyFill="1" applyBorder="1"/>
    <xf numFmtId="0" fontId="0" fillId="31" borderId="45" xfId="0" applyFill="1" applyBorder="1" applyAlignment="1">
      <alignment horizontal="center"/>
    </xf>
    <xf numFmtId="0" fontId="0" fillId="31" borderId="7" xfId="0" applyFill="1" applyBorder="1"/>
    <xf numFmtId="0" fontId="0" fillId="31" borderId="5" xfId="0" applyFill="1" applyBorder="1"/>
    <xf numFmtId="0" fontId="0" fillId="31" borderId="5" xfId="0" applyFill="1" applyBorder="1" applyAlignment="1">
      <alignment horizontal="center"/>
    </xf>
    <xf numFmtId="0" fontId="0" fillId="31" borderId="47" xfId="0" applyFill="1" applyBorder="1"/>
    <xf numFmtId="0" fontId="0" fillId="15" borderId="48" xfId="0" applyFill="1" applyBorder="1"/>
    <xf numFmtId="0" fontId="0" fillId="15" borderId="48" xfId="0" applyFill="1" applyBorder="1" applyAlignment="1">
      <alignment horizontal="center"/>
    </xf>
    <xf numFmtId="0" fontId="0" fillId="32" borderId="18" xfId="0" applyFill="1" applyBorder="1"/>
    <xf numFmtId="0" fontId="0" fillId="23" borderId="41" xfId="0" applyFill="1" applyBorder="1"/>
    <xf numFmtId="0" fontId="0" fillId="23" borderId="41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32" borderId="16" xfId="0" applyFill="1" applyBorder="1"/>
    <xf numFmtId="0" fontId="0" fillId="18" borderId="0" xfId="0" applyFill="1"/>
    <xf numFmtId="0" fontId="0" fillId="18" borderId="0" xfId="0" applyFill="1" applyAlignment="1">
      <alignment horizontal="center"/>
    </xf>
    <xf numFmtId="0" fontId="0" fillId="0" borderId="28" xfId="0" applyBorder="1" applyAlignment="1">
      <alignment horizontal="center"/>
    </xf>
    <xf numFmtId="0" fontId="0" fillId="26" borderId="0" xfId="0" applyFill="1"/>
    <xf numFmtId="0" fontId="0" fillId="26" borderId="0" xfId="0" applyFill="1" applyAlignment="1">
      <alignment horizontal="center"/>
    </xf>
    <xf numFmtId="0" fontId="0" fillId="26" borderId="29" xfId="0" applyFill="1" applyBorder="1"/>
    <xf numFmtId="0" fontId="0" fillId="26" borderId="29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9" xfId="0" applyBorder="1" applyAlignment="1">
      <alignment horizontal="center"/>
    </xf>
    <xf numFmtId="0" fontId="23" fillId="0" borderId="0" xfId="0" applyFont="1" applyAlignment="1">
      <alignment horizontal="left" vertical="top"/>
    </xf>
    <xf numFmtId="14" fontId="22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0" fillId="16" borderId="45" xfId="0" applyFill="1" applyBorder="1" applyAlignment="1">
      <alignment wrapText="1"/>
    </xf>
    <xf numFmtId="0" fontId="0" fillId="16" borderId="5" xfId="0" applyFill="1" applyBorder="1" applyAlignment="1">
      <alignment wrapText="1"/>
    </xf>
    <xf numFmtId="0" fontId="0" fillId="16" borderId="48" xfId="0" applyFill="1" applyBorder="1" applyAlignment="1">
      <alignment wrapText="1"/>
    </xf>
    <xf numFmtId="0" fontId="0" fillId="26" borderId="7" xfId="0" applyFill="1" applyBorder="1"/>
    <xf numFmtId="0" fontId="0" fillId="26" borderId="10" xfId="0" applyFill="1" applyBorder="1"/>
    <xf numFmtId="0" fontId="0" fillId="14" borderId="9" xfId="0" applyFill="1" applyBorder="1"/>
    <xf numFmtId="0" fontId="0" fillId="14" borderId="2" xfId="0" applyFill="1" applyBorder="1"/>
    <xf numFmtId="0" fontId="0" fillId="14" borderId="2" xfId="0" applyFill="1" applyBorder="1" applyAlignment="1">
      <alignment wrapText="1"/>
    </xf>
    <xf numFmtId="0" fontId="0" fillId="14" borderId="2" xfId="0" applyFill="1" applyBorder="1" applyAlignment="1">
      <alignment horizontal="center"/>
    </xf>
    <xf numFmtId="0" fontId="0" fillId="27" borderId="2" xfId="0" applyFill="1" applyBorder="1"/>
    <xf numFmtId="0" fontId="0" fillId="27" borderId="2" xfId="0" applyFill="1" applyBorder="1" applyAlignment="1">
      <alignment wrapText="1"/>
    </xf>
    <xf numFmtId="0" fontId="0" fillId="27" borderId="2" xfId="0" applyFill="1" applyBorder="1" applyAlignment="1">
      <alignment horizontal="center"/>
    </xf>
    <xf numFmtId="0" fontId="0" fillId="28" borderId="2" xfId="0" applyFill="1" applyBorder="1"/>
    <xf numFmtId="0" fontId="0" fillId="28" borderId="2" xfId="0" applyFill="1" applyBorder="1" applyAlignment="1">
      <alignment wrapText="1"/>
    </xf>
    <xf numFmtId="0" fontId="0" fillId="28" borderId="2" xfId="0" applyFill="1" applyBorder="1" applyAlignment="1">
      <alignment horizontal="center"/>
    </xf>
    <xf numFmtId="0" fontId="0" fillId="24" borderId="2" xfId="0" applyFill="1" applyBorder="1"/>
    <xf numFmtId="0" fontId="0" fillId="24" borderId="2" xfId="0" applyFill="1" applyBorder="1" applyAlignment="1">
      <alignment wrapText="1"/>
    </xf>
    <xf numFmtId="0" fontId="0" fillId="24" borderId="2" xfId="0" applyFill="1" applyBorder="1" applyAlignment="1">
      <alignment horizontal="center"/>
    </xf>
    <xf numFmtId="0" fontId="0" fillId="31" borderId="45" xfId="0" applyFill="1" applyBorder="1" applyAlignment="1">
      <alignment wrapText="1"/>
    </xf>
    <xf numFmtId="0" fontId="0" fillId="31" borderId="5" xfId="0" applyFill="1" applyBorder="1" applyAlignment="1">
      <alignment wrapText="1"/>
    </xf>
    <xf numFmtId="0" fontId="0" fillId="15" borderId="48" xfId="0" applyFill="1" applyBorder="1" applyAlignment="1">
      <alignment wrapText="1"/>
    </xf>
    <xf numFmtId="0" fontId="30" fillId="10" borderId="5" xfId="0" applyFont="1" applyFill="1" applyBorder="1" applyAlignment="1">
      <alignment vertical="center" wrapText="1"/>
    </xf>
    <xf numFmtId="0" fontId="30" fillId="33" borderId="9" xfId="0" applyFont="1" applyFill="1" applyBorder="1" applyAlignment="1">
      <alignment vertical="center"/>
    </xf>
    <xf numFmtId="0" fontId="30" fillId="33" borderId="2" xfId="0" applyFont="1" applyFill="1" applyBorder="1" applyAlignment="1">
      <alignment vertical="center" wrapText="1"/>
    </xf>
    <xf numFmtId="0" fontId="30" fillId="33" borderId="2" xfId="0" applyFont="1" applyFill="1" applyBorder="1" applyAlignment="1">
      <alignment horizontal="center" vertical="center"/>
    </xf>
    <xf numFmtId="0" fontId="30" fillId="33" borderId="13" xfId="0" applyFont="1" applyFill="1" applyBorder="1" applyAlignment="1">
      <alignment horizontal="center" vertical="center"/>
    </xf>
    <xf numFmtId="0" fontId="31" fillId="34" borderId="7" xfId="0" applyFont="1" applyFill="1" applyBorder="1" applyAlignment="1">
      <alignment vertical="center" wrapText="1"/>
    </xf>
    <xf numFmtId="0" fontId="30" fillId="10" borderId="15" xfId="0" applyFont="1" applyFill="1" applyBorder="1" applyAlignment="1">
      <alignment horizontal="center" vertical="center"/>
    </xf>
    <xf numFmtId="0" fontId="31" fillId="34" borderId="10" xfId="0" applyFont="1" applyFill="1" applyBorder="1" applyAlignment="1">
      <alignment vertical="center" wrapText="1"/>
    </xf>
    <xf numFmtId="0" fontId="30" fillId="10" borderId="4" xfId="0" applyFont="1" applyFill="1" applyBorder="1" applyAlignment="1">
      <alignment vertical="center" wrapText="1"/>
    </xf>
    <xf numFmtId="0" fontId="30" fillId="10" borderId="14" xfId="0" applyFont="1" applyFill="1" applyBorder="1" applyAlignment="1">
      <alignment horizontal="center" vertical="center"/>
    </xf>
    <xf numFmtId="0" fontId="28" fillId="0" borderId="0" xfId="0" applyFont="1"/>
    <xf numFmtId="0" fontId="29" fillId="0" borderId="0" xfId="0" applyFont="1" applyAlignment="1">
      <alignment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0" fillId="24" borderId="0" xfId="0" applyFill="1" applyAlignment="1">
      <alignment horizontal="left"/>
    </xf>
    <xf numFmtId="0" fontId="0" fillId="24" borderId="0" xfId="0" applyFill="1" applyAlignment="1">
      <alignment wrapText="1"/>
    </xf>
    <xf numFmtId="0" fontId="0" fillId="16" borderId="16" xfId="0" applyFill="1" applyBorder="1"/>
    <xf numFmtId="164" fontId="14" fillId="18" borderId="7" xfId="3" applyNumberFormat="1" applyFont="1" applyFill="1" applyBorder="1" applyAlignment="1">
      <alignment vertical="center"/>
    </xf>
    <xf numFmtId="164" fontId="7" fillId="20" borderId="38" xfId="3" applyNumberFormat="1" applyFont="1" applyFill="1" applyBorder="1" applyAlignment="1">
      <alignment horizontal="center" vertical="center"/>
    </xf>
    <xf numFmtId="164" fontId="7" fillId="7" borderId="1" xfId="3" applyNumberFormat="1" applyFont="1" applyFill="1" applyBorder="1" applyAlignment="1">
      <alignment horizontal="center" vertical="center"/>
    </xf>
    <xf numFmtId="164" fontId="7" fillId="7" borderId="6" xfId="3" applyNumberFormat="1" applyFont="1" applyFill="1" applyBorder="1" applyAlignment="1">
      <alignment horizontal="center" vertical="center"/>
    </xf>
    <xf numFmtId="164" fontId="7" fillId="7" borderId="3" xfId="3" applyNumberFormat="1" applyFont="1" applyFill="1" applyBorder="1" applyAlignment="1">
      <alignment horizontal="center" vertical="center"/>
    </xf>
    <xf numFmtId="0" fontId="1" fillId="2" borderId="29" xfId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0" fontId="7" fillId="16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6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7" fillId="13" borderId="21" xfId="0" applyFont="1" applyFill="1" applyBorder="1" applyAlignment="1">
      <alignment horizontal="center" vertical="center" wrapText="1"/>
    </xf>
    <xf numFmtId="0" fontId="7" fillId="13" borderId="23" xfId="0" applyFont="1" applyFill="1" applyBorder="1" applyAlignment="1">
      <alignment horizontal="center" vertical="center" wrapText="1"/>
    </xf>
    <xf numFmtId="0" fontId="7" fillId="13" borderId="22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12" borderId="18" xfId="0" applyFont="1" applyFill="1" applyBorder="1" applyAlignment="1">
      <alignment horizontal="center" vertical="center" wrapText="1"/>
    </xf>
    <xf numFmtId="0" fontId="7" fillId="12" borderId="16" xfId="0" applyFont="1" applyFill="1" applyBorder="1" applyAlignment="1">
      <alignment horizontal="center" vertical="center" wrapText="1"/>
    </xf>
    <xf numFmtId="0" fontId="7" fillId="12" borderId="19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0" fillId="23" borderId="0" xfId="0" applyFill="1" applyAlignment="1">
      <alignment horizontal="center"/>
    </xf>
  </cellXfs>
  <cellStyles count="4">
    <cellStyle name="Good" xfId="1" builtinId="26"/>
    <cellStyle name="Hyperlink" xfId="2" builtinId="8"/>
    <cellStyle name="Normal" xfId="0" builtinId="0"/>
    <cellStyle name="Percent" xfId="3" builtinId="5"/>
  </cellStyles>
  <dxfs count="25">
    <dxf>
      <font>
        <color rgb="FF00B050"/>
      </font>
    </dxf>
    <dxf>
      <font>
        <color rgb="FFFF0000"/>
      </font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8" tint="0.5999938962981048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C9FF"/>
      <color rgb="FFEEFFCD"/>
      <color rgb="FFFFFFC5"/>
      <color rgb="FFDDFFF9"/>
      <color rgb="FFFFEFFF"/>
      <color rgb="FFFFF2CC"/>
      <color rgb="FFFCE4D6"/>
      <color rgb="FFE4E6FC"/>
      <color rgb="FFF1F2FD"/>
      <color rgb="FFBD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overwriteClear" adjustColumnWidth="0" connectionId="4" xr16:uid="{6E1FC02A-990C-4045-B0E7-FD2F2C8DC60C}" autoFormatId="16" applyNumberFormats="0" applyBorderFormats="0" applyFontFormats="0" applyPatternFormats="0" applyAlignmentFormats="0" applyWidthHeightFormats="0">
  <queryTableRefresh nextId="74">
    <queryTableFields count="23">
      <queryTableField id="45" name="Category" tableColumnId="4"/>
      <queryTableField id="46" name="Risk Factor" tableColumnId="5"/>
      <queryTableField id="47" name="Code" tableColumnId="6"/>
      <queryTableField id="48" name="Variable Name" tableColumnId="7"/>
      <queryTableField id="8" name="description" tableColumnId="8"/>
      <queryTableField id="9" name="calculation" tableColumnId="9"/>
      <queryTableField id="10" name="isCalculated" tableColumnId="10"/>
      <queryTableField id="11" name="isIndicator" tableColumnId="11"/>
      <queryTableField id="12" name="isUsedInIndex" tableColumnId="12"/>
      <queryTableField id="13" name="units" tableColumnId="13"/>
      <queryTableField id="49" name="Data Type" tableColumnId="14"/>
      <queryTableField id="50" name="Significant Digits" tableColumnId="15"/>
      <queryTableField id="51" name="State" tableColumnId="16"/>
      <queryTableField id="52" name="Region" tableColumnId="17"/>
      <queryTableField id="53" name="County" tableColumnId="18"/>
      <queryTableField id="54" name="Community" tableColumnId="19"/>
      <queryTableField id="55" name="Incorporated" tableColumnId="20"/>
      <queryTableField id="56" name="Unincorporated" tableColumnId="21"/>
      <queryTableField id="57" name="Stream" tableColumnId="22"/>
      <queryTableField id="58" name="Watershed" tableColumnId="23"/>
      <queryTableField id="1" name="riskFactorID" tableColumnId="1"/>
      <queryTableField id="3" name="sortOrder" tableColumnId="3"/>
      <queryTableField id="2" name="categoryID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446A63-B720-4326-969C-0D8D24148747}" name="GetDataDictionary3" displayName="GetDataDictionary3" ref="B6:X108" tableType="queryTable" totalsRowShown="0">
  <autoFilter ref="B6:X108" xr:uid="{0B7334FE-AB09-43F2-AFE7-84EAA0B0FD7B}"/>
  <tableColumns count="23">
    <tableColumn id="4" xr3:uid="{A6379DF9-FAB2-4D70-A873-CD22B884708A}" uniqueName="4" name="Category" queryTableFieldId="45" dataDxfId="24"/>
    <tableColumn id="5" xr3:uid="{F49907D4-4E80-46C6-8529-0107F2645464}" uniqueName="5" name="Risk Factor" queryTableFieldId="46" dataDxfId="23"/>
    <tableColumn id="6" xr3:uid="{2BA3FD15-35D7-4789-BCEC-87C95CA7D8EE}" uniqueName="6" name="Code" queryTableFieldId="47" dataDxfId="22"/>
    <tableColumn id="7" xr3:uid="{69CF8D1D-EBC0-4D5F-84D1-51EC639B5802}" uniqueName="7" name="Variable Name" queryTableFieldId="48" dataDxfId="21"/>
    <tableColumn id="8" xr3:uid="{0D3ECC11-38FE-4A61-B165-A50D7F9803AF}" uniqueName="8" name="Description" queryTableFieldId="8" dataDxfId="20"/>
    <tableColumn id="9" xr3:uid="{E326F6D2-07BC-48CC-801E-6D1B609083F3}" uniqueName="9" name="Calculation" queryTableFieldId="9" dataDxfId="19"/>
    <tableColumn id="10" xr3:uid="{91D92281-9893-4AC6-99BB-81DFC2161274}" uniqueName="10" name="IsCalculated" queryTableFieldId="10" dataDxfId="18"/>
    <tableColumn id="11" xr3:uid="{3B3D13F7-4CA9-4364-B641-3CCC0CF4572A}" uniqueName="11" name="IsIndicator" queryTableFieldId="11" dataDxfId="17"/>
    <tableColumn id="12" xr3:uid="{17CBDDDE-321B-4C6B-A458-6369E185AADA}" uniqueName="12" name="IsUsedInIndex" queryTableFieldId="12" dataDxfId="16"/>
    <tableColumn id="13" xr3:uid="{A69D27CC-FFDE-4CF8-92C5-4721B415EB75}" uniqueName="13" name="Units" queryTableFieldId="13" dataDxfId="15"/>
    <tableColumn id="14" xr3:uid="{1BDDF615-17EC-490D-A4D9-7B42D6B17264}" uniqueName="14" name="Data Type" queryTableFieldId="49" dataDxfId="14"/>
    <tableColumn id="15" xr3:uid="{7D0091AB-EB25-4F36-A9BD-264C90D35703}" uniqueName="15" name="Significant Digits" queryTableFieldId="50" dataDxfId="13"/>
    <tableColumn id="16" xr3:uid="{8151ADA6-0C28-4620-AE4E-793479E7CD2F}" uniqueName="16" name="State" queryTableFieldId="51" dataDxfId="12"/>
    <tableColumn id="17" xr3:uid="{8F78601C-DD67-45EB-A46B-4A875FF19639}" uniqueName="17" name="Region" queryTableFieldId="52" dataDxfId="11"/>
    <tableColumn id="18" xr3:uid="{70133927-0C95-445F-93E1-EDD5DC5BEF8C}" uniqueName="18" name="County" queryTableFieldId="53" dataDxfId="10"/>
    <tableColumn id="19" xr3:uid="{8E7F98A9-06B0-4C96-9A09-EE444A5B84C4}" uniqueName="19" name="Community" queryTableFieldId="54" dataDxfId="9"/>
    <tableColumn id="20" xr3:uid="{EF07A378-D2AD-494B-9FA2-543B8BB946F0}" uniqueName="20" name="Incorporated" queryTableFieldId="55" dataDxfId="8"/>
    <tableColumn id="21" xr3:uid="{CC89B946-5A52-450E-A7FE-CDCEF40114B2}" uniqueName="21" name="Unincorporated" queryTableFieldId="56" dataDxfId="7"/>
    <tableColumn id="22" xr3:uid="{A1DF4B20-0992-426C-9A22-9BB220B18CEB}" uniqueName="22" name="Stream" queryTableFieldId="57" dataDxfId="6"/>
    <tableColumn id="23" xr3:uid="{208C290F-B2D4-492C-9457-3B566A03B451}" uniqueName="23" name="Watershed" queryTableFieldId="58" dataDxfId="5"/>
    <tableColumn id="1" xr3:uid="{A3BA33B6-A277-4A1A-A4AB-11DB4088EEF2}" uniqueName="1" name="RiskFactorID" queryTableFieldId="1" dataDxfId="4"/>
    <tableColumn id="3" xr3:uid="{E760A424-4D68-4387-A04A-8A40BE9203CE}" uniqueName="3" name="SortOrder" queryTableFieldId="3" dataDxfId="3"/>
    <tableColumn id="2" xr3:uid="{226157F4-B52E-49FE-90A1-37F8B4983991}" uniqueName="2" name="CategoryID" queryTableFieldId="2" dataDxfId="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ema.gov/data-visualization/disaster-declarations-states-and-counti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gistc-websrvtest1-22:8085/GetDataDictionary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20"/>
  <sheetViews>
    <sheetView tabSelected="1" zoomScaleNormal="100" workbookViewId="0">
      <pane ySplit="5" topLeftCell="A6" activePane="bottomLeft" state="frozen"/>
      <selection pane="bottomLeft" activeCell="J16" sqref="J16"/>
    </sheetView>
  </sheetViews>
  <sheetFormatPr defaultRowHeight="15" x14ac:dyDescent="0.25"/>
  <cols>
    <col min="2" max="2" width="16" style="9" customWidth="1"/>
    <col min="3" max="3" width="13.28515625" style="5" customWidth="1"/>
    <col min="4" max="4" width="28.7109375" style="6" customWidth="1"/>
    <col min="5" max="5" width="16.85546875" style="5" bestFit="1" customWidth="1"/>
    <col min="6" max="6" width="61.5703125" style="7" customWidth="1"/>
    <col min="7" max="7" width="10.85546875" style="5" customWidth="1"/>
    <col min="8" max="8" width="43.5703125" style="53" hidden="1" customWidth="1"/>
    <col min="9" max="9" width="18.7109375" style="3" hidden="1" customWidth="1"/>
    <col min="10" max="10" width="16.28515625" style="3" customWidth="1"/>
    <col min="11" max="11" width="10.140625" style="5" bestFit="1" customWidth="1"/>
    <col min="12" max="12" width="11.28515625" style="5" bestFit="1" customWidth="1"/>
    <col min="13" max="13" width="13.7109375" style="5" bestFit="1" customWidth="1"/>
    <col min="14" max="14" width="10" style="5" customWidth="1"/>
    <col min="15" max="15" width="9.28515625" style="5" customWidth="1"/>
    <col min="16" max="16" width="9.5703125" style="5" customWidth="1"/>
    <col min="17" max="17" width="9.7109375" style="5" bestFit="1" customWidth="1"/>
    <col min="18" max="18" width="9.140625" style="6"/>
    <col min="20" max="20" width="32.140625" bestFit="1" customWidth="1"/>
  </cols>
  <sheetData>
    <row r="1" spans="2:20" ht="18.75" x14ac:dyDescent="0.25">
      <c r="B1" s="451" t="s">
        <v>0</v>
      </c>
    </row>
    <row r="2" spans="2:20" ht="15.75" x14ac:dyDescent="0.25">
      <c r="B2" s="449" t="s">
        <v>453</v>
      </c>
      <c r="C2" s="450" t="s">
        <v>454</v>
      </c>
      <c r="D2" s="324"/>
    </row>
    <row r="3" spans="2:20" x14ac:dyDescent="0.25">
      <c r="B3" s="323"/>
      <c r="C3" s="324"/>
      <c r="D3" s="324"/>
    </row>
    <row r="4" spans="2:20" ht="15.75" thickBot="1" x14ac:dyDescent="0.3">
      <c r="B4" s="59"/>
      <c r="C4" s="126" t="s">
        <v>1</v>
      </c>
      <c r="D4" s="126" t="s">
        <v>2</v>
      </c>
      <c r="E4" s="126" t="s">
        <v>3</v>
      </c>
      <c r="K4" s="495" t="s">
        <v>4</v>
      </c>
      <c r="L4" s="495"/>
      <c r="M4" s="495"/>
      <c r="N4" s="495"/>
      <c r="O4" s="495"/>
      <c r="P4" s="495"/>
      <c r="Q4" s="495"/>
      <c r="R4" s="495"/>
    </row>
    <row r="5" spans="2:20" ht="16.5" customHeight="1" thickBot="1" x14ac:dyDescent="0.3">
      <c r="B5" s="130" t="s">
        <v>5</v>
      </c>
      <c r="C5" s="8" t="s">
        <v>1</v>
      </c>
      <c r="D5" s="8" t="s">
        <v>2</v>
      </c>
      <c r="E5" s="8" t="s">
        <v>3</v>
      </c>
      <c r="F5" s="132" t="s">
        <v>6</v>
      </c>
      <c r="G5" s="133" t="s">
        <v>7</v>
      </c>
      <c r="H5" s="131" t="s">
        <v>8</v>
      </c>
      <c r="I5" s="119" t="s">
        <v>9</v>
      </c>
      <c r="K5" s="171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8" t="s">
        <v>15</v>
      </c>
      <c r="Q5" s="8" t="s">
        <v>16</v>
      </c>
      <c r="R5" s="172" t="s">
        <v>17</v>
      </c>
      <c r="S5" s="176"/>
    </row>
    <row r="6" spans="2:20" x14ac:dyDescent="0.25">
      <c r="B6" s="505" t="s">
        <v>18</v>
      </c>
      <c r="C6" s="137"/>
      <c r="D6" s="134" t="s">
        <v>19</v>
      </c>
      <c r="E6" s="158" t="s">
        <v>20</v>
      </c>
      <c r="F6" s="196" t="s">
        <v>21</v>
      </c>
      <c r="G6" s="197" t="s">
        <v>22</v>
      </c>
      <c r="H6" s="127"/>
      <c r="I6" s="234"/>
      <c r="K6" s="183" t="s">
        <v>23</v>
      </c>
      <c r="L6" s="184" t="s">
        <v>23</v>
      </c>
      <c r="M6" s="184" t="s">
        <v>23</v>
      </c>
      <c r="N6" s="184" t="s">
        <v>23</v>
      </c>
      <c r="O6" s="184" t="s">
        <v>23</v>
      </c>
      <c r="P6" s="184" t="s">
        <v>23</v>
      </c>
      <c r="Q6" s="184" t="s">
        <v>23</v>
      </c>
      <c r="R6" s="185" t="s">
        <v>23</v>
      </c>
    </row>
    <row r="7" spans="2:20" ht="24.75" customHeight="1" x14ac:dyDescent="0.25">
      <c r="B7" s="505"/>
      <c r="C7" s="138"/>
      <c r="D7" s="135" t="s">
        <v>24</v>
      </c>
      <c r="E7" s="159" t="s">
        <v>25</v>
      </c>
      <c r="F7" s="198" t="s">
        <v>26</v>
      </c>
      <c r="G7" s="199" t="s">
        <v>22</v>
      </c>
      <c r="H7" s="128"/>
      <c r="I7" s="120"/>
      <c r="K7" s="186" t="s">
        <v>23</v>
      </c>
      <c r="L7" s="187" t="s">
        <v>23</v>
      </c>
      <c r="M7" s="187" t="s">
        <v>23</v>
      </c>
      <c r="N7" s="187" t="s">
        <v>23</v>
      </c>
      <c r="O7" s="187" t="s">
        <v>23</v>
      </c>
      <c r="P7" s="187" t="s">
        <v>23</v>
      </c>
      <c r="Q7" s="187" t="s">
        <v>23</v>
      </c>
      <c r="R7" s="29" t="s">
        <v>27</v>
      </c>
    </row>
    <row r="8" spans="2:20" x14ac:dyDescent="0.25">
      <c r="B8" s="505"/>
      <c r="C8" s="138"/>
      <c r="D8" s="135" t="s">
        <v>13</v>
      </c>
      <c r="E8" s="159" t="s">
        <v>28</v>
      </c>
      <c r="F8" s="200" t="s">
        <v>29</v>
      </c>
      <c r="G8" s="199" t="s">
        <v>22</v>
      </c>
      <c r="H8" s="128"/>
      <c r="I8" s="120"/>
      <c r="K8" s="186" t="s">
        <v>23</v>
      </c>
      <c r="L8" s="187" t="s">
        <v>23</v>
      </c>
      <c r="M8" s="187" t="s">
        <v>23</v>
      </c>
      <c r="N8" s="181" t="s">
        <v>27</v>
      </c>
      <c r="O8" s="181" t="s">
        <v>27</v>
      </c>
      <c r="P8" s="181" t="s">
        <v>27</v>
      </c>
      <c r="Q8" s="181" t="s">
        <v>27</v>
      </c>
      <c r="R8" s="29" t="s">
        <v>27</v>
      </c>
      <c r="S8" s="170"/>
      <c r="T8" s="7"/>
    </row>
    <row r="9" spans="2:20" s="3" customFormat="1" ht="38.25" x14ac:dyDescent="0.25">
      <c r="B9" s="505"/>
      <c r="C9" s="138"/>
      <c r="D9" s="135" t="s">
        <v>30</v>
      </c>
      <c r="E9" s="159" t="s">
        <v>31</v>
      </c>
      <c r="F9" s="198" t="s">
        <v>32</v>
      </c>
      <c r="G9" s="199" t="s">
        <v>22</v>
      </c>
      <c r="H9" s="128"/>
      <c r="I9" s="120"/>
      <c r="K9" s="186" t="s">
        <v>23</v>
      </c>
      <c r="L9" s="187" t="s">
        <v>23</v>
      </c>
      <c r="M9" s="187" t="s">
        <v>23</v>
      </c>
      <c r="N9" s="187" t="s">
        <v>23</v>
      </c>
      <c r="O9" s="187" t="s">
        <v>23</v>
      </c>
      <c r="P9" s="187" t="s">
        <v>23</v>
      </c>
      <c r="Q9" s="187" t="s">
        <v>23</v>
      </c>
      <c r="R9" s="188" t="s">
        <v>23</v>
      </c>
    </row>
    <row r="10" spans="2:20" x14ac:dyDescent="0.25">
      <c r="B10" s="505"/>
      <c r="C10" s="138"/>
      <c r="D10" s="135" t="s">
        <v>33</v>
      </c>
      <c r="E10" s="159" t="s">
        <v>34</v>
      </c>
      <c r="F10" s="200" t="s">
        <v>35</v>
      </c>
      <c r="G10" s="199" t="s">
        <v>22</v>
      </c>
      <c r="H10" s="128"/>
      <c r="I10" s="120"/>
      <c r="K10" s="186" t="s">
        <v>23</v>
      </c>
      <c r="L10" s="187" t="s">
        <v>23</v>
      </c>
      <c r="M10" s="187" t="s">
        <v>23</v>
      </c>
      <c r="N10" s="187" t="s">
        <v>23</v>
      </c>
      <c r="O10" s="181" t="s">
        <v>27</v>
      </c>
      <c r="P10" s="181" t="s">
        <v>27</v>
      </c>
      <c r="Q10" s="181" t="s">
        <v>27</v>
      </c>
      <c r="R10" s="29" t="s">
        <v>27</v>
      </c>
    </row>
    <row r="11" spans="2:20" x14ac:dyDescent="0.25">
      <c r="B11" s="505"/>
      <c r="C11" s="138"/>
      <c r="D11" s="135" t="s">
        <v>36</v>
      </c>
      <c r="E11" s="159" t="s">
        <v>37</v>
      </c>
      <c r="F11" s="200" t="s">
        <v>38</v>
      </c>
      <c r="G11" s="199" t="s">
        <v>39</v>
      </c>
      <c r="H11" s="128"/>
      <c r="I11" s="120"/>
      <c r="K11" s="186" t="s">
        <v>23</v>
      </c>
      <c r="L11" s="187" t="s">
        <v>23</v>
      </c>
      <c r="M11" s="187" t="s">
        <v>23</v>
      </c>
      <c r="N11" s="187" t="s">
        <v>23</v>
      </c>
      <c r="O11" s="187" t="s">
        <v>23</v>
      </c>
      <c r="P11" s="181" t="s">
        <v>27</v>
      </c>
      <c r="Q11" s="187" t="s">
        <v>23</v>
      </c>
      <c r="R11" s="188" t="s">
        <v>23</v>
      </c>
    </row>
    <row r="12" spans="2:20" x14ac:dyDescent="0.25">
      <c r="B12" s="505"/>
      <c r="C12" s="138"/>
      <c r="D12" s="135" t="s">
        <v>40</v>
      </c>
      <c r="E12" s="159" t="s">
        <v>41</v>
      </c>
      <c r="F12" s="200" t="s">
        <v>42</v>
      </c>
      <c r="G12" s="199" t="s">
        <v>43</v>
      </c>
      <c r="H12" s="128"/>
      <c r="I12" s="120"/>
      <c r="K12" s="325" t="s">
        <v>27</v>
      </c>
      <c r="L12" s="181" t="s">
        <v>27</v>
      </c>
      <c r="M12" s="181" t="s">
        <v>27</v>
      </c>
      <c r="N12" s="181" t="s">
        <v>27</v>
      </c>
      <c r="O12" s="181" t="s">
        <v>27</v>
      </c>
      <c r="P12" s="187" t="s">
        <v>23</v>
      </c>
      <c r="Q12" s="181" t="s">
        <v>27</v>
      </c>
      <c r="R12" s="29" t="s">
        <v>27</v>
      </c>
    </row>
    <row r="13" spans="2:20" x14ac:dyDescent="0.25">
      <c r="B13" s="505"/>
      <c r="C13" s="138"/>
      <c r="D13" s="135" t="s">
        <v>44</v>
      </c>
      <c r="E13" s="159" t="s">
        <v>45</v>
      </c>
      <c r="F13" s="200" t="s">
        <v>46</v>
      </c>
      <c r="G13" s="199" t="s">
        <v>47</v>
      </c>
      <c r="H13" s="128"/>
      <c r="I13" s="120"/>
      <c r="K13" s="186" t="s">
        <v>23</v>
      </c>
      <c r="L13" s="187" t="s">
        <v>23</v>
      </c>
      <c r="M13" s="187" t="s">
        <v>23</v>
      </c>
      <c r="N13" s="187" t="s">
        <v>23</v>
      </c>
      <c r="O13" s="187" t="s">
        <v>23</v>
      </c>
      <c r="P13" s="181" t="s">
        <v>27</v>
      </c>
      <c r="Q13" s="187" t="s">
        <v>23</v>
      </c>
      <c r="R13" s="188" t="s">
        <v>23</v>
      </c>
    </row>
    <row r="14" spans="2:20" x14ac:dyDescent="0.25">
      <c r="B14" s="505"/>
      <c r="C14" s="138"/>
      <c r="D14" s="135" t="s">
        <v>48</v>
      </c>
      <c r="E14" s="159" t="s">
        <v>49</v>
      </c>
      <c r="F14" s="200" t="s">
        <v>50</v>
      </c>
      <c r="G14" s="199" t="s">
        <v>47</v>
      </c>
      <c r="H14" s="128"/>
      <c r="I14" s="120"/>
      <c r="K14" s="186" t="s">
        <v>23</v>
      </c>
      <c r="L14" s="187" t="s">
        <v>23</v>
      </c>
      <c r="M14" s="187" t="s">
        <v>23</v>
      </c>
      <c r="N14" s="187" t="s">
        <v>23</v>
      </c>
      <c r="O14" s="187" t="s">
        <v>23</v>
      </c>
      <c r="P14" s="181" t="s">
        <v>27</v>
      </c>
      <c r="Q14" s="181" t="s">
        <v>27</v>
      </c>
      <c r="R14" s="188" t="s">
        <v>23</v>
      </c>
    </row>
    <row r="15" spans="2:20" s="51" customFormat="1" ht="15" customHeight="1" x14ac:dyDescent="0.25">
      <c r="B15" s="505"/>
      <c r="C15" s="138"/>
      <c r="D15" s="135" t="s">
        <v>51</v>
      </c>
      <c r="E15" s="159" t="s">
        <v>52</v>
      </c>
      <c r="F15" s="200" t="s">
        <v>53</v>
      </c>
      <c r="G15" s="199" t="s">
        <v>54</v>
      </c>
      <c r="H15" s="128"/>
      <c r="I15" s="120"/>
      <c r="J15" s="3"/>
      <c r="K15" s="186" t="s">
        <v>23</v>
      </c>
      <c r="L15" s="187" t="s">
        <v>23</v>
      </c>
      <c r="M15" s="187" t="s">
        <v>23</v>
      </c>
      <c r="N15" s="187" t="s">
        <v>23</v>
      </c>
      <c r="O15" s="187" t="s">
        <v>23</v>
      </c>
      <c r="P15" s="181" t="s">
        <v>27</v>
      </c>
      <c r="Q15" s="181" t="s">
        <v>27</v>
      </c>
      <c r="R15" s="188" t="s">
        <v>23</v>
      </c>
    </row>
    <row r="16" spans="2:20" x14ac:dyDescent="0.25">
      <c r="B16" s="505"/>
      <c r="C16" s="138"/>
      <c r="D16" s="135" t="s">
        <v>55</v>
      </c>
      <c r="E16" s="159" t="s">
        <v>56</v>
      </c>
      <c r="F16" s="200" t="s">
        <v>57</v>
      </c>
      <c r="G16" s="199" t="s">
        <v>47</v>
      </c>
      <c r="H16" s="128"/>
      <c r="I16" s="120"/>
      <c r="K16" s="186" t="s">
        <v>23</v>
      </c>
      <c r="L16" s="187" t="s">
        <v>23</v>
      </c>
      <c r="M16" s="187" t="s">
        <v>23</v>
      </c>
      <c r="N16" s="187" t="s">
        <v>23</v>
      </c>
      <c r="O16" s="187" t="s">
        <v>23</v>
      </c>
      <c r="P16" s="181" t="s">
        <v>27</v>
      </c>
      <c r="Q16" s="181" t="s">
        <v>27</v>
      </c>
      <c r="R16" s="188" t="s">
        <v>23</v>
      </c>
    </row>
    <row r="17" spans="2:18" ht="15.75" thickBot="1" x14ac:dyDescent="0.3">
      <c r="B17" s="506"/>
      <c r="C17" s="139"/>
      <c r="D17" s="136" t="s">
        <v>58</v>
      </c>
      <c r="E17" s="160" t="s">
        <v>59</v>
      </c>
      <c r="F17" s="201" t="s">
        <v>60</v>
      </c>
      <c r="G17" s="202" t="s">
        <v>47</v>
      </c>
      <c r="H17" s="235"/>
      <c r="I17" s="236"/>
      <c r="K17" s="189" t="s">
        <v>23</v>
      </c>
      <c r="L17" s="190" t="s">
        <v>23</v>
      </c>
      <c r="M17" s="190" t="s">
        <v>23</v>
      </c>
      <c r="N17" s="190" t="s">
        <v>23</v>
      </c>
      <c r="O17" s="190" t="s">
        <v>23</v>
      </c>
      <c r="P17" s="182" t="s">
        <v>27</v>
      </c>
      <c r="Q17" s="182" t="s">
        <v>27</v>
      </c>
      <c r="R17" s="191" t="s">
        <v>23</v>
      </c>
    </row>
    <row r="18" spans="2:18" ht="12.75" customHeight="1" thickBot="1" x14ac:dyDescent="0.3"/>
    <row r="19" spans="2:18" s="51" customFormat="1" ht="14.25" customHeight="1" x14ac:dyDescent="0.25">
      <c r="B19" s="507" t="s">
        <v>61</v>
      </c>
      <c r="C19" s="237" t="s">
        <v>62</v>
      </c>
      <c r="D19" s="238" t="s">
        <v>63</v>
      </c>
      <c r="E19" s="239" t="s">
        <v>64</v>
      </c>
      <c r="F19" s="240" t="s">
        <v>65</v>
      </c>
      <c r="G19" s="213" t="s">
        <v>39</v>
      </c>
      <c r="H19" s="58" t="s">
        <v>67</v>
      </c>
      <c r="I19" s="241" t="s">
        <v>68</v>
      </c>
      <c r="J19" s="3"/>
      <c r="K19" s="221" t="s">
        <v>23</v>
      </c>
      <c r="L19" s="179" t="s">
        <v>27</v>
      </c>
      <c r="M19" s="222" t="s">
        <v>23</v>
      </c>
      <c r="N19" s="222" t="s">
        <v>23</v>
      </c>
      <c r="O19" s="222" t="s">
        <v>23</v>
      </c>
      <c r="P19" s="179" t="s">
        <v>27</v>
      </c>
      <c r="Q19" s="179" t="s">
        <v>27</v>
      </c>
      <c r="R19" s="223" t="s">
        <v>23</v>
      </c>
    </row>
    <row r="20" spans="2:18" s="51" customFormat="1" ht="14.25" customHeight="1" x14ac:dyDescent="0.25">
      <c r="B20" s="508"/>
      <c r="C20" s="121"/>
      <c r="D20" s="11" t="s">
        <v>69</v>
      </c>
      <c r="E20" s="10" t="s">
        <v>70</v>
      </c>
      <c r="F20" s="204" t="s">
        <v>71</v>
      </c>
      <c r="G20" s="203" t="s">
        <v>66</v>
      </c>
      <c r="H20" s="242"/>
      <c r="I20" s="241" t="s">
        <v>68</v>
      </c>
      <c r="J20" s="3"/>
      <c r="K20" s="192" t="s">
        <v>23</v>
      </c>
      <c r="L20" s="173" t="s">
        <v>27</v>
      </c>
      <c r="M20" s="193" t="s">
        <v>23</v>
      </c>
      <c r="N20" s="193" t="s">
        <v>23</v>
      </c>
      <c r="O20" s="193" t="s">
        <v>23</v>
      </c>
      <c r="P20" s="173" t="s">
        <v>27</v>
      </c>
      <c r="Q20" s="173" t="s">
        <v>27</v>
      </c>
      <c r="R20" s="174" t="s">
        <v>27</v>
      </c>
    </row>
    <row r="21" spans="2:18" ht="27" customHeight="1" x14ac:dyDescent="0.25">
      <c r="B21" s="508"/>
      <c r="C21" s="122" t="s">
        <v>72</v>
      </c>
      <c r="D21" s="52" t="s">
        <v>73</v>
      </c>
      <c r="E21" s="12" t="s">
        <v>74</v>
      </c>
      <c r="F21" s="214" t="s">
        <v>75</v>
      </c>
      <c r="G21" s="215" t="s">
        <v>66</v>
      </c>
      <c r="H21" s="58" t="s">
        <v>76</v>
      </c>
      <c r="I21" s="141" t="s">
        <v>77</v>
      </c>
      <c r="K21" s="218" t="s">
        <v>23</v>
      </c>
      <c r="L21" s="219" t="s">
        <v>23</v>
      </c>
      <c r="M21" s="180" t="s">
        <v>27</v>
      </c>
      <c r="N21" s="180" t="s">
        <v>27</v>
      </c>
      <c r="O21" s="180" t="s">
        <v>27</v>
      </c>
      <c r="P21" s="180" t="s">
        <v>27</v>
      </c>
      <c r="Q21" s="180" t="s">
        <v>27</v>
      </c>
      <c r="R21" s="220" t="s">
        <v>23</v>
      </c>
    </row>
    <row r="22" spans="2:18" ht="27" customHeight="1" x14ac:dyDescent="0.25">
      <c r="B22" s="508"/>
      <c r="C22" s="121"/>
      <c r="D22" s="11" t="s">
        <v>78</v>
      </c>
      <c r="E22" s="10" t="s">
        <v>79</v>
      </c>
      <c r="F22" s="204" t="s">
        <v>80</v>
      </c>
      <c r="G22" s="203" t="s">
        <v>66</v>
      </c>
      <c r="H22" s="58" t="s">
        <v>67</v>
      </c>
      <c r="I22" s="141" t="s">
        <v>68</v>
      </c>
      <c r="K22" s="192" t="s">
        <v>23</v>
      </c>
      <c r="L22" s="193" t="s">
        <v>23</v>
      </c>
      <c r="M22" s="173" t="s">
        <v>27</v>
      </c>
      <c r="N22" s="173" t="s">
        <v>27</v>
      </c>
      <c r="O22" s="173" t="s">
        <v>27</v>
      </c>
      <c r="P22" s="173" t="s">
        <v>27</v>
      </c>
      <c r="Q22" s="173" t="s">
        <v>27</v>
      </c>
      <c r="R22" s="174" t="s">
        <v>27</v>
      </c>
    </row>
    <row r="23" spans="2:18" s="3" customFormat="1" ht="16.5" customHeight="1" x14ac:dyDescent="0.25">
      <c r="B23" s="508"/>
      <c r="C23" s="122" t="s">
        <v>81</v>
      </c>
      <c r="D23" s="13" t="s">
        <v>82</v>
      </c>
      <c r="E23" s="12" t="s">
        <v>83</v>
      </c>
      <c r="F23" s="214" t="s">
        <v>84</v>
      </c>
      <c r="G23" s="215" t="s">
        <v>43</v>
      </c>
      <c r="H23" s="58" t="s">
        <v>85</v>
      </c>
      <c r="I23" s="141" t="s">
        <v>68</v>
      </c>
      <c r="K23" s="218" t="s">
        <v>23</v>
      </c>
      <c r="L23" s="180" t="s">
        <v>27</v>
      </c>
      <c r="M23" s="219" t="s">
        <v>23</v>
      </c>
      <c r="N23" s="219" t="s">
        <v>23</v>
      </c>
      <c r="O23" s="219" t="s">
        <v>23</v>
      </c>
      <c r="P23" s="219" t="s">
        <v>23</v>
      </c>
      <c r="Q23" s="180" t="s">
        <v>27</v>
      </c>
      <c r="R23" s="220" t="s">
        <v>23</v>
      </c>
    </row>
    <row r="24" spans="2:18" s="3" customFormat="1" ht="16.5" customHeight="1" x14ac:dyDescent="0.25">
      <c r="B24" s="508"/>
      <c r="C24" s="121"/>
      <c r="D24" s="11" t="s">
        <v>86</v>
      </c>
      <c r="E24" s="10" t="s">
        <v>87</v>
      </c>
      <c r="F24" s="204" t="s">
        <v>88</v>
      </c>
      <c r="G24" s="203" t="s">
        <v>66</v>
      </c>
      <c r="H24" s="58" t="s">
        <v>67</v>
      </c>
      <c r="I24" s="141" t="s">
        <v>68</v>
      </c>
      <c r="K24" s="192" t="s">
        <v>23</v>
      </c>
      <c r="L24" s="173" t="s">
        <v>27</v>
      </c>
      <c r="M24" s="193" t="s">
        <v>23</v>
      </c>
      <c r="N24" s="193" t="s">
        <v>23</v>
      </c>
      <c r="O24" s="193" t="s">
        <v>23</v>
      </c>
      <c r="P24" s="193" t="s">
        <v>23</v>
      </c>
      <c r="Q24" s="173" t="s">
        <v>27</v>
      </c>
      <c r="R24" s="174" t="s">
        <v>27</v>
      </c>
    </row>
    <row r="25" spans="2:18" ht="27" customHeight="1" x14ac:dyDescent="0.25">
      <c r="B25" s="508"/>
      <c r="C25" s="122" t="s">
        <v>89</v>
      </c>
      <c r="D25" s="13" t="s">
        <v>90</v>
      </c>
      <c r="E25" s="12" t="s">
        <v>91</v>
      </c>
      <c r="F25" s="214" t="s">
        <v>92</v>
      </c>
      <c r="G25" s="216" t="s">
        <v>93</v>
      </c>
      <c r="H25" s="58" t="s">
        <v>85</v>
      </c>
      <c r="I25" s="141" t="s">
        <v>77</v>
      </c>
      <c r="K25" s="218" t="s">
        <v>23</v>
      </c>
      <c r="L25" s="219" t="s">
        <v>23</v>
      </c>
      <c r="M25" s="180" t="s">
        <v>27</v>
      </c>
      <c r="N25" s="180" t="s">
        <v>27</v>
      </c>
      <c r="O25" s="180" t="s">
        <v>27</v>
      </c>
      <c r="P25" s="180" t="s">
        <v>27</v>
      </c>
      <c r="Q25" s="219" t="s">
        <v>23</v>
      </c>
      <c r="R25" s="220" t="s">
        <v>23</v>
      </c>
    </row>
    <row r="26" spans="2:18" s="3" customFormat="1" ht="15.75" customHeight="1" x14ac:dyDescent="0.25">
      <c r="B26" s="508"/>
      <c r="C26" s="121"/>
      <c r="D26" s="11" t="s">
        <v>94</v>
      </c>
      <c r="E26" s="10" t="s">
        <v>95</v>
      </c>
      <c r="F26" s="204" t="s">
        <v>96</v>
      </c>
      <c r="G26" s="203" t="s">
        <v>66</v>
      </c>
      <c r="H26" s="128"/>
      <c r="I26" s="141" t="s">
        <v>68</v>
      </c>
      <c r="K26" s="192" t="s">
        <v>23</v>
      </c>
      <c r="L26" s="193" t="s">
        <v>23</v>
      </c>
      <c r="M26" s="173" t="s">
        <v>27</v>
      </c>
      <c r="N26" s="173" t="s">
        <v>27</v>
      </c>
      <c r="O26" s="173" t="s">
        <v>27</v>
      </c>
      <c r="P26" s="173" t="s">
        <v>27</v>
      </c>
      <c r="Q26" s="193" t="s">
        <v>23</v>
      </c>
      <c r="R26" s="174" t="s">
        <v>27</v>
      </c>
    </row>
    <row r="27" spans="2:18" x14ac:dyDescent="0.25">
      <c r="B27" s="508"/>
      <c r="C27" s="122" t="s">
        <v>97</v>
      </c>
      <c r="D27" s="13" t="s">
        <v>98</v>
      </c>
      <c r="E27" s="12" t="s">
        <v>99</v>
      </c>
      <c r="F27" s="217" t="s">
        <v>100</v>
      </c>
      <c r="G27" s="215" t="s">
        <v>47</v>
      </c>
      <c r="H27" s="83" t="s">
        <v>101</v>
      </c>
      <c r="I27" s="14"/>
      <c r="K27" s="218" t="s">
        <v>23</v>
      </c>
      <c r="L27" s="219" t="s">
        <v>23</v>
      </c>
      <c r="M27" s="219" t="s">
        <v>23</v>
      </c>
      <c r="N27" s="219" t="s">
        <v>23</v>
      </c>
      <c r="O27" s="180" t="s">
        <v>27</v>
      </c>
      <c r="P27" s="180" t="s">
        <v>27</v>
      </c>
      <c r="Q27" s="180" t="s">
        <v>27</v>
      </c>
      <c r="R27" s="220" t="s">
        <v>23</v>
      </c>
    </row>
    <row r="28" spans="2:18" x14ac:dyDescent="0.25">
      <c r="B28" s="508"/>
      <c r="C28" s="121"/>
      <c r="D28" s="11" t="s">
        <v>102</v>
      </c>
      <c r="E28" s="10" t="s">
        <v>103</v>
      </c>
      <c r="F28" s="204" t="s">
        <v>104</v>
      </c>
      <c r="G28" s="203" t="s">
        <v>66</v>
      </c>
      <c r="H28" s="128"/>
      <c r="I28" s="14"/>
      <c r="K28" s="192" t="s">
        <v>23</v>
      </c>
      <c r="L28" s="193" t="s">
        <v>23</v>
      </c>
      <c r="M28" s="193" t="s">
        <v>23</v>
      </c>
      <c r="N28" s="193" t="s">
        <v>23</v>
      </c>
      <c r="O28" s="173" t="s">
        <v>27</v>
      </c>
      <c r="P28" s="173" t="s">
        <v>27</v>
      </c>
      <c r="Q28" s="173" t="s">
        <v>27</v>
      </c>
      <c r="R28" s="174" t="s">
        <v>27</v>
      </c>
    </row>
    <row r="29" spans="2:18" s="3" customFormat="1" ht="25.5" customHeight="1" x14ac:dyDescent="0.25">
      <c r="B29" s="508"/>
      <c r="C29" s="122" t="s">
        <v>105</v>
      </c>
      <c r="D29" s="15" t="s">
        <v>106</v>
      </c>
      <c r="E29" s="12" t="s">
        <v>107</v>
      </c>
      <c r="F29" s="214" t="s">
        <v>465</v>
      </c>
      <c r="G29" s="215" t="s">
        <v>109</v>
      </c>
      <c r="H29" s="58" t="s">
        <v>110</v>
      </c>
      <c r="I29" s="14"/>
      <c r="K29" s="218" t="s">
        <v>23</v>
      </c>
      <c r="L29" s="219" t="s">
        <v>23</v>
      </c>
      <c r="M29" s="219" t="s">
        <v>23</v>
      </c>
      <c r="N29" s="219" t="s">
        <v>23</v>
      </c>
      <c r="O29" s="219" t="s">
        <v>23</v>
      </c>
      <c r="P29" s="219" t="s">
        <v>23</v>
      </c>
      <c r="Q29" s="219" t="s">
        <v>23</v>
      </c>
      <c r="R29" s="220" t="s">
        <v>23</v>
      </c>
    </row>
    <row r="30" spans="2:18" x14ac:dyDescent="0.25">
      <c r="B30" s="508"/>
      <c r="C30" s="121"/>
      <c r="D30" s="11" t="s">
        <v>111</v>
      </c>
      <c r="E30" s="10" t="s">
        <v>112</v>
      </c>
      <c r="F30" s="204" t="s">
        <v>113</v>
      </c>
      <c r="G30" s="203" t="s">
        <v>66</v>
      </c>
      <c r="H30" s="128"/>
      <c r="I30" s="14"/>
      <c r="K30" s="192" t="s">
        <v>23</v>
      </c>
      <c r="L30" s="193" t="s">
        <v>23</v>
      </c>
      <c r="M30" s="193" t="s">
        <v>23</v>
      </c>
      <c r="N30" s="193" t="s">
        <v>23</v>
      </c>
      <c r="O30" s="193" t="s">
        <v>23</v>
      </c>
      <c r="P30" s="193" t="s">
        <v>23</v>
      </c>
      <c r="Q30" s="193" t="s">
        <v>23</v>
      </c>
      <c r="R30" s="174" t="s">
        <v>27</v>
      </c>
    </row>
    <row r="31" spans="2:18" x14ac:dyDescent="0.25">
      <c r="B31" s="508"/>
      <c r="C31" s="123"/>
      <c r="D31" s="64" t="s">
        <v>114</v>
      </c>
      <c r="E31" s="16" t="s">
        <v>115</v>
      </c>
      <c r="F31" s="205" t="s">
        <v>116</v>
      </c>
      <c r="G31" s="206" t="s">
        <v>22</v>
      </c>
      <c r="H31" s="84" t="s">
        <v>117</v>
      </c>
      <c r="I31" s="14"/>
      <c r="K31" s="192" t="s">
        <v>23</v>
      </c>
      <c r="L31" s="193" t="s">
        <v>23</v>
      </c>
      <c r="M31" s="193" t="s">
        <v>23</v>
      </c>
      <c r="N31" s="193" t="s">
        <v>23</v>
      </c>
      <c r="O31" s="193" t="s">
        <v>23</v>
      </c>
      <c r="P31" s="193" t="s">
        <v>23</v>
      </c>
      <c r="Q31" s="193" t="s">
        <v>23</v>
      </c>
      <c r="R31" s="174" t="s">
        <v>27</v>
      </c>
    </row>
    <row r="32" spans="2:18" x14ac:dyDescent="0.25">
      <c r="B32" s="508"/>
      <c r="C32" s="124"/>
      <c r="D32" s="490" t="s">
        <v>118</v>
      </c>
      <c r="E32" s="32" t="s">
        <v>119</v>
      </c>
      <c r="F32" s="207" t="s">
        <v>120</v>
      </c>
      <c r="G32" s="208" t="s">
        <v>66</v>
      </c>
      <c r="H32" s="84" t="s">
        <v>121</v>
      </c>
      <c r="I32" s="14"/>
      <c r="K32" s="192" t="s">
        <v>23</v>
      </c>
      <c r="L32" s="193" t="s">
        <v>23</v>
      </c>
      <c r="M32" s="193" t="s">
        <v>23</v>
      </c>
      <c r="N32" s="193" t="s">
        <v>23</v>
      </c>
      <c r="O32" s="193" t="s">
        <v>23</v>
      </c>
      <c r="P32" s="193" t="s">
        <v>23</v>
      </c>
      <c r="Q32" s="193" t="s">
        <v>23</v>
      </c>
      <c r="R32" s="174" t="s">
        <v>27</v>
      </c>
    </row>
    <row r="33" spans="2:18" ht="25.5" x14ac:dyDescent="0.25">
      <c r="B33" s="508"/>
      <c r="C33" s="125"/>
      <c r="D33" s="18" t="s">
        <v>122</v>
      </c>
      <c r="E33" s="17" t="s">
        <v>123</v>
      </c>
      <c r="F33" s="209" t="s">
        <v>124</v>
      </c>
      <c r="G33" s="210" t="s">
        <v>47</v>
      </c>
      <c r="I33" s="14"/>
      <c r="K33" s="192" t="s">
        <v>23</v>
      </c>
      <c r="L33" s="193" t="s">
        <v>23</v>
      </c>
      <c r="M33" s="193" t="s">
        <v>23</v>
      </c>
      <c r="N33" s="193" t="s">
        <v>23</v>
      </c>
      <c r="O33" s="193" t="s">
        <v>23</v>
      </c>
      <c r="P33" s="193" t="s">
        <v>23</v>
      </c>
      <c r="Q33" s="193" t="s">
        <v>23</v>
      </c>
      <c r="R33" s="174" t="s">
        <v>27</v>
      </c>
    </row>
    <row r="34" spans="2:18" ht="26.25" thickBot="1" x14ac:dyDescent="0.3">
      <c r="B34" s="509"/>
      <c r="C34" s="100"/>
      <c r="D34" s="20" t="s">
        <v>125</v>
      </c>
      <c r="E34" s="19" t="s">
        <v>126</v>
      </c>
      <c r="F34" s="211" t="s">
        <v>127</v>
      </c>
      <c r="G34" s="212" t="s">
        <v>47</v>
      </c>
      <c r="I34" s="14"/>
      <c r="K34" s="194" t="s">
        <v>23</v>
      </c>
      <c r="L34" s="195" t="s">
        <v>23</v>
      </c>
      <c r="M34" s="195" t="s">
        <v>23</v>
      </c>
      <c r="N34" s="195" t="s">
        <v>23</v>
      </c>
      <c r="O34" s="195" t="s">
        <v>23</v>
      </c>
      <c r="P34" s="195" t="s">
        <v>23</v>
      </c>
      <c r="Q34" s="195" t="s">
        <v>23</v>
      </c>
      <c r="R34" s="175" t="s">
        <v>27</v>
      </c>
    </row>
    <row r="35" spans="2:18" ht="15.75" thickBot="1" x14ac:dyDescent="0.3">
      <c r="C35" s="21"/>
      <c r="D35" s="22"/>
      <c r="E35" s="21"/>
    </row>
    <row r="36" spans="2:18" s="3" customFormat="1" ht="15.75" customHeight="1" x14ac:dyDescent="0.25">
      <c r="B36" s="510" t="s">
        <v>128</v>
      </c>
      <c r="C36" s="101" t="s">
        <v>129</v>
      </c>
      <c r="D36" s="224" t="s">
        <v>130</v>
      </c>
      <c r="E36" s="23" t="s">
        <v>131</v>
      </c>
      <c r="F36" s="225" t="s">
        <v>132</v>
      </c>
      <c r="G36" s="226" t="s">
        <v>47</v>
      </c>
      <c r="H36" s="81" t="s">
        <v>133</v>
      </c>
      <c r="K36" s="249" t="s">
        <v>23</v>
      </c>
      <c r="L36" s="250" t="s">
        <v>23</v>
      </c>
      <c r="M36" s="250" t="s">
        <v>23</v>
      </c>
      <c r="N36" s="250" t="s">
        <v>23</v>
      </c>
      <c r="O36" s="250" t="s">
        <v>23</v>
      </c>
      <c r="P36" s="250" t="s">
        <v>23</v>
      </c>
      <c r="Q36" s="250" t="s">
        <v>23</v>
      </c>
      <c r="R36" s="251" t="s">
        <v>23</v>
      </c>
    </row>
    <row r="37" spans="2:18" s="3" customFormat="1" ht="15.75" customHeight="1" x14ac:dyDescent="0.25">
      <c r="B37" s="511"/>
      <c r="C37" s="97"/>
      <c r="D37" s="11" t="s">
        <v>134</v>
      </c>
      <c r="E37" s="93" t="s">
        <v>135</v>
      </c>
      <c r="F37" s="231" t="s">
        <v>136</v>
      </c>
      <c r="G37" s="203" t="s">
        <v>66</v>
      </c>
      <c r="H37" s="53"/>
      <c r="K37" s="192" t="s">
        <v>23</v>
      </c>
      <c r="L37" s="193" t="s">
        <v>23</v>
      </c>
      <c r="M37" s="193" t="s">
        <v>23</v>
      </c>
      <c r="N37" s="193" t="s">
        <v>23</v>
      </c>
      <c r="O37" s="193" t="s">
        <v>23</v>
      </c>
      <c r="P37" s="193" t="s">
        <v>23</v>
      </c>
      <c r="Q37" s="193" t="s">
        <v>23</v>
      </c>
      <c r="R37" s="174" t="s">
        <v>27</v>
      </c>
    </row>
    <row r="38" spans="2:18" s="3" customFormat="1" ht="15.75" customHeight="1" x14ac:dyDescent="0.25">
      <c r="B38" s="511"/>
      <c r="C38" s="102" t="s">
        <v>137</v>
      </c>
      <c r="D38" s="26" t="s">
        <v>138</v>
      </c>
      <c r="E38" s="94" t="s">
        <v>139</v>
      </c>
      <c r="F38" s="227" t="s">
        <v>140</v>
      </c>
      <c r="G38" s="228" t="s">
        <v>47</v>
      </c>
      <c r="H38" s="140" t="s">
        <v>141</v>
      </c>
      <c r="K38" s="252" t="s">
        <v>23</v>
      </c>
      <c r="L38" s="233" t="s">
        <v>23</v>
      </c>
      <c r="M38" s="233" t="s">
        <v>23</v>
      </c>
      <c r="N38" s="233" t="s">
        <v>23</v>
      </c>
      <c r="O38" s="233" t="s">
        <v>23</v>
      </c>
      <c r="P38" s="233" t="s">
        <v>23</v>
      </c>
      <c r="Q38" s="233" t="s">
        <v>23</v>
      </c>
      <c r="R38" s="253" t="s">
        <v>23</v>
      </c>
    </row>
    <row r="39" spans="2:18" x14ac:dyDescent="0.25">
      <c r="B39" s="511"/>
      <c r="C39" s="97"/>
      <c r="D39" s="11" t="s">
        <v>142</v>
      </c>
      <c r="E39" s="24" t="s">
        <v>143</v>
      </c>
      <c r="F39" s="231" t="s">
        <v>144</v>
      </c>
      <c r="G39" s="203" t="s">
        <v>66</v>
      </c>
      <c r="K39" s="192" t="s">
        <v>23</v>
      </c>
      <c r="L39" s="193" t="s">
        <v>23</v>
      </c>
      <c r="M39" s="193" t="s">
        <v>23</v>
      </c>
      <c r="N39" s="193" t="s">
        <v>23</v>
      </c>
      <c r="O39" s="193" t="s">
        <v>23</v>
      </c>
      <c r="P39" s="193" t="s">
        <v>23</v>
      </c>
      <c r="Q39" s="193" t="s">
        <v>23</v>
      </c>
      <c r="R39" s="174" t="s">
        <v>27</v>
      </c>
    </row>
    <row r="40" spans="2:18" s="51" customFormat="1" ht="17.25" customHeight="1" x14ac:dyDescent="0.25">
      <c r="B40" s="511"/>
      <c r="C40" s="102" t="s">
        <v>145</v>
      </c>
      <c r="D40" s="243" t="s">
        <v>146</v>
      </c>
      <c r="E40" s="25" t="s">
        <v>147</v>
      </c>
      <c r="F40" s="227" t="s">
        <v>148</v>
      </c>
      <c r="G40" s="228" t="s">
        <v>66</v>
      </c>
      <c r="H40" s="244" t="s">
        <v>149</v>
      </c>
      <c r="I40" s="3"/>
      <c r="J40" s="3"/>
      <c r="K40" s="252" t="s">
        <v>23</v>
      </c>
      <c r="L40" s="233" t="s">
        <v>23</v>
      </c>
      <c r="M40" s="233" t="s">
        <v>23</v>
      </c>
      <c r="N40" s="233" t="s">
        <v>23</v>
      </c>
      <c r="O40" s="233" t="s">
        <v>23</v>
      </c>
      <c r="P40" s="254" t="s">
        <v>27</v>
      </c>
      <c r="Q40" s="233" t="s">
        <v>23</v>
      </c>
      <c r="R40" s="253" t="s">
        <v>23</v>
      </c>
    </row>
    <row r="41" spans="2:18" s="3" customFormat="1" x14ac:dyDescent="0.25">
      <c r="B41" s="511"/>
      <c r="C41" s="97"/>
      <c r="D41" s="11" t="s">
        <v>150</v>
      </c>
      <c r="E41" s="24" t="s">
        <v>151</v>
      </c>
      <c r="F41" s="231" t="s">
        <v>152</v>
      </c>
      <c r="G41" s="203" t="s">
        <v>66</v>
      </c>
      <c r="H41" s="53"/>
      <c r="K41" s="192" t="s">
        <v>23</v>
      </c>
      <c r="L41" s="193" t="s">
        <v>23</v>
      </c>
      <c r="M41" s="193" t="s">
        <v>23</v>
      </c>
      <c r="N41" s="193" t="s">
        <v>23</v>
      </c>
      <c r="O41" s="193" t="s">
        <v>23</v>
      </c>
      <c r="P41" s="173" t="s">
        <v>27</v>
      </c>
      <c r="Q41" s="193" t="s">
        <v>23</v>
      </c>
      <c r="R41" s="174" t="s">
        <v>27</v>
      </c>
    </row>
    <row r="42" spans="2:18" s="3" customFormat="1" ht="25.5" x14ac:dyDescent="0.25">
      <c r="B42" s="511"/>
      <c r="C42" s="103" t="s">
        <v>153</v>
      </c>
      <c r="D42" s="27" t="s">
        <v>154</v>
      </c>
      <c r="E42" s="25" t="s">
        <v>155</v>
      </c>
      <c r="F42" s="227" t="s">
        <v>156</v>
      </c>
      <c r="G42" s="228" t="s">
        <v>157</v>
      </c>
      <c r="H42" s="53"/>
      <c r="K42" s="252" t="s">
        <v>23</v>
      </c>
      <c r="L42" s="233" t="s">
        <v>23</v>
      </c>
      <c r="M42" s="233" t="s">
        <v>23</v>
      </c>
      <c r="N42" s="233" t="s">
        <v>23</v>
      </c>
      <c r="O42" s="233" t="s">
        <v>23</v>
      </c>
      <c r="P42" s="233" t="s">
        <v>23</v>
      </c>
      <c r="Q42" s="233" t="s">
        <v>23</v>
      </c>
      <c r="R42" s="253" t="s">
        <v>23</v>
      </c>
    </row>
    <row r="43" spans="2:18" x14ac:dyDescent="0.25">
      <c r="B43" s="511"/>
      <c r="C43" s="104"/>
      <c r="D43" s="28" t="s">
        <v>158</v>
      </c>
      <c r="E43" s="24" t="s">
        <v>159</v>
      </c>
      <c r="F43" s="231" t="s">
        <v>160</v>
      </c>
      <c r="G43" s="203" t="s">
        <v>66</v>
      </c>
      <c r="K43" s="192" t="s">
        <v>23</v>
      </c>
      <c r="L43" s="193" t="s">
        <v>23</v>
      </c>
      <c r="M43" s="193" t="s">
        <v>23</v>
      </c>
      <c r="N43" s="193" t="s">
        <v>23</v>
      </c>
      <c r="O43" s="193" t="s">
        <v>23</v>
      </c>
      <c r="P43" s="193" t="s">
        <v>23</v>
      </c>
      <c r="Q43" s="193" t="s">
        <v>23</v>
      </c>
      <c r="R43" s="174" t="s">
        <v>27</v>
      </c>
    </row>
    <row r="44" spans="2:18" hidden="1" x14ac:dyDescent="0.25">
      <c r="B44" s="511"/>
      <c r="C44" s="105"/>
      <c r="D44" s="30" t="s">
        <v>161</v>
      </c>
      <c r="E44" s="29" t="s">
        <v>162</v>
      </c>
      <c r="F44" s="229"/>
      <c r="G44" s="230"/>
      <c r="K44" s="255"/>
      <c r="L44" s="256"/>
      <c r="M44" s="256"/>
      <c r="N44" s="256"/>
      <c r="O44" s="256"/>
      <c r="P44" s="256"/>
      <c r="Q44" s="256"/>
      <c r="R44" s="129"/>
    </row>
    <row r="45" spans="2:18" ht="25.5" hidden="1" x14ac:dyDescent="0.25">
      <c r="B45" s="511"/>
      <c r="C45" s="105"/>
      <c r="D45" s="30" t="s">
        <v>163</v>
      </c>
      <c r="E45" s="29" t="s">
        <v>164</v>
      </c>
      <c r="F45" s="229"/>
      <c r="G45" s="230"/>
      <c r="K45" s="255"/>
      <c r="L45" s="256"/>
      <c r="M45" s="256"/>
      <c r="N45" s="256"/>
      <c r="O45" s="256"/>
      <c r="P45" s="256"/>
      <c r="Q45" s="256"/>
      <c r="R45" s="129"/>
    </row>
    <row r="46" spans="2:18" x14ac:dyDescent="0.25">
      <c r="B46" s="511"/>
      <c r="C46" s="106"/>
      <c r="D46" s="31" t="s">
        <v>165</v>
      </c>
      <c r="E46" s="16" t="s">
        <v>166</v>
      </c>
      <c r="F46" s="205" t="s">
        <v>117</v>
      </c>
      <c r="G46" s="206" t="s">
        <v>22</v>
      </c>
      <c r="K46" s="192" t="s">
        <v>23</v>
      </c>
      <c r="L46" s="193" t="s">
        <v>23</v>
      </c>
      <c r="M46" s="193" t="s">
        <v>23</v>
      </c>
      <c r="N46" s="193" t="s">
        <v>23</v>
      </c>
      <c r="O46" s="193" t="s">
        <v>23</v>
      </c>
      <c r="P46" s="193" t="s">
        <v>23</v>
      </c>
      <c r="Q46" s="193" t="s">
        <v>23</v>
      </c>
      <c r="R46" s="174" t="s">
        <v>27</v>
      </c>
    </row>
    <row r="47" spans="2:18" x14ac:dyDescent="0.25">
      <c r="B47" s="511"/>
      <c r="C47" s="98"/>
      <c r="D47" s="490" t="s">
        <v>167</v>
      </c>
      <c r="E47" s="32" t="s">
        <v>168</v>
      </c>
      <c r="F47" s="232" t="s">
        <v>121</v>
      </c>
      <c r="G47" s="208" t="s">
        <v>66</v>
      </c>
      <c r="K47" s="192" t="s">
        <v>23</v>
      </c>
      <c r="L47" s="193" t="s">
        <v>23</v>
      </c>
      <c r="M47" s="193" t="s">
        <v>23</v>
      </c>
      <c r="N47" s="193" t="s">
        <v>23</v>
      </c>
      <c r="O47" s="193" t="s">
        <v>23</v>
      </c>
      <c r="P47" s="193" t="s">
        <v>23</v>
      </c>
      <c r="Q47" s="193" t="s">
        <v>23</v>
      </c>
      <c r="R47" s="174" t="s">
        <v>27</v>
      </c>
    </row>
    <row r="48" spans="2:18" ht="25.5" x14ac:dyDescent="0.25">
      <c r="B48" s="511"/>
      <c r="C48" s="99"/>
      <c r="D48" s="18" t="s">
        <v>169</v>
      </c>
      <c r="E48" s="17" t="s">
        <v>170</v>
      </c>
      <c r="F48" s="209" t="s">
        <v>124</v>
      </c>
      <c r="G48" s="210" t="s">
        <v>47</v>
      </c>
      <c r="K48" s="192" t="s">
        <v>23</v>
      </c>
      <c r="L48" s="193" t="s">
        <v>23</v>
      </c>
      <c r="M48" s="193" t="s">
        <v>23</v>
      </c>
      <c r="N48" s="193" t="s">
        <v>23</v>
      </c>
      <c r="O48" s="193" t="s">
        <v>23</v>
      </c>
      <c r="P48" s="193" t="s">
        <v>23</v>
      </c>
      <c r="Q48" s="193" t="s">
        <v>23</v>
      </c>
      <c r="R48" s="174" t="s">
        <v>27</v>
      </c>
    </row>
    <row r="49" spans="2:18" s="3" customFormat="1" ht="26.25" thickBot="1" x14ac:dyDescent="0.3">
      <c r="B49" s="512"/>
      <c r="C49" s="107"/>
      <c r="D49" s="20" t="s">
        <v>171</v>
      </c>
      <c r="E49" s="19" t="s">
        <v>172</v>
      </c>
      <c r="F49" s="211" t="s">
        <v>127</v>
      </c>
      <c r="G49" s="212" t="s">
        <v>47</v>
      </c>
      <c r="H49" s="53"/>
      <c r="K49" s="194" t="s">
        <v>23</v>
      </c>
      <c r="L49" s="195" t="s">
        <v>23</v>
      </c>
      <c r="M49" s="195" t="s">
        <v>23</v>
      </c>
      <c r="N49" s="195" t="s">
        <v>23</v>
      </c>
      <c r="O49" s="195" t="s">
        <v>23</v>
      </c>
      <c r="P49" s="195" t="s">
        <v>23</v>
      </c>
      <c r="Q49" s="195" t="s">
        <v>23</v>
      </c>
      <c r="R49" s="175" t="s">
        <v>27</v>
      </c>
    </row>
    <row r="50" spans="2:18" ht="15.75" thickBot="1" x14ac:dyDescent="0.3"/>
    <row r="51" spans="2:18" s="3" customFormat="1" ht="25.5" x14ac:dyDescent="0.25">
      <c r="B51" s="513" t="s">
        <v>173</v>
      </c>
      <c r="C51" s="142" t="s">
        <v>174</v>
      </c>
      <c r="D51" s="34" t="s">
        <v>175</v>
      </c>
      <c r="E51" s="33" t="s">
        <v>176</v>
      </c>
      <c r="F51" s="77" t="s">
        <v>177</v>
      </c>
      <c r="G51" s="78" t="s">
        <v>461</v>
      </c>
      <c r="H51" s="53"/>
      <c r="K51" s="269" t="s">
        <v>23</v>
      </c>
      <c r="L51" s="270" t="s">
        <v>23</v>
      </c>
      <c r="M51" s="270" t="s">
        <v>23</v>
      </c>
      <c r="N51" s="270" t="s">
        <v>23</v>
      </c>
      <c r="O51" s="270" t="s">
        <v>23</v>
      </c>
      <c r="P51" s="270" t="s">
        <v>23</v>
      </c>
      <c r="Q51" s="270" t="s">
        <v>23</v>
      </c>
      <c r="R51" s="271" t="s">
        <v>23</v>
      </c>
    </row>
    <row r="52" spans="2:18" x14ac:dyDescent="0.25">
      <c r="B52" s="514"/>
      <c r="C52" s="121"/>
      <c r="D52" s="11" t="s">
        <v>178</v>
      </c>
      <c r="E52" s="24" t="s">
        <v>179</v>
      </c>
      <c r="F52" s="257" t="s">
        <v>180</v>
      </c>
      <c r="G52" s="258" t="s">
        <v>66</v>
      </c>
      <c r="K52" s="192" t="s">
        <v>23</v>
      </c>
      <c r="L52" s="193" t="s">
        <v>23</v>
      </c>
      <c r="M52" s="193" t="s">
        <v>23</v>
      </c>
      <c r="N52" s="193" t="s">
        <v>23</v>
      </c>
      <c r="O52" s="193" t="s">
        <v>23</v>
      </c>
      <c r="P52" s="193" t="s">
        <v>23</v>
      </c>
      <c r="Q52" s="193" t="s">
        <v>23</v>
      </c>
      <c r="R52" s="174" t="s">
        <v>27</v>
      </c>
    </row>
    <row r="53" spans="2:18" ht="25.5" x14ac:dyDescent="0.25">
      <c r="B53" s="514"/>
      <c r="C53" s="143" t="s">
        <v>181</v>
      </c>
      <c r="D53" s="36" t="s">
        <v>182</v>
      </c>
      <c r="E53" s="35" t="s">
        <v>183</v>
      </c>
      <c r="F53" s="79" t="s">
        <v>184</v>
      </c>
      <c r="G53" s="80" t="s">
        <v>66</v>
      </c>
      <c r="K53" s="267" t="s">
        <v>23</v>
      </c>
      <c r="L53" s="268" t="s">
        <v>23</v>
      </c>
      <c r="M53" s="268" t="s">
        <v>23</v>
      </c>
      <c r="N53" s="268" t="s">
        <v>23</v>
      </c>
      <c r="O53" s="268" t="s">
        <v>23</v>
      </c>
      <c r="P53" s="272" t="s">
        <v>27</v>
      </c>
      <c r="Q53" s="272" t="s">
        <v>27</v>
      </c>
      <c r="R53" s="273" t="s">
        <v>23</v>
      </c>
    </row>
    <row r="54" spans="2:18" x14ac:dyDescent="0.25">
      <c r="B54" s="514"/>
      <c r="C54" s="121"/>
      <c r="D54" s="11" t="s">
        <v>185</v>
      </c>
      <c r="E54" s="24" t="s">
        <v>186</v>
      </c>
      <c r="F54" s="257" t="s">
        <v>187</v>
      </c>
      <c r="G54" s="258" t="s">
        <v>66</v>
      </c>
      <c r="K54" s="192" t="s">
        <v>23</v>
      </c>
      <c r="L54" s="193" t="s">
        <v>23</v>
      </c>
      <c r="M54" s="193" t="s">
        <v>23</v>
      </c>
      <c r="N54" s="193" t="s">
        <v>23</v>
      </c>
      <c r="O54" s="193" t="s">
        <v>23</v>
      </c>
      <c r="P54" s="173" t="s">
        <v>27</v>
      </c>
      <c r="Q54" s="173" t="s">
        <v>27</v>
      </c>
      <c r="R54" s="174" t="s">
        <v>27</v>
      </c>
    </row>
    <row r="55" spans="2:18" x14ac:dyDescent="0.25">
      <c r="B55" s="514"/>
      <c r="C55" s="144" t="s">
        <v>188</v>
      </c>
      <c r="D55" s="37" t="s">
        <v>189</v>
      </c>
      <c r="E55" s="35" t="s">
        <v>190</v>
      </c>
      <c r="F55" s="79" t="s">
        <v>191</v>
      </c>
      <c r="G55" s="80" t="s">
        <v>66</v>
      </c>
      <c r="K55" s="267" t="s">
        <v>23</v>
      </c>
      <c r="L55" s="268" t="s">
        <v>23</v>
      </c>
      <c r="M55" s="268" t="s">
        <v>23</v>
      </c>
      <c r="N55" s="268" t="s">
        <v>23</v>
      </c>
      <c r="O55" s="268" t="s">
        <v>23</v>
      </c>
      <c r="P55" s="272" t="s">
        <v>27</v>
      </c>
      <c r="Q55" s="272" t="s">
        <v>27</v>
      </c>
      <c r="R55" s="273" t="s">
        <v>23</v>
      </c>
    </row>
    <row r="56" spans="2:18" s="1" customFormat="1" x14ac:dyDescent="0.25">
      <c r="B56" s="514"/>
      <c r="C56" s="121"/>
      <c r="D56" s="245" t="s">
        <v>192</v>
      </c>
      <c r="E56" s="24" t="s">
        <v>193</v>
      </c>
      <c r="F56" s="204" t="s">
        <v>194</v>
      </c>
      <c r="G56" s="258" t="s">
        <v>66</v>
      </c>
      <c r="H56" s="9"/>
      <c r="I56" s="2"/>
      <c r="J56" s="2"/>
      <c r="K56" s="192" t="s">
        <v>23</v>
      </c>
      <c r="L56" s="193" t="s">
        <v>23</v>
      </c>
      <c r="M56" s="193" t="s">
        <v>23</v>
      </c>
      <c r="N56" s="193" t="s">
        <v>23</v>
      </c>
      <c r="O56" s="193" t="s">
        <v>23</v>
      </c>
      <c r="P56" s="173" t="s">
        <v>27</v>
      </c>
      <c r="Q56" s="173" t="s">
        <v>27</v>
      </c>
      <c r="R56" s="174" t="s">
        <v>27</v>
      </c>
    </row>
    <row r="57" spans="2:18" x14ac:dyDescent="0.25">
      <c r="B57" s="514"/>
      <c r="C57" s="143" t="s">
        <v>195</v>
      </c>
      <c r="D57" s="36" t="s">
        <v>196</v>
      </c>
      <c r="E57" s="35" t="s">
        <v>197</v>
      </c>
      <c r="F57" s="79" t="s">
        <v>198</v>
      </c>
      <c r="G57" s="80" t="s">
        <v>66</v>
      </c>
      <c r="K57" s="267" t="s">
        <v>23</v>
      </c>
      <c r="L57" s="268" t="s">
        <v>23</v>
      </c>
      <c r="M57" s="268" t="s">
        <v>23</v>
      </c>
      <c r="N57" s="268" t="s">
        <v>23</v>
      </c>
      <c r="O57" s="268" t="s">
        <v>23</v>
      </c>
      <c r="P57" s="272" t="s">
        <v>27</v>
      </c>
      <c r="Q57" s="272" t="s">
        <v>27</v>
      </c>
      <c r="R57" s="273" t="s">
        <v>23</v>
      </c>
    </row>
    <row r="58" spans="2:18" x14ac:dyDescent="0.25">
      <c r="B58" s="514"/>
      <c r="C58" s="121"/>
      <c r="D58" s="11" t="s">
        <v>199</v>
      </c>
      <c r="E58" s="24" t="s">
        <v>200</v>
      </c>
      <c r="F58" s="257" t="s">
        <v>201</v>
      </c>
      <c r="G58" s="258" t="s">
        <v>66</v>
      </c>
      <c r="K58" s="192" t="s">
        <v>23</v>
      </c>
      <c r="L58" s="193" t="s">
        <v>23</v>
      </c>
      <c r="M58" s="193" t="s">
        <v>23</v>
      </c>
      <c r="N58" s="193" t="s">
        <v>23</v>
      </c>
      <c r="O58" s="193" t="s">
        <v>23</v>
      </c>
      <c r="P58" s="173" t="s">
        <v>27</v>
      </c>
      <c r="Q58" s="173" t="s">
        <v>27</v>
      </c>
      <c r="R58" s="174" t="s">
        <v>27</v>
      </c>
    </row>
    <row r="59" spans="2:18" ht="25.5" x14ac:dyDescent="0.25">
      <c r="B59" s="514"/>
      <c r="C59" s="143" t="s">
        <v>202</v>
      </c>
      <c r="D59" s="36" t="s">
        <v>203</v>
      </c>
      <c r="E59" s="35" t="s">
        <v>204</v>
      </c>
      <c r="F59" s="79" t="s">
        <v>205</v>
      </c>
      <c r="G59" s="80" t="s">
        <v>66</v>
      </c>
      <c r="K59" s="267" t="s">
        <v>23</v>
      </c>
      <c r="L59" s="268" t="s">
        <v>23</v>
      </c>
      <c r="M59" s="268" t="s">
        <v>23</v>
      </c>
      <c r="N59" s="268" t="s">
        <v>23</v>
      </c>
      <c r="O59" s="268" t="s">
        <v>23</v>
      </c>
      <c r="P59" s="272" t="s">
        <v>27</v>
      </c>
      <c r="Q59" s="272" t="s">
        <v>27</v>
      </c>
      <c r="R59" s="273" t="s">
        <v>23</v>
      </c>
    </row>
    <row r="60" spans="2:18" s="51" customFormat="1" x14ac:dyDescent="0.25">
      <c r="B60" s="514"/>
      <c r="C60" s="121"/>
      <c r="D60" s="11" t="s">
        <v>206</v>
      </c>
      <c r="E60" s="24" t="s">
        <v>207</v>
      </c>
      <c r="F60" s="257" t="s">
        <v>208</v>
      </c>
      <c r="G60" s="258" t="s">
        <v>66</v>
      </c>
      <c r="H60" s="53"/>
      <c r="I60" s="3"/>
      <c r="J60" s="3"/>
      <c r="K60" s="192" t="s">
        <v>23</v>
      </c>
      <c r="L60" s="193" t="s">
        <v>23</v>
      </c>
      <c r="M60" s="193" t="s">
        <v>23</v>
      </c>
      <c r="N60" s="193" t="s">
        <v>23</v>
      </c>
      <c r="O60" s="193" t="s">
        <v>23</v>
      </c>
      <c r="P60" s="173" t="s">
        <v>27</v>
      </c>
      <c r="Q60" s="173" t="s">
        <v>27</v>
      </c>
      <c r="R60" s="174" t="s">
        <v>27</v>
      </c>
    </row>
    <row r="61" spans="2:18" s="51" customFormat="1" ht="25.5" x14ac:dyDescent="0.25">
      <c r="B61" s="514"/>
      <c r="C61" s="143" t="s">
        <v>209</v>
      </c>
      <c r="D61" s="36" t="s">
        <v>210</v>
      </c>
      <c r="E61" s="35" t="s">
        <v>211</v>
      </c>
      <c r="F61" s="79" t="s">
        <v>462</v>
      </c>
      <c r="G61" s="80" t="s">
        <v>66</v>
      </c>
      <c r="H61" s="53"/>
      <c r="I61" s="3"/>
      <c r="J61" s="3"/>
      <c r="K61" s="267" t="s">
        <v>23</v>
      </c>
      <c r="L61" s="268" t="s">
        <v>23</v>
      </c>
      <c r="M61" s="268" t="s">
        <v>23</v>
      </c>
      <c r="N61" s="268" t="s">
        <v>23</v>
      </c>
      <c r="O61" s="268" t="s">
        <v>23</v>
      </c>
      <c r="P61" s="272" t="s">
        <v>27</v>
      </c>
      <c r="Q61" s="272" t="s">
        <v>27</v>
      </c>
      <c r="R61" s="273" t="s">
        <v>23</v>
      </c>
    </row>
    <row r="62" spans="2:18" x14ac:dyDescent="0.25">
      <c r="B62" s="514"/>
      <c r="C62" s="121"/>
      <c r="D62" s="11" t="s">
        <v>213</v>
      </c>
      <c r="E62" s="24" t="s">
        <v>214</v>
      </c>
      <c r="F62" s="257" t="s">
        <v>215</v>
      </c>
      <c r="G62" s="258" t="s">
        <v>66</v>
      </c>
      <c r="K62" s="192" t="s">
        <v>23</v>
      </c>
      <c r="L62" s="193" t="s">
        <v>23</v>
      </c>
      <c r="M62" s="193" t="s">
        <v>23</v>
      </c>
      <c r="N62" s="193" t="s">
        <v>23</v>
      </c>
      <c r="O62" s="193" t="s">
        <v>23</v>
      </c>
      <c r="P62" s="173" t="s">
        <v>27</v>
      </c>
      <c r="Q62" s="173" t="s">
        <v>27</v>
      </c>
      <c r="R62" s="174" t="s">
        <v>27</v>
      </c>
    </row>
    <row r="63" spans="2:18" s="51" customFormat="1" ht="15.75" customHeight="1" x14ac:dyDescent="0.25">
      <c r="B63" s="514"/>
      <c r="C63" s="246"/>
      <c r="D63" s="31" t="s">
        <v>216</v>
      </c>
      <c r="E63" s="16" t="s">
        <v>217</v>
      </c>
      <c r="F63" s="259" t="s">
        <v>218</v>
      </c>
      <c r="G63" s="260" t="s">
        <v>22</v>
      </c>
      <c r="H63" s="53"/>
      <c r="I63" s="3"/>
      <c r="J63" s="3"/>
      <c r="K63" s="192" t="s">
        <v>23</v>
      </c>
      <c r="L63" s="193" t="s">
        <v>23</v>
      </c>
      <c r="M63" s="193" t="s">
        <v>23</v>
      </c>
      <c r="N63" s="193" t="s">
        <v>23</v>
      </c>
      <c r="O63" s="193" t="s">
        <v>23</v>
      </c>
      <c r="P63" s="193" t="s">
        <v>23</v>
      </c>
      <c r="Q63" s="193" t="s">
        <v>23</v>
      </c>
      <c r="R63" s="174" t="s">
        <v>27</v>
      </c>
    </row>
    <row r="64" spans="2:18" x14ac:dyDescent="0.25">
      <c r="B64" s="514"/>
      <c r="C64" s="145"/>
      <c r="D64" s="38" t="s">
        <v>219</v>
      </c>
      <c r="E64" s="32" t="s">
        <v>220</v>
      </c>
      <c r="F64" s="261" t="s">
        <v>221</v>
      </c>
      <c r="G64" s="262" t="s">
        <v>66</v>
      </c>
      <c r="K64" s="192" t="s">
        <v>23</v>
      </c>
      <c r="L64" s="193" t="s">
        <v>23</v>
      </c>
      <c r="M64" s="193" t="s">
        <v>23</v>
      </c>
      <c r="N64" s="193" t="s">
        <v>23</v>
      </c>
      <c r="O64" s="193" t="s">
        <v>23</v>
      </c>
      <c r="P64" s="193" t="s">
        <v>23</v>
      </c>
      <c r="Q64" s="193" t="s">
        <v>23</v>
      </c>
      <c r="R64" s="174" t="s">
        <v>27</v>
      </c>
    </row>
    <row r="65" spans="2:18" ht="25.5" x14ac:dyDescent="0.25">
      <c r="B65" s="514"/>
      <c r="C65" s="125"/>
      <c r="D65" s="18" t="s">
        <v>222</v>
      </c>
      <c r="E65" s="17" t="s">
        <v>223</v>
      </c>
      <c r="F65" s="263" t="s">
        <v>124</v>
      </c>
      <c r="G65" s="264" t="s">
        <v>47</v>
      </c>
      <c r="K65" s="192" t="s">
        <v>23</v>
      </c>
      <c r="L65" s="193" t="s">
        <v>23</v>
      </c>
      <c r="M65" s="193" t="s">
        <v>23</v>
      </c>
      <c r="N65" s="193" t="s">
        <v>23</v>
      </c>
      <c r="O65" s="193" t="s">
        <v>23</v>
      </c>
      <c r="P65" s="193" t="s">
        <v>23</v>
      </c>
      <c r="Q65" s="193" t="s">
        <v>23</v>
      </c>
      <c r="R65" s="174" t="s">
        <v>27</v>
      </c>
    </row>
    <row r="66" spans="2:18" ht="26.25" thickBot="1" x14ac:dyDescent="0.3">
      <c r="B66" s="515"/>
      <c r="C66" s="146"/>
      <c r="D66" s="20" t="s">
        <v>224</v>
      </c>
      <c r="E66" s="19" t="s">
        <v>225</v>
      </c>
      <c r="F66" s="265" t="s">
        <v>127</v>
      </c>
      <c r="G66" s="266" t="s">
        <v>47</v>
      </c>
      <c r="K66" s="194" t="s">
        <v>23</v>
      </c>
      <c r="L66" s="195" t="s">
        <v>23</v>
      </c>
      <c r="M66" s="195" t="s">
        <v>23</v>
      </c>
      <c r="N66" s="195" t="s">
        <v>23</v>
      </c>
      <c r="O66" s="195" t="s">
        <v>23</v>
      </c>
      <c r="P66" s="195" t="s">
        <v>23</v>
      </c>
      <c r="Q66" s="195" t="s">
        <v>23</v>
      </c>
      <c r="R66" s="175" t="s">
        <v>27</v>
      </c>
    </row>
    <row r="67" spans="2:18" ht="15.75" thickBot="1" x14ac:dyDescent="0.3">
      <c r="B67"/>
      <c r="C67" s="2"/>
      <c r="D67" s="3"/>
      <c r="E67" s="3"/>
      <c r="F67" s="3"/>
    </row>
    <row r="68" spans="2:18" s="4" customFormat="1" ht="25.5" x14ac:dyDescent="0.25">
      <c r="B68" s="516" t="s">
        <v>226</v>
      </c>
      <c r="C68" s="147" t="s">
        <v>227</v>
      </c>
      <c r="D68" s="95" t="s">
        <v>228</v>
      </c>
      <c r="E68" s="39" t="s">
        <v>229</v>
      </c>
      <c r="F68" s="96" t="s">
        <v>463</v>
      </c>
      <c r="G68" s="74" t="s">
        <v>47</v>
      </c>
      <c r="H68" s="50"/>
      <c r="K68" s="277" t="s">
        <v>23</v>
      </c>
      <c r="L68" s="278" t="s">
        <v>23</v>
      </c>
      <c r="M68" s="278" t="s">
        <v>23</v>
      </c>
      <c r="N68" s="278" t="s">
        <v>23</v>
      </c>
      <c r="O68" s="278" t="s">
        <v>23</v>
      </c>
      <c r="P68" s="279" t="s">
        <v>27</v>
      </c>
      <c r="Q68" s="279" t="s">
        <v>27</v>
      </c>
      <c r="R68" s="280" t="s">
        <v>23</v>
      </c>
    </row>
    <row r="69" spans="2:18" x14ac:dyDescent="0.25">
      <c r="B69" s="517"/>
      <c r="C69" s="148"/>
      <c r="D69" s="11" t="s">
        <v>231</v>
      </c>
      <c r="E69" s="24" t="s">
        <v>232</v>
      </c>
      <c r="F69" s="257" t="s">
        <v>233</v>
      </c>
      <c r="G69" s="258" t="s">
        <v>66</v>
      </c>
      <c r="K69" s="192" t="s">
        <v>23</v>
      </c>
      <c r="L69" s="193" t="s">
        <v>23</v>
      </c>
      <c r="M69" s="193" t="s">
        <v>23</v>
      </c>
      <c r="N69" s="193" t="s">
        <v>23</v>
      </c>
      <c r="O69" s="193" t="s">
        <v>23</v>
      </c>
      <c r="P69" s="173" t="s">
        <v>27</v>
      </c>
      <c r="Q69" s="173" t="s">
        <v>27</v>
      </c>
      <c r="R69" s="174" t="s">
        <v>27</v>
      </c>
    </row>
    <row r="70" spans="2:18" ht="25.5" x14ac:dyDescent="0.25">
      <c r="B70" s="517"/>
      <c r="C70" s="149" t="s">
        <v>234</v>
      </c>
      <c r="D70" s="54" t="s">
        <v>235</v>
      </c>
      <c r="E70" s="40" t="s">
        <v>236</v>
      </c>
      <c r="F70" s="75" t="s">
        <v>237</v>
      </c>
      <c r="G70" s="76" t="s">
        <v>66</v>
      </c>
      <c r="K70" s="281" t="s">
        <v>23</v>
      </c>
      <c r="L70" s="282" t="s">
        <v>23</v>
      </c>
      <c r="M70" s="282" t="s">
        <v>23</v>
      </c>
      <c r="N70" s="282" t="s">
        <v>23</v>
      </c>
      <c r="O70" s="282" t="s">
        <v>23</v>
      </c>
      <c r="P70" s="283" t="s">
        <v>27</v>
      </c>
      <c r="Q70" s="283" t="s">
        <v>27</v>
      </c>
      <c r="R70" s="284" t="s">
        <v>23</v>
      </c>
    </row>
    <row r="71" spans="2:18" x14ac:dyDescent="0.25">
      <c r="B71" s="517"/>
      <c r="C71" s="148"/>
      <c r="D71" s="11" t="s">
        <v>238</v>
      </c>
      <c r="E71" s="24" t="s">
        <v>239</v>
      </c>
      <c r="F71" s="257" t="s">
        <v>240</v>
      </c>
      <c r="G71" s="258" t="s">
        <v>66</v>
      </c>
      <c r="K71" s="192" t="s">
        <v>23</v>
      </c>
      <c r="L71" s="193" t="s">
        <v>23</v>
      </c>
      <c r="M71" s="193" t="s">
        <v>23</v>
      </c>
      <c r="N71" s="193" t="s">
        <v>23</v>
      </c>
      <c r="O71" s="193" t="s">
        <v>23</v>
      </c>
      <c r="P71" s="173" t="s">
        <v>27</v>
      </c>
      <c r="Q71" s="173" t="s">
        <v>27</v>
      </c>
      <c r="R71" s="174" t="s">
        <v>27</v>
      </c>
    </row>
    <row r="72" spans="2:18" s="51" customFormat="1" ht="14.25" customHeight="1" x14ac:dyDescent="0.25">
      <c r="B72" s="517"/>
      <c r="C72" s="247"/>
      <c r="D72" s="31" t="s">
        <v>241</v>
      </c>
      <c r="E72" s="16" t="s">
        <v>242</v>
      </c>
      <c r="F72" s="259" t="s">
        <v>243</v>
      </c>
      <c r="G72" s="260" t="s">
        <v>22</v>
      </c>
      <c r="H72" s="53"/>
      <c r="I72" s="3"/>
      <c r="J72" s="3"/>
      <c r="K72" s="192" t="s">
        <v>23</v>
      </c>
      <c r="L72" s="193" t="s">
        <v>23</v>
      </c>
      <c r="M72" s="193" t="s">
        <v>23</v>
      </c>
      <c r="N72" s="193" t="s">
        <v>23</v>
      </c>
      <c r="O72" s="193" t="s">
        <v>23</v>
      </c>
      <c r="P72" s="173" t="s">
        <v>27</v>
      </c>
      <c r="Q72" s="173" t="s">
        <v>27</v>
      </c>
      <c r="R72" s="174" t="s">
        <v>27</v>
      </c>
    </row>
    <row r="73" spans="2:18" x14ac:dyDescent="0.25">
      <c r="B73" s="517"/>
      <c r="C73" s="150"/>
      <c r="D73" s="38" t="s">
        <v>244</v>
      </c>
      <c r="E73" s="32" t="s">
        <v>245</v>
      </c>
      <c r="F73" s="261" t="s">
        <v>246</v>
      </c>
      <c r="G73" s="262" t="s">
        <v>66</v>
      </c>
      <c r="K73" s="192" t="s">
        <v>23</v>
      </c>
      <c r="L73" s="193" t="s">
        <v>23</v>
      </c>
      <c r="M73" s="193" t="s">
        <v>23</v>
      </c>
      <c r="N73" s="193" t="s">
        <v>23</v>
      </c>
      <c r="O73" s="193" t="s">
        <v>23</v>
      </c>
      <c r="P73" s="173" t="s">
        <v>27</v>
      </c>
      <c r="Q73" s="173" t="s">
        <v>27</v>
      </c>
      <c r="R73" s="174" t="s">
        <v>27</v>
      </c>
    </row>
    <row r="74" spans="2:18" ht="25.5" x14ac:dyDescent="0.25">
      <c r="B74" s="517"/>
      <c r="C74" s="151"/>
      <c r="D74" s="18" t="s">
        <v>247</v>
      </c>
      <c r="E74" s="17" t="s">
        <v>248</v>
      </c>
      <c r="F74" s="263" t="s">
        <v>124</v>
      </c>
      <c r="G74" s="264" t="s">
        <v>47</v>
      </c>
      <c r="K74" s="192" t="s">
        <v>23</v>
      </c>
      <c r="L74" s="193" t="s">
        <v>23</v>
      </c>
      <c r="M74" s="193" t="s">
        <v>23</v>
      </c>
      <c r="N74" s="193" t="s">
        <v>23</v>
      </c>
      <c r="O74" s="193" t="s">
        <v>23</v>
      </c>
      <c r="P74" s="173" t="s">
        <v>27</v>
      </c>
      <c r="Q74" s="173" t="s">
        <v>27</v>
      </c>
      <c r="R74" s="174" t="s">
        <v>27</v>
      </c>
    </row>
    <row r="75" spans="2:18" ht="26.25" thickBot="1" x14ac:dyDescent="0.3">
      <c r="B75" s="518"/>
      <c r="C75" s="152"/>
      <c r="D75" s="20" t="s">
        <v>249</v>
      </c>
      <c r="E75" s="19" t="s">
        <v>250</v>
      </c>
      <c r="F75" s="265" t="s">
        <v>127</v>
      </c>
      <c r="G75" s="266" t="s">
        <v>47</v>
      </c>
      <c r="K75" s="194" t="s">
        <v>23</v>
      </c>
      <c r="L75" s="195" t="s">
        <v>23</v>
      </c>
      <c r="M75" s="195" t="s">
        <v>23</v>
      </c>
      <c r="N75" s="195" t="s">
        <v>23</v>
      </c>
      <c r="O75" s="195" t="s">
        <v>23</v>
      </c>
      <c r="P75" s="276" t="s">
        <v>27</v>
      </c>
      <c r="Q75" s="276" t="s">
        <v>27</v>
      </c>
      <c r="R75" s="175" t="s">
        <v>27</v>
      </c>
    </row>
    <row r="76" spans="2:18" ht="15.75" thickBot="1" x14ac:dyDescent="0.3"/>
    <row r="77" spans="2:18" ht="25.5" x14ac:dyDescent="0.25">
      <c r="B77" s="502" t="s">
        <v>251</v>
      </c>
      <c r="C77" s="153" t="s">
        <v>252</v>
      </c>
      <c r="D77" s="41" t="s">
        <v>253</v>
      </c>
      <c r="E77" s="62" t="s">
        <v>254</v>
      </c>
      <c r="F77" s="55" t="s">
        <v>255</v>
      </c>
      <c r="G77" s="71" t="s">
        <v>47</v>
      </c>
      <c r="K77" s="289" t="s">
        <v>23</v>
      </c>
      <c r="L77" s="290" t="s">
        <v>23</v>
      </c>
      <c r="M77" s="290" t="s">
        <v>23</v>
      </c>
      <c r="N77" s="290" t="s">
        <v>23</v>
      </c>
      <c r="O77" s="290" t="s">
        <v>23</v>
      </c>
      <c r="P77" s="291" t="s">
        <v>27</v>
      </c>
      <c r="Q77" s="291" t="s">
        <v>27</v>
      </c>
      <c r="R77" s="292" t="s">
        <v>23</v>
      </c>
    </row>
    <row r="78" spans="2:18" x14ac:dyDescent="0.25">
      <c r="B78" s="503"/>
      <c r="C78" s="148"/>
      <c r="D78" s="11" t="s">
        <v>256</v>
      </c>
      <c r="E78" s="61" t="s">
        <v>257</v>
      </c>
      <c r="F78" s="257" t="s">
        <v>258</v>
      </c>
      <c r="G78" s="258" t="s">
        <v>66</v>
      </c>
      <c r="K78" s="192" t="s">
        <v>23</v>
      </c>
      <c r="L78" s="193" t="s">
        <v>23</v>
      </c>
      <c r="M78" s="193" t="s">
        <v>23</v>
      </c>
      <c r="N78" s="193" t="s">
        <v>23</v>
      </c>
      <c r="O78" s="193" t="s">
        <v>23</v>
      </c>
      <c r="P78" s="173" t="s">
        <v>27</v>
      </c>
      <c r="Q78" s="173" t="s">
        <v>27</v>
      </c>
      <c r="R78" s="174" t="s">
        <v>27</v>
      </c>
    </row>
    <row r="79" spans="2:18" s="3" customFormat="1" ht="39" customHeight="1" x14ac:dyDescent="0.25">
      <c r="B79" s="503"/>
      <c r="C79" s="154" t="s">
        <v>259</v>
      </c>
      <c r="D79" s="42" t="s">
        <v>260</v>
      </c>
      <c r="E79" s="63" t="s">
        <v>261</v>
      </c>
      <c r="F79" s="72" t="s">
        <v>464</v>
      </c>
      <c r="G79" s="73" t="s">
        <v>47</v>
      </c>
      <c r="H79" s="53"/>
      <c r="K79" s="285" t="s">
        <v>23</v>
      </c>
      <c r="L79" s="286" t="s">
        <v>23</v>
      </c>
      <c r="M79" s="286" t="s">
        <v>23</v>
      </c>
      <c r="N79" s="286" t="s">
        <v>23</v>
      </c>
      <c r="O79" s="286" t="s">
        <v>23</v>
      </c>
      <c r="P79" s="287" t="s">
        <v>27</v>
      </c>
      <c r="Q79" s="287" t="s">
        <v>27</v>
      </c>
      <c r="R79" s="288" t="s">
        <v>23</v>
      </c>
    </row>
    <row r="80" spans="2:18" x14ac:dyDescent="0.25">
      <c r="B80" s="503"/>
      <c r="C80" s="148"/>
      <c r="D80" s="11" t="s">
        <v>262</v>
      </c>
      <c r="E80" s="61" t="s">
        <v>263</v>
      </c>
      <c r="F80" s="257" t="s">
        <v>264</v>
      </c>
      <c r="G80" s="258" t="s">
        <v>66</v>
      </c>
      <c r="K80" s="192" t="s">
        <v>23</v>
      </c>
      <c r="L80" s="193" t="s">
        <v>23</v>
      </c>
      <c r="M80" s="193" t="s">
        <v>23</v>
      </c>
      <c r="N80" s="193" t="s">
        <v>23</v>
      </c>
      <c r="O80" s="193" t="s">
        <v>23</v>
      </c>
      <c r="P80" s="173" t="s">
        <v>27</v>
      </c>
      <c r="Q80" s="173" t="s">
        <v>27</v>
      </c>
      <c r="R80" s="174" t="s">
        <v>27</v>
      </c>
    </row>
    <row r="81" spans="2:18" s="51" customFormat="1" ht="14.25" customHeight="1" x14ac:dyDescent="0.25">
      <c r="B81" s="503"/>
      <c r="C81" s="247"/>
      <c r="D81" s="31" t="s">
        <v>265</v>
      </c>
      <c r="E81" s="82" t="s">
        <v>266</v>
      </c>
      <c r="F81" s="259" t="s">
        <v>267</v>
      </c>
      <c r="G81" s="260" t="s">
        <v>22</v>
      </c>
      <c r="H81" s="53"/>
      <c r="I81" s="3"/>
      <c r="J81" s="3"/>
      <c r="K81" s="192" t="s">
        <v>23</v>
      </c>
      <c r="L81" s="193" t="s">
        <v>23</v>
      </c>
      <c r="M81" s="193" t="s">
        <v>23</v>
      </c>
      <c r="N81" s="193" t="s">
        <v>23</v>
      </c>
      <c r="O81" s="193" t="s">
        <v>23</v>
      </c>
      <c r="P81" s="173" t="s">
        <v>27</v>
      </c>
      <c r="Q81" s="173" t="s">
        <v>27</v>
      </c>
      <c r="R81" s="174" t="s">
        <v>27</v>
      </c>
    </row>
    <row r="82" spans="2:18" x14ac:dyDescent="0.25">
      <c r="B82" s="503"/>
      <c r="C82" s="150"/>
      <c r="D82" s="38" t="s">
        <v>268</v>
      </c>
      <c r="E82" s="68" t="s">
        <v>269</v>
      </c>
      <c r="F82" s="261" t="s">
        <v>270</v>
      </c>
      <c r="G82" s="262" t="s">
        <v>66</v>
      </c>
      <c r="K82" s="192" t="s">
        <v>23</v>
      </c>
      <c r="L82" s="193" t="s">
        <v>23</v>
      </c>
      <c r="M82" s="193" t="s">
        <v>23</v>
      </c>
      <c r="N82" s="193" t="s">
        <v>23</v>
      </c>
      <c r="O82" s="193" t="s">
        <v>23</v>
      </c>
      <c r="P82" s="173" t="s">
        <v>27</v>
      </c>
      <c r="Q82" s="173" t="s">
        <v>27</v>
      </c>
      <c r="R82" s="174" t="s">
        <v>27</v>
      </c>
    </row>
    <row r="83" spans="2:18" ht="25.5" x14ac:dyDescent="0.25">
      <c r="B83" s="503"/>
      <c r="C83" s="151"/>
      <c r="D83" s="18" t="s">
        <v>271</v>
      </c>
      <c r="E83" s="69" t="s">
        <v>272</v>
      </c>
      <c r="F83" s="263" t="s">
        <v>124</v>
      </c>
      <c r="G83" s="264" t="s">
        <v>47</v>
      </c>
      <c r="K83" s="192" t="s">
        <v>23</v>
      </c>
      <c r="L83" s="193" t="s">
        <v>23</v>
      </c>
      <c r="M83" s="193" t="s">
        <v>23</v>
      </c>
      <c r="N83" s="193" t="s">
        <v>23</v>
      </c>
      <c r="O83" s="193" t="s">
        <v>23</v>
      </c>
      <c r="P83" s="173" t="s">
        <v>27</v>
      </c>
      <c r="Q83" s="173" t="s">
        <v>27</v>
      </c>
      <c r="R83" s="174" t="s">
        <v>27</v>
      </c>
    </row>
    <row r="84" spans="2:18" ht="26.25" thickBot="1" x14ac:dyDescent="0.3">
      <c r="B84" s="504"/>
      <c r="C84" s="152"/>
      <c r="D84" s="20" t="s">
        <v>273</v>
      </c>
      <c r="E84" s="70" t="s">
        <v>274</v>
      </c>
      <c r="F84" s="265" t="s">
        <v>127</v>
      </c>
      <c r="G84" s="266" t="s">
        <v>47</v>
      </c>
      <c r="K84" s="194" t="s">
        <v>23</v>
      </c>
      <c r="L84" s="195" t="s">
        <v>23</v>
      </c>
      <c r="M84" s="195" t="s">
        <v>23</v>
      </c>
      <c r="N84" s="195" t="s">
        <v>23</v>
      </c>
      <c r="O84" s="195" t="s">
        <v>23</v>
      </c>
      <c r="P84" s="276" t="s">
        <v>27</v>
      </c>
      <c r="Q84" s="276" t="s">
        <v>27</v>
      </c>
      <c r="R84" s="175" t="s">
        <v>27</v>
      </c>
    </row>
    <row r="85" spans="2:18" ht="15.75" thickBot="1" x14ac:dyDescent="0.3">
      <c r="C85" s="21"/>
      <c r="D85" s="22"/>
      <c r="E85" s="21"/>
    </row>
    <row r="86" spans="2:18" s="2" customFormat="1" ht="25.5" x14ac:dyDescent="0.25">
      <c r="B86" s="522" t="s">
        <v>275</v>
      </c>
      <c r="C86" s="60" t="s">
        <v>276</v>
      </c>
      <c r="D86" s="56" t="s">
        <v>277</v>
      </c>
      <c r="E86" s="43" t="s">
        <v>278</v>
      </c>
      <c r="F86" s="85" t="s">
        <v>279</v>
      </c>
      <c r="G86" s="86" t="s">
        <v>47</v>
      </c>
      <c r="H86" s="9"/>
      <c r="K86" s="295" t="s">
        <v>23</v>
      </c>
      <c r="L86" s="296" t="s">
        <v>23</v>
      </c>
      <c r="M86" s="296" t="s">
        <v>23</v>
      </c>
      <c r="N86" s="296" t="s">
        <v>23</v>
      </c>
      <c r="O86" s="296" t="s">
        <v>23</v>
      </c>
      <c r="P86" s="296" t="s">
        <v>23</v>
      </c>
      <c r="Q86" s="296" t="s">
        <v>23</v>
      </c>
      <c r="R86" s="297" t="s">
        <v>23</v>
      </c>
    </row>
    <row r="87" spans="2:18" x14ac:dyDescent="0.25">
      <c r="B87" s="523"/>
      <c r="C87" s="97"/>
      <c r="D87" s="11" t="s">
        <v>280</v>
      </c>
      <c r="E87" s="10" t="s">
        <v>281</v>
      </c>
      <c r="F87" s="204" t="s">
        <v>282</v>
      </c>
      <c r="G87" s="258" t="s">
        <v>66</v>
      </c>
      <c r="K87" s="192" t="s">
        <v>23</v>
      </c>
      <c r="L87" s="193" t="s">
        <v>23</v>
      </c>
      <c r="M87" s="193" t="s">
        <v>23</v>
      </c>
      <c r="N87" s="193" t="s">
        <v>23</v>
      </c>
      <c r="O87" s="193" t="s">
        <v>23</v>
      </c>
      <c r="P87" s="193" t="s">
        <v>23</v>
      </c>
      <c r="Q87" s="193" t="s">
        <v>23</v>
      </c>
      <c r="R87" s="174" t="s">
        <v>27</v>
      </c>
    </row>
    <row r="88" spans="2:18" ht="25.5" x14ac:dyDescent="0.25">
      <c r="B88" s="523"/>
      <c r="C88" s="57" t="s">
        <v>283</v>
      </c>
      <c r="D88" s="45" t="s">
        <v>284</v>
      </c>
      <c r="E88" s="44" t="s">
        <v>285</v>
      </c>
      <c r="F88" s="87" t="s">
        <v>286</v>
      </c>
      <c r="G88" s="88" t="s">
        <v>66</v>
      </c>
      <c r="K88" s="293" t="s">
        <v>23</v>
      </c>
      <c r="L88" s="294" t="s">
        <v>23</v>
      </c>
      <c r="M88" s="294" t="s">
        <v>23</v>
      </c>
      <c r="N88" s="294" t="s">
        <v>23</v>
      </c>
      <c r="O88" s="294" t="s">
        <v>23</v>
      </c>
      <c r="P88" s="294" t="s">
        <v>23</v>
      </c>
      <c r="Q88" s="294" t="s">
        <v>23</v>
      </c>
      <c r="R88" s="298" t="s">
        <v>23</v>
      </c>
    </row>
    <row r="89" spans="2:18" x14ac:dyDescent="0.25">
      <c r="B89" s="523"/>
      <c r="C89" s="97"/>
      <c r="D89" s="11" t="s">
        <v>287</v>
      </c>
      <c r="E89" s="10" t="s">
        <v>288</v>
      </c>
      <c r="F89" s="204" t="s">
        <v>289</v>
      </c>
      <c r="G89" s="258" t="s">
        <v>66</v>
      </c>
      <c r="K89" s="192" t="s">
        <v>23</v>
      </c>
      <c r="L89" s="193" t="s">
        <v>23</v>
      </c>
      <c r="M89" s="193" t="s">
        <v>23</v>
      </c>
      <c r="N89" s="193" t="s">
        <v>23</v>
      </c>
      <c r="O89" s="193" t="s">
        <v>23</v>
      </c>
      <c r="P89" s="193" t="s">
        <v>23</v>
      </c>
      <c r="Q89" s="193" t="s">
        <v>23</v>
      </c>
      <c r="R89" s="174" t="s">
        <v>27</v>
      </c>
    </row>
    <row r="90" spans="2:18" x14ac:dyDescent="0.25">
      <c r="B90" s="523"/>
      <c r="C90" s="57" t="s">
        <v>290</v>
      </c>
      <c r="D90" s="45" t="s">
        <v>291</v>
      </c>
      <c r="E90" s="44" t="s">
        <v>292</v>
      </c>
      <c r="F90" s="87" t="s">
        <v>293</v>
      </c>
      <c r="G90" s="88" t="s">
        <v>47</v>
      </c>
      <c r="K90" s="293" t="s">
        <v>23</v>
      </c>
      <c r="L90" s="294" t="s">
        <v>23</v>
      </c>
      <c r="M90" s="294" t="s">
        <v>23</v>
      </c>
      <c r="N90" s="294" t="s">
        <v>23</v>
      </c>
      <c r="O90" s="294" t="s">
        <v>23</v>
      </c>
      <c r="P90" s="299" t="s">
        <v>27</v>
      </c>
      <c r="Q90" s="299" t="s">
        <v>27</v>
      </c>
      <c r="R90" s="298" t="s">
        <v>23</v>
      </c>
    </row>
    <row r="91" spans="2:18" x14ac:dyDescent="0.25">
      <c r="B91" s="523"/>
      <c r="C91" s="97"/>
      <c r="D91" s="11" t="s">
        <v>294</v>
      </c>
      <c r="E91" s="10" t="s">
        <v>295</v>
      </c>
      <c r="F91" s="204" t="s">
        <v>296</v>
      </c>
      <c r="G91" s="258" t="s">
        <v>66</v>
      </c>
      <c r="K91" s="192" t="s">
        <v>23</v>
      </c>
      <c r="L91" s="193" t="s">
        <v>23</v>
      </c>
      <c r="M91" s="193" t="s">
        <v>23</v>
      </c>
      <c r="N91" s="193" t="s">
        <v>23</v>
      </c>
      <c r="O91" s="193" t="s">
        <v>23</v>
      </c>
      <c r="P91" s="173" t="s">
        <v>27</v>
      </c>
      <c r="Q91" s="173" t="s">
        <v>27</v>
      </c>
      <c r="R91" s="174" t="s">
        <v>27</v>
      </c>
    </row>
    <row r="92" spans="2:18" s="51" customFormat="1" ht="25.5" x14ac:dyDescent="0.25">
      <c r="B92" s="523"/>
      <c r="C92" s="57" t="s">
        <v>297</v>
      </c>
      <c r="D92" s="45" t="s">
        <v>298</v>
      </c>
      <c r="E92" s="44" t="s">
        <v>299</v>
      </c>
      <c r="F92" s="87" t="s">
        <v>300</v>
      </c>
      <c r="G92" s="88" t="s">
        <v>47</v>
      </c>
      <c r="H92" s="53"/>
      <c r="I92" s="3"/>
      <c r="J92" s="3"/>
      <c r="K92" s="293" t="s">
        <v>23</v>
      </c>
      <c r="L92" s="294" t="s">
        <v>23</v>
      </c>
      <c r="M92" s="294" t="s">
        <v>23</v>
      </c>
      <c r="N92" s="294" t="s">
        <v>23</v>
      </c>
      <c r="O92" s="294" t="s">
        <v>23</v>
      </c>
      <c r="P92" s="299" t="s">
        <v>27</v>
      </c>
      <c r="Q92" s="299" t="s">
        <v>27</v>
      </c>
      <c r="R92" s="298" t="s">
        <v>23</v>
      </c>
    </row>
    <row r="93" spans="2:18" x14ac:dyDescent="0.25">
      <c r="B93" s="523"/>
      <c r="C93" s="97"/>
      <c r="D93" s="11" t="s">
        <v>301</v>
      </c>
      <c r="E93" s="10" t="s">
        <v>302</v>
      </c>
      <c r="F93" s="204" t="s">
        <v>303</v>
      </c>
      <c r="G93" s="258" t="s">
        <v>66</v>
      </c>
      <c r="K93" s="192" t="s">
        <v>23</v>
      </c>
      <c r="L93" s="193" t="s">
        <v>23</v>
      </c>
      <c r="M93" s="193" t="s">
        <v>23</v>
      </c>
      <c r="N93" s="193" t="s">
        <v>23</v>
      </c>
      <c r="O93" s="193" t="s">
        <v>23</v>
      </c>
      <c r="P93" s="173" t="s">
        <v>27</v>
      </c>
      <c r="Q93" s="173" t="s">
        <v>27</v>
      </c>
      <c r="R93" s="174" t="s">
        <v>27</v>
      </c>
    </row>
    <row r="94" spans="2:18" x14ac:dyDescent="0.25">
      <c r="B94" s="523"/>
      <c r="C94" s="106"/>
      <c r="D94" s="31" t="s">
        <v>304</v>
      </c>
      <c r="E94" s="16" t="s">
        <v>305</v>
      </c>
      <c r="F94" s="205" t="s">
        <v>306</v>
      </c>
      <c r="G94" s="260" t="s">
        <v>22</v>
      </c>
      <c r="K94" s="192" t="s">
        <v>23</v>
      </c>
      <c r="L94" s="193" t="s">
        <v>23</v>
      </c>
      <c r="M94" s="193" t="s">
        <v>23</v>
      </c>
      <c r="N94" s="193" t="s">
        <v>23</v>
      </c>
      <c r="O94" s="193" t="s">
        <v>23</v>
      </c>
      <c r="P94" s="193" t="s">
        <v>23</v>
      </c>
      <c r="Q94" s="193" t="s">
        <v>23</v>
      </c>
      <c r="R94" s="174" t="s">
        <v>27</v>
      </c>
    </row>
    <row r="95" spans="2:18" x14ac:dyDescent="0.25">
      <c r="B95" s="523"/>
      <c r="C95" s="108"/>
      <c r="D95" s="38" t="s">
        <v>307</v>
      </c>
      <c r="E95" s="32" t="s">
        <v>308</v>
      </c>
      <c r="F95" s="207" t="s">
        <v>309</v>
      </c>
      <c r="G95" s="262" t="s">
        <v>66</v>
      </c>
      <c r="K95" s="192" t="s">
        <v>23</v>
      </c>
      <c r="L95" s="193" t="s">
        <v>23</v>
      </c>
      <c r="M95" s="193" t="s">
        <v>23</v>
      </c>
      <c r="N95" s="193" t="s">
        <v>23</v>
      </c>
      <c r="O95" s="193" t="s">
        <v>23</v>
      </c>
      <c r="P95" s="193" t="s">
        <v>23</v>
      </c>
      <c r="Q95" s="193" t="s">
        <v>23</v>
      </c>
      <c r="R95" s="174" t="s">
        <v>27</v>
      </c>
    </row>
    <row r="96" spans="2:18" ht="25.5" x14ac:dyDescent="0.25">
      <c r="B96" s="523"/>
      <c r="C96" s="99"/>
      <c r="D96" s="18" t="s">
        <v>310</v>
      </c>
      <c r="E96" s="17" t="s">
        <v>311</v>
      </c>
      <c r="F96" s="209" t="s">
        <v>124</v>
      </c>
      <c r="G96" s="264" t="s">
        <v>47</v>
      </c>
      <c r="K96" s="192" t="s">
        <v>23</v>
      </c>
      <c r="L96" s="193" t="s">
        <v>23</v>
      </c>
      <c r="M96" s="193" t="s">
        <v>23</v>
      </c>
      <c r="N96" s="193" t="s">
        <v>23</v>
      </c>
      <c r="O96" s="193" t="s">
        <v>23</v>
      </c>
      <c r="P96" s="193" t="s">
        <v>23</v>
      </c>
      <c r="Q96" s="193" t="s">
        <v>23</v>
      </c>
      <c r="R96" s="174" t="s">
        <v>27</v>
      </c>
    </row>
    <row r="97" spans="2:18" ht="26.25" thickBot="1" x14ac:dyDescent="0.3">
      <c r="B97" s="524"/>
      <c r="C97" s="107"/>
      <c r="D97" s="20" t="s">
        <v>312</v>
      </c>
      <c r="E97" s="19" t="s">
        <v>313</v>
      </c>
      <c r="F97" s="211" t="s">
        <v>127</v>
      </c>
      <c r="G97" s="266" t="s">
        <v>47</v>
      </c>
      <c r="K97" s="194" t="s">
        <v>23</v>
      </c>
      <c r="L97" s="195" t="s">
        <v>23</v>
      </c>
      <c r="M97" s="195" t="s">
        <v>23</v>
      </c>
      <c r="N97" s="195" t="s">
        <v>23</v>
      </c>
      <c r="O97" s="195" t="s">
        <v>23</v>
      </c>
      <c r="P97" s="195" t="s">
        <v>23</v>
      </c>
      <c r="Q97" s="195" t="s">
        <v>23</v>
      </c>
      <c r="R97" s="175" t="s">
        <v>27</v>
      </c>
    </row>
    <row r="98" spans="2:18" ht="15.75" thickBot="1" x14ac:dyDescent="0.3"/>
    <row r="99" spans="2:18" ht="25.5" x14ac:dyDescent="0.25">
      <c r="B99" s="499" t="s">
        <v>314</v>
      </c>
      <c r="C99" s="109" t="s">
        <v>315</v>
      </c>
      <c r="D99" s="46" t="s">
        <v>316</v>
      </c>
      <c r="E99" s="65" t="s">
        <v>317</v>
      </c>
      <c r="F99" s="89" t="s">
        <v>318</v>
      </c>
      <c r="G99" s="90" t="s">
        <v>66</v>
      </c>
      <c r="K99" s="305" t="s">
        <v>23</v>
      </c>
      <c r="L99" s="306" t="s">
        <v>23</v>
      </c>
      <c r="M99" s="306" t="s">
        <v>23</v>
      </c>
      <c r="N99" s="306" t="s">
        <v>23</v>
      </c>
      <c r="O99" s="306" t="s">
        <v>23</v>
      </c>
      <c r="P99" s="307" t="s">
        <v>27</v>
      </c>
      <c r="Q99" s="307" t="s">
        <v>27</v>
      </c>
      <c r="R99" s="308" t="s">
        <v>23</v>
      </c>
    </row>
    <row r="100" spans="2:18" x14ac:dyDescent="0.25">
      <c r="B100" s="500"/>
      <c r="C100" s="97"/>
      <c r="D100" s="11" t="s">
        <v>319</v>
      </c>
      <c r="E100" s="61" t="s">
        <v>320</v>
      </c>
      <c r="F100" s="257" t="s">
        <v>321</v>
      </c>
      <c r="G100" s="258" t="s">
        <v>66</v>
      </c>
      <c r="K100" s="192" t="s">
        <v>23</v>
      </c>
      <c r="L100" s="193" t="s">
        <v>23</v>
      </c>
      <c r="M100" s="193" t="s">
        <v>23</v>
      </c>
      <c r="N100" s="193" t="s">
        <v>23</v>
      </c>
      <c r="O100" s="193" t="s">
        <v>23</v>
      </c>
      <c r="P100" s="173" t="s">
        <v>27</v>
      </c>
      <c r="Q100" s="173" t="s">
        <v>27</v>
      </c>
      <c r="R100" s="174" t="s">
        <v>27</v>
      </c>
    </row>
    <row r="101" spans="2:18" ht="25.5" x14ac:dyDescent="0.25">
      <c r="B101" s="500"/>
      <c r="C101" s="110" t="s">
        <v>322</v>
      </c>
      <c r="D101" s="47" t="s">
        <v>323</v>
      </c>
      <c r="E101" s="155" t="s">
        <v>324</v>
      </c>
      <c r="F101" s="91" t="s">
        <v>325</v>
      </c>
      <c r="G101" s="92" t="s">
        <v>66</v>
      </c>
      <c r="K101" s="300" t="s">
        <v>23</v>
      </c>
      <c r="L101" s="301" t="s">
        <v>23</v>
      </c>
      <c r="M101" s="301" t="s">
        <v>23</v>
      </c>
      <c r="N101" s="301" t="s">
        <v>23</v>
      </c>
      <c r="O101" s="301" t="s">
        <v>23</v>
      </c>
      <c r="P101" s="302" t="s">
        <v>27</v>
      </c>
      <c r="Q101" s="302" t="s">
        <v>27</v>
      </c>
      <c r="R101" s="303" t="s">
        <v>23</v>
      </c>
    </row>
    <row r="102" spans="2:18" x14ac:dyDescent="0.25">
      <c r="B102" s="500"/>
      <c r="C102" s="97"/>
      <c r="D102" s="11" t="s">
        <v>326</v>
      </c>
      <c r="E102" s="61" t="s">
        <v>327</v>
      </c>
      <c r="F102" s="257" t="s">
        <v>328</v>
      </c>
      <c r="G102" s="258" t="s">
        <v>66</v>
      </c>
      <c r="K102" s="192" t="s">
        <v>23</v>
      </c>
      <c r="L102" s="193" t="s">
        <v>23</v>
      </c>
      <c r="M102" s="193" t="s">
        <v>23</v>
      </c>
      <c r="N102" s="193" t="s">
        <v>23</v>
      </c>
      <c r="O102" s="193" t="s">
        <v>23</v>
      </c>
      <c r="P102" s="173" t="s">
        <v>27</v>
      </c>
      <c r="Q102" s="173" t="s">
        <v>27</v>
      </c>
      <c r="R102" s="174" t="s">
        <v>27</v>
      </c>
    </row>
    <row r="103" spans="2:18" ht="25.5" x14ac:dyDescent="0.25">
      <c r="B103" s="500"/>
      <c r="C103" s="110" t="s">
        <v>329</v>
      </c>
      <c r="D103" s="47" t="s">
        <v>330</v>
      </c>
      <c r="E103" s="155" t="s">
        <v>331</v>
      </c>
      <c r="F103" s="91" t="s">
        <v>332</v>
      </c>
      <c r="G103" s="92" t="s">
        <v>66</v>
      </c>
      <c r="K103" s="300" t="s">
        <v>23</v>
      </c>
      <c r="L103" s="301" t="s">
        <v>23</v>
      </c>
      <c r="M103" s="301" t="s">
        <v>23</v>
      </c>
      <c r="N103" s="301" t="s">
        <v>23</v>
      </c>
      <c r="O103" s="301" t="s">
        <v>23</v>
      </c>
      <c r="P103" s="302" t="s">
        <v>27</v>
      </c>
      <c r="Q103" s="302" t="s">
        <v>27</v>
      </c>
      <c r="R103" s="304" t="s">
        <v>27</v>
      </c>
    </row>
    <row r="104" spans="2:18" x14ac:dyDescent="0.25">
      <c r="B104" s="500"/>
      <c r="C104" s="106"/>
      <c r="D104" s="31" t="s">
        <v>333</v>
      </c>
      <c r="E104" s="82" t="s">
        <v>334</v>
      </c>
      <c r="F104" s="259" t="s">
        <v>335</v>
      </c>
      <c r="G104" s="260" t="s">
        <v>22</v>
      </c>
      <c r="K104" s="192" t="s">
        <v>23</v>
      </c>
      <c r="L104" s="193" t="s">
        <v>23</v>
      </c>
      <c r="M104" s="193" t="s">
        <v>23</v>
      </c>
      <c r="N104" s="193" t="s">
        <v>23</v>
      </c>
      <c r="O104" s="193" t="s">
        <v>23</v>
      </c>
      <c r="P104" s="173" t="s">
        <v>27</v>
      </c>
      <c r="Q104" s="173" t="s">
        <v>27</v>
      </c>
      <c r="R104" s="174" t="s">
        <v>27</v>
      </c>
    </row>
    <row r="105" spans="2:18" ht="15.75" customHeight="1" x14ac:dyDescent="0.25">
      <c r="B105" s="500"/>
      <c r="C105" s="108"/>
      <c r="D105" s="38" t="s">
        <v>336</v>
      </c>
      <c r="E105" s="68" t="s">
        <v>337</v>
      </c>
      <c r="F105" s="261" t="s">
        <v>338</v>
      </c>
      <c r="G105" s="262" t="s">
        <v>66</v>
      </c>
      <c r="K105" s="192" t="s">
        <v>23</v>
      </c>
      <c r="L105" s="193" t="s">
        <v>23</v>
      </c>
      <c r="M105" s="193" t="s">
        <v>23</v>
      </c>
      <c r="N105" s="193" t="s">
        <v>23</v>
      </c>
      <c r="O105" s="193" t="s">
        <v>23</v>
      </c>
      <c r="P105" s="173" t="s">
        <v>27</v>
      </c>
      <c r="Q105" s="173" t="s">
        <v>27</v>
      </c>
      <c r="R105" s="174" t="s">
        <v>27</v>
      </c>
    </row>
    <row r="106" spans="2:18" ht="25.5" x14ac:dyDescent="0.25">
      <c r="B106" s="500"/>
      <c r="C106" s="99"/>
      <c r="D106" s="18" t="s">
        <v>339</v>
      </c>
      <c r="E106" s="69" t="s">
        <v>340</v>
      </c>
      <c r="F106" s="263" t="s">
        <v>124</v>
      </c>
      <c r="G106" s="264" t="s">
        <v>47</v>
      </c>
      <c r="K106" s="192" t="s">
        <v>23</v>
      </c>
      <c r="L106" s="193" t="s">
        <v>23</v>
      </c>
      <c r="M106" s="193" t="s">
        <v>23</v>
      </c>
      <c r="N106" s="193" t="s">
        <v>23</v>
      </c>
      <c r="O106" s="193" t="s">
        <v>23</v>
      </c>
      <c r="P106" s="173" t="s">
        <v>27</v>
      </c>
      <c r="Q106" s="173" t="s">
        <v>27</v>
      </c>
      <c r="R106" s="174" t="s">
        <v>27</v>
      </c>
    </row>
    <row r="107" spans="2:18" ht="26.25" thickBot="1" x14ac:dyDescent="0.3">
      <c r="B107" s="501"/>
      <c r="C107" s="107"/>
      <c r="D107" s="20" t="s">
        <v>341</v>
      </c>
      <c r="E107" s="70" t="s">
        <v>342</v>
      </c>
      <c r="F107" s="265" t="s">
        <v>127</v>
      </c>
      <c r="G107" s="266" t="s">
        <v>47</v>
      </c>
      <c r="K107" s="194" t="s">
        <v>23</v>
      </c>
      <c r="L107" s="195" t="s">
        <v>23</v>
      </c>
      <c r="M107" s="195" t="s">
        <v>23</v>
      </c>
      <c r="N107" s="195" t="s">
        <v>23</v>
      </c>
      <c r="O107" s="195" t="s">
        <v>23</v>
      </c>
      <c r="P107" s="276" t="s">
        <v>27</v>
      </c>
      <c r="Q107" s="276" t="s">
        <v>27</v>
      </c>
      <c r="R107" s="175" t="s">
        <v>27</v>
      </c>
    </row>
    <row r="108" spans="2:18" ht="15.75" thickBot="1" x14ac:dyDescent="0.3">
      <c r="B108" s="1"/>
      <c r="C108" s="48"/>
      <c r="D108" s="3"/>
      <c r="E108" s="49"/>
    </row>
    <row r="109" spans="2:18" x14ac:dyDescent="0.25">
      <c r="B109" s="492" t="s">
        <v>343</v>
      </c>
      <c r="C109" s="161"/>
      <c r="D109" s="163" t="s">
        <v>344</v>
      </c>
      <c r="E109" s="164" t="s">
        <v>345</v>
      </c>
      <c r="F109" s="309" t="s">
        <v>346</v>
      </c>
      <c r="G109" s="310" t="s">
        <v>22</v>
      </c>
      <c r="K109" s="274" t="s">
        <v>23</v>
      </c>
      <c r="L109" s="275" t="s">
        <v>23</v>
      </c>
      <c r="M109" s="275" t="s">
        <v>23</v>
      </c>
      <c r="N109" s="275" t="s">
        <v>23</v>
      </c>
      <c r="O109" s="275" t="s">
        <v>23</v>
      </c>
      <c r="P109" s="275" t="s">
        <v>23</v>
      </c>
      <c r="Q109" s="275" t="s">
        <v>23</v>
      </c>
      <c r="R109" s="318" t="s">
        <v>27</v>
      </c>
    </row>
    <row r="110" spans="2:18" x14ac:dyDescent="0.25">
      <c r="B110" s="493"/>
      <c r="C110" s="491" t="s">
        <v>460</v>
      </c>
      <c r="D110" s="248" t="s">
        <v>347</v>
      </c>
      <c r="E110" s="165" t="s">
        <v>348</v>
      </c>
      <c r="F110" s="162" t="s">
        <v>349</v>
      </c>
      <c r="G110" s="168" t="s">
        <v>66</v>
      </c>
      <c r="K110" s="315" t="s">
        <v>23</v>
      </c>
      <c r="L110" s="316" t="s">
        <v>23</v>
      </c>
      <c r="M110" s="316" t="s">
        <v>23</v>
      </c>
      <c r="N110" s="316" t="s">
        <v>23</v>
      </c>
      <c r="O110" s="316" t="s">
        <v>23</v>
      </c>
      <c r="P110" s="316" t="s">
        <v>23</v>
      </c>
      <c r="Q110" s="316" t="s">
        <v>23</v>
      </c>
      <c r="R110" s="317" t="s">
        <v>27</v>
      </c>
    </row>
    <row r="111" spans="2:18" ht="30.75" customHeight="1" x14ac:dyDescent="0.25">
      <c r="B111" s="493"/>
      <c r="C111" s="313"/>
      <c r="D111" s="66" t="s">
        <v>350</v>
      </c>
      <c r="E111" s="166" t="s">
        <v>351</v>
      </c>
      <c r="F111" s="311" t="s">
        <v>352</v>
      </c>
      <c r="G111" s="264" t="s">
        <v>47</v>
      </c>
      <c r="K111" s="192" t="s">
        <v>23</v>
      </c>
      <c r="L111" s="193" t="s">
        <v>23</v>
      </c>
      <c r="M111" s="193" t="s">
        <v>23</v>
      </c>
      <c r="N111" s="193" t="s">
        <v>23</v>
      </c>
      <c r="O111" s="193" t="s">
        <v>23</v>
      </c>
      <c r="P111" s="193" t="s">
        <v>23</v>
      </c>
      <c r="Q111" s="193" t="s">
        <v>23</v>
      </c>
      <c r="R111" s="174" t="s">
        <v>27</v>
      </c>
    </row>
    <row r="112" spans="2:18" ht="26.25" thickBot="1" x14ac:dyDescent="0.3">
      <c r="B112" s="494"/>
      <c r="C112" s="314"/>
      <c r="D112" s="67" t="s">
        <v>353</v>
      </c>
      <c r="E112" s="167" t="s">
        <v>354</v>
      </c>
      <c r="F112" s="312" t="s">
        <v>355</v>
      </c>
      <c r="G112" s="266" t="s">
        <v>47</v>
      </c>
      <c r="K112" s="194" t="s">
        <v>23</v>
      </c>
      <c r="L112" s="195" t="s">
        <v>23</v>
      </c>
      <c r="M112" s="195" t="s">
        <v>23</v>
      </c>
      <c r="N112" s="195" t="s">
        <v>23</v>
      </c>
      <c r="O112" s="195" t="s">
        <v>23</v>
      </c>
      <c r="P112" s="195" t="s">
        <v>23</v>
      </c>
      <c r="Q112" s="195" t="s">
        <v>23</v>
      </c>
      <c r="R112" s="175" t="s">
        <v>27</v>
      </c>
    </row>
    <row r="113" spans="2:18" ht="15.75" thickBot="1" x14ac:dyDescent="0.3"/>
    <row r="114" spans="2:18" ht="15" customHeight="1" x14ac:dyDescent="0.25">
      <c r="B114" s="519" t="s">
        <v>356</v>
      </c>
      <c r="C114" s="116" t="s">
        <v>357</v>
      </c>
      <c r="D114" s="111" t="s">
        <v>358</v>
      </c>
      <c r="E114" s="326" t="s">
        <v>359</v>
      </c>
      <c r="F114" s="496" t="s">
        <v>360</v>
      </c>
      <c r="G114" s="169"/>
      <c r="K114" s="525" t="s">
        <v>360</v>
      </c>
      <c r="L114" s="526"/>
      <c r="M114" s="526"/>
      <c r="N114" s="526"/>
      <c r="O114" s="526"/>
      <c r="P114" s="526"/>
      <c r="Q114" s="526"/>
      <c r="R114" s="527"/>
    </row>
    <row r="115" spans="2:18" ht="15" customHeight="1" x14ac:dyDescent="0.25">
      <c r="B115" s="520"/>
      <c r="C115" s="118"/>
      <c r="D115" s="117" t="s">
        <v>361</v>
      </c>
      <c r="E115" s="10" t="s">
        <v>362</v>
      </c>
      <c r="F115" s="497"/>
      <c r="G115" s="156"/>
      <c r="K115" s="528"/>
      <c r="L115" s="529"/>
      <c r="M115" s="529"/>
      <c r="N115" s="529"/>
      <c r="O115" s="529"/>
      <c r="P115" s="529"/>
      <c r="Q115" s="529"/>
      <c r="R115" s="530"/>
    </row>
    <row r="116" spans="2:18" ht="15" customHeight="1" x14ac:dyDescent="0.25">
      <c r="B116" s="520"/>
      <c r="C116" s="112" t="s">
        <v>363</v>
      </c>
      <c r="D116" s="113" t="s">
        <v>364</v>
      </c>
      <c r="E116" s="327" t="s">
        <v>365</v>
      </c>
      <c r="F116" s="497"/>
      <c r="G116" s="156"/>
      <c r="K116" s="528"/>
      <c r="L116" s="529"/>
      <c r="M116" s="529"/>
      <c r="N116" s="529"/>
      <c r="O116" s="529"/>
      <c r="P116" s="529"/>
      <c r="Q116" s="529"/>
      <c r="R116" s="530"/>
    </row>
    <row r="117" spans="2:18" ht="15" customHeight="1" x14ac:dyDescent="0.25">
      <c r="B117" s="520"/>
      <c r="C117" s="118"/>
      <c r="D117" s="117" t="s">
        <v>366</v>
      </c>
      <c r="E117" s="10" t="s">
        <v>367</v>
      </c>
      <c r="F117" s="497"/>
      <c r="G117" s="156"/>
      <c r="K117" s="528"/>
      <c r="L117" s="529"/>
      <c r="M117" s="529"/>
      <c r="N117" s="529"/>
      <c r="O117" s="529"/>
      <c r="P117" s="529"/>
      <c r="Q117" s="529"/>
      <c r="R117" s="530"/>
    </row>
    <row r="118" spans="2:18" ht="15.75" customHeight="1" thickBot="1" x14ac:dyDescent="0.3">
      <c r="B118" s="521"/>
      <c r="C118" s="115" t="s">
        <v>368</v>
      </c>
      <c r="D118" s="114" t="s">
        <v>369</v>
      </c>
      <c r="E118" s="328" t="s">
        <v>370</v>
      </c>
      <c r="F118" s="498"/>
      <c r="G118" s="157"/>
      <c r="K118" s="531"/>
      <c r="L118" s="532"/>
      <c r="M118" s="532"/>
      <c r="N118" s="532"/>
      <c r="O118" s="532"/>
      <c r="P118" s="532"/>
      <c r="Q118" s="532"/>
      <c r="R118" s="533"/>
    </row>
    <row r="119" spans="2:18" ht="15.75" thickBot="1" x14ac:dyDescent="0.3"/>
    <row r="120" spans="2:18" ht="38.25" thickBot="1" x14ac:dyDescent="0.3">
      <c r="B120" s="177" t="s">
        <v>371</v>
      </c>
      <c r="C120" s="178">
        <f>COUNTA(C6:C118)</f>
        <v>31</v>
      </c>
      <c r="J120" s="322" t="s">
        <v>371</v>
      </c>
      <c r="K120" s="319">
        <v>27</v>
      </c>
      <c r="L120" s="320">
        <v>25</v>
      </c>
      <c r="M120" s="320">
        <v>25</v>
      </c>
      <c r="N120" s="320">
        <v>25</v>
      </c>
      <c r="O120" s="320">
        <v>24</v>
      </c>
      <c r="P120" s="320">
        <v>8</v>
      </c>
      <c r="Q120" s="321">
        <v>9</v>
      </c>
    </row>
  </sheetData>
  <mergeCells count="13">
    <mergeCell ref="B109:B112"/>
    <mergeCell ref="K4:R4"/>
    <mergeCell ref="F114:F118"/>
    <mergeCell ref="B99:B107"/>
    <mergeCell ref="B77:B84"/>
    <mergeCell ref="B6:B17"/>
    <mergeCell ref="B19:B34"/>
    <mergeCell ref="B36:B49"/>
    <mergeCell ref="B51:B66"/>
    <mergeCell ref="B68:B75"/>
    <mergeCell ref="B114:B118"/>
    <mergeCell ref="B86:B97"/>
    <mergeCell ref="K114:R118"/>
  </mergeCells>
  <phoneticPr fontId="17" type="noConversion"/>
  <hyperlinks>
    <hyperlink ref="H27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00198-F13F-4884-B421-1D951C2E3EC1}">
  <dimension ref="A1:AL111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C3"/>
    </sheetView>
  </sheetViews>
  <sheetFormatPr defaultColWidth="11.7109375" defaultRowHeight="15" x14ac:dyDescent="0.25"/>
  <cols>
    <col min="2" max="2" width="30.42578125" customWidth="1"/>
    <col min="3" max="3" width="33.7109375" customWidth="1"/>
    <col min="4" max="4" width="10.140625" customWidth="1"/>
    <col min="5" max="5" width="19.42578125" customWidth="1"/>
    <col min="6" max="6" width="74.5703125" customWidth="1"/>
    <col min="7" max="7" width="50.42578125" customWidth="1"/>
    <col min="8" max="8" width="17.5703125" style="1" customWidth="1"/>
    <col min="9" max="9" width="17.140625" style="1" customWidth="1"/>
    <col min="10" max="10" width="19.85546875" style="1" customWidth="1"/>
    <col min="11" max="11" width="16.7109375" style="1" bestFit="1" customWidth="1"/>
    <col min="12" max="12" width="15.5703125" style="1" bestFit="1" customWidth="1"/>
    <col min="13" max="13" width="22.28515625" style="1" bestFit="1" customWidth="1"/>
    <col min="14" max="14" width="12.42578125" style="1" customWidth="1"/>
    <col min="15" max="15" width="13" style="1" bestFit="1" customWidth="1"/>
    <col min="16" max="16" width="13.140625" style="1" bestFit="1" customWidth="1"/>
    <col min="17" max="17" width="17.28515625" style="1" bestFit="1" customWidth="1"/>
    <col min="18" max="18" width="18.140625" style="1" bestFit="1" customWidth="1"/>
    <col min="19" max="19" width="20.7109375" style="1" bestFit="1" customWidth="1"/>
    <col min="20" max="20" width="13.42578125" style="1" bestFit="1" customWidth="1"/>
    <col min="21" max="21" width="16.5703125" style="1" bestFit="1" customWidth="1"/>
    <col min="22" max="24" width="19.85546875" style="1" hidden="1" customWidth="1"/>
    <col min="25" max="25" width="13.42578125" style="338" customWidth="1"/>
    <col min="26" max="26" width="14.42578125" style="1" customWidth="1"/>
    <col min="27" max="27" width="20.28515625" style="1" customWidth="1"/>
    <col min="28" max="28" width="11.7109375" style="1"/>
    <col min="29" max="29" width="12.42578125" style="1" customWidth="1"/>
    <col min="30" max="30" width="13.140625" style="1" customWidth="1"/>
    <col min="31" max="31" width="15.85546875" style="1" customWidth="1"/>
    <col min="32" max="32" width="14.85546875" style="1" bestFit="1" customWidth="1"/>
    <col min="33" max="33" width="17.42578125" style="1" bestFit="1" customWidth="1"/>
    <col min="34" max="34" width="11.7109375" style="1"/>
    <col min="35" max="35" width="15.7109375" style="1" customWidth="1"/>
    <col min="36" max="38" width="11.7109375" customWidth="1"/>
    <col min="39" max="39" width="31.140625" customWidth="1"/>
    <col min="40" max="40" width="32" customWidth="1"/>
    <col min="42" max="42" width="11.7109375" customWidth="1"/>
  </cols>
  <sheetData>
    <row r="1" spans="1:38" x14ac:dyDescent="0.25">
      <c r="C1" s="329"/>
      <c r="E1" s="1"/>
      <c r="F1" s="1"/>
      <c r="G1" s="1"/>
      <c r="Y1" s="1"/>
      <c r="AG1"/>
      <c r="AH1"/>
      <c r="AI1"/>
    </row>
    <row r="2" spans="1:38" ht="18.75" x14ac:dyDescent="0.3">
      <c r="A2" s="330"/>
      <c r="B2" s="330" t="s">
        <v>372</v>
      </c>
      <c r="C2" s="329"/>
      <c r="E2" s="1"/>
      <c r="F2" s="1"/>
      <c r="G2" s="1"/>
      <c r="Y2" s="1"/>
      <c r="AG2"/>
      <c r="AH2"/>
      <c r="AI2" s="331"/>
      <c r="AJ2" s="332"/>
      <c r="AK2" s="333"/>
      <c r="AL2" s="331"/>
    </row>
    <row r="3" spans="1:38" ht="15.75" x14ac:dyDescent="0.25">
      <c r="B3" s="449" t="s">
        <v>453</v>
      </c>
      <c r="C3" s="450" t="s">
        <v>454</v>
      </c>
      <c r="E3" s="1"/>
      <c r="F3" s="1"/>
      <c r="G3" s="1"/>
      <c r="Y3" s="1"/>
      <c r="AG3" s="334"/>
      <c r="AH3"/>
      <c r="AI3"/>
    </row>
    <row r="4" spans="1:38" ht="15.75" x14ac:dyDescent="0.25">
      <c r="A4" s="335" t="s">
        <v>373</v>
      </c>
      <c r="B4" s="336" t="s">
        <v>374</v>
      </c>
      <c r="C4" s="329"/>
      <c r="E4" s="1"/>
      <c r="F4" s="1"/>
      <c r="G4" s="1"/>
      <c r="Y4" s="1"/>
      <c r="AG4"/>
      <c r="AH4"/>
      <c r="AI4" s="337"/>
    </row>
    <row r="5" spans="1:38" x14ac:dyDescent="0.25">
      <c r="C5" s="329"/>
      <c r="E5" s="1"/>
      <c r="F5" s="1"/>
      <c r="G5" s="1"/>
      <c r="N5" s="534" t="s">
        <v>375</v>
      </c>
      <c r="O5" s="534"/>
      <c r="P5" s="534"/>
      <c r="Q5" s="534"/>
      <c r="R5" s="534"/>
      <c r="S5" s="534"/>
      <c r="T5" s="534"/>
      <c r="U5" s="534"/>
      <c r="AG5"/>
      <c r="AH5"/>
      <c r="AI5"/>
    </row>
    <row r="6" spans="1:38" x14ac:dyDescent="0.25">
      <c r="B6" s="339" t="s">
        <v>376</v>
      </c>
      <c r="C6" s="339" t="s">
        <v>377</v>
      </c>
      <c r="D6" s="339" t="s">
        <v>1</v>
      </c>
      <c r="E6" s="339" t="s">
        <v>2</v>
      </c>
      <c r="F6" s="340" t="s">
        <v>378</v>
      </c>
      <c r="G6" s="339" t="s">
        <v>379</v>
      </c>
      <c r="H6" s="341" t="s">
        <v>380</v>
      </c>
      <c r="I6" s="341" t="s">
        <v>381</v>
      </c>
      <c r="J6" s="341" t="s">
        <v>382</v>
      </c>
      <c r="K6" s="341" t="s">
        <v>383</v>
      </c>
      <c r="L6" s="341" t="s">
        <v>384</v>
      </c>
      <c r="M6" s="341" t="s">
        <v>385</v>
      </c>
      <c r="N6" s="341" t="s">
        <v>17</v>
      </c>
      <c r="O6" s="341" t="s">
        <v>14</v>
      </c>
      <c r="P6" s="341" t="s">
        <v>13</v>
      </c>
      <c r="Q6" s="341" t="s">
        <v>10</v>
      </c>
      <c r="R6" s="341" t="s">
        <v>11</v>
      </c>
      <c r="S6" s="341" t="s">
        <v>12</v>
      </c>
      <c r="T6" s="341" t="s">
        <v>15</v>
      </c>
      <c r="U6" s="341" t="s">
        <v>16</v>
      </c>
      <c r="V6" t="s">
        <v>386</v>
      </c>
      <c r="W6" t="s">
        <v>387</v>
      </c>
      <c r="X6" t="s">
        <v>388</v>
      </c>
      <c r="Y6"/>
      <c r="Z6"/>
      <c r="AA6"/>
      <c r="AB6"/>
      <c r="AC6"/>
      <c r="AD6"/>
      <c r="AE6"/>
      <c r="AF6"/>
      <c r="AG6"/>
      <c r="AH6"/>
      <c r="AI6"/>
    </row>
    <row r="7" spans="1:38" x14ac:dyDescent="0.25">
      <c r="B7" s="342" t="s">
        <v>389</v>
      </c>
      <c r="C7" s="343" t="s">
        <v>19</v>
      </c>
      <c r="D7" s="343" t="s">
        <v>390</v>
      </c>
      <c r="E7" s="343" t="s">
        <v>20</v>
      </c>
      <c r="F7" s="452" t="s">
        <v>21</v>
      </c>
      <c r="G7" s="343" t="s">
        <v>390</v>
      </c>
      <c r="H7" s="345" t="b">
        <v>0</v>
      </c>
      <c r="I7" s="345" t="b">
        <v>0</v>
      </c>
      <c r="J7" s="345" t="b">
        <v>0</v>
      </c>
      <c r="K7" s="345" t="s">
        <v>22</v>
      </c>
      <c r="L7" s="345" t="s">
        <v>391</v>
      </c>
      <c r="M7" s="345">
        <v>1</v>
      </c>
      <c r="N7" s="346" t="b">
        <v>1</v>
      </c>
      <c r="O7" s="346" t="b">
        <v>1</v>
      </c>
      <c r="P7" s="346" t="b">
        <v>1</v>
      </c>
      <c r="Q7" s="346" t="b">
        <v>1</v>
      </c>
      <c r="R7" s="346" t="b">
        <v>1</v>
      </c>
      <c r="S7" s="346" t="b">
        <v>1</v>
      </c>
      <c r="T7" s="346" t="b">
        <v>1</v>
      </c>
      <c r="U7" s="347" t="b">
        <v>1</v>
      </c>
      <c r="V7" s="348">
        <v>54</v>
      </c>
      <c r="W7" s="344">
        <v>1</v>
      </c>
      <c r="X7" s="344">
        <v>0</v>
      </c>
      <c r="Y7"/>
      <c r="Z7"/>
      <c r="AA7"/>
      <c r="AB7"/>
      <c r="AC7"/>
      <c r="AD7"/>
      <c r="AE7"/>
      <c r="AF7"/>
      <c r="AG7"/>
      <c r="AH7"/>
      <c r="AI7"/>
    </row>
    <row r="8" spans="1:38" ht="30" x14ac:dyDescent="0.25">
      <c r="B8" s="349" t="s">
        <v>389</v>
      </c>
      <c r="C8" s="350" t="s">
        <v>24</v>
      </c>
      <c r="D8" s="350" t="s">
        <v>390</v>
      </c>
      <c r="E8" s="350" t="s">
        <v>25</v>
      </c>
      <c r="F8" s="453" t="s">
        <v>26</v>
      </c>
      <c r="G8" s="350" t="s">
        <v>390</v>
      </c>
      <c r="H8" s="354" t="b">
        <v>0</v>
      </c>
      <c r="I8" s="354" t="b">
        <v>0</v>
      </c>
      <c r="J8" s="354" t="b">
        <v>0</v>
      </c>
      <c r="K8" s="354" t="s">
        <v>22</v>
      </c>
      <c r="L8" s="354" t="s">
        <v>391</v>
      </c>
      <c r="M8" s="354">
        <v>1</v>
      </c>
      <c r="N8" s="355" t="b">
        <v>0</v>
      </c>
      <c r="O8" s="355" t="b">
        <v>1</v>
      </c>
      <c r="P8" s="355" t="b">
        <v>1</v>
      </c>
      <c r="Q8" s="355" t="b">
        <v>1</v>
      </c>
      <c r="R8" s="355" t="b">
        <v>1</v>
      </c>
      <c r="S8" s="355" t="b">
        <v>1</v>
      </c>
      <c r="T8" s="355" t="b">
        <v>1</v>
      </c>
      <c r="U8" s="356" t="b">
        <v>1</v>
      </c>
      <c r="V8" s="357">
        <v>55</v>
      </c>
      <c r="W8" s="353">
        <v>2</v>
      </c>
      <c r="X8" s="353">
        <v>0</v>
      </c>
      <c r="Y8"/>
      <c r="Z8"/>
      <c r="AA8"/>
      <c r="AB8"/>
      <c r="AC8"/>
      <c r="AD8"/>
      <c r="AE8"/>
      <c r="AF8"/>
      <c r="AG8"/>
      <c r="AH8"/>
      <c r="AI8"/>
    </row>
    <row r="9" spans="1:38" x14ac:dyDescent="0.25">
      <c r="B9" s="349" t="s">
        <v>389</v>
      </c>
      <c r="C9" s="350" t="s">
        <v>13</v>
      </c>
      <c r="D9" s="350" t="s">
        <v>390</v>
      </c>
      <c r="E9" s="350" t="s">
        <v>28</v>
      </c>
      <c r="F9" s="453" t="s">
        <v>29</v>
      </c>
      <c r="G9" s="350" t="s">
        <v>390</v>
      </c>
      <c r="H9" s="354" t="b">
        <v>0</v>
      </c>
      <c r="I9" s="354" t="b">
        <v>0</v>
      </c>
      <c r="J9" s="354" t="b">
        <v>0</v>
      </c>
      <c r="K9" s="354" t="s">
        <v>22</v>
      </c>
      <c r="L9" s="354" t="s">
        <v>391</v>
      </c>
      <c r="M9" s="354">
        <v>1</v>
      </c>
      <c r="N9" s="355" t="b">
        <v>0</v>
      </c>
      <c r="O9" s="355" t="b">
        <v>0</v>
      </c>
      <c r="P9" s="355" t="b">
        <v>0</v>
      </c>
      <c r="Q9" s="355" t="b">
        <v>1</v>
      </c>
      <c r="R9" s="355" t="b">
        <v>1</v>
      </c>
      <c r="S9" s="355" t="b">
        <v>1</v>
      </c>
      <c r="T9" s="355" t="b">
        <v>0</v>
      </c>
      <c r="U9" s="356" t="b">
        <v>0</v>
      </c>
      <c r="V9" s="357">
        <v>56</v>
      </c>
      <c r="W9" s="353">
        <v>3</v>
      </c>
      <c r="X9" s="353">
        <v>0</v>
      </c>
      <c r="Y9"/>
      <c r="Z9"/>
      <c r="AA9"/>
      <c r="AB9"/>
      <c r="AC9"/>
      <c r="AD9"/>
      <c r="AE9"/>
      <c r="AF9"/>
      <c r="AG9"/>
      <c r="AH9"/>
      <c r="AI9"/>
    </row>
    <row r="10" spans="1:38" x14ac:dyDescent="0.25">
      <c r="B10" s="349" t="s">
        <v>389</v>
      </c>
      <c r="C10" s="350" t="s">
        <v>30</v>
      </c>
      <c r="D10" s="350" t="s">
        <v>390</v>
      </c>
      <c r="E10" s="350" t="s">
        <v>31</v>
      </c>
      <c r="F10" s="453" t="s">
        <v>392</v>
      </c>
      <c r="G10" s="350" t="s">
        <v>390</v>
      </c>
      <c r="H10" s="354" t="b">
        <v>0</v>
      </c>
      <c r="I10" s="354" t="b">
        <v>0</v>
      </c>
      <c r="J10" s="354" t="b">
        <v>0</v>
      </c>
      <c r="K10" s="354" t="s">
        <v>22</v>
      </c>
      <c r="L10" s="354" t="s">
        <v>391</v>
      </c>
      <c r="M10" s="354">
        <v>1</v>
      </c>
      <c r="N10" s="355" t="b">
        <v>1</v>
      </c>
      <c r="O10" s="355" t="b">
        <v>1</v>
      </c>
      <c r="P10" s="355" t="b">
        <v>1</v>
      </c>
      <c r="Q10" s="355" t="b">
        <v>1</v>
      </c>
      <c r="R10" s="355" t="b">
        <v>1</v>
      </c>
      <c r="S10" s="355" t="b">
        <v>1</v>
      </c>
      <c r="T10" s="355" t="b">
        <v>1</v>
      </c>
      <c r="U10" s="356" t="b">
        <v>1</v>
      </c>
      <c r="V10" s="357">
        <v>57</v>
      </c>
      <c r="W10" s="353">
        <v>4</v>
      </c>
      <c r="X10" s="353">
        <v>0</v>
      </c>
      <c r="Y10"/>
      <c r="Z10"/>
      <c r="AA10"/>
      <c r="AB10"/>
      <c r="AC10"/>
      <c r="AD10"/>
      <c r="AE10"/>
      <c r="AF10"/>
      <c r="AG10"/>
      <c r="AH10"/>
      <c r="AI10"/>
    </row>
    <row r="11" spans="1:38" x14ac:dyDescent="0.25">
      <c r="B11" s="349" t="s">
        <v>389</v>
      </c>
      <c r="C11" s="350" t="s">
        <v>33</v>
      </c>
      <c r="D11" s="350" t="s">
        <v>390</v>
      </c>
      <c r="E11" s="350" t="s">
        <v>34</v>
      </c>
      <c r="F11" s="453" t="s">
        <v>35</v>
      </c>
      <c r="G11" s="350" t="s">
        <v>390</v>
      </c>
      <c r="H11" s="354" t="b">
        <v>0</v>
      </c>
      <c r="I11" s="354" t="b">
        <v>0</v>
      </c>
      <c r="J11" s="354" t="b">
        <v>0</v>
      </c>
      <c r="K11" s="354" t="s">
        <v>22</v>
      </c>
      <c r="L11" s="354" t="s">
        <v>391</v>
      </c>
      <c r="M11" s="354">
        <v>1</v>
      </c>
      <c r="N11" s="355" t="b">
        <v>0</v>
      </c>
      <c r="O11" s="355" t="b">
        <v>0</v>
      </c>
      <c r="P11" s="355" t="b">
        <v>1</v>
      </c>
      <c r="Q11" s="355" t="b">
        <v>1</v>
      </c>
      <c r="R11" s="355" t="b">
        <v>1</v>
      </c>
      <c r="S11" s="355" t="b">
        <v>1</v>
      </c>
      <c r="T11" s="355" t="b">
        <v>0</v>
      </c>
      <c r="U11" s="356" t="b">
        <v>0</v>
      </c>
      <c r="V11" s="357">
        <v>58</v>
      </c>
      <c r="W11" s="353">
        <v>5</v>
      </c>
      <c r="X11" s="353">
        <v>0</v>
      </c>
      <c r="Y11"/>
      <c r="Z11"/>
      <c r="AA11"/>
      <c r="AB11"/>
      <c r="AC11"/>
      <c r="AD11"/>
      <c r="AE11"/>
      <c r="AF11"/>
      <c r="AG11"/>
      <c r="AH11"/>
      <c r="AI11"/>
    </row>
    <row r="12" spans="1:38" x14ac:dyDescent="0.25">
      <c r="B12" s="349" t="s">
        <v>389</v>
      </c>
      <c r="C12" s="350" t="s">
        <v>36</v>
      </c>
      <c r="D12" s="350" t="s">
        <v>390</v>
      </c>
      <c r="E12" s="350" t="s">
        <v>37</v>
      </c>
      <c r="F12" s="453" t="s">
        <v>38</v>
      </c>
      <c r="G12" s="350" t="s">
        <v>390</v>
      </c>
      <c r="H12" s="354" t="b">
        <v>0</v>
      </c>
      <c r="I12" s="354" t="b">
        <v>0</v>
      </c>
      <c r="J12" s="354" t="b">
        <v>0</v>
      </c>
      <c r="K12" s="354" t="s">
        <v>39</v>
      </c>
      <c r="L12" s="354" t="s">
        <v>393</v>
      </c>
      <c r="M12" s="354">
        <v>0</v>
      </c>
      <c r="N12" s="355" t="b">
        <v>1</v>
      </c>
      <c r="O12" s="355" t="b">
        <v>1</v>
      </c>
      <c r="P12" s="355" t="b">
        <v>1</v>
      </c>
      <c r="Q12" s="355" t="b">
        <v>1</v>
      </c>
      <c r="R12" s="355" t="b">
        <v>1</v>
      </c>
      <c r="S12" s="355" t="b">
        <v>1</v>
      </c>
      <c r="T12" s="355" t="b">
        <v>0</v>
      </c>
      <c r="U12" s="356" t="b">
        <v>1</v>
      </c>
      <c r="V12" s="357">
        <v>59</v>
      </c>
      <c r="W12" s="353">
        <v>6</v>
      </c>
      <c r="X12" s="353">
        <v>0</v>
      </c>
      <c r="Y12"/>
      <c r="Z12"/>
      <c r="AA12"/>
      <c r="AB12"/>
      <c r="AC12"/>
      <c r="AD12"/>
      <c r="AE12"/>
      <c r="AF12"/>
      <c r="AG12"/>
      <c r="AH12"/>
      <c r="AI12"/>
    </row>
    <row r="13" spans="1:38" x14ac:dyDescent="0.25">
      <c r="B13" s="349" t="s">
        <v>389</v>
      </c>
      <c r="C13" s="350" t="s">
        <v>40</v>
      </c>
      <c r="D13" s="350" t="s">
        <v>390</v>
      </c>
      <c r="E13" s="350" t="s">
        <v>41</v>
      </c>
      <c r="F13" s="453" t="s">
        <v>42</v>
      </c>
      <c r="G13" s="350" t="s">
        <v>390</v>
      </c>
      <c r="H13" s="354" t="b">
        <v>0</v>
      </c>
      <c r="I13" s="354" t="b">
        <v>0</v>
      </c>
      <c r="J13" s="354" t="b">
        <v>0</v>
      </c>
      <c r="K13" s="354" t="s">
        <v>43</v>
      </c>
      <c r="L13" s="354" t="s">
        <v>393</v>
      </c>
      <c r="M13" s="354">
        <v>0</v>
      </c>
      <c r="N13" s="355" t="b">
        <v>0</v>
      </c>
      <c r="O13" s="355" t="b">
        <v>0</v>
      </c>
      <c r="P13" s="355" t="b">
        <v>0</v>
      </c>
      <c r="Q13" s="355" t="b">
        <v>0</v>
      </c>
      <c r="R13" s="355" t="b">
        <v>0</v>
      </c>
      <c r="S13" s="355" t="b">
        <v>0</v>
      </c>
      <c r="T13" s="355" t="b">
        <v>1</v>
      </c>
      <c r="U13" s="356" t="b">
        <v>0</v>
      </c>
      <c r="V13" s="357">
        <v>139</v>
      </c>
      <c r="W13" s="353">
        <v>7</v>
      </c>
      <c r="X13" s="353">
        <v>0</v>
      </c>
      <c r="Y13"/>
      <c r="Z13"/>
      <c r="AA13"/>
      <c r="AB13"/>
      <c r="AC13"/>
      <c r="AD13"/>
      <c r="AE13"/>
      <c r="AF13"/>
      <c r="AG13"/>
      <c r="AH13"/>
      <c r="AI13"/>
    </row>
    <row r="14" spans="1:38" x14ac:dyDescent="0.25">
      <c r="B14" s="349" t="s">
        <v>389</v>
      </c>
      <c r="C14" s="350" t="s">
        <v>44</v>
      </c>
      <c r="D14" s="350" t="s">
        <v>390</v>
      </c>
      <c r="E14" s="350" t="s">
        <v>45</v>
      </c>
      <c r="F14" s="453" t="s">
        <v>46</v>
      </c>
      <c r="G14" s="350" t="s">
        <v>390</v>
      </c>
      <c r="H14" s="354" t="b">
        <v>0</v>
      </c>
      <c r="I14" s="354" t="b">
        <v>0</v>
      </c>
      <c r="J14" s="354" t="b">
        <v>0</v>
      </c>
      <c r="K14" s="354" t="s">
        <v>383</v>
      </c>
      <c r="L14" s="354" t="s">
        <v>393</v>
      </c>
      <c r="M14" s="354">
        <v>0</v>
      </c>
      <c r="N14" s="355" t="b">
        <v>1</v>
      </c>
      <c r="O14" s="355" t="b">
        <v>1</v>
      </c>
      <c r="P14" s="355" t="b">
        <v>1</v>
      </c>
      <c r="Q14" s="355" t="b">
        <v>1</v>
      </c>
      <c r="R14" s="355" t="b">
        <v>1</v>
      </c>
      <c r="S14" s="355" t="b">
        <v>1</v>
      </c>
      <c r="T14" s="355" t="b">
        <v>0</v>
      </c>
      <c r="U14" s="356" t="b">
        <v>1</v>
      </c>
      <c r="V14" s="357">
        <v>60</v>
      </c>
      <c r="W14" s="353">
        <v>8</v>
      </c>
      <c r="X14" s="353">
        <v>0</v>
      </c>
      <c r="Y14"/>
      <c r="Z14"/>
      <c r="AA14"/>
      <c r="AB14"/>
      <c r="AC14"/>
      <c r="AD14"/>
      <c r="AE14"/>
      <c r="AF14"/>
      <c r="AG14"/>
      <c r="AH14"/>
      <c r="AI14"/>
    </row>
    <row r="15" spans="1:38" x14ac:dyDescent="0.25">
      <c r="B15" s="349" t="s">
        <v>389</v>
      </c>
      <c r="C15" s="350" t="s">
        <v>48</v>
      </c>
      <c r="D15" s="350" t="s">
        <v>390</v>
      </c>
      <c r="E15" s="350" t="s">
        <v>49</v>
      </c>
      <c r="F15" s="453" t="s">
        <v>50</v>
      </c>
      <c r="G15" s="350" t="s">
        <v>390</v>
      </c>
      <c r="H15" s="354" t="b">
        <v>0</v>
      </c>
      <c r="I15" s="354" t="b">
        <v>0</v>
      </c>
      <c r="J15" s="354" t="b">
        <v>0</v>
      </c>
      <c r="K15" s="354" t="s">
        <v>383</v>
      </c>
      <c r="L15" s="354" t="s">
        <v>393</v>
      </c>
      <c r="M15" s="354">
        <v>0</v>
      </c>
      <c r="N15" s="355" t="b">
        <v>1</v>
      </c>
      <c r="O15" s="355" t="b">
        <v>1</v>
      </c>
      <c r="P15" s="355" t="b">
        <v>1</v>
      </c>
      <c r="Q15" s="355" t="b">
        <v>1</v>
      </c>
      <c r="R15" s="355" t="b">
        <v>1</v>
      </c>
      <c r="S15" s="355" t="b">
        <v>1</v>
      </c>
      <c r="T15" s="355" t="b">
        <v>0</v>
      </c>
      <c r="U15" s="356" t="b">
        <v>0</v>
      </c>
      <c r="V15" s="357">
        <v>61</v>
      </c>
      <c r="W15" s="353">
        <v>9</v>
      </c>
      <c r="X15" s="353">
        <v>0</v>
      </c>
      <c r="Y15"/>
      <c r="Z15"/>
      <c r="AA15"/>
      <c r="AB15"/>
      <c r="AC15"/>
      <c r="AD15"/>
      <c r="AE15"/>
      <c r="AF15"/>
      <c r="AG15"/>
      <c r="AH15"/>
      <c r="AI15"/>
    </row>
    <row r="16" spans="1:38" x14ac:dyDescent="0.25">
      <c r="B16" s="349" t="s">
        <v>389</v>
      </c>
      <c r="C16" s="350" t="s">
        <v>51</v>
      </c>
      <c r="D16" s="350" t="s">
        <v>390</v>
      </c>
      <c r="E16" s="350" t="s">
        <v>52</v>
      </c>
      <c r="F16" s="453" t="s">
        <v>53</v>
      </c>
      <c r="G16" s="350" t="s">
        <v>390</v>
      </c>
      <c r="H16" s="354" t="b">
        <v>1</v>
      </c>
      <c r="I16" s="354" t="b">
        <v>0</v>
      </c>
      <c r="J16" s="354" t="b">
        <v>0</v>
      </c>
      <c r="K16" s="354" t="s">
        <v>394</v>
      </c>
      <c r="L16" s="354" t="s">
        <v>395</v>
      </c>
      <c r="M16" s="354">
        <v>1</v>
      </c>
      <c r="N16" s="355" t="b">
        <v>1</v>
      </c>
      <c r="O16" s="355" t="b">
        <v>1</v>
      </c>
      <c r="P16" s="355" t="b">
        <v>1</v>
      </c>
      <c r="Q16" s="355" t="b">
        <v>1</v>
      </c>
      <c r="R16" s="355" t="b">
        <v>1</v>
      </c>
      <c r="S16" s="355" t="b">
        <v>1</v>
      </c>
      <c r="T16" s="355" t="b">
        <v>0</v>
      </c>
      <c r="U16" s="356" t="b">
        <v>0</v>
      </c>
      <c r="V16" s="357">
        <v>62</v>
      </c>
      <c r="W16" s="353">
        <v>10</v>
      </c>
      <c r="X16" s="353">
        <v>0</v>
      </c>
      <c r="Y16"/>
      <c r="Z16"/>
      <c r="AA16"/>
      <c r="AB16"/>
      <c r="AC16"/>
      <c r="AD16"/>
      <c r="AE16"/>
      <c r="AF16"/>
      <c r="AG16"/>
      <c r="AH16"/>
      <c r="AI16"/>
    </row>
    <row r="17" spans="2:35" x14ac:dyDescent="0.25">
      <c r="B17" s="349" t="s">
        <v>389</v>
      </c>
      <c r="C17" s="350" t="s">
        <v>55</v>
      </c>
      <c r="D17" s="350" t="s">
        <v>390</v>
      </c>
      <c r="E17" s="350" t="s">
        <v>56</v>
      </c>
      <c r="F17" s="453" t="s">
        <v>57</v>
      </c>
      <c r="G17" s="350" t="s">
        <v>390</v>
      </c>
      <c r="H17" s="354" t="b">
        <v>0</v>
      </c>
      <c r="I17" s="354" t="b">
        <v>0</v>
      </c>
      <c r="J17" s="354" t="b">
        <v>0</v>
      </c>
      <c r="K17" s="354" t="s">
        <v>383</v>
      </c>
      <c r="L17" s="354" t="s">
        <v>393</v>
      </c>
      <c r="M17" s="354">
        <v>0</v>
      </c>
      <c r="N17" s="355" t="b">
        <v>1</v>
      </c>
      <c r="O17" s="355" t="b">
        <v>1</v>
      </c>
      <c r="P17" s="355" t="b">
        <v>1</v>
      </c>
      <c r="Q17" s="355" t="b">
        <v>1</v>
      </c>
      <c r="R17" s="355" t="b">
        <v>1</v>
      </c>
      <c r="S17" s="355" t="b">
        <v>1</v>
      </c>
      <c r="T17" s="355" t="b">
        <v>0</v>
      </c>
      <c r="U17" s="356" t="b">
        <v>0</v>
      </c>
      <c r="V17" s="357">
        <v>63</v>
      </c>
      <c r="W17" s="353">
        <v>11</v>
      </c>
      <c r="X17" s="353">
        <v>0</v>
      </c>
      <c r="Y17"/>
      <c r="Z17"/>
      <c r="AA17"/>
      <c r="AB17"/>
      <c r="AC17"/>
      <c r="AD17"/>
      <c r="AE17"/>
      <c r="AF17"/>
      <c r="AG17"/>
      <c r="AH17"/>
      <c r="AI17"/>
    </row>
    <row r="18" spans="2:35" x14ac:dyDescent="0.25">
      <c r="B18" s="489" t="s">
        <v>389</v>
      </c>
      <c r="C18" s="350" t="s">
        <v>455</v>
      </c>
      <c r="D18" s="350" t="s">
        <v>390</v>
      </c>
      <c r="E18" s="350" t="s">
        <v>456</v>
      </c>
      <c r="F18" s="453" t="s">
        <v>457</v>
      </c>
      <c r="G18" s="350" t="s">
        <v>390</v>
      </c>
      <c r="H18" s="354" t="b">
        <v>0</v>
      </c>
      <c r="I18" s="354" t="b">
        <v>0</v>
      </c>
      <c r="J18" s="354" t="b">
        <v>0</v>
      </c>
      <c r="K18" s="354" t="s">
        <v>383</v>
      </c>
      <c r="L18" s="354" t="s">
        <v>395</v>
      </c>
      <c r="M18" s="354">
        <v>1</v>
      </c>
      <c r="N18" s="362" t="b">
        <v>1</v>
      </c>
      <c r="O18" s="362" t="b">
        <v>1</v>
      </c>
      <c r="P18" s="362" t="b">
        <v>1</v>
      </c>
      <c r="Q18" s="362" t="b">
        <v>1</v>
      </c>
      <c r="R18" s="362" t="b">
        <v>1</v>
      </c>
      <c r="S18" s="362" t="b">
        <v>1</v>
      </c>
      <c r="T18" s="362" t="b">
        <v>0</v>
      </c>
      <c r="U18" s="441" t="b">
        <v>0</v>
      </c>
      <c r="V18" s="357">
        <v>142</v>
      </c>
      <c r="W18" s="353">
        <v>12</v>
      </c>
      <c r="X18" s="353">
        <v>0</v>
      </c>
      <c r="Y18"/>
      <c r="Z18"/>
      <c r="AA18"/>
      <c r="AB18"/>
      <c r="AC18"/>
      <c r="AD18"/>
      <c r="AE18"/>
      <c r="AF18"/>
      <c r="AG18"/>
      <c r="AH18"/>
      <c r="AI18"/>
    </row>
    <row r="19" spans="2:35" ht="15.75" thickBot="1" x14ac:dyDescent="0.3">
      <c r="B19" s="358" t="s">
        <v>389</v>
      </c>
      <c r="C19" s="359" t="s">
        <v>58</v>
      </c>
      <c r="D19" s="359" t="s">
        <v>390</v>
      </c>
      <c r="E19" s="359" t="s">
        <v>59</v>
      </c>
      <c r="F19" s="454" t="s">
        <v>60</v>
      </c>
      <c r="G19" s="359" t="s">
        <v>390</v>
      </c>
      <c r="H19" s="361" t="b">
        <v>1</v>
      </c>
      <c r="I19" s="361" t="b">
        <v>0</v>
      </c>
      <c r="J19" s="361" t="b">
        <v>0</v>
      </c>
      <c r="K19" s="361" t="s">
        <v>383</v>
      </c>
      <c r="L19" s="361" t="s">
        <v>395</v>
      </c>
      <c r="M19" s="361">
        <v>1</v>
      </c>
      <c r="N19" s="362" t="b">
        <v>1</v>
      </c>
      <c r="O19" s="362" t="b">
        <v>1</v>
      </c>
      <c r="P19" s="362" t="b">
        <v>1</v>
      </c>
      <c r="Q19" s="362" t="b">
        <v>1</v>
      </c>
      <c r="R19" s="362" t="b">
        <v>1</v>
      </c>
      <c r="S19" s="362" t="b">
        <v>1</v>
      </c>
      <c r="T19" s="362" t="b">
        <v>0</v>
      </c>
      <c r="U19" s="363" t="b">
        <v>0</v>
      </c>
      <c r="V19" s="357">
        <v>64</v>
      </c>
      <c r="W19" s="353">
        <v>13</v>
      </c>
      <c r="X19" s="353">
        <v>0</v>
      </c>
      <c r="Y19"/>
      <c r="Z19"/>
      <c r="AA19"/>
      <c r="AB19"/>
      <c r="AC19"/>
      <c r="AD19"/>
      <c r="AE19"/>
      <c r="AF19"/>
      <c r="AG19"/>
      <c r="AH19"/>
      <c r="AI19"/>
    </row>
    <row r="20" spans="2:35" x14ac:dyDescent="0.25">
      <c r="B20" s="364" t="s">
        <v>396</v>
      </c>
      <c r="C20" s="365" t="s">
        <v>63</v>
      </c>
      <c r="D20" s="365" t="s">
        <v>62</v>
      </c>
      <c r="E20" s="365" t="s">
        <v>64</v>
      </c>
      <c r="F20" s="366" t="s">
        <v>65</v>
      </c>
      <c r="G20" s="365" t="s">
        <v>390</v>
      </c>
      <c r="H20" s="367" t="b">
        <v>0</v>
      </c>
      <c r="I20" s="367" t="b">
        <v>0</v>
      </c>
      <c r="J20" s="367" t="b">
        <v>0</v>
      </c>
      <c r="K20" s="367" t="s">
        <v>39</v>
      </c>
      <c r="L20" s="367" t="s">
        <v>393</v>
      </c>
      <c r="M20" s="367">
        <v>0</v>
      </c>
      <c r="N20" s="368" t="b">
        <v>1</v>
      </c>
      <c r="O20" s="368" t="b">
        <v>1</v>
      </c>
      <c r="P20" s="368" t="b">
        <v>1</v>
      </c>
      <c r="Q20" s="368" t="b">
        <v>1</v>
      </c>
      <c r="R20" s="368" t="b">
        <v>0</v>
      </c>
      <c r="S20" s="368" t="b">
        <v>1</v>
      </c>
      <c r="T20" s="368" t="b">
        <v>0</v>
      </c>
      <c r="U20" s="369" t="b">
        <v>0</v>
      </c>
      <c r="V20" s="357">
        <v>1</v>
      </c>
      <c r="W20" s="353">
        <v>1</v>
      </c>
      <c r="X20" s="353">
        <v>1</v>
      </c>
      <c r="Y20"/>
      <c r="Z20"/>
      <c r="AA20"/>
      <c r="AB20"/>
      <c r="AC20"/>
      <c r="AD20"/>
      <c r="AE20"/>
      <c r="AF20"/>
      <c r="AG20"/>
      <c r="AH20"/>
      <c r="AI20"/>
    </row>
    <row r="21" spans="2:35" x14ac:dyDescent="0.25">
      <c r="B21" s="370" t="s">
        <v>396</v>
      </c>
      <c r="C21" s="371" t="s">
        <v>69</v>
      </c>
      <c r="D21" s="371" t="s">
        <v>390</v>
      </c>
      <c r="E21" s="371" t="s">
        <v>70</v>
      </c>
      <c r="F21" s="372" t="s">
        <v>71</v>
      </c>
      <c r="G21" s="371" t="s">
        <v>390</v>
      </c>
      <c r="H21" s="373" t="b">
        <v>1</v>
      </c>
      <c r="I21" s="373" t="b">
        <v>1</v>
      </c>
      <c r="J21" s="373" t="b">
        <v>0</v>
      </c>
      <c r="K21" s="373" t="s">
        <v>397</v>
      </c>
      <c r="L21" s="373" t="s">
        <v>395</v>
      </c>
      <c r="M21" s="373">
        <v>1</v>
      </c>
      <c r="N21" s="355" t="b">
        <v>0</v>
      </c>
      <c r="O21" s="355" t="b">
        <v>1</v>
      </c>
      <c r="P21" s="355" t="b">
        <v>1</v>
      </c>
      <c r="Q21" s="355" t="b">
        <v>1</v>
      </c>
      <c r="R21" s="355" t="b">
        <v>0</v>
      </c>
      <c r="S21" s="355" t="b">
        <v>1</v>
      </c>
      <c r="T21" s="355" t="b">
        <v>0</v>
      </c>
      <c r="U21" s="356" t="b">
        <v>0</v>
      </c>
      <c r="V21" s="357">
        <v>65</v>
      </c>
      <c r="W21" s="353">
        <v>2</v>
      </c>
      <c r="X21" s="353">
        <v>1</v>
      </c>
      <c r="Y21"/>
      <c r="Z21"/>
      <c r="AA21"/>
      <c r="AB21"/>
      <c r="AC21"/>
      <c r="AD21"/>
      <c r="AE21"/>
      <c r="AF21"/>
      <c r="AG21"/>
      <c r="AH21"/>
      <c r="AI21"/>
    </row>
    <row r="22" spans="2:35" ht="30" x14ac:dyDescent="0.25">
      <c r="B22" s="370" t="s">
        <v>396</v>
      </c>
      <c r="C22" s="374" t="s">
        <v>73</v>
      </c>
      <c r="D22" s="374" t="s">
        <v>72</v>
      </c>
      <c r="E22" s="374" t="s">
        <v>74</v>
      </c>
      <c r="F22" s="375" t="s">
        <v>75</v>
      </c>
      <c r="G22" s="374" t="s">
        <v>390</v>
      </c>
      <c r="H22" s="376" t="b">
        <v>1</v>
      </c>
      <c r="I22" s="376" t="b">
        <v>0</v>
      </c>
      <c r="J22" s="376" t="b">
        <v>0</v>
      </c>
      <c r="K22" s="376" t="s">
        <v>397</v>
      </c>
      <c r="L22" s="376" t="s">
        <v>395</v>
      </c>
      <c r="M22" s="376">
        <v>1</v>
      </c>
      <c r="N22" s="355" t="b">
        <v>1</v>
      </c>
      <c r="O22" s="355" t="b">
        <v>0</v>
      </c>
      <c r="P22" s="355" t="b">
        <v>0</v>
      </c>
      <c r="Q22" s="355" t="b">
        <v>1</v>
      </c>
      <c r="R22" s="355" t="b">
        <v>1</v>
      </c>
      <c r="S22" s="355" t="b">
        <v>0</v>
      </c>
      <c r="T22" s="355" t="b">
        <v>0</v>
      </c>
      <c r="U22" s="356" t="b">
        <v>0</v>
      </c>
      <c r="V22" s="357">
        <v>67</v>
      </c>
      <c r="W22" s="353">
        <v>3</v>
      </c>
      <c r="X22" s="353">
        <v>1</v>
      </c>
      <c r="Y22"/>
      <c r="Z22"/>
      <c r="AA22"/>
      <c r="AB22"/>
      <c r="AC22"/>
      <c r="AD22"/>
      <c r="AE22"/>
      <c r="AF22"/>
      <c r="AG22"/>
      <c r="AH22"/>
      <c r="AI22"/>
    </row>
    <row r="23" spans="2:35" x14ac:dyDescent="0.25">
      <c r="B23" s="370" t="s">
        <v>396</v>
      </c>
      <c r="C23" s="371" t="s">
        <v>78</v>
      </c>
      <c r="D23" s="371" t="s">
        <v>390</v>
      </c>
      <c r="E23" s="371" t="s">
        <v>79</v>
      </c>
      <c r="F23" s="372" t="s">
        <v>80</v>
      </c>
      <c r="G23" s="371" t="s">
        <v>390</v>
      </c>
      <c r="H23" s="373" t="b">
        <v>1</v>
      </c>
      <c r="I23" s="373" t="b">
        <v>1</v>
      </c>
      <c r="J23" s="373" t="b">
        <v>0</v>
      </c>
      <c r="K23" s="373" t="s">
        <v>397</v>
      </c>
      <c r="L23" s="373" t="s">
        <v>395</v>
      </c>
      <c r="M23" s="373">
        <v>1</v>
      </c>
      <c r="N23" s="355" t="b">
        <v>0</v>
      </c>
      <c r="O23" s="355" t="b">
        <v>0</v>
      </c>
      <c r="P23" s="355" t="b">
        <v>0</v>
      </c>
      <c r="Q23" s="355" t="b">
        <v>1</v>
      </c>
      <c r="R23" s="355" t="b">
        <v>1</v>
      </c>
      <c r="S23" s="355" t="b">
        <v>0</v>
      </c>
      <c r="T23" s="355" t="b">
        <v>0</v>
      </c>
      <c r="U23" s="356" t="b">
        <v>0</v>
      </c>
      <c r="V23" s="357">
        <v>70</v>
      </c>
      <c r="W23" s="353">
        <v>4</v>
      </c>
      <c r="X23" s="353">
        <v>1</v>
      </c>
      <c r="Y23"/>
      <c r="Z23"/>
      <c r="AA23"/>
      <c r="AB23"/>
      <c r="AC23"/>
      <c r="AD23"/>
      <c r="AE23"/>
      <c r="AF23"/>
      <c r="AG23"/>
      <c r="AH23"/>
      <c r="AI23"/>
    </row>
    <row r="24" spans="2:35" x14ac:dyDescent="0.25">
      <c r="B24" s="370" t="s">
        <v>396</v>
      </c>
      <c r="C24" s="374" t="s">
        <v>82</v>
      </c>
      <c r="D24" s="374" t="s">
        <v>81</v>
      </c>
      <c r="E24" s="374" t="s">
        <v>83</v>
      </c>
      <c r="F24" s="375" t="s">
        <v>84</v>
      </c>
      <c r="G24" s="374" t="s">
        <v>390</v>
      </c>
      <c r="H24" s="376" t="b">
        <v>0</v>
      </c>
      <c r="I24" s="376" t="b">
        <v>0</v>
      </c>
      <c r="J24" s="376" t="b">
        <v>0</v>
      </c>
      <c r="K24" s="376" t="s">
        <v>43</v>
      </c>
      <c r="L24" s="376" t="s">
        <v>395</v>
      </c>
      <c r="M24" s="376">
        <v>1</v>
      </c>
      <c r="N24" s="355" t="b">
        <v>1</v>
      </c>
      <c r="O24" s="355" t="b">
        <v>1</v>
      </c>
      <c r="P24" s="355" t="b">
        <v>1</v>
      </c>
      <c r="Q24" s="355" t="b">
        <v>1</v>
      </c>
      <c r="R24" s="355" t="b">
        <v>0</v>
      </c>
      <c r="S24" s="355" t="b">
        <v>1</v>
      </c>
      <c r="T24" s="355" t="b">
        <v>1</v>
      </c>
      <c r="U24" s="356" t="b">
        <v>0</v>
      </c>
      <c r="V24" s="357">
        <v>2</v>
      </c>
      <c r="W24" s="353">
        <v>5</v>
      </c>
      <c r="X24" s="353">
        <v>1</v>
      </c>
      <c r="Y24"/>
      <c r="Z24"/>
      <c r="AA24"/>
      <c r="AB24"/>
      <c r="AC24"/>
      <c r="AD24"/>
      <c r="AE24"/>
      <c r="AF24"/>
      <c r="AG24"/>
      <c r="AH24"/>
      <c r="AI24"/>
    </row>
    <row r="25" spans="2:35" x14ac:dyDescent="0.25">
      <c r="B25" s="370" t="s">
        <v>396</v>
      </c>
      <c r="C25" s="371" t="s">
        <v>86</v>
      </c>
      <c r="D25" s="371" t="s">
        <v>390</v>
      </c>
      <c r="E25" s="371" t="s">
        <v>87</v>
      </c>
      <c r="F25" s="372" t="s">
        <v>88</v>
      </c>
      <c r="G25" s="371" t="s">
        <v>390</v>
      </c>
      <c r="H25" s="373" t="b">
        <v>1</v>
      </c>
      <c r="I25" s="373" t="b">
        <v>1</v>
      </c>
      <c r="J25" s="373" t="b">
        <v>0</v>
      </c>
      <c r="K25" s="373" t="s">
        <v>397</v>
      </c>
      <c r="L25" s="373" t="s">
        <v>395</v>
      </c>
      <c r="M25" s="373">
        <v>1</v>
      </c>
      <c r="N25" s="355" t="b">
        <v>0</v>
      </c>
      <c r="O25" s="355" t="b">
        <v>1</v>
      </c>
      <c r="P25" s="355" t="b">
        <v>1</v>
      </c>
      <c r="Q25" s="355" t="b">
        <v>1</v>
      </c>
      <c r="R25" s="355" t="b">
        <v>0</v>
      </c>
      <c r="S25" s="355" t="b">
        <v>1</v>
      </c>
      <c r="T25" s="355" t="b">
        <v>1</v>
      </c>
      <c r="U25" s="356" t="b">
        <v>0</v>
      </c>
      <c r="V25" s="357">
        <v>72</v>
      </c>
      <c r="W25" s="353">
        <v>6</v>
      </c>
      <c r="X25" s="353">
        <v>1</v>
      </c>
      <c r="Y25"/>
      <c r="Z25"/>
      <c r="AA25"/>
      <c r="AB25"/>
      <c r="AC25"/>
      <c r="AD25"/>
      <c r="AE25"/>
      <c r="AF25"/>
      <c r="AG25"/>
      <c r="AH25"/>
      <c r="AI25"/>
    </row>
    <row r="26" spans="2:35" ht="30" x14ac:dyDescent="0.25">
      <c r="B26" s="370" t="s">
        <v>396</v>
      </c>
      <c r="C26" s="374" t="s">
        <v>90</v>
      </c>
      <c r="D26" s="374" t="s">
        <v>89</v>
      </c>
      <c r="E26" s="374" t="s">
        <v>91</v>
      </c>
      <c r="F26" s="375" t="s">
        <v>92</v>
      </c>
      <c r="G26" s="374" t="s">
        <v>390</v>
      </c>
      <c r="H26" s="376" t="b">
        <v>1</v>
      </c>
      <c r="I26" s="376" t="b">
        <v>0</v>
      </c>
      <c r="J26" s="376" t="b">
        <v>0</v>
      </c>
      <c r="K26" s="376" t="s">
        <v>93</v>
      </c>
      <c r="L26" s="376" t="s">
        <v>395</v>
      </c>
      <c r="M26" s="376">
        <v>5</v>
      </c>
      <c r="N26" s="355" t="b">
        <v>1</v>
      </c>
      <c r="O26" s="355" t="b">
        <v>0</v>
      </c>
      <c r="P26" s="355" t="b">
        <v>0</v>
      </c>
      <c r="Q26" s="355" t="b">
        <v>1</v>
      </c>
      <c r="R26" s="355" t="b">
        <v>1</v>
      </c>
      <c r="S26" s="355" t="b">
        <v>0</v>
      </c>
      <c r="T26" s="355" t="b">
        <v>0</v>
      </c>
      <c r="U26" s="356" t="b">
        <v>1</v>
      </c>
      <c r="V26" s="357">
        <v>73</v>
      </c>
      <c r="W26" s="353">
        <v>7</v>
      </c>
      <c r="X26" s="353">
        <v>1</v>
      </c>
      <c r="Y26"/>
      <c r="Z26"/>
      <c r="AA26"/>
      <c r="AB26"/>
      <c r="AC26"/>
      <c r="AD26"/>
      <c r="AE26"/>
      <c r="AF26"/>
      <c r="AG26"/>
      <c r="AH26"/>
      <c r="AI26"/>
    </row>
    <row r="27" spans="2:35" x14ac:dyDescent="0.25">
      <c r="B27" s="370" t="s">
        <v>396</v>
      </c>
      <c r="C27" s="371" t="s">
        <v>94</v>
      </c>
      <c r="D27" s="371" t="s">
        <v>390</v>
      </c>
      <c r="E27" s="371" t="s">
        <v>95</v>
      </c>
      <c r="F27" s="372" t="s">
        <v>96</v>
      </c>
      <c r="G27" s="371" t="s">
        <v>390</v>
      </c>
      <c r="H27" s="373" t="b">
        <v>1</v>
      </c>
      <c r="I27" s="373" t="b">
        <v>1</v>
      </c>
      <c r="J27" s="373" t="b">
        <v>0</v>
      </c>
      <c r="K27" s="373" t="s">
        <v>397</v>
      </c>
      <c r="L27" s="373" t="s">
        <v>395</v>
      </c>
      <c r="M27" s="373">
        <v>1</v>
      </c>
      <c r="N27" s="355" t="b">
        <v>0</v>
      </c>
      <c r="O27" s="355" t="b">
        <v>0</v>
      </c>
      <c r="P27" s="355" t="b">
        <v>0</v>
      </c>
      <c r="Q27" s="355" t="b">
        <v>1</v>
      </c>
      <c r="R27" s="355" t="b">
        <v>1</v>
      </c>
      <c r="S27" s="355" t="b">
        <v>0</v>
      </c>
      <c r="T27" s="355" t="b">
        <v>0</v>
      </c>
      <c r="U27" s="356" t="b">
        <v>1</v>
      </c>
      <c r="V27" s="357">
        <v>74</v>
      </c>
      <c r="W27" s="353">
        <v>8</v>
      </c>
      <c r="X27" s="353">
        <v>1</v>
      </c>
      <c r="Y27"/>
      <c r="Z27"/>
      <c r="AA27"/>
      <c r="AB27"/>
      <c r="AC27"/>
      <c r="AD27"/>
      <c r="AE27"/>
      <c r="AF27"/>
      <c r="AG27"/>
      <c r="AH27"/>
      <c r="AI27"/>
    </row>
    <row r="28" spans="2:35" x14ac:dyDescent="0.25">
      <c r="B28" s="370" t="s">
        <v>396</v>
      </c>
      <c r="C28" s="374" t="s">
        <v>98</v>
      </c>
      <c r="D28" s="374" t="s">
        <v>97</v>
      </c>
      <c r="E28" s="374" t="s">
        <v>99</v>
      </c>
      <c r="F28" s="375" t="s">
        <v>100</v>
      </c>
      <c r="G28" s="374" t="s">
        <v>390</v>
      </c>
      <c r="H28" s="376" t="b">
        <v>0</v>
      </c>
      <c r="I28" s="376" t="b">
        <v>0</v>
      </c>
      <c r="J28" s="376" t="b">
        <v>0</v>
      </c>
      <c r="K28" s="376" t="s">
        <v>383</v>
      </c>
      <c r="L28" s="376" t="s">
        <v>393</v>
      </c>
      <c r="M28" s="376">
        <v>0</v>
      </c>
      <c r="N28" s="355" t="b">
        <v>1</v>
      </c>
      <c r="O28" s="355" t="b">
        <v>0</v>
      </c>
      <c r="P28" s="355" t="b">
        <v>1</v>
      </c>
      <c r="Q28" s="355" t="b">
        <v>1</v>
      </c>
      <c r="R28" s="355" t="b">
        <v>1</v>
      </c>
      <c r="S28" s="355" t="b">
        <v>1</v>
      </c>
      <c r="T28" s="355" t="b">
        <v>0</v>
      </c>
      <c r="U28" s="356" t="b">
        <v>0</v>
      </c>
      <c r="V28" s="357">
        <v>3</v>
      </c>
      <c r="W28" s="353">
        <v>9</v>
      </c>
      <c r="X28" s="353">
        <v>1</v>
      </c>
      <c r="Y28"/>
      <c r="Z28"/>
      <c r="AA28"/>
      <c r="AB28"/>
      <c r="AC28"/>
      <c r="AD28"/>
      <c r="AE28"/>
      <c r="AF28"/>
      <c r="AG28"/>
      <c r="AH28"/>
      <c r="AI28"/>
    </row>
    <row r="29" spans="2:35" x14ac:dyDescent="0.25">
      <c r="B29" s="370" t="s">
        <v>396</v>
      </c>
      <c r="C29" s="371" t="s">
        <v>102</v>
      </c>
      <c r="D29" s="371" t="s">
        <v>390</v>
      </c>
      <c r="E29" s="371" t="s">
        <v>103</v>
      </c>
      <c r="F29" s="372" t="s">
        <v>104</v>
      </c>
      <c r="G29" s="371" t="s">
        <v>390</v>
      </c>
      <c r="H29" s="373" t="b">
        <v>1</v>
      </c>
      <c r="I29" s="373" t="b">
        <v>1</v>
      </c>
      <c r="J29" s="373" t="b">
        <v>0</v>
      </c>
      <c r="K29" s="373" t="s">
        <v>397</v>
      </c>
      <c r="L29" s="373" t="s">
        <v>395</v>
      </c>
      <c r="M29" s="373">
        <v>1</v>
      </c>
      <c r="N29" s="355" t="b">
        <v>0</v>
      </c>
      <c r="O29" s="355" t="b">
        <v>0</v>
      </c>
      <c r="P29" s="355" t="b">
        <v>1</v>
      </c>
      <c r="Q29" s="355" t="b">
        <v>1</v>
      </c>
      <c r="R29" s="355" t="b">
        <v>1</v>
      </c>
      <c r="S29" s="355" t="b">
        <v>1</v>
      </c>
      <c r="T29" s="355" t="b">
        <v>0</v>
      </c>
      <c r="U29" s="356" t="b">
        <v>0</v>
      </c>
      <c r="V29" s="357">
        <v>75</v>
      </c>
      <c r="W29" s="353">
        <v>10</v>
      </c>
      <c r="X29" s="353">
        <v>1</v>
      </c>
      <c r="Y29"/>
      <c r="Z29"/>
      <c r="AA29"/>
      <c r="AB29"/>
      <c r="AC29"/>
      <c r="AD29"/>
      <c r="AE29"/>
      <c r="AF29"/>
      <c r="AG29"/>
      <c r="AH29"/>
      <c r="AI29"/>
    </row>
    <row r="30" spans="2:35" ht="30" x14ac:dyDescent="0.25">
      <c r="B30" s="370" t="s">
        <v>396</v>
      </c>
      <c r="C30" s="374" t="s">
        <v>106</v>
      </c>
      <c r="D30" s="374" t="s">
        <v>105</v>
      </c>
      <c r="E30" s="374" t="s">
        <v>107</v>
      </c>
      <c r="F30" s="375" t="s">
        <v>108</v>
      </c>
      <c r="G30" s="374" t="s">
        <v>390</v>
      </c>
      <c r="H30" s="376" t="b">
        <v>0</v>
      </c>
      <c r="I30" s="376" t="b">
        <v>0</v>
      </c>
      <c r="J30" s="376" t="b">
        <v>0</v>
      </c>
      <c r="K30" s="376" t="s">
        <v>109</v>
      </c>
      <c r="L30" s="376" t="s">
        <v>395</v>
      </c>
      <c r="M30" s="376">
        <v>1</v>
      </c>
      <c r="N30" s="355" t="b">
        <v>1</v>
      </c>
      <c r="O30" s="355" t="b">
        <v>1</v>
      </c>
      <c r="P30" s="355" t="b">
        <v>1</v>
      </c>
      <c r="Q30" s="355" t="b">
        <v>1</v>
      </c>
      <c r="R30" s="355" t="b">
        <v>1</v>
      </c>
      <c r="S30" s="355" t="b">
        <v>1</v>
      </c>
      <c r="T30" s="355" t="b">
        <v>1</v>
      </c>
      <c r="U30" s="356" t="b">
        <v>1</v>
      </c>
      <c r="V30" s="357">
        <v>4</v>
      </c>
      <c r="W30" s="353">
        <v>11</v>
      </c>
      <c r="X30" s="353">
        <v>1</v>
      </c>
      <c r="Y30"/>
      <c r="Z30"/>
      <c r="AA30"/>
      <c r="AB30"/>
      <c r="AC30"/>
      <c r="AD30"/>
      <c r="AE30"/>
      <c r="AF30"/>
      <c r="AG30"/>
      <c r="AH30"/>
      <c r="AI30"/>
    </row>
    <row r="31" spans="2:35" x14ac:dyDescent="0.25">
      <c r="B31" s="370" t="s">
        <v>396</v>
      </c>
      <c r="C31" s="371" t="s">
        <v>111</v>
      </c>
      <c r="D31" s="371" t="s">
        <v>390</v>
      </c>
      <c r="E31" s="371" t="s">
        <v>112</v>
      </c>
      <c r="F31" s="372" t="s">
        <v>113</v>
      </c>
      <c r="G31" s="371" t="s">
        <v>390</v>
      </c>
      <c r="H31" s="373" t="b">
        <v>1</v>
      </c>
      <c r="I31" s="373" t="b">
        <v>1</v>
      </c>
      <c r="J31" s="373" t="b">
        <v>0</v>
      </c>
      <c r="K31" s="373" t="s">
        <v>397</v>
      </c>
      <c r="L31" s="373" t="s">
        <v>395</v>
      </c>
      <c r="M31" s="373">
        <v>1</v>
      </c>
      <c r="N31" s="355" t="b">
        <v>0</v>
      </c>
      <c r="O31" s="355" t="b">
        <v>1</v>
      </c>
      <c r="P31" s="355" t="b">
        <v>1</v>
      </c>
      <c r="Q31" s="355" t="b">
        <v>1</v>
      </c>
      <c r="R31" s="355" t="b">
        <v>1</v>
      </c>
      <c r="S31" s="355" t="b">
        <v>1</v>
      </c>
      <c r="T31" s="355" t="b">
        <v>1</v>
      </c>
      <c r="U31" s="356" t="b">
        <v>1</v>
      </c>
      <c r="V31" s="357">
        <v>76</v>
      </c>
      <c r="W31" s="353">
        <v>12</v>
      </c>
      <c r="X31" s="353">
        <v>1</v>
      </c>
      <c r="Y31"/>
      <c r="Z31"/>
      <c r="AA31"/>
      <c r="AB31"/>
      <c r="AC31"/>
      <c r="AD31"/>
      <c r="AE31"/>
      <c r="AF31"/>
      <c r="AG31"/>
      <c r="AH31"/>
      <c r="AI31"/>
    </row>
    <row r="32" spans="2:35" x14ac:dyDescent="0.25">
      <c r="B32" s="370" t="s">
        <v>396</v>
      </c>
      <c r="C32" s="377" t="s">
        <v>114</v>
      </c>
      <c r="D32" s="377" t="s">
        <v>390</v>
      </c>
      <c r="E32" s="377" t="s">
        <v>115</v>
      </c>
      <c r="F32" s="378" t="s">
        <v>116</v>
      </c>
      <c r="G32" s="377" t="s">
        <v>390</v>
      </c>
      <c r="H32" s="379" t="b">
        <v>1</v>
      </c>
      <c r="I32" s="379" t="b">
        <v>0</v>
      </c>
      <c r="J32" s="379" t="b">
        <v>0</v>
      </c>
      <c r="K32" s="379" t="s">
        <v>22</v>
      </c>
      <c r="L32" s="379" t="s">
        <v>395</v>
      </c>
      <c r="M32" s="379">
        <v>1</v>
      </c>
      <c r="N32" s="355" t="b">
        <v>0</v>
      </c>
      <c r="O32" s="355" t="b">
        <v>1</v>
      </c>
      <c r="P32" s="355" t="b">
        <v>1</v>
      </c>
      <c r="Q32" s="355" t="b">
        <v>1</v>
      </c>
      <c r="R32" s="355" t="b">
        <v>1</v>
      </c>
      <c r="S32" s="355" t="b">
        <v>1</v>
      </c>
      <c r="T32" s="355" t="b">
        <v>1</v>
      </c>
      <c r="U32" s="356" t="b">
        <v>1</v>
      </c>
      <c r="V32" s="357">
        <v>109</v>
      </c>
      <c r="W32" s="353">
        <v>13</v>
      </c>
      <c r="X32" s="353">
        <v>1</v>
      </c>
      <c r="Y32"/>
      <c r="Z32"/>
      <c r="AA32"/>
      <c r="AB32"/>
      <c r="AC32"/>
      <c r="AD32"/>
      <c r="AE32"/>
      <c r="AF32"/>
      <c r="AG32"/>
      <c r="AH32"/>
      <c r="AI32"/>
    </row>
    <row r="33" spans="2:35" x14ac:dyDescent="0.25">
      <c r="B33" s="370" t="s">
        <v>396</v>
      </c>
      <c r="C33" s="380" t="s">
        <v>118</v>
      </c>
      <c r="D33" s="380" t="s">
        <v>390</v>
      </c>
      <c r="E33" s="380" t="s">
        <v>119</v>
      </c>
      <c r="F33" s="381" t="s">
        <v>120</v>
      </c>
      <c r="G33" s="380" t="s">
        <v>390</v>
      </c>
      <c r="H33" s="382" t="b">
        <v>1</v>
      </c>
      <c r="I33" s="382" t="b">
        <v>0</v>
      </c>
      <c r="J33" s="382" t="b">
        <v>0</v>
      </c>
      <c r="K33" s="382" t="s">
        <v>397</v>
      </c>
      <c r="L33" s="382" t="s">
        <v>395</v>
      </c>
      <c r="M33" s="382">
        <v>1</v>
      </c>
      <c r="N33" s="355" t="b">
        <v>0</v>
      </c>
      <c r="O33" s="355" t="b">
        <v>1</v>
      </c>
      <c r="P33" s="355" t="b">
        <v>1</v>
      </c>
      <c r="Q33" s="355" t="b">
        <v>1</v>
      </c>
      <c r="R33" s="355" t="b">
        <v>1</v>
      </c>
      <c r="S33" s="355" t="b">
        <v>1</v>
      </c>
      <c r="T33" s="355" t="b">
        <v>1</v>
      </c>
      <c r="U33" s="356" t="b">
        <v>1</v>
      </c>
      <c r="V33" s="357">
        <v>111</v>
      </c>
      <c r="W33" s="353">
        <v>14</v>
      </c>
      <c r="X33" s="353">
        <v>1</v>
      </c>
      <c r="Y33"/>
      <c r="Z33"/>
      <c r="AA33"/>
      <c r="AB33"/>
      <c r="AC33"/>
      <c r="AD33"/>
      <c r="AE33"/>
      <c r="AF33"/>
      <c r="AG33"/>
      <c r="AH33"/>
      <c r="AI33"/>
    </row>
    <row r="34" spans="2:35" ht="30" x14ac:dyDescent="0.25">
      <c r="B34" s="455" t="s">
        <v>396</v>
      </c>
      <c r="C34" s="383" t="s">
        <v>122</v>
      </c>
      <c r="D34" s="383" t="s">
        <v>390</v>
      </c>
      <c r="E34" s="383" t="s">
        <v>123</v>
      </c>
      <c r="F34" s="384" t="s">
        <v>124</v>
      </c>
      <c r="G34" s="383" t="s">
        <v>390</v>
      </c>
      <c r="H34" s="385" t="b">
        <v>1</v>
      </c>
      <c r="I34" s="385" t="b">
        <v>0</v>
      </c>
      <c r="J34" s="385" t="b">
        <v>0</v>
      </c>
      <c r="K34" s="385" t="s">
        <v>383</v>
      </c>
      <c r="L34" s="385" t="s">
        <v>393</v>
      </c>
      <c r="M34" s="385">
        <v>0</v>
      </c>
      <c r="N34" s="355" t="b">
        <v>0</v>
      </c>
      <c r="O34" s="355" t="b">
        <v>1</v>
      </c>
      <c r="P34" s="355" t="b">
        <v>1</v>
      </c>
      <c r="Q34" s="355" t="b">
        <v>1</v>
      </c>
      <c r="R34" s="355" t="b">
        <v>1</v>
      </c>
      <c r="S34" s="355" t="b">
        <v>1</v>
      </c>
      <c r="T34" s="355" t="b">
        <v>1</v>
      </c>
      <c r="U34" s="356" t="b">
        <v>1</v>
      </c>
      <c r="V34" s="357">
        <v>112</v>
      </c>
      <c r="W34" s="353">
        <v>15</v>
      </c>
      <c r="X34" s="353">
        <v>1</v>
      </c>
      <c r="Y34"/>
      <c r="Z34"/>
      <c r="AA34"/>
      <c r="AB34"/>
      <c r="AC34"/>
      <c r="AD34"/>
      <c r="AE34"/>
      <c r="AF34"/>
      <c r="AG34"/>
      <c r="AH34"/>
      <c r="AI34"/>
    </row>
    <row r="35" spans="2:35" ht="30.75" thickBot="1" x14ac:dyDescent="0.3">
      <c r="B35" s="456" t="s">
        <v>396</v>
      </c>
      <c r="C35" s="386" t="s">
        <v>125</v>
      </c>
      <c r="D35" s="386" t="s">
        <v>390</v>
      </c>
      <c r="E35" s="386" t="s">
        <v>126</v>
      </c>
      <c r="F35" s="387" t="s">
        <v>127</v>
      </c>
      <c r="G35" s="386" t="s">
        <v>390</v>
      </c>
      <c r="H35" s="388" t="b">
        <v>1</v>
      </c>
      <c r="I35" s="388" t="b">
        <v>0</v>
      </c>
      <c r="J35" s="388" t="b">
        <v>0</v>
      </c>
      <c r="K35" s="388" t="s">
        <v>383</v>
      </c>
      <c r="L35" s="388" t="s">
        <v>393</v>
      </c>
      <c r="M35" s="388">
        <v>0</v>
      </c>
      <c r="N35" s="389" t="b">
        <v>0</v>
      </c>
      <c r="O35" s="389" t="b">
        <v>1</v>
      </c>
      <c r="P35" s="389" t="b">
        <v>1</v>
      </c>
      <c r="Q35" s="389" t="b">
        <v>1</v>
      </c>
      <c r="R35" s="389" t="b">
        <v>1</v>
      </c>
      <c r="S35" s="389" t="b">
        <v>1</v>
      </c>
      <c r="T35" s="389" t="b">
        <v>1</v>
      </c>
      <c r="U35" s="390" t="b">
        <v>1</v>
      </c>
      <c r="V35" s="357">
        <v>113</v>
      </c>
      <c r="W35" s="353">
        <v>16</v>
      </c>
      <c r="X35" s="353">
        <v>1</v>
      </c>
      <c r="Y35"/>
      <c r="Z35"/>
      <c r="AA35"/>
      <c r="AB35"/>
      <c r="AC35"/>
      <c r="AD35"/>
      <c r="AE35"/>
      <c r="AF35"/>
      <c r="AG35"/>
      <c r="AH35"/>
      <c r="AI35"/>
    </row>
    <row r="36" spans="2:35" x14ac:dyDescent="0.25">
      <c r="B36" s="457" t="s">
        <v>398</v>
      </c>
      <c r="C36" s="458" t="s">
        <v>130</v>
      </c>
      <c r="D36" s="458" t="s">
        <v>129</v>
      </c>
      <c r="E36" s="458" t="s">
        <v>131</v>
      </c>
      <c r="F36" s="459" t="s">
        <v>132</v>
      </c>
      <c r="G36" s="458" t="s">
        <v>390</v>
      </c>
      <c r="H36" s="460" t="b">
        <v>0</v>
      </c>
      <c r="I36" s="460" t="b">
        <v>0</v>
      </c>
      <c r="J36" s="460" t="b">
        <v>0</v>
      </c>
      <c r="K36" s="460" t="s">
        <v>383</v>
      </c>
      <c r="L36" s="460" t="s">
        <v>393</v>
      </c>
      <c r="M36" s="460">
        <v>0</v>
      </c>
      <c r="N36" s="368" t="b">
        <v>1</v>
      </c>
      <c r="O36" s="368" t="b">
        <v>1</v>
      </c>
      <c r="P36" s="368" t="b">
        <v>1</v>
      </c>
      <c r="Q36" s="368" t="b">
        <v>1</v>
      </c>
      <c r="R36" s="368" t="b">
        <v>1</v>
      </c>
      <c r="S36" s="368" t="b">
        <v>1</v>
      </c>
      <c r="T36" s="368" t="b">
        <v>1</v>
      </c>
      <c r="U36" s="369" t="b">
        <v>1</v>
      </c>
      <c r="V36" s="357">
        <v>5</v>
      </c>
      <c r="W36" s="353">
        <v>1</v>
      </c>
      <c r="X36" s="353">
        <v>2</v>
      </c>
      <c r="Y36"/>
      <c r="Z36"/>
      <c r="AA36"/>
      <c r="AB36"/>
      <c r="AC36"/>
      <c r="AD36"/>
      <c r="AE36"/>
      <c r="AF36"/>
      <c r="AG36"/>
      <c r="AH36"/>
      <c r="AI36"/>
    </row>
    <row r="37" spans="2:35" x14ac:dyDescent="0.25">
      <c r="B37" s="391" t="s">
        <v>398</v>
      </c>
      <c r="C37" s="371" t="s">
        <v>134</v>
      </c>
      <c r="D37" s="371" t="s">
        <v>390</v>
      </c>
      <c r="E37" s="371" t="s">
        <v>135</v>
      </c>
      <c r="F37" s="372" t="s">
        <v>136</v>
      </c>
      <c r="G37" s="371" t="s">
        <v>390</v>
      </c>
      <c r="H37" s="373" t="b">
        <v>1</v>
      </c>
      <c r="I37" s="373" t="b">
        <v>1</v>
      </c>
      <c r="J37" s="373" t="b">
        <v>0</v>
      </c>
      <c r="K37" s="373" t="s">
        <v>397</v>
      </c>
      <c r="L37" s="373" t="s">
        <v>395</v>
      </c>
      <c r="M37" s="373">
        <v>1</v>
      </c>
      <c r="N37" s="355" t="b">
        <v>0</v>
      </c>
      <c r="O37" s="355" t="b">
        <v>1</v>
      </c>
      <c r="P37" s="355" t="b">
        <v>1</v>
      </c>
      <c r="Q37" s="355" t="b">
        <v>1</v>
      </c>
      <c r="R37" s="355" t="b">
        <v>1</v>
      </c>
      <c r="S37" s="355" t="b">
        <v>1</v>
      </c>
      <c r="T37" s="355" t="b">
        <v>1</v>
      </c>
      <c r="U37" s="356" t="b">
        <v>1</v>
      </c>
      <c r="V37" s="357">
        <v>77</v>
      </c>
      <c r="W37" s="353">
        <v>2</v>
      </c>
      <c r="X37" s="353">
        <v>2</v>
      </c>
      <c r="Y37"/>
      <c r="Z37"/>
      <c r="AA37"/>
      <c r="AB37"/>
      <c r="AC37"/>
      <c r="AD37"/>
      <c r="AE37"/>
      <c r="AF37"/>
      <c r="AG37"/>
      <c r="AH37"/>
      <c r="AI37"/>
    </row>
    <row r="38" spans="2:35" x14ac:dyDescent="0.25">
      <c r="B38" s="391" t="s">
        <v>398</v>
      </c>
      <c r="C38" s="392" t="s">
        <v>138</v>
      </c>
      <c r="D38" s="392" t="s">
        <v>137</v>
      </c>
      <c r="E38" s="392" t="s">
        <v>139</v>
      </c>
      <c r="F38" s="393" t="s">
        <v>140</v>
      </c>
      <c r="G38" s="392" t="s">
        <v>390</v>
      </c>
      <c r="H38" s="394" t="b">
        <v>0</v>
      </c>
      <c r="I38" s="394" t="b">
        <v>0</v>
      </c>
      <c r="J38" s="394" t="b">
        <v>0</v>
      </c>
      <c r="K38" s="394" t="s">
        <v>383</v>
      </c>
      <c r="L38" s="394" t="s">
        <v>393</v>
      </c>
      <c r="M38" s="394">
        <v>0</v>
      </c>
      <c r="N38" s="355" t="b">
        <v>1</v>
      </c>
      <c r="O38" s="355" t="b">
        <v>1</v>
      </c>
      <c r="P38" s="355" t="b">
        <v>1</v>
      </c>
      <c r="Q38" s="355" t="b">
        <v>1</v>
      </c>
      <c r="R38" s="355" t="b">
        <v>1</v>
      </c>
      <c r="S38" s="355" t="b">
        <v>1</v>
      </c>
      <c r="T38" s="355" t="b">
        <v>1</v>
      </c>
      <c r="U38" s="356" t="b">
        <v>1</v>
      </c>
      <c r="V38" s="357">
        <v>6</v>
      </c>
      <c r="W38" s="353">
        <v>3</v>
      </c>
      <c r="X38" s="353">
        <v>2</v>
      </c>
      <c r="Y38"/>
      <c r="Z38"/>
      <c r="AA38"/>
      <c r="AB38"/>
      <c r="AC38"/>
      <c r="AD38"/>
      <c r="AE38"/>
      <c r="AF38"/>
      <c r="AG38"/>
      <c r="AH38"/>
      <c r="AI38"/>
    </row>
    <row r="39" spans="2:35" x14ac:dyDescent="0.25">
      <c r="B39" s="391" t="s">
        <v>398</v>
      </c>
      <c r="C39" s="371" t="s">
        <v>142</v>
      </c>
      <c r="D39" s="371" t="s">
        <v>390</v>
      </c>
      <c r="E39" s="371" t="s">
        <v>143</v>
      </c>
      <c r="F39" s="372" t="s">
        <v>144</v>
      </c>
      <c r="G39" s="371" t="s">
        <v>390</v>
      </c>
      <c r="H39" s="373" t="b">
        <v>1</v>
      </c>
      <c r="I39" s="373" t="b">
        <v>1</v>
      </c>
      <c r="J39" s="373" t="b">
        <v>0</v>
      </c>
      <c r="K39" s="373" t="s">
        <v>397</v>
      </c>
      <c r="L39" s="373" t="s">
        <v>395</v>
      </c>
      <c r="M39" s="373">
        <v>1</v>
      </c>
      <c r="N39" s="355" t="b">
        <v>0</v>
      </c>
      <c r="O39" s="355" t="b">
        <v>1</v>
      </c>
      <c r="P39" s="355" t="b">
        <v>1</v>
      </c>
      <c r="Q39" s="355" t="b">
        <v>1</v>
      </c>
      <c r="R39" s="355" t="b">
        <v>1</v>
      </c>
      <c r="S39" s="355" t="b">
        <v>1</v>
      </c>
      <c r="T39" s="355" t="b">
        <v>1</v>
      </c>
      <c r="U39" s="356" t="b">
        <v>1</v>
      </c>
      <c r="V39" s="357">
        <v>78</v>
      </c>
      <c r="W39" s="353">
        <v>4</v>
      </c>
      <c r="X39" s="353">
        <v>2</v>
      </c>
      <c r="Y39"/>
      <c r="Z39"/>
      <c r="AA39"/>
      <c r="AB39"/>
      <c r="AC39"/>
      <c r="AD39"/>
      <c r="AE39"/>
      <c r="AF39"/>
      <c r="AG39"/>
      <c r="AH39"/>
      <c r="AI39"/>
    </row>
    <row r="40" spans="2:35" x14ac:dyDescent="0.25">
      <c r="B40" s="391" t="s">
        <v>398</v>
      </c>
      <c r="C40" s="392" t="s">
        <v>146</v>
      </c>
      <c r="D40" s="392" t="s">
        <v>145</v>
      </c>
      <c r="E40" s="392" t="s">
        <v>147</v>
      </c>
      <c r="F40" s="393" t="s">
        <v>148</v>
      </c>
      <c r="G40" s="392" t="s">
        <v>390</v>
      </c>
      <c r="H40" s="394" t="b">
        <v>1</v>
      </c>
      <c r="I40" s="394" t="b">
        <v>0</v>
      </c>
      <c r="J40" s="394" t="b">
        <v>0</v>
      </c>
      <c r="K40" s="394" t="s">
        <v>397</v>
      </c>
      <c r="L40" s="394" t="s">
        <v>395</v>
      </c>
      <c r="M40" s="394">
        <v>1</v>
      </c>
      <c r="N40" s="355" t="b">
        <v>1</v>
      </c>
      <c r="O40" s="355" t="b">
        <v>1</v>
      </c>
      <c r="P40" s="355" t="b">
        <v>1</v>
      </c>
      <c r="Q40" s="355" t="b">
        <v>1</v>
      </c>
      <c r="R40" s="355" t="b">
        <v>1</v>
      </c>
      <c r="S40" s="355" t="b">
        <v>1</v>
      </c>
      <c r="T40" s="355" t="b">
        <v>0</v>
      </c>
      <c r="U40" s="356" t="b">
        <v>1</v>
      </c>
      <c r="V40" s="357">
        <v>79</v>
      </c>
      <c r="W40" s="353">
        <v>5</v>
      </c>
      <c r="X40" s="353">
        <v>2</v>
      </c>
      <c r="Y40"/>
      <c r="Z40"/>
      <c r="AA40"/>
      <c r="AB40"/>
      <c r="AC40"/>
      <c r="AD40"/>
      <c r="AE40"/>
      <c r="AF40"/>
      <c r="AG40"/>
      <c r="AH40"/>
      <c r="AI40"/>
    </row>
    <row r="41" spans="2:35" x14ac:dyDescent="0.25">
      <c r="B41" s="391" t="s">
        <v>398</v>
      </c>
      <c r="C41" s="371" t="s">
        <v>150</v>
      </c>
      <c r="D41" s="371" t="s">
        <v>390</v>
      </c>
      <c r="E41" s="371" t="s">
        <v>151</v>
      </c>
      <c r="F41" s="372" t="s">
        <v>152</v>
      </c>
      <c r="G41" s="371" t="s">
        <v>390</v>
      </c>
      <c r="H41" s="373" t="b">
        <v>1</v>
      </c>
      <c r="I41" s="373" t="b">
        <v>1</v>
      </c>
      <c r="J41" s="373" t="b">
        <v>0</v>
      </c>
      <c r="K41" s="373" t="s">
        <v>397</v>
      </c>
      <c r="L41" s="373" t="s">
        <v>395</v>
      </c>
      <c r="M41" s="373">
        <v>1</v>
      </c>
      <c r="N41" s="355" t="b">
        <v>0</v>
      </c>
      <c r="O41" s="355" t="b">
        <v>1</v>
      </c>
      <c r="P41" s="355" t="b">
        <v>1</v>
      </c>
      <c r="Q41" s="355" t="b">
        <v>1</v>
      </c>
      <c r="R41" s="355" t="b">
        <v>1</v>
      </c>
      <c r="S41" s="355" t="b">
        <v>1</v>
      </c>
      <c r="T41" s="355" t="b">
        <v>0</v>
      </c>
      <c r="U41" s="356" t="b">
        <v>1</v>
      </c>
      <c r="V41" s="357">
        <v>80</v>
      </c>
      <c r="W41" s="353">
        <v>6</v>
      </c>
      <c r="X41" s="353">
        <v>2</v>
      </c>
      <c r="Y41"/>
      <c r="Z41"/>
      <c r="AA41"/>
      <c r="AB41"/>
      <c r="AC41"/>
      <c r="AD41"/>
      <c r="AE41"/>
      <c r="AF41"/>
      <c r="AG41"/>
      <c r="AH41"/>
      <c r="AI41"/>
    </row>
    <row r="42" spans="2:35" ht="30" x14ac:dyDescent="0.25">
      <c r="B42" s="391" t="s">
        <v>398</v>
      </c>
      <c r="C42" s="392" t="s">
        <v>154</v>
      </c>
      <c r="D42" s="392" t="s">
        <v>153</v>
      </c>
      <c r="E42" s="392" t="s">
        <v>155</v>
      </c>
      <c r="F42" s="393" t="s">
        <v>156</v>
      </c>
      <c r="G42" s="392" t="s">
        <v>390</v>
      </c>
      <c r="H42" s="394" t="b">
        <v>1</v>
      </c>
      <c r="I42" s="394" t="b">
        <v>0</v>
      </c>
      <c r="J42" s="394" t="b">
        <v>0</v>
      </c>
      <c r="K42" s="394" t="s">
        <v>399</v>
      </c>
      <c r="L42" s="394" t="s">
        <v>395</v>
      </c>
      <c r="M42" s="394">
        <v>2</v>
      </c>
      <c r="N42" s="355" t="b">
        <v>1</v>
      </c>
      <c r="O42" s="355" t="b">
        <v>1</v>
      </c>
      <c r="P42" s="355" t="b">
        <v>1</v>
      </c>
      <c r="Q42" s="355" t="b">
        <v>1</v>
      </c>
      <c r="R42" s="355" t="b">
        <v>1</v>
      </c>
      <c r="S42" s="355" t="b">
        <v>1</v>
      </c>
      <c r="T42" s="355" t="b">
        <v>1</v>
      </c>
      <c r="U42" s="356" t="b">
        <v>1</v>
      </c>
      <c r="V42" s="357">
        <v>81</v>
      </c>
      <c r="W42" s="353">
        <v>7</v>
      </c>
      <c r="X42" s="353">
        <v>2</v>
      </c>
      <c r="Y42"/>
      <c r="Z42"/>
      <c r="AA42"/>
      <c r="AB42"/>
      <c r="AC42"/>
      <c r="AD42"/>
      <c r="AE42"/>
      <c r="AF42"/>
      <c r="AG42"/>
      <c r="AH42"/>
      <c r="AI42"/>
    </row>
    <row r="43" spans="2:35" x14ac:dyDescent="0.25">
      <c r="B43" s="391" t="s">
        <v>398</v>
      </c>
      <c r="C43" s="371" t="s">
        <v>158</v>
      </c>
      <c r="D43" s="371" t="s">
        <v>390</v>
      </c>
      <c r="E43" s="371" t="s">
        <v>159</v>
      </c>
      <c r="F43" s="372" t="s">
        <v>160</v>
      </c>
      <c r="G43" s="371" t="s">
        <v>390</v>
      </c>
      <c r="H43" s="373" t="b">
        <v>1</v>
      </c>
      <c r="I43" s="373" t="b">
        <v>1</v>
      </c>
      <c r="J43" s="373" t="b">
        <v>0</v>
      </c>
      <c r="K43" s="373" t="s">
        <v>397</v>
      </c>
      <c r="L43" s="373" t="s">
        <v>395</v>
      </c>
      <c r="M43" s="373">
        <v>1</v>
      </c>
      <c r="N43" s="355" t="b">
        <v>0</v>
      </c>
      <c r="O43" s="355" t="b">
        <v>1</v>
      </c>
      <c r="P43" s="355" t="b">
        <v>1</v>
      </c>
      <c r="Q43" s="355" t="b">
        <v>1</v>
      </c>
      <c r="R43" s="355" t="b">
        <v>1</v>
      </c>
      <c r="S43" s="355" t="b">
        <v>1</v>
      </c>
      <c r="T43" s="355" t="b">
        <v>1</v>
      </c>
      <c r="U43" s="356" t="b">
        <v>1</v>
      </c>
      <c r="V43" s="357">
        <v>82</v>
      </c>
      <c r="W43" s="353">
        <v>8</v>
      </c>
      <c r="X43" s="353">
        <v>2</v>
      </c>
      <c r="Y43"/>
      <c r="Z43"/>
      <c r="AA43"/>
      <c r="AB43"/>
      <c r="AC43"/>
      <c r="AD43"/>
      <c r="AE43"/>
      <c r="AF43"/>
      <c r="AG43"/>
      <c r="AH43"/>
      <c r="AI43"/>
    </row>
    <row r="44" spans="2:35" x14ac:dyDescent="0.25">
      <c r="B44" s="391" t="s">
        <v>398</v>
      </c>
      <c r="C44" s="377" t="s">
        <v>165</v>
      </c>
      <c r="D44" s="377" t="s">
        <v>390</v>
      </c>
      <c r="E44" s="377" t="s">
        <v>166</v>
      </c>
      <c r="F44" s="378" t="s">
        <v>117</v>
      </c>
      <c r="G44" s="377" t="s">
        <v>390</v>
      </c>
      <c r="H44" s="379" t="b">
        <v>1</v>
      </c>
      <c r="I44" s="379" t="b">
        <v>0</v>
      </c>
      <c r="J44" s="379" t="b">
        <v>0</v>
      </c>
      <c r="K44" s="379" t="s">
        <v>22</v>
      </c>
      <c r="L44" s="379" t="s">
        <v>395</v>
      </c>
      <c r="M44" s="379">
        <v>1</v>
      </c>
      <c r="N44" s="355" t="b">
        <v>0</v>
      </c>
      <c r="O44" s="355" t="b">
        <v>1</v>
      </c>
      <c r="P44" s="355" t="b">
        <v>1</v>
      </c>
      <c r="Q44" s="355" t="b">
        <v>1</v>
      </c>
      <c r="R44" s="355" t="b">
        <v>1</v>
      </c>
      <c r="S44" s="355" t="b">
        <v>1</v>
      </c>
      <c r="T44" s="355" t="b">
        <v>1</v>
      </c>
      <c r="U44" s="356" t="b">
        <v>1</v>
      </c>
      <c r="V44" s="357">
        <v>114</v>
      </c>
      <c r="W44" s="353">
        <v>13</v>
      </c>
      <c r="X44" s="353">
        <v>2</v>
      </c>
      <c r="Y44"/>
      <c r="Z44"/>
      <c r="AA44"/>
      <c r="AB44"/>
      <c r="AC44"/>
      <c r="AD44"/>
      <c r="AE44"/>
      <c r="AF44"/>
      <c r="AG44"/>
      <c r="AH44"/>
      <c r="AI44"/>
    </row>
    <row r="45" spans="2:35" x14ac:dyDescent="0.25">
      <c r="B45" s="391" t="s">
        <v>398</v>
      </c>
      <c r="C45" s="380" t="s">
        <v>167</v>
      </c>
      <c r="D45" s="380" t="s">
        <v>390</v>
      </c>
      <c r="E45" s="380" t="s">
        <v>168</v>
      </c>
      <c r="F45" s="381" t="s">
        <v>121</v>
      </c>
      <c r="G45" s="380" t="s">
        <v>390</v>
      </c>
      <c r="H45" s="382" t="b">
        <v>1</v>
      </c>
      <c r="I45" s="382" t="b">
        <v>0</v>
      </c>
      <c r="J45" s="382" t="b">
        <v>0</v>
      </c>
      <c r="K45" s="382" t="s">
        <v>397</v>
      </c>
      <c r="L45" s="382" t="s">
        <v>395</v>
      </c>
      <c r="M45" s="382">
        <v>1</v>
      </c>
      <c r="N45" s="355" t="b">
        <v>0</v>
      </c>
      <c r="O45" s="355" t="b">
        <v>1</v>
      </c>
      <c r="P45" s="355" t="b">
        <v>1</v>
      </c>
      <c r="Q45" s="355" t="b">
        <v>1</v>
      </c>
      <c r="R45" s="355" t="b">
        <v>1</v>
      </c>
      <c r="S45" s="355" t="b">
        <v>1</v>
      </c>
      <c r="T45" s="355" t="b">
        <v>1</v>
      </c>
      <c r="U45" s="356" t="b">
        <v>1</v>
      </c>
      <c r="V45" s="357">
        <v>115</v>
      </c>
      <c r="W45" s="353">
        <v>14</v>
      </c>
      <c r="X45" s="353">
        <v>2</v>
      </c>
      <c r="Y45"/>
      <c r="Z45"/>
      <c r="AA45"/>
      <c r="AB45"/>
      <c r="AC45"/>
      <c r="AD45"/>
      <c r="AE45"/>
      <c r="AF45"/>
      <c r="AG45"/>
      <c r="AH45"/>
      <c r="AI45"/>
    </row>
    <row r="46" spans="2:35" ht="30" x14ac:dyDescent="0.25">
      <c r="B46" s="455" t="s">
        <v>398</v>
      </c>
      <c r="C46" s="383" t="s">
        <v>169</v>
      </c>
      <c r="D46" s="383" t="s">
        <v>390</v>
      </c>
      <c r="E46" s="383" t="s">
        <v>170</v>
      </c>
      <c r="F46" s="384" t="s">
        <v>124</v>
      </c>
      <c r="G46" s="383" t="s">
        <v>390</v>
      </c>
      <c r="H46" s="385" t="b">
        <v>1</v>
      </c>
      <c r="I46" s="385" t="b">
        <v>0</v>
      </c>
      <c r="J46" s="385" t="b">
        <v>0</v>
      </c>
      <c r="K46" s="385" t="s">
        <v>383</v>
      </c>
      <c r="L46" s="385" t="s">
        <v>393</v>
      </c>
      <c r="M46" s="385">
        <v>0</v>
      </c>
      <c r="N46" s="355" t="b">
        <v>0</v>
      </c>
      <c r="O46" s="355" t="b">
        <v>1</v>
      </c>
      <c r="P46" s="355" t="b">
        <v>1</v>
      </c>
      <c r="Q46" s="355" t="b">
        <v>1</v>
      </c>
      <c r="R46" s="355" t="b">
        <v>1</v>
      </c>
      <c r="S46" s="355" t="b">
        <v>1</v>
      </c>
      <c r="T46" s="355" t="b">
        <v>1</v>
      </c>
      <c r="U46" s="356" t="b">
        <v>1</v>
      </c>
      <c r="V46" s="357">
        <v>116</v>
      </c>
      <c r="W46" s="353">
        <v>15</v>
      </c>
      <c r="X46" s="353">
        <v>2</v>
      </c>
      <c r="Y46"/>
      <c r="Z46"/>
      <c r="AA46"/>
      <c r="AB46"/>
      <c r="AC46"/>
      <c r="AD46"/>
      <c r="AE46"/>
      <c r="AF46"/>
      <c r="AG46"/>
      <c r="AH46"/>
      <c r="AI46"/>
    </row>
    <row r="47" spans="2:35" ht="30.75" thickBot="1" x14ac:dyDescent="0.3">
      <c r="B47" s="456" t="s">
        <v>398</v>
      </c>
      <c r="C47" s="386" t="s">
        <v>171</v>
      </c>
      <c r="D47" s="386" t="s">
        <v>390</v>
      </c>
      <c r="E47" s="386" t="s">
        <v>172</v>
      </c>
      <c r="F47" s="387" t="s">
        <v>127</v>
      </c>
      <c r="G47" s="386" t="s">
        <v>390</v>
      </c>
      <c r="H47" s="388" t="b">
        <v>1</v>
      </c>
      <c r="I47" s="388" t="b">
        <v>0</v>
      </c>
      <c r="J47" s="388" t="b">
        <v>0</v>
      </c>
      <c r="K47" s="388" t="s">
        <v>383</v>
      </c>
      <c r="L47" s="388" t="s">
        <v>393</v>
      </c>
      <c r="M47" s="388">
        <v>0</v>
      </c>
      <c r="N47" s="389" t="b">
        <v>0</v>
      </c>
      <c r="O47" s="389" t="b">
        <v>1</v>
      </c>
      <c r="P47" s="389" t="b">
        <v>1</v>
      </c>
      <c r="Q47" s="389" t="b">
        <v>1</v>
      </c>
      <c r="R47" s="389" t="b">
        <v>1</v>
      </c>
      <c r="S47" s="389" t="b">
        <v>1</v>
      </c>
      <c r="T47" s="389" t="b">
        <v>1</v>
      </c>
      <c r="U47" s="390" t="b">
        <v>1</v>
      </c>
      <c r="V47" s="357">
        <v>117</v>
      </c>
      <c r="W47" s="353">
        <v>16</v>
      </c>
      <c r="X47" s="353">
        <v>2</v>
      </c>
      <c r="Y47"/>
      <c r="Z47"/>
      <c r="AA47"/>
      <c r="AB47"/>
      <c r="AC47"/>
      <c r="AD47"/>
      <c r="AE47"/>
      <c r="AF47"/>
      <c r="AG47"/>
      <c r="AH47"/>
      <c r="AI47"/>
    </row>
    <row r="48" spans="2:35" ht="30" x14ac:dyDescent="0.25">
      <c r="B48" s="395" t="s">
        <v>400</v>
      </c>
      <c r="C48" s="461" t="s">
        <v>175</v>
      </c>
      <c r="D48" s="461" t="s">
        <v>174</v>
      </c>
      <c r="E48" s="461" t="s">
        <v>176</v>
      </c>
      <c r="F48" s="462" t="s">
        <v>177</v>
      </c>
      <c r="G48" s="461" t="s">
        <v>390</v>
      </c>
      <c r="H48" s="463" t="b">
        <v>0</v>
      </c>
      <c r="I48" s="463" t="b">
        <v>0</v>
      </c>
      <c r="J48" s="463" t="b">
        <v>0</v>
      </c>
      <c r="K48" s="463" t="s">
        <v>401</v>
      </c>
      <c r="L48" s="463" t="s">
        <v>393</v>
      </c>
      <c r="M48" s="463">
        <v>0</v>
      </c>
      <c r="N48" s="368" t="b">
        <v>1</v>
      </c>
      <c r="O48" s="368" t="b">
        <v>1</v>
      </c>
      <c r="P48" s="368" t="b">
        <v>1</v>
      </c>
      <c r="Q48" s="368" t="b">
        <v>1</v>
      </c>
      <c r="R48" s="368" t="b">
        <v>1</v>
      </c>
      <c r="S48" s="368" t="b">
        <v>1</v>
      </c>
      <c r="T48" s="368" t="b">
        <v>1</v>
      </c>
      <c r="U48" s="369" t="b">
        <v>1</v>
      </c>
      <c r="V48" s="357">
        <v>8</v>
      </c>
      <c r="W48" s="353">
        <v>1</v>
      </c>
      <c r="X48" s="353">
        <v>3</v>
      </c>
      <c r="Y48"/>
      <c r="Z48"/>
      <c r="AA48"/>
      <c r="AB48"/>
      <c r="AC48"/>
      <c r="AD48"/>
      <c r="AE48"/>
      <c r="AF48"/>
      <c r="AG48"/>
      <c r="AH48"/>
      <c r="AI48"/>
    </row>
    <row r="49" spans="2:35" x14ac:dyDescent="0.25">
      <c r="B49" s="399" t="s">
        <v>400</v>
      </c>
      <c r="C49" s="371" t="s">
        <v>178</v>
      </c>
      <c r="D49" s="371" t="s">
        <v>390</v>
      </c>
      <c r="E49" s="371" t="s">
        <v>179</v>
      </c>
      <c r="F49" s="372" t="s">
        <v>180</v>
      </c>
      <c r="G49" s="371" t="s">
        <v>390</v>
      </c>
      <c r="H49" s="373" t="b">
        <v>1</v>
      </c>
      <c r="I49" s="373" t="b">
        <v>1</v>
      </c>
      <c r="J49" s="373" t="b">
        <v>0</v>
      </c>
      <c r="K49" s="373" t="s">
        <v>397</v>
      </c>
      <c r="L49" s="373" t="s">
        <v>395</v>
      </c>
      <c r="M49" s="373">
        <v>1</v>
      </c>
      <c r="N49" s="355" t="b">
        <v>0</v>
      </c>
      <c r="O49" s="355" t="b">
        <v>1</v>
      </c>
      <c r="P49" s="355" t="b">
        <v>1</v>
      </c>
      <c r="Q49" s="355" t="b">
        <v>1</v>
      </c>
      <c r="R49" s="355" t="b">
        <v>1</v>
      </c>
      <c r="S49" s="355" t="b">
        <v>1</v>
      </c>
      <c r="T49" s="355" t="b">
        <v>1</v>
      </c>
      <c r="U49" s="356" t="b">
        <v>1</v>
      </c>
      <c r="V49" s="357">
        <v>83</v>
      </c>
      <c r="W49" s="353">
        <v>2</v>
      </c>
      <c r="X49" s="353">
        <v>3</v>
      </c>
      <c r="Y49"/>
      <c r="Z49"/>
      <c r="AA49"/>
      <c r="AB49"/>
      <c r="AC49"/>
      <c r="AD49"/>
      <c r="AE49"/>
      <c r="AF49"/>
      <c r="AG49"/>
      <c r="AH49"/>
      <c r="AI49"/>
    </row>
    <row r="50" spans="2:35" ht="30" x14ac:dyDescent="0.25">
      <c r="B50" s="399" t="s">
        <v>400</v>
      </c>
      <c r="C50" s="396" t="s">
        <v>182</v>
      </c>
      <c r="D50" s="396" t="s">
        <v>181</v>
      </c>
      <c r="E50" s="396" t="s">
        <v>183</v>
      </c>
      <c r="F50" s="397" t="s">
        <v>184</v>
      </c>
      <c r="G50" s="396" t="s">
        <v>390</v>
      </c>
      <c r="H50" s="398" t="b">
        <v>0</v>
      </c>
      <c r="I50" s="398" t="b">
        <v>0</v>
      </c>
      <c r="J50" s="398" t="b">
        <v>0</v>
      </c>
      <c r="K50" s="398" t="s">
        <v>397</v>
      </c>
      <c r="L50" s="398" t="s">
        <v>395</v>
      </c>
      <c r="M50" s="398">
        <v>1</v>
      </c>
      <c r="N50" s="355" t="b">
        <v>1</v>
      </c>
      <c r="O50" s="355" t="b">
        <v>1</v>
      </c>
      <c r="P50" s="355" t="b">
        <v>1</v>
      </c>
      <c r="Q50" s="355" t="b">
        <v>1</v>
      </c>
      <c r="R50" s="355" t="b">
        <v>1</v>
      </c>
      <c r="S50" s="355" t="b">
        <v>1</v>
      </c>
      <c r="T50" s="355" t="b">
        <v>0</v>
      </c>
      <c r="U50" s="356" t="b">
        <v>0</v>
      </c>
      <c r="V50" s="357">
        <v>9</v>
      </c>
      <c r="W50" s="353">
        <v>3</v>
      </c>
      <c r="X50" s="353">
        <v>3</v>
      </c>
      <c r="Y50"/>
      <c r="Z50"/>
      <c r="AA50"/>
      <c r="AB50"/>
      <c r="AC50"/>
      <c r="AD50"/>
      <c r="AE50"/>
      <c r="AF50"/>
      <c r="AG50"/>
      <c r="AH50"/>
      <c r="AI50"/>
    </row>
    <row r="51" spans="2:35" x14ac:dyDescent="0.25">
      <c r="B51" s="399" t="s">
        <v>400</v>
      </c>
      <c r="C51" s="371" t="s">
        <v>185</v>
      </c>
      <c r="D51" s="371" t="s">
        <v>390</v>
      </c>
      <c r="E51" s="371" t="s">
        <v>186</v>
      </c>
      <c r="F51" s="372" t="s">
        <v>187</v>
      </c>
      <c r="G51" s="371" t="s">
        <v>390</v>
      </c>
      <c r="H51" s="373" t="b">
        <v>1</v>
      </c>
      <c r="I51" s="373" t="b">
        <v>1</v>
      </c>
      <c r="J51" s="373" t="b">
        <v>0</v>
      </c>
      <c r="K51" s="373" t="s">
        <v>397</v>
      </c>
      <c r="L51" s="373" t="s">
        <v>395</v>
      </c>
      <c r="M51" s="373">
        <v>1</v>
      </c>
      <c r="N51" s="355" t="b">
        <v>0</v>
      </c>
      <c r="O51" s="355" t="b">
        <v>1</v>
      </c>
      <c r="P51" s="355" t="b">
        <v>1</v>
      </c>
      <c r="Q51" s="355" t="b">
        <v>1</v>
      </c>
      <c r="R51" s="355" t="b">
        <v>1</v>
      </c>
      <c r="S51" s="355" t="b">
        <v>1</v>
      </c>
      <c r="T51" s="355" t="b">
        <v>0</v>
      </c>
      <c r="U51" s="356" t="b">
        <v>0</v>
      </c>
      <c r="V51" s="357">
        <v>84</v>
      </c>
      <c r="W51" s="353">
        <v>4</v>
      </c>
      <c r="X51" s="353">
        <v>3</v>
      </c>
      <c r="Y51"/>
      <c r="Z51"/>
      <c r="AA51"/>
      <c r="AB51"/>
      <c r="AC51"/>
      <c r="AD51"/>
      <c r="AE51"/>
      <c r="AF51"/>
      <c r="AG51"/>
      <c r="AH51"/>
      <c r="AI51"/>
    </row>
    <row r="52" spans="2:35" x14ac:dyDescent="0.25">
      <c r="B52" s="399" t="s">
        <v>400</v>
      </c>
      <c r="C52" s="396" t="s">
        <v>189</v>
      </c>
      <c r="D52" s="396" t="s">
        <v>188</v>
      </c>
      <c r="E52" s="396" t="s">
        <v>190</v>
      </c>
      <c r="F52" s="397" t="s">
        <v>191</v>
      </c>
      <c r="G52" s="396" t="s">
        <v>390</v>
      </c>
      <c r="H52" s="398" t="b">
        <v>0</v>
      </c>
      <c r="I52" s="398" t="b">
        <v>0</v>
      </c>
      <c r="J52" s="398" t="b">
        <v>0</v>
      </c>
      <c r="K52" s="398" t="s">
        <v>397</v>
      </c>
      <c r="L52" s="398" t="s">
        <v>395</v>
      </c>
      <c r="M52" s="398">
        <v>1</v>
      </c>
      <c r="N52" s="355" t="b">
        <v>1</v>
      </c>
      <c r="O52" s="355" t="b">
        <v>1</v>
      </c>
      <c r="P52" s="355" t="b">
        <v>1</v>
      </c>
      <c r="Q52" s="355" t="b">
        <v>1</v>
      </c>
      <c r="R52" s="355" t="b">
        <v>1</v>
      </c>
      <c r="S52" s="355" t="b">
        <v>1</v>
      </c>
      <c r="T52" s="355" t="b">
        <v>0</v>
      </c>
      <c r="U52" s="356" t="b">
        <v>0</v>
      </c>
      <c r="V52" s="357">
        <v>10</v>
      </c>
      <c r="W52" s="353">
        <v>5</v>
      </c>
      <c r="X52" s="353">
        <v>3</v>
      </c>
      <c r="Y52"/>
      <c r="Z52"/>
      <c r="AA52"/>
      <c r="AB52"/>
      <c r="AC52"/>
      <c r="AD52"/>
      <c r="AE52"/>
      <c r="AF52"/>
      <c r="AG52"/>
      <c r="AH52"/>
      <c r="AI52"/>
    </row>
    <row r="53" spans="2:35" x14ac:dyDescent="0.25">
      <c r="B53" s="399" t="s">
        <v>400</v>
      </c>
      <c r="C53" s="371" t="s">
        <v>192</v>
      </c>
      <c r="D53" s="371" t="s">
        <v>390</v>
      </c>
      <c r="E53" s="371" t="s">
        <v>193</v>
      </c>
      <c r="F53" s="372" t="s">
        <v>194</v>
      </c>
      <c r="G53" s="371" t="s">
        <v>390</v>
      </c>
      <c r="H53" s="373" t="b">
        <v>1</v>
      </c>
      <c r="I53" s="373" t="b">
        <v>1</v>
      </c>
      <c r="J53" s="373" t="b">
        <v>0</v>
      </c>
      <c r="K53" s="373" t="s">
        <v>397</v>
      </c>
      <c r="L53" s="373" t="s">
        <v>395</v>
      </c>
      <c r="M53" s="373">
        <v>1</v>
      </c>
      <c r="N53" s="355" t="b">
        <v>0</v>
      </c>
      <c r="O53" s="355" t="b">
        <v>1</v>
      </c>
      <c r="P53" s="355" t="b">
        <v>1</v>
      </c>
      <c r="Q53" s="355" t="b">
        <v>1</v>
      </c>
      <c r="R53" s="355" t="b">
        <v>1</v>
      </c>
      <c r="S53" s="355" t="b">
        <v>1</v>
      </c>
      <c r="T53" s="355" t="b">
        <v>0</v>
      </c>
      <c r="U53" s="356" t="b">
        <v>0</v>
      </c>
      <c r="V53" s="357">
        <v>85</v>
      </c>
      <c r="W53" s="353">
        <v>6</v>
      </c>
      <c r="X53" s="353">
        <v>3</v>
      </c>
      <c r="Y53"/>
      <c r="Z53"/>
      <c r="AA53"/>
      <c r="AB53"/>
      <c r="AC53"/>
      <c r="AD53"/>
      <c r="AE53"/>
      <c r="AF53"/>
      <c r="AG53"/>
      <c r="AH53"/>
      <c r="AI53"/>
    </row>
    <row r="54" spans="2:35" x14ac:dyDescent="0.25">
      <c r="B54" s="399" t="s">
        <v>400</v>
      </c>
      <c r="C54" s="396" t="s">
        <v>196</v>
      </c>
      <c r="D54" s="396" t="s">
        <v>195</v>
      </c>
      <c r="E54" s="396" t="s">
        <v>197</v>
      </c>
      <c r="F54" s="397" t="s">
        <v>198</v>
      </c>
      <c r="G54" s="396" t="s">
        <v>390</v>
      </c>
      <c r="H54" s="398" t="b">
        <v>0</v>
      </c>
      <c r="I54" s="398" t="b">
        <v>0</v>
      </c>
      <c r="J54" s="398" t="b">
        <v>0</v>
      </c>
      <c r="K54" s="398" t="s">
        <v>397</v>
      </c>
      <c r="L54" s="398" t="s">
        <v>395</v>
      </c>
      <c r="M54" s="398">
        <v>1</v>
      </c>
      <c r="N54" s="355" t="b">
        <v>1</v>
      </c>
      <c r="O54" s="355" t="b">
        <v>1</v>
      </c>
      <c r="P54" s="355" t="b">
        <v>1</v>
      </c>
      <c r="Q54" s="355" t="b">
        <v>1</v>
      </c>
      <c r="R54" s="355" t="b">
        <v>1</v>
      </c>
      <c r="S54" s="355" t="b">
        <v>1</v>
      </c>
      <c r="T54" s="355" t="b">
        <v>0</v>
      </c>
      <c r="U54" s="356" t="b">
        <v>0</v>
      </c>
      <c r="V54" s="357">
        <v>11</v>
      </c>
      <c r="W54" s="353">
        <v>7</v>
      </c>
      <c r="X54" s="353">
        <v>3</v>
      </c>
      <c r="Y54"/>
      <c r="Z54"/>
      <c r="AA54"/>
      <c r="AB54"/>
      <c r="AC54"/>
      <c r="AD54"/>
      <c r="AE54"/>
      <c r="AF54"/>
      <c r="AG54"/>
      <c r="AH54"/>
      <c r="AI54"/>
    </row>
    <row r="55" spans="2:35" x14ac:dyDescent="0.25">
      <c r="B55" s="399" t="s">
        <v>400</v>
      </c>
      <c r="C55" s="371" t="s">
        <v>199</v>
      </c>
      <c r="D55" s="371" t="s">
        <v>390</v>
      </c>
      <c r="E55" s="371" t="s">
        <v>200</v>
      </c>
      <c r="F55" s="372" t="s">
        <v>201</v>
      </c>
      <c r="G55" s="371" t="s">
        <v>390</v>
      </c>
      <c r="H55" s="373" t="b">
        <v>1</v>
      </c>
      <c r="I55" s="373" t="b">
        <v>1</v>
      </c>
      <c r="J55" s="373" t="b">
        <v>0</v>
      </c>
      <c r="K55" s="373" t="s">
        <v>397</v>
      </c>
      <c r="L55" s="373" t="s">
        <v>395</v>
      </c>
      <c r="M55" s="373">
        <v>1</v>
      </c>
      <c r="N55" s="355" t="b">
        <v>0</v>
      </c>
      <c r="O55" s="355" t="b">
        <v>1</v>
      </c>
      <c r="P55" s="355" t="b">
        <v>1</v>
      </c>
      <c r="Q55" s="355" t="b">
        <v>1</v>
      </c>
      <c r="R55" s="355" t="b">
        <v>1</v>
      </c>
      <c r="S55" s="355" t="b">
        <v>1</v>
      </c>
      <c r="T55" s="355" t="b">
        <v>0</v>
      </c>
      <c r="U55" s="356" t="b">
        <v>0</v>
      </c>
      <c r="V55" s="357">
        <v>86</v>
      </c>
      <c r="W55" s="353">
        <v>8</v>
      </c>
      <c r="X55" s="353">
        <v>3</v>
      </c>
      <c r="Y55"/>
      <c r="Z55"/>
      <c r="AA55"/>
      <c r="AB55"/>
      <c r="AC55"/>
      <c r="AD55"/>
      <c r="AE55"/>
      <c r="AF55"/>
      <c r="AG55"/>
      <c r="AH55"/>
      <c r="AI55"/>
    </row>
    <row r="56" spans="2:35" ht="30" x14ac:dyDescent="0.25">
      <c r="B56" s="399" t="s">
        <v>400</v>
      </c>
      <c r="C56" s="396" t="s">
        <v>203</v>
      </c>
      <c r="D56" s="396" t="s">
        <v>202</v>
      </c>
      <c r="E56" s="396" t="s">
        <v>204</v>
      </c>
      <c r="F56" s="397" t="s">
        <v>205</v>
      </c>
      <c r="G56" s="396" t="s">
        <v>390</v>
      </c>
      <c r="H56" s="398" t="b">
        <v>0</v>
      </c>
      <c r="I56" s="398" t="b">
        <v>0</v>
      </c>
      <c r="J56" s="398" t="b">
        <v>0</v>
      </c>
      <c r="K56" s="398" t="s">
        <v>397</v>
      </c>
      <c r="L56" s="398" t="s">
        <v>395</v>
      </c>
      <c r="M56" s="398">
        <v>1</v>
      </c>
      <c r="N56" s="355" t="b">
        <v>1</v>
      </c>
      <c r="O56" s="355" t="b">
        <v>1</v>
      </c>
      <c r="P56" s="355" t="b">
        <v>1</v>
      </c>
      <c r="Q56" s="355" t="b">
        <v>1</v>
      </c>
      <c r="R56" s="355" t="b">
        <v>1</v>
      </c>
      <c r="S56" s="355" t="b">
        <v>1</v>
      </c>
      <c r="T56" s="355" t="b">
        <v>0</v>
      </c>
      <c r="U56" s="356" t="b">
        <v>0</v>
      </c>
      <c r="V56" s="357">
        <v>12</v>
      </c>
      <c r="W56" s="353">
        <v>9</v>
      </c>
      <c r="X56" s="353">
        <v>3</v>
      </c>
      <c r="Y56"/>
      <c r="Z56"/>
      <c r="AA56"/>
      <c r="AB56"/>
      <c r="AC56"/>
      <c r="AD56"/>
      <c r="AE56"/>
      <c r="AF56"/>
      <c r="AG56"/>
      <c r="AH56"/>
      <c r="AI56"/>
    </row>
    <row r="57" spans="2:35" x14ac:dyDescent="0.25">
      <c r="B57" s="399" t="s">
        <v>400</v>
      </c>
      <c r="C57" s="371" t="s">
        <v>206</v>
      </c>
      <c r="D57" s="371" t="s">
        <v>390</v>
      </c>
      <c r="E57" s="371" t="s">
        <v>207</v>
      </c>
      <c r="F57" s="372" t="s">
        <v>208</v>
      </c>
      <c r="G57" s="371" t="s">
        <v>390</v>
      </c>
      <c r="H57" s="373" t="b">
        <v>1</v>
      </c>
      <c r="I57" s="373" t="b">
        <v>1</v>
      </c>
      <c r="J57" s="373" t="b">
        <v>0</v>
      </c>
      <c r="K57" s="373" t="s">
        <v>397</v>
      </c>
      <c r="L57" s="373" t="s">
        <v>395</v>
      </c>
      <c r="M57" s="373">
        <v>1</v>
      </c>
      <c r="N57" s="355" t="b">
        <v>0</v>
      </c>
      <c r="O57" s="355" t="b">
        <v>1</v>
      </c>
      <c r="P57" s="355" t="b">
        <v>1</v>
      </c>
      <c r="Q57" s="355" t="b">
        <v>1</v>
      </c>
      <c r="R57" s="355" t="b">
        <v>1</v>
      </c>
      <c r="S57" s="355" t="b">
        <v>1</v>
      </c>
      <c r="T57" s="355" t="b">
        <v>0</v>
      </c>
      <c r="U57" s="356" t="b">
        <v>0</v>
      </c>
      <c r="V57" s="357">
        <v>87</v>
      </c>
      <c r="W57" s="353">
        <v>10</v>
      </c>
      <c r="X57" s="353">
        <v>3</v>
      </c>
      <c r="Y57"/>
      <c r="Z57"/>
      <c r="AA57"/>
      <c r="AB57"/>
      <c r="AC57"/>
      <c r="AD57"/>
      <c r="AE57"/>
      <c r="AF57"/>
      <c r="AG57"/>
      <c r="AH57"/>
      <c r="AI57"/>
    </row>
    <row r="58" spans="2:35" ht="30" x14ac:dyDescent="0.25">
      <c r="B58" s="399" t="s">
        <v>400</v>
      </c>
      <c r="C58" s="396" t="s">
        <v>210</v>
      </c>
      <c r="D58" s="396" t="s">
        <v>209</v>
      </c>
      <c r="E58" s="396" t="s">
        <v>211</v>
      </c>
      <c r="F58" s="397" t="s">
        <v>212</v>
      </c>
      <c r="G58" s="396" t="s">
        <v>390</v>
      </c>
      <c r="H58" s="398" t="b">
        <v>0</v>
      </c>
      <c r="I58" s="398" t="b">
        <v>0</v>
      </c>
      <c r="J58" s="398" t="b">
        <v>0</v>
      </c>
      <c r="K58" s="398" t="s">
        <v>397</v>
      </c>
      <c r="L58" s="398" t="s">
        <v>395</v>
      </c>
      <c r="M58" s="398">
        <v>1</v>
      </c>
      <c r="N58" s="355" t="b">
        <v>1</v>
      </c>
      <c r="O58" s="355" t="b">
        <v>1</v>
      </c>
      <c r="P58" s="355" t="b">
        <v>1</v>
      </c>
      <c r="Q58" s="355" t="b">
        <v>1</v>
      </c>
      <c r="R58" s="355" t="b">
        <v>1</v>
      </c>
      <c r="S58" s="355" t="b">
        <v>1</v>
      </c>
      <c r="T58" s="355" t="b">
        <v>0</v>
      </c>
      <c r="U58" s="356" t="b">
        <v>0</v>
      </c>
      <c r="V58" s="357">
        <v>13</v>
      </c>
      <c r="W58" s="353">
        <v>11</v>
      </c>
      <c r="X58" s="353">
        <v>3</v>
      </c>
      <c r="Y58"/>
      <c r="Z58"/>
      <c r="AA58"/>
      <c r="AB58"/>
      <c r="AC58"/>
      <c r="AD58"/>
      <c r="AE58"/>
      <c r="AF58"/>
      <c r="AG58"/>
      <c r="AH58"/>
      <c r="AI58"/>
    </row>
    <row r="59" spans="2:35" x14ac:dyDescent="0.25">
      <c r="B59" s="399" t="s">
        <v>400</v>
      </c>
      <c r="C59" s="371" t="s">
        <v>213</v>
      </c>
      <c r="D59" s="371" t="s">
        <v>390</v>
      </c>
      <c r="E59" s="371" t="s">
        <v>214</v>
      </c>
      <c r="F59" s="372" t="s">
        <v>215</v>
      </c>
      <c r="G59" s="371" t="s">
        <v>390</v>
      </c>
      <c r="H59" s="373" t="b">
        <v>1</v>
      </c>
      <c r="I59" s="373" t="b">
        <v>1</v>
      </c>
      <c r="J59" s="373" t="b">
        <v>0</v>
      </c>
      <c r="K59" s="373" t="s">
        <v>397</v>
      </c>
      <c r="L59" s="373" t="s">
        <v>395</v>
      </c>
      <c r="M59" s="373">
        <v>1</v>
      </c>
      <c r="N59" s="355" t="b">
        <v>0</v>
      </c>
      <c r="O59" s="355" t="b">
        <v>1</v>
      </c>
      <c r="P59" s="355" t="b">
        <v>1</v>
      </c>
      <c r="Q59" s="355" t="b">
        <v>1</v>
      </c>
      <c r="R59" s="355" t="b">
        <v>1</v>
      </c>
      <c r="S59" s="355" t="b">
        <v>1</v>
      </c>
      <c r="T59" s="355" t="b">
        <v>0</v>
      </c>
      <c r="U59" s="356" t="b">
        <v>0</v>
      </c>
      <c r="V59" s="357">
        <v>88</v>
      </c>
      <c r="W59" s="353">
        <v>12</v>
      </c>
      <c r="X59" s="353">
        <v>3</v>
      </c>
      <c r="Y59"/>
      <c r="Z59"/>
      <c r="AA59"/>
      <c r="AB59"/>
      <c r="AC59"/>
      <c r="AD59"/>
      <c r="AE59"/>
      <c r="AF59"/>
      <c r="AG59"/>
      <c r="AH59"/>
      <c r="AI59"/>
    </row>
    <row r="60" spans="2:35" x14ac:dyDescent="0.25">
      <c r="B60" s="399" t="s">
        <v>400</v>
      </c>
      <c r="C60" s="377" t="s">
        <v>216</v>
      </c>
      <c r="D60" s="377" t="s">
        <v>390</v>
      </c>
      <c r="E60" s="377" t="s">
        <v>217</v>
      </c>
      <c r="F60" s="378" t="s">
        <v>218</v>
      </c>
      <c r="G60" s="377" t="s">
        <v>390</v>
      </c>
      <c r="H60" s="379" t="b">
        <v>1</v>
      </c>
      <c r="I60" s="379" t="b">
        <v>0</v>
      </c>
      <c r="J60" s="379" t="b">
        <v>0</v>
      </c>
      <c r="K60" s="379" t="s">
        <v>22</v>
      </c>
      <c r="L60" s="379" t="s">
        <v>395</v>
      </c>
      <c r="M60" s="379">
        <v>1</v>
      </c>
      <c r="N60" s="355" t="b">
        <v>0</v>
      </c>
      <c r="O60" s="355" t="b">
        <v>1</v>
      </c>
      <c r="P60" s="355" t="b">
        <v>1</v>
      </c>
      <c r="Q60" s="355" t="b">
        <v>1</v>
      </c>
      <c r="R60" s="355" t="b">
        <v>1</v>
      </c>
      <c r="S60" s="355" t="b">
        <v>1</v>
      </c>
      <c r="T60" s="355" t="b">
        <v>1</v>
      </c>
      <c r="U60" s="356" t="b">
        <v>1</v>
      </c>
      <c r="V60" s="357">
        <v>118</v>
      </c>
      <c r="W60" s="353">
        <v>13</v>
      </c>
      <c r="X60" s="353">
        <v>3</v>
      </c>
      <c r="Y60"/>
      <c r="Z60"/>
      <c r="AA60"/>
      <c r="AB60"/>
      <c r="AC60"/>
      <c r="AD60"/>
      <c r="AE60"/>
      <c r="AF60"/>
      <c r="AG60"/>
      <c r="AH60"/>
      <c r="AI60"/>
    </row>
    <row r="61" spans="2:35" x14ac:dyDescent="0.25">
      <c r="B61" s="399" t="s">
        <v>400</v>
      </c>
      <c r="C61" s="380" t="s">
        <v>219</v>
      </c>
      <c r="D61" s="380" t="s">
        <v>390</v>
      </c>
      <c r="E61" s="380" t="s">
        <v>220</v>
      </c>
      <c r="F61" s="381" t="s">
        <v>221</v>
      </c>
      <c r="G61" s="380" t="s">
        <v>390</v>
      </c>
      <c r="H61" s="382" t="b">
        <v>1</v>
      </c>
      <c r="I61" s="382" t="b">
        <v>0</v>
      </c>
      <c r="J61" s="382" t="b">
        <v>0</v>
      </c>
      <c r="K61" s="382" t="s">
        <v>397</v>
      </c>
      <c r="L61" s="382" t="s">
        <v>395</v>
      </c>
      <c r="M61" s="382">
        <v>1</v>
      </c>
      <c r="N61" s="355" t="b">
        <v>0</v>
      </c>
      <c r="O61" s="355" t="b">
        <v>1</v>
      </c>
      <c r="P61" s="355" t="b">
        <v>1</v>
      </c>
      <c r="Q61" s="355" t="b">
        <v>1</v>
      </c>
      <c r="R61" s="355" t="b">
        <v>1</v>
      </c>
      <c r="S61" s="355" t="b">
        <v>1</v>
      </c>
      <c r="T61" s="355" t="b">
        <v>1</v>
      </c>
      <c r="U61" s="356" t="b">
        <v>1</v>
      </c>
      <c r="V61" s="357">
        <v>119</v>
      </c>
      <c r="W61" s="353">
        <v>14</v>
      </c>
      <c r="X61" s="353">
        <v>3</v>
      </c>
      <c r="Y61"/>
      <c r="Z61"/>
      <c r="AA61"/>
      <c r="AB61"/>
      <c r="AC61"/>
      <c r="AD61"/>
      <c r="AE61"/>
      <c r="AF61"/>
      <c r="AG61"/>
      <c r="AH61"/>
      <c r="AI61"/>
    </row>
    <row r="62" spans="2:35" ht="30" x14ac:dyDescent="0.25">
      <c r="B62" s="455" t="s">
        <v>400</v>
      </c>
      <c r="C62" s="383" t="s">
        <v>222</v>
      </c>
      <c r="D62" s="383" t="s">
        <v>390</v>
      </c>
      <c r="E62" s="383" t="s">
        <v>223</v>
      </c>
      <c r="F62" s="384" t="s">
        <v>124</v>
      </c>
      <c r="G62" s="383" t="s">
        <v>390</v>
      </c>
      <c r="H62" s="385" t="b">
        <v>1</v>
      </c>
      <c r="I62" s="385" t="b">
        <v>0</v>
      </c>
      <c r="J62" s="385" t="b">
        <v>0</v>
      </c>
      <c r="K62" s="385" t="s">
        <v>383</v>
      </c>
      <c r="L62" s="385" t="s">
        <v>393</v>
      </c>
      <c r="M62" s="385">
        <v>0</v>
      </c>
      <c r="N62" s="355" t="b">
        <v>0</v>
      </c>
      <c r="O62" s="355" t="b">
        <v>1</v>
      </c>
      <c r="P62" s="355" t="b">
        <v>1</v>
      </c>
      <c r="Q62" s="355" t="b">
        <v>1</v>
      </c>
      <c r="R62" s="355" t="b">
        <v>1</v>
      </c>
      <c r="S62" s="355" t="b">
        <v>1</v>
      </c>
      <c r="T62" s="355" t="b">
        <v>1</v>
      </c>
      <c r="U62" s="356" t="b">
        <v>1</v>
      </c>
      <c r="V62" s="357">
        <v>120</v>
      </c>
      <c r="W62" s="353">
        <v>15</v>
      </c>
      <c r="X62" s="353">
        <v>3</v>
      </c>
      <c r="Y62"/>
      <c r="Z62"/>
      <c r="AA62"/>
      <c r="AB62"/>
      <c r="AC62"/>
      <c r="AD62"/>
      <c r="AE62"/>
      <c r="AF62"/>
      <c r="AG62"/>
      <c r="AH62"/>
      <c r="AI62"/>
    </row>
    <row r="63" spans="2:35" ht="30.75" thickBot="1" x14ac:dyDescent="0.3">
      <c r="B63" s="456" t="s">
        <v>400</v>
      </c>
      <c r="C63" s="386" t="s">
        <v>224</v>
      </c>
      <c r="D63" s="386" t="s">
        <v>390</v>
      </c>
      <c r="E63" s="386" t="s">
        <v>225</v>
      </c>
      <c r="F63" s="387" t="s">
        <v>127</v>
      </c>
      <c r="G63" s="386" t="s">
        <v>390</v>
      </c>
      <c r="H63" s="388" t="b">
        <v>1</v>
      </c>
      <c r="I63" s="388" t="b">
        <v>0</v>
      </c>
      <c r="J63" s="388" t="b">
        <v>0</v>
      </c>
      <c r="K63" s="388" t="s">
        <v>383</v>
      </c>
      <c r="L63" s="388" t="s">
        <v>393</v>
      </c>
      <c r="M63" s="388">
        <v>0</v>
      </c>
      <c r="N63" s="389" t="b">
        <v>0</v>
      </c>
      <c r="O63" s="389" t="b">
        <v>1</v>
      </c>
      <c r="P63" s="389" t="b">
        <v>1</v>
      </c>
      <c r="Q63" s="389" t="b">
        <v>1</v>
      </c>
      <c r="R63" s="389" t="b">
        <v>1</v>
      </c>
      <c r="S63" s="389" t="b">
        <v>1</v>
      </c>
      <c r="T63" s="389" t="b">
        <v>1</v>
      </c>
      <c r="U63" s="390" t="b">
        <v>1</v>
      </c>
      <c r="V63" s="357">
        <v>121</v>
      </c>
      <c r="W63" s="353">
        <v>16</v>
      </c>
      <c r="X63" s="353">
        <v>3</v>
      </c>
      <c r="Y63"/>
      <c r="Z63"/>
      <c r="AA63"/>
      <c r="AB63"/>
      <c r="AC63"/>
      <c r="AD63"/>
      <c r="AE63"/>
      <c r="AF63"/>
      <c r="AG63"/>
      <c r="AH63"/>
      <c r="AI63"/>
    </row>
    <row r="64" spans="2:35" ht="30" x14ac:dyDescent="0.25">
      <c r="B64" s="400" t="s">
        <v>402</v>
      </c>
      <c r="C64" s="464" t="s">
        <v>228</v>
      </c>
      <c r="D64" s="464" t="s">
        <v>227</v>
      </c>
      <c r="E64" s="464" t="s">
        <v>229</v>
      </c>
      <c r="F64" s="465" t="s">
        <v>230</v>
      </c>
      <c r="G64" s="464" t="s">
        <v>390</v>
      </c>
      <c r="H64" s="466" t="b">
        <v>0</v>
      </c>
      <c r="I64" s="466" t="b">
        <v>0</v>
      </c>
      <c r="J64" s="466" t="b">
        <v>0</v>
      </c>
      <c r="K64" s="466" t="s">
        <v>383</v>
      </c>
      <c r="L64" s="466" t="s">
        <v>393</v>
      </c>
      <c r="M64" s="466">
        <v>0</v>
      </c>
      <c r="N64" s="368" t="b">
        <v>1</v>
      </c>
      <c r="O64" s="368" t="b">
        <v>1</v>
      </c>
      <c r="P64" s="368" t="b">
        <v>1</v>
      </c>
      <c r="Q64" s="368" t="b">
        <v>1</v>
      </c>
      <c r="R64" s="368" t="b">
        <v>1</v>
      </c>
      <c r="S64" s="368" t="b">
        <v>1</v>
      </c>
      <c r="T64" s="368" t="b">
        <v>0</v>
      </c>
      <c r="U64" s="369" t="b">
        <v>0</v>
      </c>
      <c r="V64" s="357">
        <v>14</v>
      </c>
      <c r="W64" s="353">
        <v>1</v>
      </c>
      <c r="X64" s="353">
        <v>4</v>
      </c>
      <c r="Y64"/>
      <c r="Z64"/>
      <c r="AA64"/>
      <c r="AB64"/>
      <c r="AC64"/>
      <c r="AD64"/>
      <c r="AE64"/>
      <c r="AF64"/>
      <c r="AG64"/>
      <c r="AH64"/>
      <c r="AI64"/>
    </row>
    <row r="65" spans="2:35" x14ac:dyDescent="0.25">
      <c r="B65" s="404" t="s">
        <v>402</v>
      </c>
      <c r="C65" s="371" t="s">
        <v>231</v>
      </c>
      <c r="D65" s="371" t="s">
        <v>390</v>
      </c>
      <c r="E65" s="371" t="s">
        <v>232</v>
      </c>
      <c r="F65" s="372" t="s">
        <v>233</v>
      </c>
      <c r="G65" s="371" t="s">
        <v>390</v>
      </c>
      <c r="H65" s="373" t="b">
        <v>1</v>
      </c>
      <c r="I65" s="373" t="b">
        <v>1</v>
      </c>
      <c r="J65" s="373" t="b">
        <v>0</v>
      </c>
      <c r="K65" s="373" t="s">
        <v>397</v>
      </c>
      <c r="L65" s="373" t="s">
        <v>395</v>
      </c>
      <c r="M65" s="373">
        <v>1</v>
      </c>
      <c r="N65" s="355" t="b">
        <v>0</v>
      </c>
      <c r="O65" s="355" t="b">
        <v>1</v>
      </c>
      <c r="P65" s="355" t="b">
        <v>1</v>
      </c>
      <c r="Q65" s="355" t="b">
        <v>1</v>
      </c>
      <c r="R65" s="355" t="b">
        <v>1</v>
      </c>
      <c r="S65" s="355" t="b">
        <v>1</v>
      </c>
      <c r="T65" s="355" t="b">
        <v>0</v>
      </c>
      <c r="U65" s="356" t="b">
        <v>0</v>
      </c>
      <c r="V65" s="357">
        <v>89</v>
      </c>
      <c r="W65" s="353">
        <v>2</v>
      </c>
      <c r="X65" s="353">
        <v>4</v>
      </c>
      <c r="Y65"/>
      <c r="Z65"/>
      <c r="AA65"/>
      <c r="AB65"/>
      <c r="AC65"/>
      <c r="AD65"/>
      <c r="AE65"/>
      <c r="AF65"/>
      <c r="AG65"/>
      <c r="AH65"/>
      <c r="AI65"/>
    </row>
    <row r="66" spans="2:35" ht="30" x14ac:dyDescent="0.25">
      <c r="B66" s="404" t="s">
        <v>402</v>
      </c>
      <c r="C66" s="401" t="s">
        <v>235</v>
      </c>
      <c r="D66" s="401" t="s">
        <v>234</v>
      </c>
      <c r="E66" s="401" t="s">
        <v>236</v>
      </c>
      <c r="F66" s="402" t="s">
        <v>237</v>
      </c>
      <c r="G66" s="401" t="s">
        <v>390</v>
      </c>
      <c r="H66" s="403" t="b">
        <v>0</v>
      </c>
      <c r="I66" s="403" t="b">
        <v>0</v>
      </c>
      <c r="J66" s="403" t="b">
        <v>0</v>
      </c>
      <c r="K66" s="403" t="s">
        <v>397</v>
      </c>
      <c r="L66" s="403" t="s">
        <v>395</v>
      </c>
      <c r="M66" s="403">
        <v>1</v>
      </c>
      <c r="N66" s="355" t="b">
        <v>1</v>
      </c>
      <c r="O66" s="355" t="b">
        <v>1</v>
      </c>
      <c r="P66" s="355" t="b">
        <v>1</v>
      </c>
      <c r="Q66" s="355" t="b">
        <v>1</v>
      </c>
      <c r="R66" s="355" t="b">
        <v>1</v>
      </c>
      <c r="S66" s="355" t="b">
        <v>1</v>
      </c>
      <c r="T66" s="355" t="b">
        <v>0</v>
      </c>
      <c r="U66" s="356" t="b">
        <v>0</v>
      </c>
      <c r="V66" s="357">
        <v>15</v>
      </c>
      <c r="W66" s="353">
        <v>5</v>
      </c>
      <c r="X66" s="353">
        <v>4</v>
      </c>
      <c r="Y66"/>
      <c r="Z66"/>
      <c r="AA66"/>
      <c r="AB66"/>
      <c r="AC66"/>
      <c r="AD66"/>
      <c r="AE66"/>
      <c r="AF66"/>
      <c r="AG66"/>
      <c r="AH66"/>
      <c r="AI66"/>
    </row>
    <row r="67" spans="2:35" x14ac:dyDescent="0.25">
      <c r="B67" s="404" t="s">
        <v>402</v>
      </c>
      <c r="C67" s="371" t="s">
        <v>238</v>
      </c>
      <c r="D67" s="371" t="s">
        <v>390</v>
      </c>
      <c r="E67" s="371" t="s">
        <v>239</v>
      </c>
      <c r="F67" s="372" t="s">
        <v>240</v>
      </c>
      <c r="G67" s="371" t="s">
        <v>390</v>
      </c>
      <c r="H67" s="373" t="b">
        <v>1</v>
      </c>
      <c r="I67" s="373" t="b">
        <v>1</v>
      </c>
      <c r="J67" s="373" t="b">
        <v>0</v>
      </c>
      <c r="K67" s="373" t="s">
        <v>397</v>
      </c>
      <c r="L67" s="373" t="s">
        <v>395</v>
      </c>
      <c r="M67" s="373">
        <v>1</v>
      </c>
      <c r="N67" s="355" t="b">
        <v>0</v>
      </c>
      <c r="O67" s="355" t="b">
        <v>1</v>
      </c>
      <c r="P67" s="355" t="b">
        <v>1</v>
      </c>
      <c r="Q67" s="355" t="b">
        <v>1</v>
      </c>
      <c r="R67" s="355" t="b">
        <v>1</v>
      </c>
      <c r="S67" s="355" t="b">
        <v>1</v>
      </c>
      <c r="T67" s="355" t="b">
        <v>0</v>
      </c>
      <c r="U67" s="356" t="b">
        <v>0</v>
      </c>
      <c r="V67" s="357">
        <v>90</v>
      </c>
      <c r="W67" s="353">
        <v>6</v>
      </c>
      <c r="X67" s="353">
        <v>4</v>
      </c>
      <c r="Y67"/>
      <c r="Z67"/>
      <c r="AA67"/>
      <c r="AB67"/>
      <c r="AC67"/>
      <c r="AD67"/>
      <c r="AE67"/>
      <c r="AF67"/>
      <c r="AG67"/>
      <c r="AH67"/>
      <c r="AI67"/>
    </row>
    <row r="68" spans="2:35" x14ac:dyDescent="0.25">
      <c r="B68" s="404" t="s">
        <v>402</v>
      </c>
      <c r="C68" s="377" t="s">
        <v>241</v>
      </c>
      <c r="D68" s="377" t="s">
        <v>390</v>
      </c>
      <c r="E68" s="377" t="s">
        <v>242</v>
      </c>
      <c r="F68" s="378" t="s">
        <v>243</v>
      </c>
      <c r="G68" s="377" t="s">
        <v>390</v>
      </c>
      <c r="H68" s="379" t="b">
        <v>1</v>
      </c>
      <c r="I68" s="379" t="b">
        <v>0</v>
      </c>
      <c r="J68" s="379" t="b">
        <v>0</v>
      </c>
      <c r="K68" s="379" t="s">
        <v>22</v>
      </c>
      <c r="L68" s="379" t="s">
        <v>395</v>
      </c>
      <c r="M68" s="379">
        <v>1</v>
      </c>
      <c r="N68" s="355" t="b">
        <v>0</v>
      </c>
      <c r="O68" s="355" t="b">
        <v>1</v>
      </c>
      <c r="P68" s="355" t="b">
        <v>1</v>
      </c>
      <c r="Q68" s="355" t="b">
        <v>1</v>
      </c>
      <c r="R68" s="355" t="b">
        <v>1</v>
      </c>
      <c r="S68" s="355" t="b">
        <v>1</v>
      </c>
      <c r="T68" s="355" t="b">
        <v>0</v>
      </c>
      <c r="U68" s="356" t="b">
        <v>0</v>
      </c>
      <c r="V68" s="357">
        <v>122</v>
      </c>
      <c r="W68" s="353">
        <v>7</v>
      </c>
      <c r="X68" s="353">
        <v>4</v>
      </c>
      <c r="Y68"/>
      <c r="Z68"/>
      <c r="AA68"/>
      <c r="AB68"/>
      <c r="AC68"/>
      <c r="AD68"/>
      <c r="AE68"/>
      <c r="AF68"/>
      <c r="AG68"/>
      <c r="AH68"/>
      <c r="AI68"/>
    </row>
    <row r="69" spans="2:35" x14ac:dyDescent="0.25">
      <c r="B69" s="404" t="s">
        <v>402</v>
      </c>
      <c r="C69" s="380" t="s">
        <v>244</v>
      </c>
      <c r="D69" s="380" t="s">
        <v>390</v>
      </c>
      <c r="E69" s="380" t="s">
        <v>245</v>
      </c>
      <c r="F69" s="381" t="s">
        <v>246</v>
      </c>
      <c r="G69" s="380" t="s">
        <v>390</v>
      </c>
      <c r="H69" s="382" t="b">
        <v>1</v>
      </c>
      <c r="I69" s="382" t="b">
        <v>0</v>
      </c>
      <c r="J69" s="382" t="b">
        <v>0</v>
      </c>
      <c r="K69" s="382" t="s">
        <v>397</v>
      </c>
      <c r="L69" s="382" t="s">
        <v>395</v>
      </c>
      <c r="M69" s="382">
        <v>1</v>
      </c>
      <c r="N69" s="355" t="b">
        <v>0</v>
      </c>
      <c r="O69" s="355" t="b">
        <v>1</v>
      </c>
      <c r="P69" s="355" t="b">
        <v>1</v>
      </c>
      <c r="Q69" s="355" t="b">
        <v>1</v>
      </c>
      <c r="R69" s="355" t="b">
        <v>1</v>
      </c>
      <c r="S69" s="355" t="b">
        <v>1</v>
      </c>
      <c r="T69" s="355" t="b">
        <v>0</v>
      </c>
      <c r="U69" s="356" t="b">
        <v>0</v>
      </c>
      <c r="V69" s="357">
        <v>123</v>
      </c>
      <c r="W69" s="353">
        <v>8</v>
      </c>
      <c r="X69" s="353">
        <v>4</v>
      </c>
      <c r="Y69"/>
      <c r="Z69"/>
      <c r="AA69"/>
      <c r="AB69"/>
      <c r="AC69"/>
      <c r="AD69"/>
      <c r="AE69"/>
      <c r="AF69"/>
      <c r="AG69"/>
      <c r="AH69"/>
      <c r="AI69"/>
    </row>
    <row r="70" spans="2:35" ht="30" x14ac:dyDescent="0.25">
      <c r="B70" s="455" t="s">
        <v>402</v>
      </c>
      <c r="C70" s="383" t="s">
        <v>247</v>
      </c>
      <c r="D70" s="383" t="s">
        <v>390</v>
      </c>
      <c r="E70" s="383" t="s">
        <v>248</v>
      </c>
      <c r="F70" s="384" t="s">
        <v>124</v>
      </c>
      <c r="G70" s="383" t="s">
        <v>390</v>
      </c>
      <c r="H70" s="385" t="b">
        <v>1</v>
      </c>
      <c r="I70" s="385" t="b">
        <v>0</v>
      </c>
      <c r="J70" s="385" t="b">
        <v>0</v>
      </c>
      <c r="K70" s="385" t="s">
        <v>383</v>
      </c>
      <c r="L70" s="385" t="s">
        <v>393</v>
      </c>
      <c r="M70" s="385">
        <v>0</v>
      </c>
      <c r="N70" s="355" t="b">
        <v>0</v>
      </c>
      <c r="O70" s="355" t="b">
        <v>1</v>
      </c>
      <c r="P70" s="355" t="b">
        <v>1</v>
      </c>
      <c r="Q70" s="355" t="b">
        <v>1</v>
      </c>
      <c r="R70" s="355" t="b">
        <v>1</v>
      </c>
      <c r="S70" s="355" t="b">
        <v>1</v>
      </c>
      <c r="T70" s="355" t="b">
        <v>0</v>
      </c>
      <c r="U70" s="356" t="b">
        <v>0</v>
      </c>
      <c r="V70" s="357">
        <v>124</v>
      </c>
      <c r="W70" s="353">
        <v>9</v>
      </c>
      <c r="X70" s="353">
        <v>4</v>
      </c>
      <c r="Y70"/>
      <c r="Z70"/>
      <c r="AA70"/>
      <c r="AB70"/>
      <c r="AC70"/>
      <c r="AD70"/>
      <c r="AE70"/>
      <c r="AF70"/>
      <c r="AG70"/>
      <c r="AH70"/>
      <c r="AI70"/>
    </row>
    <row r="71" spans="2:35" ht="30.75" thickBot="1" x14ac:dyDescent="0.3">
      <c r="B71" s="456" t="s">
        <v>402</v>
      </c>
      <c r="C71" s="386" t="s">
        <v>249</v>
      </c>
      <c r="D71" s="386" t="s">
        <v>390</v>
      </c>
      <c r="E71" s="386" t="s">
        <v>403</v>
      </c>
      <c r="F71" s="387" t="s">
        <v>127</v>
      </c>
      <c r="G71" s="386" t="s">
        <v>390</v>
      </c>
      <c r="H71" s="388" t="b">
        <v>1</v>
      </c>
      <c r="I71" s="388" t="b">
        <v>0</v>
      </c>
      <c r="J71" s="388" t="b">
        <v>0</v>
      </c>
      <c r="K71" s="388" t="s">
        <v>383</v>
      </c>
      <c r="L71" s="388" t="s">
        <v>393</v>
      </c>
      <c r="M71" s="388">
        <v>0</v>
      </c>
      <c r="N71" s="389" t="b">
        <v>0</v>
      </c>
      <c r="O71" s="389" t="b">
        <v>1</v>
      </c>
      <c r="P71" s="389" t="b">
        <v>1</v>
      </c>
      <c r="Q71" s="389" t="b">
        <v>1</v>
      </c>
      <c r="R71" s="389" t="b">
        <v>1</v>
      </c>
      <c r="S71" s="389" t="b">
        <v>1</v>
      </c>
      <c r="T71" s="389" t="b">
        <v>0</v>
      </c>
      <c r="U71" s="390" t="b">
        <v>0</v>
      </c>
      <c r="V71" s="357">
        <v>125</v>
      </c>
      <c r="W71" s="353">
        <v>10</v>
      </c>
      <c r="X71" s="353">
        <v>4</v>
      </c>
      <c r="Y71"/>
      <c r="Z71"/>
      <c r="AA71"/>
      <c r="AB71"/>
      <c r="AC71"/>
      <c r="AD71"/>
      <c r="AE71"/>
      <c r="AF71"/>
      <c r="AG71"/>
      <c r="AH71"/>
      <c r="AI71"/>
    </row>
    <row r="72" spans="2:35" ht="30" x14ac:dyDescent="0.25">
      <c r="B72" s="405" t="s">
        <v>404</v>
      </c>
      <c r="C72" s="467" t="s">
        <v>253</v>
      </c>
      <c r="D72" s="467" t="s">
        <v>252</v>
      </c>
      <c r="E72" s="467" t="s">
        <v>254</v>
      </c>
      <c r="F72" s="468" t="s">
        <v>255</v>
      </c>
      <c r="G72" s="467" t="s">
        <v>390</v>
      </c>
      <c r="H72" s="469" t="b">
        <v>0</v>
      </c>
      <c r="I72" s="469" t="b">
        <v>0</v>
      </c>
      <c r="J72" s="469" t="b">
        <v>0</v>
      </c>
      <c r="K72" s="469" t="s">
        <v>383</v>
      </c>
      <c r="L72" s="469" t="s">
        <v>393</v>
      </c>
      <c r="M72" s="469">
        <v>0</v>
      </c>
      <c r="N72" s="368" t="b">
        <v>1</v>
      </c>
      <c r="O72" s="368" t="b">
        <v>1</v>
      </c>
      <c r="P72" s="368" t="b">
        <v>1</v>
      </c>
      <c r="Q72" s="368" t="b">
        <v>1</v>
      </c>
      <c r="R72" s="368" t="b">
        <v>1</v>
      </c>
      <c r="S72" s="368" t="b">
        <v>1</v>
      </c>
      <c r="T72" s="368" t="b">
        <v>0</v>
      </c>
      <c r="U72" s="369" t="b">
        <v>0</v>
      </c>
      <c r="V72" s="357">
        <v>17</v>
      </c>
      <c r="W72" s="353">
        <v>1</v>
      </c>
      <c r="X72" s="353">
        <v>5</v>
      </c>
      <c r="Y72"/>
      <c r="Z72"/>
      <c r="AA72"/>
      <c r="AB72"/>
      <c r="AC72"/>
      <c r="AD72"/>
      <c r="AE72"/>
      <c r="AF72"/>
      <c r="AG72"/>
      <c r="AH72"/>
      <c r="AI72"/>
    </row>
    <row r="73" spans="2:35" x14ac:dyDescent="0.25">
      <c r="B73" s="406" t="s">
        <v>404</v>
      </c>
      <c r="C73" s="371" t="s">
        <v>256</v>
      </c>
      <c r="D73" s="371" t="s">
        <v>390</v>
      </c>
      <c r="E73" s="371" t="s">
        <v>257</v>
      </c>
      <c r="F73" s="372" t="s">
        <v>258</v>
      </c>
      <c r="G73" s="371" t="s">
        <v>390</v>
      </c>
      <c r="H73" s="373" t="b">
        <v>1</v>
      </c>
      <c r="I73" s="373" t="b">
        <v>1</v>
      </c>
      <c r="J73" s="373" t="b">
        <v>0</v>
      </c>
      <c r="K73" s="373" t="s">
        <v>397</v>
      </c>
      <c r="L73" s="373" t="s">
        <v>395</v>
      </c>
      <c r="M73" s="373">
        <v>1</v>
      </c>
      <c r="N73" s="355" t="b">
        <v>0</v>
      </c>
      <c r="O73" s="355" t="b">
        <v>1</v>
      </c>
      <c r="P73" s="355" t="b">
        <v>1</v>
      </c>
      <c r="Q73" s="355" t="b">
        <v>1</v>
      </c>
      <c r="R73" s="355" t="b">
        <v>1</v>
      </c>
      <c r="S73" s="355" t="b">
        <v>1</v>
      </c>
      <c r="T73" s="355" t="b">
        <v>0</v>
      </c>
      <c r="U73" s="356" t="b">
        <v>0</v>
      </c>
      <c r="V73" s="357">
        <v>91</v>
      </c>
      <c r="W73" s="353">
        <v>2</v>
      </c>
      <c r="X73" s="353">
        <v>5</v>
      </c>
      <c r="Y73"/>
      <c r="Z73"/>
      <c r="AA73"/>
      <c r="AB73"/>
      <c r="AC73"/>
      <c r="AD73"/>
      <c r="AE73"/>
      <c r="AF73"/>
      <c r="AG73"/>
      <c r="AH73"/>
      <c r="AI73"/>
    </row>
    <row r="74" spans="2:35" ht="45" x14ac:dyDescent="0.25">
      <c r="B74" s="406" t="s">
        <v>404</v>
      </c>
      <c r="C74" s="352" t="s">
        <v>260</v>
      </c>
      <c r="D74" s="352" t="s">
        <v>259</v>
      </c>
      <c r="E74" s="352" t="s">
        <v>261</v>
      </c>
      <c r="F74" s="351" t="s">
        <v>405</v>
      </c>
      <c r="G74" s="352" t="s">
        <v>390</v>
      </c>
      <c r="H74" s="353" t="b">
        <v>0</v>
      </c>
      <c r="I74" s="353" t="b">
        <v>0</v>
      </c>
      <c r="J74" s="353" t="b">
        <v>0</v>
      </c>
      <c r="K74" s="353" t="s">
        <v>383</v>
      </c>
      <c r="L74" s="353" t="s">
        <v>393</v>
      </c>
      <c r="M74" s="353">
        <v>0</v>
      </c>
      <c r="N74" s="355" t="b">
        <v>1</v>
      </c>
      <c r="O74" s="355" t="b">
        <v>1</v>
      </c>
      <c r="P74" s="355" t="b">
        <v>1</v>
      </c>
      <c r="Q74" s="355" t="b">
        <v>1</v>
      </c>
      <c r="R74" s="355" t="b">
        <v>1</v>
      </c>
      <c r="S74" s="355" t="b">
        <v>1</v>
      </c>
      <c r="T74" s="355" t="b">
        <v>0</v>
      </c>
      <c r="U74" s="356" t="b">
        <v>0</v>
      </c>
      <c r="V74" s="357">
        <v>19</v>
      </c>
      <c r="W74" s="353">
        <v>5</v>
      </c>
      <c r="X74" s="353">
        <v>5</v>
      </c>
      <c r="Y74"/>
      <c r="Z74"/>
      <c r="AA74"/>
      <c r="AB74"/>
      <c r="AC74"/>
      <c r="AD74"/>
      <c r="AE74"/>
      <c r="AF74"/>
      <c r="AG74"/>
      <c r="AH74"/>
      <c r="AI74"/>
    </row>
    <row r="75" spans="2:35" x14ac:dyDescent="0.25">
      <c r="B75" s="406" t="s">
        <v>404</v>
      </c>
      <c r="C75" s="371" t="s">
        <v>262</v>
      </c>
      <c r="D75" s="371" t="s">
        <v>390</v>
      </c>
      <c r="E75" s="371" t="s">
        <v>263</v>
      </c>
      <c r="F75" s="372" t="s">
        <v>264</v>
      </c>
      <c r="G75" s="371" t="s">
        <v>390</v>
      </c>
      <c r="H75" s="373" t="b">
        <v>1</v>
      </c>
      <c r="I75" s="373" t="b">
        <v>1</v>
      </c>
      <c r="J75" s="373" t="b">
        <v>0</v>
      </c>
      <c r="K75" s="373" t="s">
        <v>397</v>
      </c>
      <c r="L75" s="373" t="s">
        <v>395</v>
      </c>
      <c r="M75" s="373">
        <v>1</v>
      </c>
      <c r="N75" s="355" t="b">
        <v>0</v>
      </c>
      <c r="O75" s="355" t="b">
        <v>1</v>
      </c>
      <c r="P75" s="355" t="b">
        <v>1</v>
      </c>
      <c r="Q75" s="355" t="b">
        <v>1</v>
      </c>
      <c r="R75" s="355" t="b">
        <v>1</v>
      </c>
      <c r="S75" s="355" t="b">
        <v>1</v>
      </c>
      <c r="T75" s="355" t="b">
        <v>0</v>
      </c>
      <c r="U75" s="356" t="b">
        <v>0</v>
      </c>
      <c r="V75" s="357">
        <v>92</v>
      </c>
      <c r="W75" s="353">
        <v>6</v>
      </c>
      <c r="X75" s="353">
        <v>5</v>
      </c>
      <c r="Y75"/>
      <c r="Z75"/>
      <c r="AA75"/>
      <c r="AB75"/>
      <c r="AC75"/>
      <c r="AD75"/>
      <c r="AE75"/>
      <c r="AF75"/>
      <c r="AG75"/>
      <c r="AH75"/>
      <c r="AI75"/>
    </row>
    <row r="76" spans="2:35" x14ac:dyDescent="0.25">
      <c r="B76" s="406" t="s">
        <v>404</v>
      </c>
      <c r="C76" s="377" t="s">
        <v>265</v>
      </c>
      <c r="D76" s="377" t="s">
        <v>390</v>
      </c>
      <c r="E76" s="377" t="s">
        <v>266</v>
      </c>
      <c r="F76" s="378" t="s">
        <v>267</v>
      </c>
      <c r="G76" s="377" t="s">
        <v>390</v>
      </c>
      <c r="H76" s="379" t="b">
        <v>1</v>
      </c>
      <c r="I76" s="379" t="b">
        <v>0</v>
      </c>
      <c r="J76" s="379" t="b">
        <v>0</v>
      </c>
      <c r="K76" s="379" t="s">
        <v>22</v>
      </c>
      <c r="L76" s="379" t="s">
        <v>395</v>
      </c>
      <c r="M76" s="379">
        <v>1</v>
      </c>
      <c r="N76" s="355" t="b">
        <v>0</v>
      </c>
      <c r="O76" s="355" t="b">
        <v>1</v>
      </c>
      <c r="P76" s="355" t="b">
        <v>1</v>
      </c>
      <c r="Q76" s="355" t="b">
        <v>1</v>
      </c>
      <c r="R76" s="355" t="b">
        <v>1</v>
      </c>
      <c r="S76" s="355" t="b">
        <v>1</v>
      </c>
      <c r="T76" s="355" t="b">
        <v>0</v>
      </c>
      <c r="U76" s="356" t="b">
        <v>0</v>
      </c>
      <c r="V76" s="357">
        <v>126</v>
      </c>
      <c r="W76" s="353">
        <v>9</v>
      </c>
      <c r="X76" s="353">
        <v>5</v>
      </c>
      <c r="Y76"/>
      <c r="Z76"/>
      <c r="AA76"/>
      <c r="AB76"/>
      <c r="AC76"/>
      <c r="AD76"/>
      <c r="AE76"/>
      <c r="AF76"/>
      <c r="AG76"/>
      <c r="AH76"/>
      <c r="AI76"/>
    </row>
    <row r="77" spans="2:35" x14ac:dyDescent="0.25">
      <c r="B77" s="406" t="s">
        <v>404</v>
      </c>
      <c r="C77" s="380" t="s">
        <v>268</v>
      </c>
      <c r="D77" s="380" t="s">
        <v>390</v>
      </c>
      <c r="E77" s="380" t="s">
        <v>269</v>
      </c>
      <c r="F77" s="381" t="s">
        <v>270</v>
      </c>
      <c r="G77" s="380" t="s">
        <v>390</v>
      </c>
      <c r="H77" s="382" t="b">
        <v>1</v>
      </c>
      <c r="I77" s="382" t="b">
        <v>0</v>
      </c>
      <c r="J77" s="382" t="b">
        <v>0</v>
      </c>
      <c r="K77" s="382" t="s">
        <v>397</v>
      </c>
      <c r="L77" s="382" t="s">
        <v>395</v>
      </c>
      <c r="M77" s="382">
        <v>1</v>
      </c>
      <c r="N77" s="355" t="b">
        <v>0</v>
      </c>
      <c r="O77" s="355" t="b">
        <v>1</v>
      </c>
      <c r="P77" s="355" t="b">
        <v>1</v>
      </c>
      <c r="Q77" s="355" t="b">
        <v>1</v>
      </c>
      <c r="R77" s="355" t="b">
        <v>1</v>
      </c>
      <c r="S77" s="355" t="b">
        <v>1</v>
      </c>
      <c r="T77" s="355" t="b">
        <v>0</v>
      </c>
      <c r="U77" s="356" t="b">
        <v>0</v>
      </c>
      <c r="V77" s="357">
        <v>127</v>
      </c>
      <c r="W77" s="353">
        <v>10</v>
      </c>
      <c r="X77" s="353">
        <v>5</v>
      </c>
      <c r="Y77"/>
      <c r="Z77"/>
      <c r="AA77"/>
      <c r="AB77"/>
      <c r="AC77"/>
      <c r="AD77"/>
      <c r="AE77"/>
      <c r="AF77"/>
      <c r="AG77"/>
      <c r="AH77"/>
      <c r="AI77"/>
    </row>
    <row r="78" spans="2:35" ht="30" x14ac:dyDescent="0.25">
      <c r="B78" s="455" t="s">
        <v>404</v>
      </c>
      <c r="C78" s="383" t="s">
        <v>271</v>
      </c>
      <c r="D78" s="383" t="s">
        <v>390</v>
      </c>
      <c r="E78" s="383" t="s">
        <v>272</v>
      </c>
      <c r="F78" s="384" t="s">
        <v>124</v>
      </c>
      <c r="G78" s="383" t="s">
        <v>390</v>
      </c>
      <c r="H78" s="385" t="b">
        <v>1</v>
      </c>
      <c r="I78" s="385" t="b">
        <v>0</v>
      </c>
      <c r="J78" s="385" t="b">
        <v>0</v>
      </c>
      <c r="K78" s="385" t="s">
        <v>383</v>
      </c>
      <c r="L78" s="385" t="s">
        <v>393</v>
      </c>
      <c r="M78" s="385">
        <v>0</v>
      </c>
      <c r="N78" s="355" t="b">
        <v>0</v>
      </c>
      <c r="O78" s="355" t="b">
        <v>1</v>
      </c>
      <c r="P78" s="355" t="b">
        <v>1</v>
      </c>
      <c r="Q78" s="355" t="b">
        <v>1</v>
      </c>
      <c r="R78" s="355" t="b">
        <v>1</v>
      </c>
      <c r="S78" s="355" t="b">
        <v>1</v>
      </c>
      <c r="T78" s="355" t="b">
        <v>0</v>
      </c>
      <c r="U78" s="356" t="b">
        <v>0</v>
      </c>
      <c r="V78" s="357">
        <v>128</v>
      </c>
      <c r="W78" s="353">
        <v>11</v>
      </c>
      <c r="X78" s="353">
        <v>5</v>
      </c>
      <c r="Y78"/>
      <c r="Z78"/>
      <c r="AA78"/>
      <c r="AB78"/>
      <c r="AC78"/>
      <c r="AD78"/>
      <c r="AE78"/>
      <c r="AF78"/>
      <c r="AG78"/>
      <c r="AH78"/>
      <c r="AI78"/>
    </row>
    <row r="79" spans="2:35" ht="30.75" thickBot="1" x14ac:dyDescent="0.3">
      <c r="B79" s="456" t="s">
        <v>404</v>
      </c>
      <c r="C79" s="386" t="s">
        <v>273</v>
      </c>
      <c r="D79" s="386" t="s">
        <v>390</v>
      </c>
      <c r="E79" s="386" t="s">
        <v>274</v>
      </c>
      <c r="F79" s="387" t="s">
        <v>127</v>
      </c>
      <c r="G79" s="386" t="s">
        <v>390</v>
      </c>
      <c r="H79" s="388" t="b">
        <v>1</v>
      </c>
      <c r="I79" s="388" t="b">
        <v>0</v>
      </c>
      <c r="J79" s="388" t="b">
        <v>0</v>
      </c>
      <c r="K79" s="388" t="s">
        <v>383</v>
      </c>
      <c r="L79" s="388" t="s">
        <v>393</v>
      </c>
      <c r="M79" s="388">
        <v>0</v>
      </c>
      <c r="N79" s="389" t="b">
        <v>0</v>
      </c>
      <c r="O79" s="389" t="b">
        <v>1</v>
      </c>
      <c r="P79" s="389" t="b">
        <v>1</v>
      </c>
      <c r="Q79" s="389" t="b">
        <v>1</v>
      </c>
      <c r="R79" s="389" t="b">
        <v>1</v>
      </c>
      <c r="S79" s="389" t="b">
        <v>1</v>
      </c>
      <c r="T79" s="389" t="b">
        <v>0</v>
      </c>
      <c r="U79" s="390" t="b">
        <v>0</v>
      </c>
      <c r="V79" s="357">
        <v>129</v>
      </c>
      <c r="W79" s="353">
        <v>12</v>
      </c>
      <c r="X79" s="353">
        <v>5</v>
      </c>
      <c r="Y79"/>
      <c r="Z79"/>
      <c r="AA79"/>
      <c r="AB79"/>
      <c r="AC79"/>
      <c r="AD79"/>
      <c r="AE79"/>
      <c r="AF79"/>
      <c r="AG79"/>
      <c r="AH79"/>
      <c r="AI79"/>
    </row>
    <row r="80" spans="2:35" ht="30" x14ac:dyDescent="0.25">
      <c r="B80" s="407" t="s">
        <v>406</v>
      </c>
      <c r="C80" s="408" t="s">
        <v>277</v>
      </c>
      <c r="D80" s="408" t="s">
        <v>276</v>
      </c>
      <c r="E80" s="408" t="s">
        <v>278</v>
      </c>
      <c r="F80" s="409" t="s">
        <v>279</v>
      </c>
      <c r="G80" s="408" t="s">
        <v>390</v>
      </c>
      <c r="H80" s="410" t="b">
        <v>0</v>
      </c>
      <c r="I80" s="410" t="b">
        <v>0</v>
      </c>
      <c r="J80" s="410" t="b">
        <v>0</v>
      </c>
      <c r="K80" s="410" t="s">
        <v>383</v>
      </c>
      <c r="L80" s="410" t="s">
        <v>393</v>
      </c>
      <c r="M80" s="410">
        <v>0</v>
      </c>
      <c r="N80" s="368" t="b">
        <v>1</v>
      </c>
      <c r="O80" s="368" t="b">
        <v>1</v>
      </c>
      <c r="P80" s="368" t="b">
        <v>1</v>
      </c>
      <c r="Q80" s="368" t="b">
        <v>1</v>
      </c>
      <c r="R80" s="368" t="b">
        <v>1</v>
      </c>
      <c r="S80" s="368" t="b">
        <v>1</v>
      </c>
      <c r="T80" s="368" t="b">
        <v>1</v>
      </c>
      <c r="U80" s="369" t="b">
        <v>1</v>
      </c>
      <c r="V80" s="357">
        <v>21</v>
      </c>
      <c r="W80" s="353">
        <v>1</v>
      </c>
      <c r="X80" s="353">
        <v>6</v>
      </c>
      <c r="Y80"/>
      <c r="Z80"/>
      <c r="AA80"/>
      <c r="AB80"/>
      <c r="AC80"/>
      <c r="AD80"/>
      <c r="AE80"/>
      <c r="AF80"/>
      <c r="AG80"/>
      <c r="AH80"/>
      <c r="AI80"/>
    </row>
    <row r="81" spans="2:35" x14ac:dyDescent="0.25">
      <c r="B81" s="411" t="s">
        <v>406</v>
      </c>
      <c r="C81" s="371" t="s">
        <v>280</v>
      </c>
      <c r="D81" s="371" t="s">
        <v>390</v>
      </c>
      <c r="E81" s="371" t="s">
        <v>281</v>
      </c>
      <c r="F81" s="372" t="s">
        <v>282</v>
      </c>
      <c r="G81" s="371" t="s">
        <v>390</v>
      </c>
      <c r="H81" s="373" t="b">
        <v>1</v>
      </c>
      <c r="I81" s="373" t="b">
        <v>1</v>
      </c>
      <c r="J81" s="373" t="b">
        <v>0</v>
      </c>
      <c r="K81" s="373" t="s">
        <v>397</v>
      </c>
      <c r="L81" s="373" t="s">
        <v>395</v>
      </c>
      <c r="M81" s="373">
        <v>1</v>
      </c>
      <c r="N81" s="355" t="b">
        <v>0</v>
      </c>
      <c r="O81" s="355" t="b">
        <v>1</v>
      </c>
      <c r="P81" s="355" t="b">
        <v>1</v>
      </c>
      <c r="Q81" s="355" t="b">
        <v>1</v>
      </c>
      <c r="R81" s="355" t="b">
        <v>1</v>
      </c>
      <c r="S81" s="355" t="b">
        <v>1</v>
      </c>
      <c r="T81" s="355" t="b">
        <v>1</v>
      </c>
      <c r="U81" s="356" t="b">
        <v>1</v>
      </c>
      <c r="V81" s="357">
        <v>93</v>
      </c>
      <c r="W81" s="353">
        <v>2</v>
      </c>
      <c r="X81" s="353">
        <v>6</v>
      </c>
      <c r="Y81"/>
      <c r="Z81"/>
      <c r="AA81"/>
      <c r="AB81"/>
      <c r="AC81"/>
      <c r="AD81"/>
      <c r="AE81"/>
      <c r="AF81"/>
      <c r="AG81"/>
      <c r="AH81"/>
      <c r="AI81"/>
    </row>
    <row r="82" spans="2:35" x14ac:dyDescent="0.25">
      <c r="B82" s="411" t="s">
        <v>406</v>
      </c>
      <c r="C82" s="412" t="s">
        <v>284</v>
      </c>
      <c r="D82" s="412" t="s">
        <v>283</v>
      </c>
      <c r="E82" s="412" t="s">
        <v>285</v>
      </c>
      <c r="F82" s="413" t="s">
        <v>286</v>
      </c>
      <c r="G82" s="412" t="s">
        <v>390</v>
      </c>
      <c r="H82" s="414" t="b">
        <v>1</v>
      </c>
      <c r="I82" s="414" t="b">
        <v>0</v>
      </c>
      <c r="J82" s="414" t="b">
        <v>0</v>
      </c>
      <c r="K82" s="414" t="s">
        <v>397</v>
      </c>
      <c r="L82" s="414" t="s">
        <v>395</v>
      </c>
      <c r="M82" s="414">
        <v>1</v>
      </c>
      <c r="N82" s="355" t="b">
        <v>1</v>
      </c>
      <c r="O82" s="355" t="b">
        <v>1</v>
      </c>
      <c r="P82" s="355" t="b">
        <v>1</v>
      </c>
      <c r="Q82" s="355" t="b">
        <v>1</v>
      </c>
      <c r="R82" s="355" t="b">
        <v>1</v>
      </c>
      <c r="S82" s="355" t="b">
        <v>1</v>
      </c>
      <c r="T82" s="355" t="b">
        <v>1</v>
      </c>
      <c r="U82" s="356" t="b">
        <v>1</v>
      </c>
      <c r="V82" s="357">
        <v>94</v>
      </c>
      <c r="W82" s="353">
        <v>3</v>
      </c>
      <c r="X82" s="353">
        <v>6</v>
      </c>
      <c r="Y82"/>
      <c r="Z82"/>
      <c r="AA82"/>
      <c r="AB82"/>
      <c r="AC82"/>
      <c r="AD82"/>
      <c r="AE82"/>
      <c r="AF82"/>
      <c r="AG82"/>
      <c r="AH82"/>
      <c r="AI82"/>
    </row>
    <row r="83" spans="2:35" x14ac:dyDescent="0.25">
      <c r="B83" s="411" t="s">
        <v>406</v>
      </c>
      <c r="C83" s="371" t="s">
        <v>287</v>
      </c>
      <c r="D83" s="371" t="s">
        <v>390</v>
      </c>
      <c r="E83" s="371" t="s">
        <v>288</v>
      </c>
      <c r="F83" s="372" t="s">
        <v>289</v>
      </c>
      <c r="G83" s="371" t="s">
        <v>390</v>
      </c>
      <c r="H83" s="373" t="b">
        <v>1</v>
      </c>
      <c r="I83" s="373" t="b">
        <v>1</v>
      </c>
      <c r="J83" s="373" t="b">
        <v>0</v>
      </c>
      <c r="K83" s="373" t="s">
        <v>397</v>
      </c>
      <c r="L83" s="373" t="s">
        <v>395</v>
      </c>
      <c r="M83" s="373">
        <v>1</v>
      </c>
      <c r="N83" s="355" t="b">
        <v>0</v>
      </c>
      <c r="O83" s="355" t="b">
        <v>1</v>
      </c>
      <c r="P83" s="355" t="b">
        <v>1</v>
      </c>
      <c r="Q83" s="355" t="b">
        <v>1</v>
      </c>
      <c r="R83" s="355" t="b">
        <v>1</v>
      </c>
      <c r="S83" s="355" t="b">
        <v>1</v>
      </c>
      <c r="T83" s="355" t="b">
        <v>1</v>
      </c>
      <c r="U83" s="356" t="b">
        <v>1</v>
      </c>
      <c r="V83" s="357">
        <v>95</v>
      </c>
      <c r="W83" s="353">
        <v>4</v>
      </c>
      <c r="X83" s="353">
        <v>6</v>
      </c>
      <c r="Y83"/>
      <c r="Z83"/>
      <c r="AA83"/>
      <c r="AB83"/>
      <c r="AC83"/>
      <c r="AD83"/>
      <c r="AE83"/>
      <c r="AF83"/>
      <c r="AG83"/>
      <c r="AH83"/>
      <c r="AI83"/>
    </row>
    <row r="84" spans="2:35" x14ac:dyDescent="0.25">
      <c r="B84" s="411" t="s">
        <v>406</v>
      </c>
      <c r="C84" s="412" t="s">
        <v>291</v>
      </c>
      <c r="D84" s="412" t="s">
        <v>290</v>
      </c>
      <c r="E84" s="412" t="s">
        <v>292</v>
      </c>
      <c r="F84" s="413" t="s">
        <v>293</v>
      </c>
      <c r="G84" s="412" t="s">
        <v>390</v>
      </c>
      <c r="H84" s="414" t="b">
        <v>0</v>
      </c>
      <c r="I84" s="414" t="b">
        <v>0</v>
      </c>
      <c r="J84" s="414" t="b">
        <v>0</v>
      </c>
      <c r="K84" s="414" t="s">
        <v>383</v>
      </c>
      <c r="L84" s="414" t="s">
        <v>393</v>
      </c>
      <c r="M84" s="414">
        <v>0</v>
      </c>
      <c r="N84" s="355" t="b">
        <v>1</v>
      </c>
      <c r="O84" s="355" t="b">
        <v>1</v>
      </c>
      <c r="P84" s="355" t="b">
        <v>1</v>
      </c>
      <c r="Q84" s="355" t="b">
        <v>1</v>
      </c>
      <c r="R84" s="355" t="b">
        <v>1</v>
      </c>
      <c r="S84" s="355" t="b">
        <v>1</v>
      </c>
      <c r="T84" s="355" t="b">
        <v>0</v>
      </c>
      <c r="U84" s="356" t="b">
        <v>0</v>
      </c>
      <c r="V84" s="357">
        <v>22</v>
      </c>
      <c r="W84" s="353">
        <v>5</v>
      </c>
      <c r="X84" s="353">
        <v>6</v>
      </c>
      <c r="Y84"/>
      <c r="Z84"/>
      <c r="AA84"/>
      <c r="AB84"/>
      <c r="AC84"/>
      <c r="AD84"/>
      <c r="AE84"/>
      <c r="AF84"/>
      <c r="AG84"/>
      <c r="AH84"/>
      <c r="AI84"/>
    </row>
    <row r="85" spans="2:35" x14ac:dyDescent="0.25">
      <c r="B85" s="411" t="s">
        <v>406</v>
      </c>
      <c r="C85" s="371" t="s">
        <v>294</v>
      </c>
      <c r="D85" s="371" t="s">
        <v>390</v>
      </c>
      <c r="E85" s="371" t="s">
        <v>295</v>
      </c>
      <c r="F85" s="372" t="s">
        <v>296</v>
      </c>
      <c r="G85" s="371" t="s">
        <v>390</v>
      </c>
      <c r="H85" s="373" t="b">
        <v>1</v>
      </c>
      <c r="I85" s="373" t="b">
        <v>1</v>
      </c>
      <c r="J85" s="373" t="b">
        <v>0</v>
      </c>
      <c r="K85" s="373" t="s">
        <v>397</v>
      </c>
      <c r="L85" s="373" t="s">
        <v>395</v>
      </c>
      <c r="M85" s="373">
        <v>1</v>
      </c>
      <c r="N85" s="355" t="b">
        <v>0</v>
      </c>
      <c r="O85" s="355" t="b">
        <v>1</v>
      </c>
      <c r="P85" s="355" t="b">
        <v>1</v>
      </c>
      <c r="Q85" s="355" t="b">
        <v>1</v>
      </c>
      <c r="R85" s="355" t="b">
        <v>1</v>
      </c>
      <c r="S85" s="355" t="b">
        <v>1</v>
      </c>
      <c r="T85" s="355" t="b">
        <v>0</v>
      </c>
      <c r="U85" s="356" t="b">
        <v>0</v>
      </c>
      <c r="V85" s="357">
        <v>96</v>
      </c>
      <c r="W85" s="353">
        <v>6</v>
      </c>
      <c r="X85" s="353">
        <v>6</v>
      </c>
      <c r="Y85"/>
      <c r="Z85"/>
      <c r="AA85"/>
      <c r="AB85"/>
      <c r="AC85"/>
      <c r="AD85"/>
      <c r="AE85"/>
      <c r="AF85"/>
      <c r="AG85"/>
      <c r="AH85"/>
      <c r="AI85"/>
    </row>
    <row r="86" spans="2:35" ht="30" x14ac:dyDescent="0.25">
      <c r="B86" s="411" t="s">
        <v>406</v>
      </c>
      <c r="C86" s="412" t="s">
        <v>298</v>
      </c>
      <c r="D86" s="412" t="s">
        <v>297</v>
      </c>
      <c r="E86" s="412" t="s">
        <v>299</v>
      </c>
      <c r="F86" s="413" t="s">
        <v>300</v>
      </c>
      <c r="G86" s="412" t="s">
        <v>390</v>
      </c>
      <c r="H86" s="414" t="b">
        <v>0</v>
      </c>
      <c r="I86" s="414" t="b">
        <v>0</v>
      </c>
      <c r="J86" s="414" t="b">
        <v>0</v>
      </c>
      <c r="K86" s="414" t="s">
        <v>383</v>
      </c>
      <c r="L86" s="414" t="s">
        <v>393</v>
      </c>
      <c r="M86" s="414">
        <v>0</v>
      </c>
      <c r="N86" s="355" t="b">
        <v>1</v>
      </c>
      <c r="O86" s="355" t="b">
        <v>1</v>
      </c>
      <c r="P86" s="355" t="b">
        <v>1</v>
      </c>
      <c r="Q86" s="355" t="b">
        <v>1</v>
      </c>
      <c r="R86" s="355" t="b">
        <v>1</v>
      </c>
      <c r="S86" s="355" t="b">
        <v>1</v>
      </c>
      <c r="T86" s="355" t="b">
        <v>0</v>
      </c>
      <c r="U86" s="356" t="b">
        <v>0</v>
      </c>
      <c r="V86" s="357">
        <v>23</v>
      </c>
      <c r="W86" s="353">
        <v>7</v>
      </c>
      <c r="X86" s="353">
        <v>6</v>
      </c>
      <c r="Y86"/>
      <c r="Z86"/>
      <c r="AA86"/>
      <c r="AB86"/>
      <c r="AC86"/>
      <c r="AD86"/>
      <c r="AE86"/>
      <c r="AF86"/>
      <c r="AG86"/>
      <c r="AH86"/>
      <c r="AI86"/>
    </row>
    <row r="87" spans="2:35" x14ac:dyDescent="0.25">
      <c r="B87" s="411" t="s">
        <v>406</v>
      </c>
      <c r="C87" s="371" t="s">
        <v>301</v>
      </c>
      <c r="D87" s="371" t="s">
        <v>390</v>
      </c>
      <c r="E87" s="371" t="s">
        <v>302</v>
      </c>
      <c r="F87" s="372" t="s">
        <v>303</v>
      </c>
      <c r="G87" s="371" t="s">
        <v>390</v>
      </c>
      <c r="H87" s="373" t="b">
        <v>1</v>
      </c>
      <c r="I87" s="373" t="b">
        <v>1</v>
      </c>
      <c r="J87" s="373" t="b">
        <v>0</v>
      </c>
      <c r="K87" s="373" t="s">
        <v>397</v>
      </c>
      <c r="L87" s="373" t="s">
        <v>395</v>
      </c>
      <c r="M87" s="373">
        <v>1</v>
      </c>
      <c r="N87" s="355" t="b">
        <v>0</v>
      </c>
      <c r="O87" s="355" t="b">
        <v>1</v>
      </c>
      <c r="P87" s="355" t="b">
        <v>1</v>
      </c>
      <c r="Q87" s="355" t="b">
        <v>1</v>
      </c>
      <c r="R87" s="355" t="b">
        <v>1</v>
      </c>
      <c r="S87" s="355" t="b">
        <v>1</v>
      </c>
      <c r="T87" s="355" t="b">
        <v>0</v>
      </c>
      <c r="U87" s="356" t="b">
        <v>0</v>
      </c>
      <c r="V87" s="357">
        <v>97</v>
      </c>
      <c r="W87" s="353">
        <v>8</v>
      </c>
      <c r="X87" s="353">
        <v>6</v>
      </c>
      <c r="Y87"/>
      <c r="Z87"/>
      <c r="AA87"/>
      <c r="AB87"/>
      <c r="AC87"/>
      <c r="AD87"/>
      <c r="AE87"/>
      <c r="AF87"/>
      <c r="AG87"/>
      <c r="AH87"/>
      <c r="AI87"/>
    </row>
    <row r="88" spans="2:35" x14ac:dyDescent="0.25">
      <c r="B88" s="411" t="s">
        <v>406</v>
      </c>
      <c r="C88" s="377" t="s">
        <v>304</v>
      </c>
      <c r="D88" s="377" t="s">
        <v>390</v>
      </c>
      <c r="E88" s="377" t="s">
        <v>305</v>
      </c>
      <c r="F88" s="378" t="s">
        <v>306</v>
      </c>
      <c r="G88" s="377" t="s">
        <v>390</v>
      </c>
      <c r="H88" s="379" t="b">
        <v>1</v>
      </c>
      <c r="I88" s="379" t="b">
        <v>0</v>
      </c>
      <c r="J88" s="379" t="b">
        <v>0</v>
      </c>
      <c r="K88" s="379" t="s">
        <v>22</v>
      </c>
      <c r="L88" s="379" t="s">
        <v>395</v>
      </c>
      <c r="M88" s="379">
        <v>1</v>
      </c>
      <c r="N88" s="355" t="b">
        <v>0</v>
      </c>
      <c r="O88" s="355" t="b">
        <v>1</v>
      </c>
      <c r="P88" s="355" t="b">
        <v>1</v>
      </c>
      <c r="Q88" s="355" t="b">
        <v>1</v>
      </c>
      <c r="R88" s="355" t="b">
        <v>1</v>
      </c>
      <c r="S88" s="355" t="b">
        <v>1</v>
      </c>
      <c r="T88" s="355" t="b">
        <v>1</v>
      </c>
      <c r="U88" s="356" t="b">
        <v>1</v>
      </c>
      <c r="V88" s="357">
        <v>130</v>
      </c>
      <c r="W88" s="353">
        <v>9</v>
      </c>
      <c r="X88" s="353">
        <v>6</v>
      </c>
      <c r="Y88"/>
      <c r="Z88"/>
      <c r="AA88"/>
      <c r="AB88"/>
      <c r="AC88"/>
      <c r="AD88"/>
      <c r="AE88"/>
      <c r="AF88"/>
      <c r="AG88"/>
      <c r="AH88"/>
      <c r="AI88"/>
    </row>
    <row r="89" spans="2:35" x14ac:dyDescent="0.25">
      <c r="B89" s="411" t="s">
        <v>406</v>
      </c>
      <c r="C89" s="380" t="s">
        <v>307</v>
      </c>
      <c r="D89" s="380" t="s">
        <v>390</v>
      </c>
      <c r="E89" s="380" t="s">
        <v>308</v>
      </c>
      <c r="F89" s="381" t="s">
        <v>309</v>
      </c>
      <c r="G89" s="380" t="s">
        <v>390</v>
      </c>
      <c r="H89" s="382" t="b">
        <v>1</v>
      </c>
      <c r="I89" s="382" t="b">
        <v>0</v>
      </c>
      <c r="J89" s="382" t="b">
        <v>0</v>
      </c>
      <c r="K89" s="382" t="s">
        <v>397</v>
      </c>
      <c r="L89" s="382" t="s">
        <v>395</v>
      </c>
      <c r="M89" s="382">
        <v>1</v>
      </c>
      <c r="N89" s="355" t="b">
        <v>0</v>
      </c>
      <c r="O89" s="355" t="b">
        <v>1</v>
      </c>
      <c r="P89" s="355" t="b">
        <v>1</v>
      </c>
      <c r="Q89" s="355" t="b">
        <v>1</v>
      </c>
      <c r="R89" s="355" t="b">
        <v>1</v>
      </c>
      <c r="S89" s="355" t="b">
        <v>1</v>
      </c>
      <c r="T89" s="355" t="b">
        <v>1</v>
      </c>
      <c r="U89" s="356" t="b">
        <v>1</v>
      </c>
      <c r="V89" s="357">
        <v>131</v>
      </c>
      <c r="W89" s="353">
        <v>10</v>
      </c>
      <c r="X89" s="353">
        <v>6</v>
      </c>
      <c r="Y89"/>
      <c r="Z89"/>
      <c r="AA89"/>
      <c r="AB89"/>
      <c r="AC89"/>
      <c r="AD89"/>
      <c r="AE89"/>
      <c r="AF89"/>
      <c r="AG89"/>
      <c r="AH89"/>
      <c r="AI89"/>
    </row>
    <row r="90" spans="2:35" ht="30" x14ac:dyDescent="0.25">
      <c r="B90" s="455" t="s">
        <v>406</v>
      </c>
      <c r="C90" s="383" t="s">
        <v>310</v>
      </c>
      <c r="D90" s="383" t="s">
        <v>390</v>
      </c>
      <c r="E90" s="383" t="s">
        <v>311</v>
      </c>
      <c r="F90" s="384" t="s">
        <v>124</v>
      </c>
      <c r="G90" s="383" t="s">
        <v>390</v>
      </c>
      <c r="H90" s="385" t="b">
        <v>1</v>
      </c>
      <c r="I90" s="385" t="b">
        <v>0</v>
      </c>
      <c r="J90" s="385" t="b">
        <v>0</v>
      </c>
      <c r="K90" s="385" t="s">
        <v>383</v>
      </c>
      <c r="L90" s="385" t="s">
        <v>393</v>
      </c>
      <c r="M90" s="385">
        <v>0</v>
      </c>
      <c r="N90" s="355" t="b">
        <v>0</v>
      </c>
      <c r="O90" s="355" t="b">
        <v>1</v>
      </c>
      <c r="P90" s="355" t="b">
        <v>1</v>
      </c>
      <c r="Q90" s="355" t="b">
        <v>1</v>
      </c>
      <c r="R90" s="355" t="b">
        <v>1</v>
      </c>
      <c r="S90" s="355" t="b">
        <v>1</v>
      </c>
      <c r="T90" s="355" t="b">
        <v>1</v>
      </c>
      <c r="U90" s="356" t="b">
        <v>1</v>
      </c>
      <c r="V90" s="357">
        <v>132</v>
      </c>
      <c r="W90" s="353">
        <v>11</v>
      </c>
      <c r="X90" s="353">
        <v>6</v>
      </c>
      <c r="Y90"/>
      <c r="Z90"/>
      <c r="AA90"/>
      <c r="AB90"/>
      <c r="AC90"/>
      <c r="AD90"/>
      <c r="AE90"/>
      <c r="AF90"/>
      <c r="AG90"/>
      <c r="AH90"/>
      <c r="AI90"/>
    </row>
    <row r="91" spans="2:35" ht="30.75" thickBot="1" x14ac:dyDescent="0.3">
      <c r="B91" s="456" t="s">
        <v>406</v>
      </c>
      <c r="C91" s="386" t="s">
        <v>312</v>
      </c>
      <c r="D91" s="386" t="s">
        <v>390</v>
      </c>
      <c r="E91" s="386" t="s">
        <v>313</v>
      </c>
      <c r="F91" s="387" t="s">
        <v>127</v>
      </c>
      <c r="G91" s="386" t="s">
        <v>390</v>
      </c>
      <c r="H91" s="388" t="b">
        <v>1</v>
      </c>
      <c r="I91" s="388" t="b">
        <v>0</v>
      </c>
      <c r="J91" s="388" t="b">
        <v>0</v>
      </c>
      <c r="K91" s="388" t="s">
        <v>383</v>
      </c>
      <c r="L91" s="388" t="s">
        <v>393</v>
      </c>
      <c r="M91" s="388">
        <v>0</v>
      </c>
      <c r="N91" s="389" t="b">
        <v>0</v>
      </c>
      <c r="O91" s="389" t="b">
        <v>1</v>
      </c>
      <c r="P91" s="389" t="b">
        <v>1</v>
      </c>
      <c r="Q91" s="389" t="b">
        <v>1</v>
      </c>
      <c r="R91" s="389" t="b">
        <v>1</v>
      </c>
      <c r="S91" s="389" t="b">
        <v>1</v>
      </c>
      <c r="T91" s="389" t="b">
        <v>1</v>
      </c>
      <c r="U91" s="390" t="b">
        <v>1</v>
      </c>
      <c r="V91" s="357">
        <v>133</v>
      </c>
      <c r="W91" s="353">
        <v>12</v>
      </c>
      <c r="X91" s="353">
        <v>6</v>
      </c>
      <c r="Y91"/>
      <c r="Z91"/>
      <c r="AA91"/>
      <c r="AB91"/>
      <c r="AC91"/>
      <c r="AD91"/>
      <c r="AE91"/>
      <c r="AF91"/>
      <c r="AG91"/>
      <c r="AH91"/>
      <c r="AI91"/>
    </row>
    <row r="92" spans="2:35" ht="30" x14ac:dyDescent="0.25">
      <c r="B92" s="415" t="s">
        <v>407</v>
      </c>
      <c r="C92" s="416" t="s">
        <v>408</v>
      </c>
      <c r="D92" s="416" t="s">
        <v>315</v>
      </c>
      <c r="E92" s="416" t="s">
        <v>317</v>
      </c>
      <c r="F92" s="417" t="s">
        <v>318</v>
      </c>
      <c r="G92" s="416" t="s">
        <v>390</v>
      </c>
      <c r="H92" s="418" t="b">
        <v>0</v>
      </c>
      <c r="I92" s="418" t="b">
        <v>0</v>
      </c>
      <c r="J92" s="418" t="b">
        <v>0</v>
      </c>
      <c r="K92" s="418" t="s">
        <v>397</v>
      </c>
      <c r="L92" s="418" t="s">
        <v>395</v>
      </c>
      <c r="M92" s="418">
        <v>1</v>
      </c>
      <c r="N92" s="368" t="b">
        <v>1</v>
      </c>
      <c r="O92" s="368" t="b">
        <v>1</v>
      </c>
      <c r="P92" s="368" t="b">
        <v>1</v>
      </c>
      <c r="Q92" s="368" t="b">
        <v>1</v>
      </c>
      <c r="R92" s="368" t="b">
        <v>1</v>
      </c>
      <c r="S92" s="368" t="b">
        <v>1</v>
      </c>
      <c r="T92" s="368" t="b">
        <v>0</v>
      </c>
      <c r="U92" s="369" t="b">
        <v>0</v>
      </c>
      <c r="V92" s="357">
        <v>24</v>
      </c>
      <c r="W92" s="353">
        <v>1</v>
      </c>
      <c r="X92" s="353">
        <v>7</v>
      </c>
      <c r="Y92"/>
      <c r="Z92"/>
      <c r="AA92"/>
      <c r="AB92"/>
      <c r="AC92"/>
      <c r="AD92"/>
      <c r="AE92"/>
      <c r="AF92"/>
      <c r="AG92"/>
      <c r="AH92"/>
      <c r="AI92"/>
    </row>
    <row r="93" spans="2:35" x14ac:dyDescent="0.25">
      <c r="B93" s="419" t="s">
        <v>407</v>
      </c>
      <c r="C93" s="371" t="s">
        <v>319</v>
      </c>
      <c r="D93" s="371" t="s">
        <v>390</v>
      </c>
      <c r="E93" s="371" t="s">
        <v>320</v>
      </c>
      <c r="F93" s="372" t="s">
        <v>321</v>
      </c>
      <c r="G93" s="371" t="s">
        <v>390</v>
      </c>
      <c r="H93" s="373" t="b">
        <v>1</v>
      </c>
      <c r="I93" s="373" t="b">
        <v>1</v>
      </c>
      <c r="J93" s="373" t="b">
        <v>0</v>
      </c>
      <c r="K93" s="373" t="s">
        <v>397</v>
      </c>
      <c r="L93" s="373" t="s">
        <v>395</v>
      </c>
      <c r="M93" s="373">
        <v>1</v>
      </c>
      <c r="N93" s="355" t="b">
        <v>0</v>
      </c>
      <c r="O93" s="355" t="b">
        <v>1</v>
      </c>
      <c r="P93" s="355" t="b">
        <v>1</v>
      </c>
      <c r="Q93" s="355" t="b">
        <v>1</v>
      </c>
      <c r="R93" s="355" t="b">
        <v>1</v>
      </c>
      <c r="S93" s="355" t="b">
        <v>1</v>
      </c>
      <c r="T93" s="355" t="b">
        <v>0</v>
      </c>
      <c r="U93" s="356" t="b">
        <v>0</v>
      </c>
      <c r="V93" s="357">
        <v>98</v>
      </c>
      <c r="W93" s="353">
        <v>2</v>
      </c>
      <c r="X93" s="353">
        <v>7</v>
      </c>
      <c r="Y93"/>
      <c r="Z93"/>
      <c r="AA93"/>
      <c r="AB93"/>
      <c r="AC93"/>
      <c r="AD93"/>
      <c r="AE93"/>
      <c r="AF93"/>
      <c r="AG93"/>
      <c r="AH93"/>
      <c r="AI93"/>
    </row>
    <row r="94" spans="2:35" ht="30" x14ac:dyDescent="0.25">
      <c r="B94" s="419" t="s">
        <v>407</v>
      </c>
      <c r="C94" s="420" t="s">
        <v>323</v>
      </c>
      <c r="D94" s="420" t="s">
        <v>322</v>
      </c>
      <c r="E94" s="420" t="s">
        <v>324</v>
      </c>
      <c r="F94" s="421" t="s">
        <v>325</v>
      </c>
      <c r="G94" s="420" t="s">
        <v>390</v>
      </c>
      <c r="H94" s="422" t="b">
        <v>0</v>
      </c>
      <c r="I94" s="422" t="b">
        <v>0</v>
      </c>
      <c r="J94" s="422" t="b">
        <v>0</v>
      </c>
      <c r="K94" s="422" t="s">
        <v>397</v>
      </c>
      <c r="L94" s="422" t="s">
        <v>395</v>
      </c>
      <c r="M94" s="422">
        <v>1</v>
      </c>
      <c r="N94" s="355" t="b">
        <v>1</v>
      </c>
      <c r="O94" s="355" t="b">
        <v>1</v>
      </c>
      <c r="P94" s="355" t="b">
        <v>1</v>
      </c>
      <c r="Q94" s="355" t="b">
        <v>1</v>
      </c>
      <c r="R94" s="355" t="b">
        <v>1</v>
      </c>
      <c r="S94" s="355" t="b">
        <v>1</v>
      </c>
      <c r="T94" s="355" t="b">
        <v>0</v>
      </c>
      <c r="U94" s="356" t="b">
        <v>0</v>
      </c>
      <c r="V94" s="357">
        <v>25</v>
      </c>
      <c r="W94" s="353">
        <v>3</v>
      </c>
      <c r="X94" s="353">
        <v>7</v>
      </c>
      <c r="Y94"/>
      <c r="Z94"/>
      <c r="AA94"/>
      <c r="AB94"/>
      <c r="AC94"/>
      <c r="AD94"/>
      <c r="AE94"/>
      <c r="AF94"/>
      <c r="AG94"/>
      <c r="AH94"/>
      <c r="AI94"/>
    </row>
    <row r="95" spans="2:35" x14ac:dyDescent="0.25">
      <c r="B95" s="419" t="s">
        <v>407</v>
      </c>
      <c r="C95" s="371" t="s">
        <v>326</v>
      </c>
      <c r="D95" s="371" t="s">
        <v>390</v>
      </c>
      <c r="E95" s="371" t="s">
        <v>327</v>
      </c>
      <c r="F95" s="372" t="s">
        <v>328</v>
      </c>
      <c r="G95" s="371" t="s">
        <v>390</v>
      </c>
      <c r="H95" s="373" t="b">
        <v>1</v>
      </c>
      <c r="I95" s="373" t="b">
        <v>1</v>
      </c>
      <c r="J95" s="373" t="b">
        <v>0</v>
      </c>
      <c r="K95" s="373" t="s">
        <v>397</v>
      </c>
      <c r="L95" s="373" t="s">
        <v>395</v>
      </c>
      <c r="M95" s="373">
        <v>1</v>
      </c>
      <c r="N95" s="355" t="b">
        <v>0</v>
      </c>
      <c r="O95" s="355" t="b">
        <v>1</v>
      </c>
      <c r="P95" s="355" t="b">
        <v>1</v>
      </c>
      <c r="Q95" s="355" t="b">
        <v>1</v>
      </c>
      <c r="R95" s="355" t="b">
        <v>1</v>
      </c>
      <c r="S95" s="355" t="b">
        <v>1</v>
      </c>
      <c r="T95" s="355" t="b">
        <v>0</v>
      </c>
      <c r="U95" s="356" t="b">
        <v>0</v>
      </c>
      <c r="V95" s="357">
        <v>99</v>
      </c>
      <c r="W95" s="353">
        <v>4</v>
      </c>
      <c r="X95" s="353">
        <v>7</v>
      </c>
      <c r="Y95"/>
      <c r="Z95"/>
      <c r="AA95"/>
      <c r="AB95"/>
      <c r="AC95"/>
      <c r="AD95"/>
      <c r="AE95"/>
      <c r="AF95"/>
      <c r="AG95"/>
      <c r="AH95"/>
      <c r="AI95"/>
    </row>
    <row r="96" spans="2:35" ht="30" x14ac:dyDescent="0.25">
      <c r="B96" s="419" t="s">
        <v>407</v>
      </c>
      <c r="C96" s="420" t="s">
        <v>330</v>
      </c>
      <c r="D96" s="420" t="s">
        <v>329</v>
      </c>
      <c r="E96" s="420" t="s">
        <v>331</v>
      </c>
      <c r="F96" s="421" t="s">
        <v>332</v>
      </c>
      <c r="G96" s="420" t="s">
        <v>390</v>
      </c>
      <c r="H96" s="422" t="b">
        <v>0</v>
      </c>
      <c r="I96" s="423" t="b">
        <v>1</v>
      </c>
      <c r="J96" s="422" t="b">
        <v>0</v>
      </c>
      <c r="K96" s="422" t="s">
        <v>397</v>
      </c>
      <c r="L96" s="422" t="s">
        <v>395</v>
      </c>
      <c r="M96" s="422">
        <v>1</v>
      </c>
      <c r="N96" s="355" t="b">
        <v>0</v>
      </c>
      <c r="O96" s="355" t="b">
        <v>1</v>
      </c>
      <c r="P96" s="355" t="b">
        <v>1</v>
      </c>
      <c r="Q96" s="355" t="b">
        <v>1</v>
      </c>
      <c r="R96" s="355" t="b">
        <v>1</v>
      </c>
      <c r="S96" s="355" t="b">
        <v>1</v>
      </c>
      <c r="T96" s="355" t="b">
        <v>0</v>
      </c>
      <c r="U96" s="356" t="b">
        <v>0</v>
      </c>
      <c r="V96" s="357">
        <v>26</v>
      </c>
      <c r="W96" s="353">
        <v>5</v>
      </c>
      <c r="X96" s="353">
        <v>7</v>
      </c>
      <c r="Y96"/>
      <c r="Z96"/>
      <c r="AA96"/>
      <c r="AB96"/>
      <c r="AC96"/>
      <c r="AD96"/>
      <c r="AE96"/>
      <c r="AF96"/>
      <c r="AG96"/>
      <c r="AH96"/>
      <c r="AI96"/>
    </row>
    <row r="97" spans="2:35" x14ac:dyDescent="0.25">
      <c r="B97" s="419" t="s">
        <v>407</v>
      </c>
      <c r="C97" s="377" t="s">
        <v>333</v>
      </c>
      <c r="D97" s="377" t="s">
        <v>390</v>
      </c>
      <c r="E97" s="377" t="s">
        <v>334</v>
      </c>
      <c r="F97" s="378" t="s">
        <v>335</v>
      </c>
      <c r="G97" s="377" t="s">
        <v>390</v>
      </c>
      <c r="H97" s="379" t="b">
        <v>1</v>
      </c>
      <c r="I97" s="379" t="b">
        <v>0</v>
      </c>
      <c r="J97" s="379" t="b">
        <v>0</v>
      </c>
      <c r="K97" s="379" t="s">
        <v>22</v>
      </c>
      <c r="L97" s="379" t="s">
        <v>395</v>
      </c>
      <c r="M97" s="379">
        <v>1</v>
      </c>
      <c r="N97" s="355" t="b">
        <v>0</v>
      </c>
      <c r="O97" s="355" t="b">
        <v>1</v>
      </c>
      <c r="P97" s="355" t="b">
        <v>1</v>
      </c>
      <c r="Q97" s="355" t="b">
        <v>1</v>
      </c>
      <c r="R97" s="355" t="b">
        <v>1</v>
      </c>
      <c r="S97" s="355" t="b">
        <v>1</v>
      </c>
      <c r="T97" s="355" t="b">
        <v>0</v>
      </c>
      <c r="U97" s="356" t="b">
        <v>0</v>
      </c>
      <c r="V97" s="357">
        <v>134</v>
      </c>
      <c r="W97" s="353">
        <v>6</v>
      </c>
      <c r="X97" s="353">
        <v>7</v>
      </c>
      <c r="Y97"/>
      <c r="Z97"/>
      <c r="AA97"/>
      <c r="AB97"/>
      <c r="AC97"/>
      <c r="AD97"/>
      <c r="AE97"/>
      <c r="AF97"/>
      <c r="AG97"/>
      <c r="AH97"/>
      <c r="AI97"/>
    </row>
    <row r="98" spans="2:35" x14ac:dyDescent="0.25">
      <c r="B98" s="419" t="s">
        <v>407</v>
      </c>
      <c r="C98" s="380" t="s">
        <v>336</v>
      </c>
      <c r="D98" s="380" t="s">
        <v>390</v>
      </c>
      <c r="E98" s="380" t="s">
        <v>337</v>
      </c>
      <c r="F98" s="381" t="s">
        <v>338</v>
      </c>
      <c r="G98" s="380" t="s">
        <v>390</v>
      </c>
      <c r="H98" s="382" t="b">
        <v>1</v>
      </c>
      <c r="I98" s="382" t="b">
        <v>0</v>
      </c>
      <c r="J98" s="382" t="b">
        <v>0</v>
      </c>
      <c r="K98" s="382" t="s">
        <v>397</v>
      </c>
      <c r="L98" s="382" t="s">
        <v>395</v>
      </c>
      <c r="M98" s="382">
        <v>1</v>
      </c>
      <c r="N98" s="355" t="b">
        <v>0</v>
      </c>
      <c r="O98" s="355" t="b">
        <v>1</v>
      </c>
      <c r="P98" s="355" t="b">
        <v>1</v>
      </c>
      <c r="Q98" s="355" t="b">
        <v>1</v>
      </c>
      <c r="R98" s="355" t="b">
        <v>1</v>
      </c>
      <c r="S98" s="355" t="b">
        <v>1</v>
      </c>
      <c r="T98" s="355" t="b">
        <v>0</v>
      </c>
      <c r="U98" s="356" t="b">
        <v>0</v>
      </c>
      <c r="V98" s="357">
        <v>135</v>
      </c>
      <c r="W98" s="353">
        <v>7</v>
      </c>
      <c r="X98" s="353">
        <v>7</v>
      </c>
      <c r="Y98"/>
      <c r="Z98"/>
      <c r="AA98"/>
      <c r="AB98"/>
      <c r="AC98"/>
      <c r="AD98"/>
      <c r="AE98"/>
      <c r="AF98"/>
      <c r="AG98"/>
      <c r="AH98"/>
      <c r="AI98"/>
    </row>
    <row r="99" spans="2:35" ht="30" x14ac:dyDescent="0.25">
      <c r="B99" s="455" t="s">
        <v>407</v>
      </c>
      <c r="C99" s="383" t="s">
        <v>339</v>
      </c>
      <c r="D99" s="383" t="s">
        <v>390</v>
      </c>
      <c r="E99" s="383" t="s">
        <v>340</v>
      </c>
      <c r="F99" s="384" t="s">
        <v>124</v>
      </c>
      <c r="G99" s="383" t="s">
        <v>390</v>
      </c>
      <c r="H99" s="385" t="b">
        <v>1</v>
      </c>
      <c r="I99" s="385" t="b">
        <v>0</v>
      </c>
      <c r="J99" s="385" t="b">
        <v>0</v>
      </c>
      <c r="K99" s="385" t="s">
        <v>383</v>
      </c>
      <c r="L99" s="385" t="s">
        <v>393</v>
      </c>
      <c r="M99" s="385">
        <v>0</v>
      </c>
      <c r="N99" s="355" t="b">
        <v>0</v>
      </c>
      <c r="O99" s="355" t="b">
        <v>1</v>
      </c>
      <c r="P99" s="355" t="b">
        <v>1</v>
      </c>
      <c r="Q99" s="355" t="b">
        <v>1</v>
      </c>
      <c r="R99" s="355" t="b">
        <v>1</v>
      </c>
      <c r="S99" s="355" t="b">
        <v>1</v>
      </c>
      <c r="T99" s="355" t="b">
        <v>0</v>
      </c>
      <c r="U99" s="356" t="b">
        <v>0</v>
      </c>
      <c r="V99" s="357">
        <v>136</v>
      </c>
      <c r="W99" s="353">
        <v>8</v>
      </c>
      <c r="X99" s="353">
        <v>7</v>
      </c>
      <c r="Y99"/>
      <c r="Z99"/>
      <c r="AA99"/>
      <c r="AB99"/>
      <c r="AC99"/>
      <c r="AD99"/>
      <c r="AE99"/>
      <c r="AF99"/>
      <c r="AG99"/>
      <c r="AH99"/>
      <c r="AI99"/>
    </row>
    <row r="100" spans="2:35" ht="30.75" thickBot="1" x14ac:dyDescent="0.3">
      <c r="B100" s="456" t="s">
        <v>407</v>
      </c>
      <c r="C100" s="386" t="s">
        <v>341</v>
      </c>
      <c r="D100" s="386" t="s">
        <v>390</v>
      </c>
      <c r="E100" s="386" t="s">
        <v>342</v>
      </c>
      <c r="F100" s="387" t="s">
        <v>127</v>
      </c>
      <c r="G100" s="386" t="s">
        <v>390</v>
      </c>
      <c r="H100" s="388" t="b">
        <v>1</v>
      </c>
      <c r="I100" s="388" t="b">
        <v>0</v>
      </c>
      <c r="J100" s="388" t="b">
        <v>0</v>
      </c>
      <c r="K100" s="388" t="s">
        <v>383</v>
      </c>
      <c r="L100" s="388" t="s">
        <v>393</v>
      </c>
      <c r="M100" s="388">
        <v>0</v>
      </c>
      <c r="N100" s="389" t="b">
        <v>0</v>
      </c>
      <c r="O100" s="389" t="b">
        <v>1</v>
      </c>
      <c r="P100" s="389" t="b">
        <v>1</v>
      </c>
      <c r="Q100" s="389" t="b">
        <v>1</v>
      </c>
      <c r="R100" s="389" t="b">
        <v>1</v>
      </c>
      <c r="S100" s="389" t="b">
        <v>1</v>
      </c>
      <c r="T100" s="389" t="b">
        <v>0</v>
      </c>
      <c r="U100" s="390" t="b">
        <v>0</v>
      </c>
      <c r="V100" s="357">
        <v>137</v>
      </c>
      <c r="W100" s="353">
        <v>9</v>
      </c>
      <c r="X100" s="353">
        <v>7</v>
      </c>
      <c r="Y100"/>
      <c r="Z100"/>
      <c r="AA100"/>
      <c r="AB100"/>
      <c r="AC100"/>
      <c r="AD100"/>
      <c r="AE100"/>
      <c r="AF100"/>
      <c r="AG100"/>
      <c r="AH100"/>
      <c r="AI100"/>
    </row>
    <row r="101" spans="2:35" x14ac:dyDescent="0.25">
      <c r="B101" s="424" t="s">
        <v>409</v>
      </c>
      <c r="C101" s="425" t="s">
        <v>410</v>
      </c>
      <c r="D101" s="425" t="s">
        <v>357</v>
      </c>
      <c r="E101" s="425" t="s">
        <v>359</v>
      </c>
      <c r="F101" s="470" t="s">
        <v>390</v>
      </c>
      <c r="G101" s="425" t="s">
        <v>390</v>
      </c>
      <c r="H101" s="426" t="b">
        <v>0</v>
      </c>
      <c r="I101" s="426" t="b">
        <v>0</v>
      </c>
      <c r="J101" s="426" t="b">
        <v>0</v>
      </c>
      <c r="K101" s="426" t="s">
        <v>397</v>
      </c>
      <c r="L101" s="426" t="s">
        <v>393</v>
      </c>
      <c r="M101" s="426">
        <v>0</v>
      </c>
      <c r="N101" s="346" t="b">
        <v>0</v>
      </c>
      <c r="O101" s="346" t="b">
        <v>1</v>
      </c>
      <c r="P101" s="346" t="b">
        <v>1</v>
      </c>
      <c r="Q101" s="346" t="b">
        <v>1</v>
      </c>
      <c r="R101" s="346" t="b">
        <v>1</v>
      </c>
      <c r="S101" s="346" t="b">
        <v>1</v>
      </c>
      <c r="T101" s="346" t="b">
        <v>1</v>
      </c>
      <c r="U101" s="347" t="b">
        <v>1</v>
      </c>
      <c r="V101" s="357">
        <v>28</v>
      </c>
      <c r="W101" s="353">
        <v>1</v>
      </c>
      <c r="X101" s="353">
        <v>8</v>
      </c>
      <c r="Y101"/>
      <c r="Z101"/>
      <c r="AA101"/>
      <c r="AB101"/>
      <c r="AC101"/>
      <c r="AD101"/>
      <c r="AE101"/>
      <c r="AF101"/>
      <c r="AG101"/>
      <c r="AH101"/>
      <c r="AI101"/>
    </row>
    <row r="102" spans="2:35" x14ac:dyDescent="0.25">
      <c r="B102" s="427" t="s">
        <v>409</v>
      </c>
      <c r="C102" s="371" t="s">
        <v>361</v>
      </c>
      <c r="D102" s="371" t="s">
        <v>390</v>
      </c>
      <c r="E102" s="371" t="s">
        <v>362</v>
      </c>
      <c r="F102" s="372" t="s">
        <v>411</v>
      </c>
      <c r="G102" s="371" t="s">
        <v>390</v>
      </c>
      <c r="H102" s="373" t="b">
        <v>1</v>
      </c>
      <c r="I102" s="373" t="b">
        <v>0</v>
      </c>
      <c r="J102" s="373" t="b">
        <v>0</v>
      </c>
      <c r="K102" s="373" t="s">
        <v>22</v>
      </c>
      <c r="L102" s="373" t="s">
        <v>395</v>
      </c>
      <c r="M102" s="373">
        <v>1</v>
      </c>
      <c r="N102" s="355" t="b">
        <v>0</v>
      </c>
      <c r="O102" s="355" t="b">
        <v>1</v>
      </c>
      <c r="P102" s="355" t="b">
        <v>1</v>
      </c>
      <c r="Q102" s="355" t="b">
        <v>1</v>
      </c>
      <c r="R102" s="355" t="b">
        <v>1</v>
      </c>
      <c r="S102" s="355" t="b">
        <v>1</v>
      </c>
      <c r="T102" s="355" t="b">
        <v>1</v>
      </c>
      <c r="U102" s="356" t="b">
        <v>1</v>
      </c>
      <c r="V102" s="357">
        <v>101</v>
      </c>
      <c r="W102" s="353">
        <v>2</v>
      </c>
      <c r="X102" s="353">
        <v>8</v>
      </c>
      <c r="Y102"/>
      <c r="Z102"/>
      <c r="AA102"/>
      <c r="AB102"/>
      <c r="AC102"/>
      <c r="AD102"/>
      <c r="AE102"/>
      <c r="AF102"/>
      <c r="AG102"/>
      <c r="AH102"/>
      <c r="AI102"/>
    </row>
    <row r="103" spans="2:35" x14ac:dyDescent="0.25">
      <c r="B103" s="427" t="s">
        <v>409</v>
      </c>
      <c r="C103" s="428" t="s">
        <v>412</v>
      </c>
      <c r="D103" s="428" t="s">
        <v>363</v>
      </c>
      <c r="E103" s="428" t="s">
        <v>365</v>
      </c>
      <c r="F103" s="471" t="s">
        <v>390</v>
      </c>
      <c r="G103" s="428" t="s">
        <v>390</v>
      </c>
      <c r="H103" s="429" t="b">
        <v>0</v>
      </c>
      <c r="I103" s="429" t="b">
        <v>0</v>
      </c>
      <c r="J103" s="429" t="b">
        <v>0</v>
      </c>
      <c r="K103" s="429" t="s">
        <v>397</v>
      </c>
      <c r="L103" s="429" t="s">
        <v>395</v>
      </c>
      <c r="M103" s="429">
        <v>1</v>
      </c>
      <c r="N103" s="355" t="b">
        <v>0</v>
      </c>
      <c r="O103" s="355" t="b">
        <v>1</v>
      </c>
      <c r="P103" s="355" t="b">
        <v>1</v>
      </c>
      <c r="Q103" s="355" t="b">
        <v>1</v>
      </c>
      <c r="R103" s="355" t="b">
        <v>1</v>
      </c>
      <c r="S103" s="355" t="b">
        <v>1</v>
      </c>
      <c r="T103" s="355" t="b">
        <v>1</v>
      </c>
      <c r="U103" s="356" t="b">
        <v>1</v>
      </c>
      <c r="V103" s="357">
        <v>29</v>
      </c>
      <c r="W103" s="353">
        <v>3</v>
      </c>
      <c r="X103" s="353">
        <v>8</v>
      </c>
      <c r="Y103"/>
      <c r="Z103"/>
      <c r="AA103"/>
      <c r="AB103"/>
      <c r="AC103"/>
      <c r="AD103"/>
      <c r="AE103"/>
      <c r="AF103"/>
      <c r="AG103"/>
      <c r="AH103"/>
      <c r="AI103"/>
    </row>
    <row r="104" spans="2:35" ht="15.75" thickBot="1" x14ac:dyDescent="0.3">
      <c r="B104" s="430" t="s">
        <v>409</v>
      </c>
      <c r="C104" s="431" t="s">
        <v>366</v>
      </c>
      <c r="D104" s="431" t="s">
        <v>390</v>
      </c>
      <c r="E104" s="431" t="s">
        <v>367</v>
      </c>
      <c r="F104" s="472" t="s">
        <v>411</v>
      </c>
      <c r="G104" s="472" t="s">
        <v>390</v>
      </c>
      <c r="H104" s="432" t="b">
        <v>1</v>
      </c>
      <c r="I104" s="432" t="b">
        <v>0</v>
      </c>
      <c r="J104" s="432" t="b">
        <v>0</v>
      </c>
      <c r="K104" s="432" t="s">
        <v>22</v>
      </c>
      <c r="L104" s="432" t="s">
        <v>395</v>
      </c>
      <c r="M104" s="432">
        <v>1</v>
      </c>
      <c r="N104" s="362" t="b">
        <v>0</v>
      </c>
      <c r="O104" s="362" t="b">
        <v>1</v>
      </c>
      <c r="P104" s="362" t="b">
        <v>1</v>
      </c>
      <c r="Q104" s="362" t="b">
        <v>1</v>
      </c>
      <c r="R104" s="362" t="b">
        <v>1</v>
      </c>
      <c r="S104" s="362" t="b">
        <v>1</v>
      </c>
      <c r="T104" s="362" t="b">
        <v>1</v>
      </c>
      <c r="U104" s="363" t="b">
        <v>1</v>
      </c>
      <c r="V104" s="357">
        <v>102</v>
      </c>
      <c r="W104" s="353">
        <v>4</v>
      </c>
      <c r="X104" s="353">
        <v>8</v>
      </c>
      <c r="Y104"/>
      <c r="Z104"/>
      <c r="AA104"/>
      <c r="AB104"/>
      <c r="AC104"/>
      <c r="AD104"/>
      <c r="AE104"/>
      <c r="AF104"/>
      <c r="AG104"/>
      <c r="AH104"/>
      <c r="AI104"/>
    </row>
    <row r="105" spans="2:35" x14ac:dyDescent="0.25">
      <c r="B105" s="433" t="s">
        <v>413</v>
      </c>
      <c r="C105" s="434" t="s">
        <v>344</v>
      </c>
      <c r="D105" s="434" t="s">
        <v>390</v>
      </c>
      <c r="E105" s="434" t="s">
        <v>345</v>
      </c>
      <c r="F105" s="434" t="s">
        <v>346</v>
      </c>
      <c r="G105" s="434" t="s">
        <v>390</v>
      </c>
      <c r="H105" s="434" t="b">
        <v>1</v>
      </c>
      <c r="I105" s="434" t="b">
        <v>0</v>
      </c>
      <c r="J105" s="434" t="b">
        <v>0</v>
      </c>
      <c r="K105" s="435" t="s">
        <v>383</v>
      </c>
      <c r="L105" s="435" t="s">
        <v>395</v>
      </c>
      <c r="M105" s="435">
        <v>1</v>
      </c>
      <c r="N105" s="436" t="b">
        <v>0</v>
      </c>
      <c r="O105" s="436" t="b">
        <v>1</v>
      </c>
      <c r="P105" s="436" t="b">
        <v>1</v>
      </c>
      <c r="Q105" s="436" t="b">
        <v>1</v>
      </c>
      <c r="R105" s="436" t="b">
        <v>1</v>
      </c>
      <c r="S105" s="436" t="b">
        <v>1</v>
      </c>
      <c r="T105" s="436" t="b">
        <v>1</v>
      </c>
      <c r="U105" s="437" t="b">
        <v>1</v>
      </c>
      <c r="V105" s="357">
        <v>100</v>
      </c>
      <c r="W105" s="353">
        <v>1</v>
      </c>
      <c r="X105" s="353">
        <v>10</v>
      </c>
      <c r="Y105"/>
      <c r="Z105"/>
      <c r="AA105"/>
      <c r="AB105"/>
      <c r="AC105"/>
      <c r="AD105"/>
      <c r="AE105"/>
      <c r="AF105"/>
      <c r="AG105"/>
      <c r="AH105"/>
      <c r="AI105"/>
    </row>
    <row r="106" spans="2:35" x14ac:dyDescent="0.25">
      <c r="B106" s="438" t="s">
        <v>413</v>
      </c>
      <c r="C106" s="439" t="s">
        <v>347</v>
      </c>
      <c r="D106" s="439" t="s">
        <v>390</v>
      </c>
      <c r="E106" s="439" t="s">
        <v>348</v>
      </c>
      <c r="F106" s="439" t="s">
        <v>349</v>
      </c>
      <c r="G106" s="439" t="s">
        <v>390</v>
      </c>
      <c r="H106" s="439" t="b">
        <v>1</v>
      </c>
      <c r="I106" s="439" t="b">
        <v>0</v>
      </c>
      <c r="J106" s="439" t="b">
        <v>0</v>
      </c>
      <c r="K106" s="440" t="s">
        <v>397</v>
      </c>
      <c r="L106" s="440" t="s">
        <v>395</v>
      </c>
      <c r="M106" s="440">
        <v>1</v>
      </c>
      <c r="N106" s="1" t="b">
        <v>0</v>
      </c>
      <c r="O106" s="1" t="b">
        <v>1</v>
      </c>
      <c r="P106" s="1" t="b">
        <v>1</v>
      </c>
      <c r="Q106" s="1" t="b">
        <v>1</v>
      </c>
      <c r="R106" s="1" t="b">
        <v>1</v>
      </c>
      <c r="S106" s="1" t="b">
        <v>1</v>
      </c>
      <c r="T106" s="1" t="b">
        <v>1</v>
      </c>
      <c r="U106" s="441" t="b">
        <v>1</v>
      </c>
      <c r="V106" s="357">
        <v>138</v>
      </c>
      <c r="W106" s="353">
        <v>2</v>
      </c>
      <c r="X106" s="353">
        <v>10</v>
      </c>
    </row>
    <row r="107" spans="2:35" x14ac:dyDescent="0.25">
      <c r="B107" s="455" t="s">
        <v>413</v>
      </c>
      <c r="C107" s="442" t="s">
        <v>414</v>
      </c>
      <c r="D107" s="442" t="s">
        <v>390</v>
      </c>
      <c r="E107" s="442" t="s">
        <v>351</v>
      </c>
      <c r="F107" s="442" t="s">
        <v>415</v>
      </c>
      <c r="G107" s="442" t="s">
        <v>390</v>
      </c>
      <c r="H107" s="442" t="b">
        <v>1</v>
      </c>
      <c r="I107" s="442" t="b">
        <v>0</v>
      </c>
      <c r="J107" s="442" t="b">
        <v>0</v>
      </c>
      <c r="K107" s="443" t="s">
        <v>383</v>
      </c>
      <c r="L107" s="443" t="s">
        <v>393</v>
      </c>
      <c r="M107" s="443">
        <v>0</v>
      </c>
      <c r="N107" s="1" t="b">
        <v>0</v>
      </c>
      <c r="O107" s="1" t="b">
        <v>1</v>
      </c>
      <c r="P107" s="1" t="b">
        <v>1</v>
      </c>
      <c r="Q107" s="1" t="b">
        <v>1</v>
      </c>
      <c r="R107" s="1" t="b">
        <v>1</v>
      </c>
      <c r="S107" s="1" t="b">
        <v>1</v>
      </c>
      <c r="T107" s="1" t="b">
        <v>1</v>
      </c>
      <c r="U107" s="441" t="b">
        <v>1</v>
      </c>
      <c r="V107" s="357">
        <v>140</v>
      </c>
      <c r="W107" s="353">
        <v>3</v>
      </c>
      <c r="X107" s="353">
        <v>10</v>
      </c>
    </row>
    <row r="108" spans="2:35" ht="15.75" thickBot="1" x14ac:dyDescent="0.3">
      <c r="B108" s="456" t="s">
        <v>413</v>
      </c>
      <c r="C108" s="444" t="s">
        <v>416</v>
      </c>
      <c r="D108" s="444" t="s">
        <v>390</v>
      </c>
      <c r="E108" s="444" t="s">
        <v>354</v>
      </c>
      <c r="F108" s="444" t="s">
        <v>417</v>
      </c>
      <c r="G108" s="444" t="s">
        <v>390</v>
      </c>
      <c r="H108" s="444" t="b">
        <v>1</v>
      </c>
      <c r="I108" s="444" t="b">
        <v>0</v>
      </c>
      <c r="J108" s="444" t="b">
        <v>0</v>
      </c>
      <c r="K108" s="445" t="s">
        <v>383</v>
      </c>
      <c r="L108" s="445" t="s">
        <v>393</v>
      </c>
      <c r="M108" s="445">
        <v>0</v>
      </c>
      <c r="N108" s="446" t="b">
        <v>0</v>
      </c>
      <c r="O108" s="446" t="b">
        <v>1</v>
      </c>
      <c r="P108" s="446" t="b">
        <v>1</v>
      </c>
      <c r="Q108" s="446" t="b">
        <v>1</v>
      </c>
      <c r="R108" s="446" t="b">
        <v>1</v>
      </c>
      <c r="S108" s="446" t="b">
        <v>1</v>
      </c>
      <c r="T108" s="446" t="b">
        <v>1</v>
      </c>
      <c r="U108" s="447" t="b">
        <v>1</v>
      </c>
      <c r="V108" s="448">
        <v>141</v>
      </c>
      <c r="W108" s="360">
        <v>4</v>
      </c>
      <c r="X108" s="360">
        <v>10</v>
      </c>
    </row>
    <row r="110" spans="2:35" x14ac:dyDescent="0.25">
      <c r="M110" s="1" t="s">
        <v>458</v>
      </c>
      <c r="N110" s="1">
        <f>COUNTIF(GetDataDictionary3[State],"TRUE")</f>
        <v>35</v>
      </c>
      <c r="O110" s="1">
        <f>COUNTIF(GetDataDictionary3[Region],"TRUE")</f>
        <v>93</v>
      </c>
      <c r="P110" s="1">
        <f>COUNTIF(GetDataDictionary3[County],"TRUE")</f>
        <v>96</v>
      </c>
      <c r="Q110" s="1">
        <f>COUNTIF(GetDataDictionary3[Community],"TRUE")</f>
        <v>101</v>
      </c>
      <c r="R110" s="1">
        <f>COUNTIF(GetDataDictionary3[Incorporated],"TRUE")</f>
        <v>97</v>
      </c>
      <c r="S110" s="1">
        <f>COUNTIF(GetDataDictionary3[Unincorporated],"TRUE")</f>
        <v>97</v>
      </c>
      <c r="T110" s="1">
        <f>COUNTIF(GetDataDictionary3[Stream],"TRUE")</f>
        <v>44</v>
      </c>
      <c r="U110" s="1">
        <f>COUNTIF(GetDataDictionary3[Watershed],"TRUE")</f>
        <v>47</v>
      </c>
    </row>
    <row r="111" spans="2:35" x14ac:dyDescent="0.25">
      <c r="M111" s="1" t="s">
        <v>459</v>
      </c>
      <c r="N111" s="1">
        <f>COUNTIF(GetDataDictionary3[State],"FALSE")</f>
        <v>67</v>
      </c>
      <c r="O111" s="1">
        <f>COUNTIF(GetDataDictionary3[Region],"FALSE")</f>
        <v>9</v>
      </c>
      <c r="P111" s="1">
        <f>COUNTIF(GetDataDictionary3[County],"FALSE")</f>
        <v>6</v>
      </c>
      <c r="Q111" s="1">
        <f>COUNTIF(GetDataDictionary3[Community],"FALSE")</f>
        <v>1</v>
      </c>
      <c r="R111" s="1">
        <f>COUNTIF(GetDataDictionary3[Incorporated],"FALSE")</f>
        <v>5</v>
      </c>
      <c r="S111" s="1">
        <f>COUNTIF(GetDataDictionary3[Unincorporated],"FALSE")</f>
        <v>5</v>
      </c>
      <c r="T111" s="1">
        <f>COUNTIF(GetDataDictionary3[Stream],"FALSE")</f>
        <v>58</v>
      </c>
      <c r="U111" s="1">
        <f>COUNTIF(GetDataDictionary3[Watershed],"FALSE")</f>
        <v>55</v>
      </c>
    </row>
  </sheetData>
  <mergeCells count="1">
    <mergeCell ref="N5:U5"/>
  </mergeCells>
  <conditionalFormatting sqref="N7:U108">
    <cfRule type="cellIs" dxfId="1" priority="1" operator="equal">
      <formula>FALSE</formula>
    </cfRule>
    <cfRule type="cellIs" dxfId="0" priority="2" operator="equal">
      <formula>TRUE</formula>
    </cfRule>
  </conditionalFormatting>
  <hyperlinks>
    <hyperlink ref="B4" r:id="rId1" xr:uid="{4EAA9630-467F-4E02-992F-188FD6C690F6}"/>
  </hyperlinks>
  <pageMargins left="0.7" right="0.7" top="0.75" bottom="0.75" header="0.3" footer="0.3"/>
  <pageSetup orientation="portrait" horizontalDpi="4294967293" verticalDpi="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F397-4D8A-412B-BB1D-0D3C9A350580}">
  <sheetPr>
    <tabColor theme="7" tint="0.79998168889431442"/>
  </sheetPr>
  <dimension ref="A1:D31"/>
  <sheetViews>
    <sheetView zoomScale="86" zoomScaleNormal="86" workbookViewId="0"/>
  </sheetViews>
  <sheetFormatPr defaultRowHeight="15" x14ac:dyDescent="0.25"/>
  <cols>
    <col min="1" max="1" width="38.42578125" style="170" customWidth="1"/>
    <col min="2" max="2" width="70" style="329" customWidth="1"/>
    <col min="3" max="3" width="12" style="1" customWidth="1"/>
    <col min="4" max="4" width="18.5703125" customWidth="1"/>
  </cols>
  <sheetData>
    <row r="1" spans="1:4" x14ac:dyDescent="0.25">
      <c r="A1" s="487" t="s">
        <v>418</v>
      </c>
      <c r="B1" s="488"/>
    </row>
    <row r="3" spans="1:4" ht="15.75" thickBot="1" x14ac:dyDescent="0.3">
      <c r="A3" s="483"/>
      <c r="B3" s="484" t="s">
        <v>422</v>
      </c>
      <c r="C3" s="485"/>
      <c r="D3" s="486" t="s">
        <v>450</v>
      </c>
    </row>
    <row r="4" spans="1:4" x14ac:dyDescent="0.25">
      <c r="A4" s="474" t="s">
        <v>419</v>
      </c>
      <c r="B4" s="475" t="s">
        <v>420</v>
      </c>
      <c r="C4" s="476" t="s">
        <v>423</v>
      </c>
      <c r="D4" s="477" t="s">
        <v>451</v>
      </c>
    </row>
    <row r="5" spans="1:4" x14ac:dyDescent="0.25">
      <c r="A5" s="478" t="s">
        <v>63</v>
      </c>
      <c r="B5" s="473" t="s">
        <v>424</v>
      </c>
      <c r="C5" s="355">
        <v>8</v>
      </c>
      <c r="D5" s="479">
        <v>12</v>
      </c>
    </row>
    <row r="6" spans="1:4" x14ac:dyDescent="0.25">
      <c r="A6" s="478" t="s">
        <v>73</v>
      </c>
      <c r="B6" s="473" t="s">
        <v>425</v>
      </c>
      <c r="C6" s="355">
        <v>8</v>
      </c>
      <c r="D6" s="479">
        <v>12</v>
      </c>
    </row>
    <row r="7" spans="1:4" x14ac:dyDescent="0.25">
      <c r="A7" s="478" t="s">
        <v>82</v>
      </c>
      <c r="B7" s="473" t="s">
        <v>426</v>
      </c>
      <c r="C7" s="355">
        <v>9</v>
      </c>
      <c r="D7" s="479">
        <v>13</v>
      </c>
    </row>
    <row r="8" spans="1:4" x14ac:dyDescent="0.25">
      <c r="A8" s="478" t="s">
        <v>90</v>
      </c>
      <c r="B8" s="473" t="s">
        <v>427</v>
      </c>
      <c r="C8" s="355">
        <v>9</v>
      </c>
      <c r="D8" s="479">
        <v>13</v>
      </c>
    </row>
    <row r="9" spans="1:4" x14ac:dyDescent="0.25">
      <c r="A9" s="478" t="s">
        <v>98</v>
      </c>
      <c r="B9" s="473" t="s">
        <v>428</v>
      </c>
      <c r="C9" s="355">
        <v>10</v>
      </c>
      <c r="D9" s="479">
        <v>14</v>
      </c>
    </row>
    <row r="10" spans="1:4" x14ac:dyDescent="0.25">
      <c r="A10" s="478" t="s">
        <v>106</v>
      </c>
      <c r="B10" s="473" t="s">
        <v>429</v>
      </c>
      <c r="C10" s="355">
        <v>11</v>
      </c>
      <c r="D10" s="479">
        <v>15</v>
      </c>
    </row>
    <row r="11" spans="1:4" x14ac:dyDescent="0.25">
      <c r="A11" s="478" t="s">
        <v>130</v>
      </c>
      <c r="B11" s="473" t="s">
        <v>430</v>
      </c>
      <c r="C11" s="355">
        <v>12</v>
      </c>
      <c r="D11" s="479">
        <v>16</v>
      </c>
    </row>
    <row r="12" spans="1:4" x14ac:dyDescent="0.25">
      <c r="A12" s="478" t="s">
        <v>138</v>
      </c>
      <c r="B12" s="473" t="s">
        <v>431</v>
      </c>
      <c r="C12" s="355">
        <v>13</v>
      </c>
      <c r="D12" s="479">
        <v>17</v>
      </c>
    </row>
    <row r="13" spans="1:4" x14ac:dyDescent="0.25">
      <c r="A13" s="478" t="s">
        <v>146</v>
      </c>
      <c r="B13" s="473" t="s">
        <v>432</v>
      </c>
      <c r="C13" s="355">
        <v>13</v>
      </c>
      <c r="D13" s="479">
        <v>17</v>
      </c>
    </row>
    <row r="14" spans="1:4" x14ac:dyDescent="0.25">
      <c r="A14" s="478" t="s">
        <v>154</v>
      </c>
      <c r="B14" s="473" t="s">
        <v>433</v>
      </c>
      <c r="C14" s="355">
        <v>13</v>
      </c>
      <c r="D14" s="479">
        <v>17</v>
      </c>
    </row>
    <row r="15" spans="1:4" x14ac:dyDescent="0.25">
      <c r="A15" s="478" t="s">
        <v>175</v>
      </c>
      <c r="B15" s="473" t="s">
        <v>434</v>
      </c>
      <c r="C15" s="355">
        <v>14</v>
      </c>
      <c r="D15" s="479">
        <v>18</v>
      </c>
    </row>
    <row r="16" spans="1:4" x14ac:dyDescent="0.25">
      <c r="A16" s="478" t="s">
        <v>182</v>
      </c>
      <c r="B16" s="473" t="s">
        <v>435</v>
      </c>
      <c r="C16" s="355">
        <v>15</v>
      </c>
      <c r="D16" s="479">
        <v>19</v>
      </c>
    </row>
    <row r="17" spans="1:4" x14ac:dyDescent="0.25">
      <c r="A17" s="478" t="s">
        <v>189</v>
      </c>
      <c r="B17" s="473" t="s">
        <v>436</v>
      </c>
      <c r="C17" s="355">
        <v>16</v>
      </c>
      <c r="D17" s="479">
        <v>20</v>
      </c>
    </row>
    <row r="18" spans="1:4" x14ac:dyDescent="0.25">
      <c r="A18" s="478" t="s">
        <v>196</v>
      </c>
      <c r="B18" s="473" t="s">
        <v>437</v>
      </c>
      <c r="C18" s="355">
        <v>17</v>
      </c>
      <c r="D18" s="479">
        <v>21</v>
      </c>
    </row>
    <row r="19" spans="1:4" x14ac:dyDescent="0.25">
      <c r="A19" s="478" t="s">
        <v>203</v>
      </c>
      <c r="B19" s="473" t="s">
        <v>438</v>
      </c>
      <c r="C19" s="355">
        <v>17</v>
      </c>
      <c r="D19" s="479">
        <v>21</v>
      </c>
    </row>
    <row r="20" spans="1:4" x14ac:dyDescent="0.25">
      <c r="A20" s="478" t="s">
        <v>210</v>
      </c>
      <c r="B20" s="473" t="s">
        <v>439</v>
      </c>
      <c r="C20" s="355">
        <v>18</v>
      </c>
      <c r="D20" s="479">
        <v>22</v>
      </c>
    </row>
    <row r="21" spans="1:4" x14ac:dyDescent="0.25">
      <c r="A21" s="478" t="s">
        <v>228</v>
      </c>
      <c r="B21" s="473" t="s">
        <v>440</v>
      </c>
      <c r="C21" s="355">
        <v>19</v>
      </c>
      <c r="D21" s="479">
        <v>23</v>
      </c>
    </row>
    <row r="22" spans="1:4" x14ac:dyDescent="0.25">
      <c r="A22" s="478" t="s">
        <v>421</v>
      </c>
      <c r="B22" s="473" t="s">
        <v>441</v>
      </c>
      <c r="C22" s="355">
        <v>19</v>
      </c>
      <c r="D22" s="479">
        <v>23</v>
      </c>
    </row>
    <row r="23" spans="1:4" x14ac:dyDescent="0.25">
      <c r="A23" s="478" t="s">
        <v>253</v>
      </c>
      <c r="B23" s="473" t="s">
        <v>442</v>
      </c>
      <c r="C23" s="355">
        <v>20</v>
      </c>
      <c r="D23" s="479">
        <v>24</v>
      </c>
    </row>
    <row r="24" spans="1:4" x14ac:dyDescent="0.25">
      <c r="A24" s="478" t="s">
        <v>260</v>
      </c>
      <c r="B24" s="473" t="s">
        <v>443</v>
      </c>
      <c r="C24" s="355">
        <v>21</v>
      </c>
      <c r="D24" s="479">
        <v>25</v>
      </c>
    </row>
    <row r="25" spans="1:4" x14ac:dyDescent="0.25">
      <c r="A25" s="478" t="s">
        <v>277</v>
      </c>
      <c r="B25" s="473" t="s">
        <v>444</v>
      </c>
      <c r="C25" s="355">
        <v>22</v>
      </c>
      <c r="D25" s="479">
        <v>26</v>
      </c>
    </row>
    <row r="26" spans="1:4" x14ac:dyDescent="0.25">
      <c r="A26" s="478" t="s">
        <v>284</v>
      </c>
      <c r="B26" s="473" t="s">
        <v>445</v>
      </c>
      <c r="C26" s="355">
        <v>22</v>
      </c>
      <c r="D26" s="479">
        <v>26</v>
      </c>
    </row>
    <row r="27" spans="1:4" x14ac:dyDescent="0.25">
      <c r="A27" s="478" t="s">
        <v>291</v>
      </c>
      <c r="B27" s="473" t="s">
        <v>446</v>
      </c>
      <c r="C27" s="355">
        <v>23</v>
      </c>
      <c r="D27" s="479">
        <v>27</v>
      </c>
    </row>
    <row r="28" spans="1:4" x14ac:dyDescent="0.25">
      <c r="A28" s="478" t="s">
        <v>298</v>
      </c>
      <c r="B28" s="473" t="s">
        <v>447</v>
      </c>
      <c r="C28" s="355">
        <v>23</v>
      </c>
      <c r="D28" s="479">
        <v>27</v>
      </c>
    </row>
    <row r="29" spans="1:4" x14ac:dyDescent="0.25">
      <c r="A29" s="478" t="s">
        <v>316</v>
      </c>
      <c r="B29" s="473" t="s">
        <v>448</v>
      </c>
      <c r="C29" s="355">
        <v>24</v>
      </c>
      <c r="D29" s="479">
        <v>28</v>
      </c>
    </row>
    <row r="30" spans="1:4" x14ac:dyDescent="0.25">
      <c r="A30" s="478" t="s">
        <v>323</v>
      </c>
      <c r="B30" s="473" t="s">
        <v>449</v>
      </c>
      <c r="C30" s="355">
        <v>24</v>
      </c>
      <c r="D30" s="479">
        <v>28</v>
      </c>
    </row>
    <row r="31" spans="1:4" ht="15.75" thickBot="1" x14ac:dyDescent="0.3">
      <c r="A31" s="480" t="s">
        <v>330</v>
      </c>
      <c r="B31" s="481" t="s">
        <v>452</v>
      </c>
      <c r="C31" s="389">
        <v>25</v>
      </c>
      <c r="D31" s="482">
        <v>29</v>
      </c>
    </row>
  </sheetData>
  <hyperlinks>
    <hyperlink ref="C5" location="'Web Report Descriptions &amp; Links'!_Toc173690384" display="'Web Report Descriptions &amp; Links'!_Toc173690384" xr:uid="{975E20FE-CCD1-4B9F-8A10-987B67B37163}"/>
    <hyperlink ref="C6" location="'Web Report Descriptions &amp; Links'!_Toc173690385" display="'Web Report Descriptions &amp; Links'!_Toc173690385" xr:uid="{807A268D-A860-4FF9-81CB-2AEADEDCE589}"/>
    <hyperlink ref="C7" location="'Web Report Descriptions &amp; Links'!_Toc173690386" display="'Web Report Descriptions &amp; Links'!_Toc173690386" xr:uid="{1CE34088-7FEE-4649-AB41-6A0C5674E8FF}"/>
    <hyperlink ref="C8" location="'Web Report Descriptions &amp; Links'!_Toc173690387" display="'Web Report Descriptions &amp; Links'!_Toc173690387" xr:uid="{D0725E3E-8F92-4035-A9F0-285AD94596C8}"/>
    <hyperlink ref="C9" location="'Web Report Descriptions &amp; Links'!_Toc173690388" display="'Web Report Descriptions &amp; Links'!_Toc173690388" xr:uid="{3E79BAF9-1A0E-4CE8-B60D-24082C29AFFA}"/>
    <hyperlink ref="C10" location="'Web Report Descriptions &amp; Links'!_Toc173690389" display="'Web Report Descriptions &amp; Links'!_Toc173690389" xr:uid="{AC4E24FD-1D56-4B9B-BB7E-969D7D384CA8}"/>
    <hyperlink ref="C11" location="'Web Report Descriptions &amp; Links'!_Toc173690390" display="'Web Report Descriptions &amp; Links'!_Toc173690390" xr:uid="{63D69ECD-1C9C-4EC7-B4E2-571C9043D0EC}"/>
    <hyperlink ref="C12" location="'Web Report Descriptions &amp; Links'!_Toc173690391" display="'Web Report Descriptions &amp; Links'!_Toc173690391" xr:uid="{AA360EB0-377E-482F-90DD-7E9E53D249DE}"/>
    <hyperlink ref="C13" location="'Web Report Descriptions &amp; Links'!_Toc173690392" display="'Web Report Descriptions &amp; Links'!_Toc173690392" xr:uid="{F9046558-DF1E-49CE-9B1C-A900E93DBB86}"/>
    <hyperlink ref="C14" location="'Web Report Descriptions &amp; Links'!_Toc173690393" display="'Web Report Descriptions &amp; Links'!_Toc173690393" xr:uid="{6553E581-AD14-4EF7-AC68-6EE611880272}"/>
    <hyperlink ref="C15" location="'Web Report Descriptions &amp; Links'!_Toc173690394" display="'Web Report Descriptions &amp; Links'!_Toc173690394" xr:uid="{81052786-A22D-4157-A050-9C8AAD0F2A98}"/>
    <hyperlink ref="C16" location="'Web Report Descriptions &amp; Links'!_Toc173690395" display="'Web Report Descriptions &amp; Links'!_Toc173690395" xr:uid="{A976B10C-C2EC-4040-8A26-6F11F29FA48F}"/>
    <hyperlink ref="C17" location="'Web Report Descriptions &amp; Links'!_Toc173690396" display="'Web Report Descriptions &amp; Links'!_Toc173690396" xr:uid="{752F1946-86C5-46BE-BB56-3BA96D3148E4}"/>
    <hyperlink ref="C18" location="'Web Report Descriptions &amp; Links'!_Toc173690397" display="'Web Report Descriptions &amp; Links'!_Toc173690397" xr:uid="{DD656430-04E5-46BC-830C-91DE6C420B5D}"/>
    <hyperlink ref="C19" location="'Web Report Descriptions &amp; Links'!_Toc173690398" display="'Web Report Descriptions &amp; Links'!_Toc173690398" xr:uid="{06B09EDA-7C73-4DEA-ACE5-908AB9AE89F2}"/>
    <hyperlink ref="C20" location="'Web Report Descriptions &amp; Links'!_Toc173690399" display="'Web Report Descriptions &amp; Links'!_Toc173690399" xr:uid="{83E112DD-DA83-4CD9-9231-9761EC0821C9}"/>
    <hyperlink ref="C21" location="'Web Report Descriptions &amp; Links'!_Toc173690400" display="'Web Report Descriptions &amp; Links'!_Toc173690400" xr:uid="{0805E550-2EBC-436E-B5F9-4056651E1011}"/>
    <hyperlink ref="C22" location="'Web Report Descriptions &amp; Links'!_Toc173690401" display="'Web Report Descriptions &amp; Links'!_Toc173690401" xr:uid="{9939926F-F0C0-4F68-8C53-C39B5FC94AE3}"/>
    <hyperlink ref="C23" location="'Web Report Descriptions &amp; Links'!_Toc173690402" display="'Web Report Descriptions &amp; Links'!_Toc173690402" xr:uid="{3812A2FC-CFB6-4343-8FB7-1BD899F257FB}"/>
    <hyperlink ref="C24" location="'Web Report Descriptions &amp; Links'!_Toc173690403" display="'Web Report Descriptions &amp; Links'!_Toc173690403" xr:uid="{C969B901-5B0D-480A-8D78-6F0DEF6F6FDC}"/>
    <hyperlink ref="C25" location="'Web Report Descriptions &amp; Links'!_Toc173690404" display="'Web Report Descriptions &amp; Links'!_Toc173690404" xr:uid="{EE521540-4728-471B-B490-D4F74764B468}"/>
    <hyperlink ref="C26" location="'Web Report Descriptions &amp; Links'!_Toc173690405" display="'Web Report Descriptions &amp; Links'!_Toc173690405" xr:uid="{8BBAC556-8A4D-42B5-A563-88A8E365B79F}"/>
    <hyperlink ref="C27" location="'Web Report Descriptions &amp; Links'!_Toc173690406" display="'Web Report Descriptions &amp; Links'!_Toc173690406" xr:uid="{6AF65166-8CF0-491E-916E-86330230B7F8}"/>
    <hyperlink ref="C28" location="'Web Report Descriptions &amp; Links'!_Toc173690407" display="'Web Report Descriptions &amp; Links'!_Toc173690407" xr:uid="{1BF8C984-15D7-43D7-BDE5-83AC3415F716}"/>
    <hyperlink ref="C29" location="'Web Report Descriptions &amp; Links'!_Toc173690408" display="'Web Report Descriptions &amp; Links'!_Toc173690408" xr:uid="{21C7D4B4-9692-4BDE-B56B-8373E033918D}"/>
    <hyperlink ref="C30" location="'Web Report Descriptions &amp; Links'!_Toc173690409" display="'Web Report Descriptions &amp; Links'!_Toc173690409" xr:uid="{E881FFCA-ADE1-45A5-B8C3-5535D210DD38}"/>
    <hyperlink ref="C31" location="'Web Report Descriptions &amp; Links'!_Toc173690410" display="'Web Report Descriptions &amp; Links'!_Toc173690410" xr:uid="{378CBF79-4E18-4865-ACC8-79A94E4F8520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d 8 9 b 0 a 1 - 6 1 8 c - 4 d c d - 9 3 f e - a d 0 2 8 7 c e 7 2 3 0 "   x m l n s = " h t t p : / / s c h e m a s . m i c r o s o f t . c o m / D a t a M a s h u p " > A A A A A M Y F A A B Q S w M E F A A C A A g A f X 4 Q W U U A 6 P u k A A A A 9 g A A A B I A H A B D b 2 5 m a W c v U G F j a 2 F n Z S 5 4 b W w g o h g A K K A U A A A A A A A A A A A A A A A A A A A A A A A A A A A A h Y 8 x D o I w G I W v Q r r T l h K j I a U M r p K Y E I 1 r U y o 0 w o + h x X I 3 B 4 / k F c Q o 6 u b 4 v v c N 7 9 2 v N 5 6 N b R N c d G 9 N B y m K M E W B B t W V B q o U D e 4 Y r l A m + F a q k 6 x 0 M M l g k 9 G W K a q d O y e E e O + x j 3 H X V 4 R R G p F D v i l U r V u J P r L 5 L 4 c G r J O g N B J 8 / x o j G I 5 i i h d s i S k n M + S 5 g a / A p r 3 P 9 g f y 9 d C 4 o d d C Q 7 g r O J k j J + 8 P 4 g F Q S w M E F A A C A A g A f X 4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1 + E F m j x i S 9 w A I A A M E k A A A T A B w A R m 9 y b X V s Y X M v U 2 V j d G l v b j E u b S C i G A A o o B Q A A A A A A A A A A A A A A A A A A A A A A A A A A A D t V l 1 r 2 z A U f Q / k P w j 3 x Q E 3 X b s V S s c e u q Q d G a O D u B 8 P Y w + q f e e I 2 Z K R r t u G 0 v 8 + W b Z j y 8 4 2 2 F P a K Q + J 7 j n X v o r O v e I o i J A J T s L q 9 / D 9 e D Q e q R W V E J M 9 7 x P g n C K d M 0 N S u S b + 0 c Q j H 0 g K O B 4 R / Q l F I S P Q y G c l + H Q u o i I D j v 4 t 3 E 1 n g q N e K 9 9 b I e a n B w c J U x j t P 8 C d k v c I C g / 3 j 4 5 O T 9 6 c H B 8 M 6 n i T S V A V k K C K F H W B q t K 3 p Y m / 1 + y e p 6 v c g 0 S 9 X R T k i t 6 l U O 7 P L K Y X U m R f d F G / e k l A w j x l i C C n Z v F x f S l w x X j i T w L C i z R t v s 8 f U d I b m h a g p u d S C j n Z l D t / z C m P d b W Z S I u M H 7 b F K m Y J k Z B x R f p b d x c Q r 3 k 2 I E / e k q m f F z R C I R d z w 1 G E R M h 1 F Y V C 4 l c Z g y y D N v W S Z m A j M x E b 5 I Z K V p Z p M p r X N f E c V C R Z X h 5 z R a d R k d I m X K g G g L i K F z x m E d U F q v B a Q b z g G o T H E r j m D J V 5 r V b v a p 2 b E i F L O P u h n + I 4 Z 0 m d c J b r E w d 1 J U L U L 7 e Q J S R 1 + Q 0 0 E w X H d Q / K s k K X s 9 E F 1 8 e d C 9 l s e E P o n f 2 O C l E C z S z o V i d J t d K J z 0 6 T 3 d O k H b 8 l i P L k N / O n 2 v m r q R r 3 t 4 x q 8 D Q 4 + n + R z 8 n 1 Z 7 m s Q 9 w y M p 1 p s p T l + n y 3 6 l o S r a z D F g i e h s I 2 c X + g u z K T C u q n N L q b X 8 P 1 O 6 C J i Q F M S l e 9 c k 1 M Y K i t Y n Z A U q M m e S h y t b D J V u 9 6 Z d O t 9 v W q T 3 f 6 o A 3 s p H 5 b W L G d O m y U H t L / Z 0 3 z 1 C u b t h q p c w l 0 e q V s J 6 3 / U j x 0 + q Q E / W E f d Z v D N K P p w + m Z i k D P J U 8 q i T r 9 2 e e f J + M R 4 9 t K / 9 U r v X V e y X m l 1 3 v R O 6 + 0 g 5 o 4 r / S S 5 H J e y X k l 5 5 V K r / T O e S X n l V 7 v R e + 8 0 g 5 q 4 r z S S 5 L L e S X n l Z x X K r 3 S s f N K z i u 9 3 o v e e a U d 1 M R 5 p Z c k l / N K z i v 9 H 1 7 p F 1 B L A Q I t A B Q A A g A I A H 1 + E F l F A O j 7 p A A A A P Y A A A A S A A A A A A A A A A A A A A A A A A A A A A B D b 2 5 m a W c v U G F j a 2 F n Z S 5 4 b W x Q S w E C L Q A U A A I A C A B 9 f h B Z D 8 r p q 6 Q A A A D p A A A A E w A A A A A A A A A A A A A A A A D w A A A A W 0 N v b n R l b n R f V H l w Z X N d L n h t b F B L A Q I t A B Q A A g A I A H 1 + E F m j x i S 9 w A I A A M E k A A A T A A A A A A A A A A A A A A A A A O E B A A B G b 3 J t d W x h c y 9 T Z W N 0 a W 9 u M S 5 t U E s F B g A A A A A D A A M A w g A A A O 4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9 o A A A A A A A A z W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E z M z J k Y W Y z L W V l M G U t N G M z O C 0 4 Y W Z h L T I y Z j B m N G M w Z m I w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T G 9 h Z G V k V G 9 B b m F s e X N p c 1 N l c n Z p Y 2 V z I i B W Y W x 1 Z T 0 i b D A i I C 8 + P E V u d H J 5 I F R 5 c G U 9 I k Z p b G x M Y X N 0 V X B k Y X R l Z C I g V m F s d W U 9 I m Q y M D I 0 L T A 3 L T I 1 V D E 1 O j Q 0 O j Q 3 L j U 1 O D Y 0 N j N a I i A v P j x F b n R y e S B U e X B l P S J G a W x s R X J y b 3 J D b 2 R l I i B W Y W x 1 Z T 0 i c 1 V u a 2 5 v d 2 4 i I C 8 + P E V u d H J 5 I F R 5 c G U 9 I k Z p b G x D b 2 x 1 b W 5 U e X B l c y I g V m F s d W U 9 I n N B Q U F B Q U F B Q U F B Q U F B Q U F B Q U F B Q U F B Q U F B Q U F B Q U F B P S I g L z 4 8 R W 5 0 c n k g V H l w Z T 0 i R m l s b E N v b H V t b k 5 h b W V z I i B W Y W x 1 Z T 0 i c 1 s m c X V v d D t D Y X R l Z 2 9 y e S Z x d W 9 0 O y w m c X V v d D t S a X N r I E Z h Y 3 R v c i Z x d W 9 0 O y w m c X V v d D t D b 2 R l J n F 1 b 3 Q 7 L C Z x d W 9 0 O 1 Z h c m l h Y m x l I E 5 h b W U m c X V v d D s s J n F 1 b 3 Q 7 R G V z Y 3 J p c H R p b 2 4 m c X V v d D s s J n F 1 b 3 Q 7 Q 2 F s Y 3 V s Y X R p b 2 4 m c X V v d D s s J n F 1 b 3 Q 7 S X N D Y W x j d W x h d G V k J n F 1 b 3 Q 7 L C Z x d W 9 0 O 0 l z S W 5 k a W N h d G 9 y J n F 1 b 3 Q 7 L C Z x d W 9 0 O 0 l z V X N l Z E l u S W 5 k Z X g m c X V v d D s s J n F 1 b 3 Q 7 V W 5 p d H M m c X V v d D s s J n F 1 b 3 Q 7 R G F 0 Y S B U e X B l J n F 1 b 3 Q 7 L C Z x d W 9 0 O 1 N p Z 2 5 p Z m l j Y W 5 0 I E R p Z 2 l 0 c y Z x d W 9 0 O y w m c X V v d D t T d G F 0 Z S Z x d W 9 0 O y w m c X V v d D t S Z W d p b 2 4 m c X V v d D s s J n F 1 b 3 Q 7 Q 2 9 1 b n R 5 J n F 1 b 3 Q 7 L C Z x d W 9 0 O 0 N v b W 1 1 b m l 0 e S Z x d W 9 0 O y w m c X V v d D t J b m N v c n B v c m F 0 Z W Q m c X V v d D s s J n F 1 b 3 Q 7 V W 5 p b m N v c n B v c m F 0 Z W Q m c X V v d D s s J n F 1 b 3 Q 7 U 3 R y Z W F t J n F 1 b 3 Q 7 L C Z x d W 9 0 O 1 d h d G V y c 2 h l Z C Z x d W 9 0 O y w m c X V v d D t S a X N r R m F j d G 9 y S U Q m c X V v d D s s J n F 1 b 3 Q 7 U 2 9 y d E 9 y Z G V y J n F 1 b 3 Q 7 L C Z x d W 9 0 O 0 N h d G V n b 3 J 5 S U Q m c X V v d D t d I i A v P j x F b n R y e S B U e X B l P S J G a W x s U 3 R h d H V z I i B W Y W x 1 Z T 0 i c 0 N v b X B s Z X R l I i A v P j x F b n R y e S B U e X B l P S J G a W x s Q 2 9 1 b n Q i I F Z h b H V l P S J s M T A x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V 0 R G F 0 Y U R p Y 3 R p b 2 5 h c n k g K D I p L 0 F 1 d G 9 S Z W 1 v d m V k Q 2 9 s d W 1 u c z E u e 0 N h d G V n b 3 J 5 L D B 9 J n F 1 b 3 Q 7 L C Z x d W 9 0 O 1 N l Y 3 R p b 2 4 x L 0 d l d E R h d G F E a W N 0 a W 9 u Y X J 5 I C g y K S 9 B d X R v U m V t b 3 Z l Z E N v b H V t b n M x L n t S a X N r I E Z h Y 3 R v c i w x f S Z x d W 9 0 O y w m c X V v d D t T Z W N 0 a W 9 u M S 9 H Z X R E Y X R h R G l j d G l v b m F y e S A o M i k v Q X V 0 b 1 J l b W 9 2 Z W R D b 2 x 1 b W 5 z M S 5 7 Q 2 9 k Z S w y f S Z x d W 9 0 O y w m c X V v d D t T Z W N 0 a W 9 u M S 9 H Z X R E Y X R h R G l j d G l v b m F y e S A o M i k v Q X V 0 b 1 J l b W 9 2 Z W R D b 2 x 1 b W 5 z M S 5 7 V m F y a W F i b G U g T m F t Z S w z f S Z x d W 9 0 O y w m c X V v d D t T Z W N 0 a W 9 u M S 9 H Z X R E Y X R h R G l j d G l v b m F y e S A o M i k v Q X V 0 b 1 J l b W 9 2 Z W R D b 2 x 1 b W 5 z M S 5 7 R G V z Y 3 J p c H R p b 2 4 s N H 0 m c X V v d D s s J n F 1 b 3 Q 7 U 2 V j d G l v b j E v R 2 V 0 R G F 0 Y U R p Y 3 R p b 2 5 h c n k g K D I p L 0 F 1 d G 9 S Z W 1 v d m V k Q 2 9 s d W 1 u c z E u e 0 N h b G N 1 b G F 0 a W 9 u L D V 9 J n F 1 b 3 Q 7 L C Z x d W 9 0 O 1 N l Y 3 R p b 2 4 x L 0 d l d E R h d G F E a W N 0 a W 9 u Y X J 5 I C g y K S 9 B d X R v U m V t b 3 Z l Z E N v b H V t b n M x L n t J c 0 N h b G N 1 b G F 0 Z W Q s N n 0 m c X V v d D s s J n F 1 b 3 Q 7 U 2 V j d G l v b j E v R 2 V 0 R G F 0 Y U R p Y 3 R p b 2 5 h c n k g K D I p L 0 F 1 d G 9 S Z W 1 v d m V k Q 2 9 s d W 1 u c z E u e 0 l z S W 5 k a W N h d G 9 y L D d 9 J n F 1 b 3 Q 7 L C Z x d W 9 0 O 1 N l Y 3 R p b 2 4 x L 0 d l d E R h d G F E a W N 0 a W 9 u Y X J 5 I C g y K S 9 B d X R v U m V t b 3 Z l Z E N v b H V t b n M x L n t J c 1 V z Z W R J b k l u Z G V 4 L D h 9 J n F 1 b 3 Q 7 L C Z x d W 9 0 O 1 N l Y 3 R p b 2 4 x L 0 d l d E R h d G F E a W N 0 a W 9 u Y X J 5 I C g y K S 9 B d X R v U m V t b 3 Z l Z E N v b H V t b n M x L n t V b m l 0 c y w 5 f S Z x d W 9 0 O y w m c X V v d D t T Z W N 0 a W 9 u M S 9 H Z X R E Y X R h R G l j d G l v b m F y e S A o M i k v Q X V 0 b 1 J l b W 9 2 Z W R D b 2 x 1 b W 5 z M S 5 7 R G F 0 Y S B U e X B l L D E w f S Z x d W 9 0 O y w m c X V v d D t T Z W N 0 a W 9 u M S 9 H Z X R E Y X R h R G l j d G l v b m F y e S A o M i k v Q X V 0 b 1 J l b W 9 2 Z W R D b 2 x 1 b W 5 z M S 5 7 U 2 l n b m l m a W N h b n Q g R G l n a X R z L D E x f S Z x d W 9 0 O y w m c X V v d D t T Z W N 0 a W 9 u M S 9 H Z X R E Y X R h R G l j d G l v b m F y e S A o M i k v Q X V 0 b 1 J l b W 9 2 Z W R D b 2 x 1 b W 5 z M S 5 7 U 3 R h d G U s M T J 9 J n F 1 b 3 Q 7 L C Z x d W 9 0 O 1 N l Y 3 R p b 2 4 x L 0 d l d E R h d G F E a W N 0 a W 9 u Y X J 5 I C g y K S 9 B d X R v U m V t b 3 Z l Z E N v b H V t b n M x L n t S Z W d p b 2 4 s M T N 9 J n F 1 b 3 Q 7 L C Z x d W 9 0 O 1 N l Y 3 R p b 2 4 x L 0 d l d E R h d G F E a W N 0 a W 9 u Y X J 5 I C g y K S 9 B d X R v U m V t b 3 Z l Z E N v b H V t b n M x L n t D b 3 V u d H k s M T R 9 J n F 1 b 3 Q 7 L C Z x d W 9 0 O 1 N l Y 3 R p b 2 4 x L 0 d l d E R h d G F E a W N 0 a W 9 u Y X J 5 I C g y K S 9 B d X R v U m V t b 3 Z l Z E N v b H V t b n M x L n t D b 2 1 t d W 5 p d H k s M T V 9 J n F 1 b 3 Q 7 L C Z x d W 9 0 O 1 N l Y 3 R p b 2 4 x L 0 d l d E R h d G F E a W N 0 a W 9 u Y X J 5 I C g y K S 9 B d X R v U m V t b 3 Z l Z E N v b H V t b n M x L n t J b m N v c n B v c m F 0 Z W Q s M T Z 9 J n F 1 b 3 Q 7 L C Z x d W 9 0 O 1 N l Y 3 R p b 2 4 x L 0 d l d E R h d G F E a W N 0 a W 9 u Y X J 5 I C g y K S 9 B d X R v U m V t b 3 Z l Z E N v b H V t b n M x L n t V b m l u Y 2 9 y c G 9 y Y X R l Z C w x N 3 0 m c X V v d D s s J n F 1 b 3 Q 7 U 2 V j d G l v b j E v R 2 V 0 R G F 0 Y U R p Y 3 R p b 2 5 h c n k g K D I p L 0 F 1 d G 9 S Z W 1 v d m V k Q 2 9 s d W 1 u c z E u e 1 N 0 c m V h b S w x O H 0 m c X V v d D s s J n F 1 b 3 Q 7 U 2 V j d G l v b j E v R 2 V 0 R G F 0 Y U R p Y 3 R p b 2 5 h c n k g K D I p L 0 F 1 d G 9 S Z W 1 v d m V k Q 2 9 s d W 1 u c z E u e 1 d h d G V y c 2 h l Z C w x O X 0 m c X V v d D s s J n F 1 b 3 Q 7 U 2 V j d G l v b j E v R 2 V 0 R G F 0 Y U R p Y 3 R p b 2 5 h c n k g K D I p L 0 F 1 d G 9 S Z W 1 v d m V k Q 2 9 s d W 1 u c z E u e 1 J p c 2 t G Y W N 0 b 3 J J R C w y M H 0 m c X V v d D s s J n F 1 b 3 Q 7 U 2 V j d G l v b j E v R 2 V 0 R G F 0 Y U R p Y 3 R p b 2 5 h c n k g K D I p L 0 F 1 d G 9 S Z W 1 v d m V k Q 2 9 s d W 1 u c z E u e 1 N v c n R P c m R l c i w y M X 0 m c X V v d D s s J n F 1 b 3 Q 7 U 2 V j d G l v b j E v R 2 V 0 R G F 0 Y U R p Y 3 R p b 2 5 h c n k g K D I p L 0 F 1 d G 9 S Z W 1 v d m V k Q 2 9 s d W 1 u c z E u e 0 N h d G V n b 3 J 5 S U Q s M j J 9 J n F 1 b 3 Q 7 X S w m c X V v d D t D b 2 x 1 b W 5 D b 3 V u d C Z x d W 9 0 O z o y M y w m c X V v d D t L Z X l D b 2 x 1 b W 5 O Y W 1 l c y Z x d W 9 0 O z p b X S w m c X V v d D t D b 2 x 1 b W 5 J Z G V u d G l 0 a W V z J n F 1 b 3 Q 7 O l s m c X V v d D t T Z W N 0 a W 9 u M S 9 H Z X R E Y X R h R G l j d G l v b m F y e S A o M i k v Q X V 0 b 1 J l b W 9 2 Z W R D b 2 x 1 b W 5 z M S 5 7 Q 2 F 0 Z W d v c n k s M H 0 m c X V v d D s s J n F 1 b 3 Q 7 U 2 V j d G l v b j E v R 2 V 0 R G F 0 Y U R p Y 3 R p b 2 5 h c n k g K D I p L 0 F 1 d G 9 S Z W 1 v d m V k Q 2 9 s d W 1 u c z E u e 1 J p c 2 s g R m F j d G 9 y L D F 9 J n F 1 b 3 Q 7 L C Z x d W 9 0 O 1 N l Y 3 R p b 2 4 x L 0 d l d E R h d G F E a W N 0 a W 9 u Y X J 5 I C g y K S 9 B d X R v U m V t b 3 Z l Z E N v b H V t b n M x L n t D b 2 R l L D J 9 J n F 1 b 3 Q 7 L C Z x d W 9 0 O 1 N l Y 3 R p b 2 4 x L 0 d l d E R h d G F E a W N 0 a W 9 u Y X J 5 I C g y K S 9 B d X R v U m V t b 3 Z l Z E N v b H V t b n M x L n t W Y X J p Y W J s Z S B O Y W 1 l L D N 9 J n F 1 b 3 Q 7 L C Z x d W 9 0 O 1 N l Y 3 R p b 2 4 x L 0 d l d E R h d G F E a W N 0 a W 9 u Y X J 5 I C g y K S 9 B d X R v U m V t b 3 Z l Z E N v b H V t b n M x L n t E Z X N j c m l w d G l v b i w 0 f S Z x d W 9 0 O y w m c X V v d D t T Z W N 0 a W 9 u M S 9 H Z X R E Y X R h R G l j d G l v b m F y e S A o M i k v Q X V 0 b 1 J l b W 9 2 Z W R D b 2 x 1 b W 5 z M S 5 7 Q 2 F s Y 3 V s Y X R p b 2 4 s N X 0 m c X V v d D s s J n F 1 b 3 Q 7 U 2 V j d G l v b j E v R 2 V 0 R G F 0 Y U R p Y 3 R p b 2 5 h c n k g K D I p L 0 F 1 d G 9 S Z W 1 v d m V k Q 2 9 s d W 1 u c z E u e 0 l z Q 2 F s Y 3 V s Y X R l Z C w 2 f S Z x d W 9 0 O y w m c X V v d D t T Z W N 0 a W 9 u M S 9 H Z X R E Y X R h R G l j d G l v b m F y e S A o M i k v Q X V 0 b 1 J l b W 9 2 Z W R D b 2 x 1 b W 5 z M S 5 7 S X N J b m R p Y 2 F 0 b 3 I s N 3 0 m c X V v d D s s J n F 1 b 3 Q 7 U 2 V j d G l v b j E v R 2 V 0 R G F 0 Y U R p Y 3 R p b 2 5 h c n k g K D I p L 0 F 1 d G 9 S Z W 1 v d m V k Q 2 9 s d W 1 u c z E u e 0 l z V X N l Z E l u S W 5 k Z X g s O H 0 m c X V v d D s s J n F 1 b 3 Q 7 U 2 V j d G l v b j E v R 2 V 0 R G F 0 Y U R p Y 3 R p b 2 5 h c n k g K D I p L 0 F 1 d G 9 S Z W 1 v d m V k Q 2 9 s d W 1 u c z E u e 1 V u a X R z L D l 9 J n F 1 b 3 Q 7 L C Z x d W 9 0 O 1 N l Y 3 R p b 2 4 x L 0 d l d E R h d G F E a W N 0 a W 9 u Y X J 5 I C g y K S 9 B d X R v U m V t b 3 Z l Z E N v b H V t b n M x L n t E Y X R h I F R 5 c G U s M T B 9 J n F 1 b 3 Q 7 L C Z x d W 9 0 O 1 N l Y 3 R p b 2 4 x L 0 d l d E R h d G F E a W N 0 a W 9 u Y X J 5 I C g y K S 9 B d X R v U m V t b 3 Z l Z E N v b H V t b n M x L n t T a W d u a W Z p Y 2 F u d C B E a W d p d H M s M T F 9 J n F 1 b 3 Q 7 L C Z x d W 9 0 O 1 N l Y 3 R p b 2 4 x L 0 d l d E R h d G F E a W N 0 a W 9 u Y X J 5 I C g y K S 9 B d X R v U m V t b 3 Z l Z E N v b H V t b n M x L n t T d G F 0 Z S w x M n 0 m c X V v d D s s J n F 1 b 3 Q 7 U 2 V j d G l v b j E v R 2 V 0 R G F 0 Y U R p Y 3 R p b 2 5 h c n k g K D I p L 0 F 1 d G 9 S Z W 1 v d m V k Q 2 9 s d W 1 u c z E u e 1 J l Z 2 l v b i w x M 3 0 m c X V v d D s s J n F 1 b 3 Q 7 U 2 V j d G l v b j E v R 2 V 0 R G F 0 Y U R p Y 3 R p b 2 5 h c n k g K D I p L 0 F 1 d G 9 S Z W 1 v d m V k Q 2 9 s d W 1 u c z E u e 0 N v d W 5 0 e S w x N H 0 m c X V v d D s s J n F 1 b 3 Q 7 U 2 V j d G l v b j E v R 2 V 0 R G F 0 Y U R p Y 3 R p b 2 5 h c n k g K D I p L 0 F 1 d G 9 S Z W 1 v d m V k Q 2 9 s d W 1 u c z E u e 0 N v b W 1 1 b m l 0 e S w x N X 0 m c X V v d D s s J n F 1 b 3 Q 7 U 2 V j d G l v b j E v R 2 V 0 R G F 0 Y U R p Y 3 R p b 2 5 h c n k g K D I p L 0 F 1 d G 9 S Z W 1 v d m V k Q 2 9 s d W 1 u c z E u e 0 l u Y 2 9 y c G 9 y Y X R l Z C w x N n 0 m c X V v d D s s J n F 1 b 3 Q 7 U 2 V j d G l v b j E v R 2 V 0 R G F 0 Y U R p Y 3 R p b 2 5 h c n k g K D I p L 0 F 1 d G 9 S Z W 1 v d m V k Q 2 9 s d W 1 u c z E u e 1 V u a W 5 j b 3 J w b 3 J h d G V k L D E 3 f S Z x d W 9 0 O y w m c X V v d D t T Z W N 0 a W 9 u M S 9 H Z X R E Y X R h R G l j d G l v b m F y e S A o M i k v Q X V 0 b 1 J l b W 9 2 Z W R D b 2 x 1 b W 5 z M S 5 7 U 3 R y Z W F t L D E 4 f S Z x d W 9 0 O y w m c X V v d D t T Z W N 0 a W 9 u M S 9 H Z X R E Y X R h R G l j d G l v b m F y e S A o M i k v Q X V 0 b 1 J l b W 9 2 Z W R D b 2 x 1 b W 5 z M S 5 7 V 2 F 0 Z X J z a G V k L D E 5 f S Z x d W 9 0 O y w m c X V v d D t T Z W N 0 a W 9 u M S 9 H Z X R E Y X R h R G l j d G l v b m F y e S A o M i k v Q X V 0 b 1 J l b W 9 2 Z W R D b 2 x 1 b W 5 z M S 5 7 U m l z a 0 Z h Y 3 R v c k l E L D I w f S Z x d W 9 0 O y w m c X V v d D t T Z W N 0 a W 9 u M S 9 H Z X R E Y X R h R G l j d G l v b m F y e S A o M i k v Q X V 0 b 1 J l b W 9 2 Z W R D b 2 x 1 b W 5 z M S 5 7 U 2 9 y d E 9 y Z G V y L D I x f S Z x d W 9 0 O y w m c X V v d D t T Z W N 0 a W 9 u M S 9 H Z X R E Y X R h R G l j d G l v b m F y e S A o M i k v Q X V 0 b 1 J l b W 9 2 Z W R D b 2 x 1 b W 5 z M S 5 7 Q 2 F 0 Z W d v c n l J R C w y M n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2 V 0 R G F 0 Y U R p Y 3 R p b 2 5 h c n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M i k v c m V z d W x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M i k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I p L 0 V 4 c G F u Z G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I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y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I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z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N j Y z N m M T N l L T N l N 2 U t N G M 1 O S 0 4 O W Y 3 L T d j Y 2 R h M D A 0 Y m U 1 O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T G 9 h Z G V k V G 9 B b m F s e X N p c 1 N l c n Z p Y 2 V z I i B W Y W x 1 Z T 0 i b D A i I C 8 + P E V u d H J 5 I F R 5 c G U 9 I k Z p b G x F c n J v c k N v d W 5 0 I i B W Y W x 1 Z T 0 i b D A i I C 8 + P E V u d H J 5 I F R 5 c G U 9 I k Z p b G x M Y X N 0 V X B k Y X R l Z C I g V m F s d W U 9 I m Q y M D I 0 L T A 3 L T I 1 V D E 5 O j Q 1 O j I x L j k z M D g 3 M j Z a I i A v P j x F b n R y e S B U e X B l P S J G a W x s Q 2 9 s d W 1 u V H l w Z X M i I F Z h b H V l P S J z Q U F B Q U F B Q U F B Q U F B Q U F B Q U F B Q U F B Q U F B Q U F B Q U F B Q T 0 i I C 8 + P E V u d H J 5 I F R 5 c G U 9 I k Z p b G x D b 2 x 1 b W 5 O Y W 1 l c y I g V m F s d W U 9 I n N b J n F 1 b 3 Q 7 Q 2 F 0 Z W d v c n k m c X V v d D s s J n F 1 b 3 Q 7 U m l z a y B G Y W N 0 b 3 I m c X V v d D s s J n F 1 b 3 Q 7 Q 2 9 k Z S Z x d W 9 0 O y w m c X V v d D t W Y X J p Y W J s Z S B O Y W 1 l J n F 1 b 3 Q 7 L C Z x d W 9 0 O 0 R l c 2 N y a X B 0 a W 9 u J n F 1 b 3 Q 7 L C Z x d W 9 0 O 0 N h b G N 1 b G F 0 a W 9 u J n F 1 b 3 Q 7 L C Z x d W 9 0 O 0 l z Q 2 F s Y 3 V s Y X R l Z C Z x d W 9 0 O y w m c X V v d D t J c 0 l u Z G l j Y X R v c i Z x d W 9 0 O y w m c X V v d D t J c 1 V z Z W R J b k l u Z G V 4 J n F 1 b 3 Q 7 L C Z x d W 9 0 O 1 V u a X R z J n F 1 b 3 Q 7 L C Z x d W 9 0 O 0 R h d G E g V H l w Z S Z x d W 9 0 O y w m c X V v d D t T a W d u a W Z p Y 2 F u d C B E a W d p d H M m c X V v d D s s J n F 1 b 3 Q 7 U 3 R h d G U m c X V v d D s s J n F 1 b 3 Q 7 U m V n a W 9 u J n F 1 b 3 Q 7 L C Z x d W 9 0 O 0 N v d W 5 0 e S Z x d W 9 0 O y w m c X V v d D t D b 2 1 t d W 5 p d H k m c X V v d D s s J n F 1 b 3 Q 7 S W 5 j b 3 J w b 3 J h d G V k J n F 1 b 3 Q 7 L C Z x d W 9 0 O 1 V u a W 5 j b 3 J w b 3 J h d G V k J n F 1 b 3 Q 7 L C Z x d W 9 0 O 1 N 0 c m V h b S Z x d W 9 0 O y w m c X V v d D t X Y X R l c n N o Z W Q m c X V v d D s s J n F 1 b 3 Q 7 U m l z a 0 Z h Y 3 R v c k l E J n F 1 b 3 Q 7 L C Z x d W 9 0 O 1 N v c n R P c m R l c i Z x d W 9 0 O y w m c X V v d D t D Y X R l Z 2 9 y e U l E J n F 1 b 3 Q 7 X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M T A x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Z X R E Y X R h R G l j d G l v b m F y e S A o M y k v Q X V 0 b 1 J l b W 9 2 Z W R D b 2 x 1 b W 5 z M S 5 7 Q 2 F 0 Z W d v c n k s M H 0 m c X V v d D s s J n F 1 b 3 Q 7 U 2 V j d G l v b j E v R 2 V 0 R G F 0 Y U R p Y 3 R p b 2 5 h c n k g K D M p L 0 F 1 d G 9 S Z W 1 v d m V k Q 2 9 s d W 1 u c z E u e 1 J p c 2 s g R m F j d G 9 y L D F 9 J n F 1 b 3 Q 7 L C Z x d W 9 0 O 1 N l Y 3 R p b 2 4 x L 0 d l d E R h d G F E a W N 0 a W 9 u Y X J 5 I C g z K S 9 B d X R v U m V t b 3 Z l Z E N v b H V t b n M x L n t D b 2 R l L D J 9 J n F 1 b 3 Q 7 L C Z x d W 9 0 O 1 N l Y 3 R p b 2 4 x L 0 d l d E R h d G F E a W N 0 a W 9 u Y X J 5 I C g z K S 9 B d X R v U m V t b 3 Z l Z E N v b H V t b n M x L n t W Y X J p Y W J s Z S B O Y W 1 l L D N 9 J n F 1 b 3 Q 7 L C Z x d W 9 0 O 1 N l Y 3 R p b 2 4 x L 0 d l d E R h d G F E a W N 0 a W 9 u Y X J 5 I C g z K S 9 B d X R v U m V t b 3 Z l Z E N v b H V t b n M x L n t E Z X N j c m l w d G l v b i w 0 f S Z x d W 9 0 O y w m c X V v d D t T Z W N 0 a W 9 u M S 9 H Z X R E Y X R h R G l j d G l v b m F y e S A o M y k v Q X V 0 b 1 J l b W 9 2 Z W R D b 2 x 1 b W 5 z M S 5 7 Q 2 F s Y 3 V s Y X R p b 2 4 s N X 0 m c X V v d D s s J n F 1 b 3 Q 7 U 2 V j d G l v b j E v R 2 V 0 R G F 0 Y U R p Y 3 R p b 2 5 h c n k g K D M p L 0 F 1 d G 9 S Z W 1 v d m V k Q 2 9 s d W 1 u c z E u e 0 l z Q 2 F s Y 3 V s Y X R l Z C w 2 f S Z x d W 9 0 O y w m c X V v d D t T Z W N 0 a W 9 u M S 9 H Z X R E Y X R h R G l j d G l v b m F y e S A o M y k v Q X V 0 b 1 J l b W 9 2 Z W R D b 2 x 1 b W 5 z M S 5 7 S X N J b m R p Y 2 F 0 b 3 I s N 3 0 m c X V v d D s s J n F 1 b 3 Q 7 U 2 V j d G l v b j E v R 2 V 0 R G F 0 Y U R p Y 3 R p b 2 5 h c n k g K D M p L 0 F 1 d G 9 S Z W 1 v d m V k Q 2 9 s d W 1 u c z E u e 0 l z V X N l Z E l u S W 5 k Z X g s O H 0 m c X V v d D s s J n F 1 b 3 Q 7 U 2 V j d G l v b j E v R 2 V 0 R G F 0 Y U R p Y 3 R p b 2 5 h c n k g K D M p L 0 F 1 d G 9 S Z W 1 v d m V k Q 2 9 s d W 1 u c z E u e 1 V u a X R z L D l 9 J n F 1 b 3 Q 7 L C Z x d W 9 0 O 1 N l Y 3 R p b 2 4 x L 0 d l d E R h d G F E a W N 0 a W 9 u Y X J 5 I C g z K S 9 B d X R v U m V t b 3 Z l Z E N v b H V t b n M x L n t E Y X R h I F R 5 c G U s M T B 9 J n F 1 b 3 Q 7 L C Z x d W 9 0 O 1 N l Y 3 R p b 2 4 x L 0 d l d E R h d G F E a W N 0 a W 9 u Y X J 5 I C g z K S 9 B d X R v U m V t b 3 Z l Z E N v b H V t b n M x L n t T a W d u a W Z p Y 2 F u d C B E a W d p d H M s M T F 9 J n F 1 b 3 Q 7 L C Z x d W 9 0 O 1 N l Y 3 R p b 2 4 x L 0 d l d E R h d G F E a W N 0 a W 9 u Y X J 5 I C g z K S 9 B d X R v U m V t b 3 Z l Z E N v b H V t b n M x L n t T d G F 0 Z S w x M n 0 m c X V v d D s s J n F 1 b 3 Q 7 U 2 V j d G l v b j E v R 2 V 0 R G F 0 Y U R p Y 3 R p b 2 5 h c n k g K D M p L 0 F 1 d G 9 S Z W 1 v d m V k Q 2 9 s d W 1 u c z E u e 1 J l Z 2 l v b i w x M 3 0 m c X V v d D s s J n F 1 b 3 Q 7 U 2 V j d G l v b j E v R 2 V 0 R G F 0 Y U R p Y 3 R p b 2 5 h c n k g K D M p L 0 F 1 d G 9 S Z W 1 v d m V k Q 2 9 s d W 1 u c z E u e 0 N v d W 5 0 e S w x N H 0 m c X V v d D s s J n F 1 b 3 Q 7 U 2 V j d G l v b j E v R 2 V 0 R G F 0 Y U R p Y 3 R p b 2 5 h c n k g K D M p L 0 F 1 d G 9 S Z W 1 v d m V k Q 2 9 s d W 1 u c z E u e 0 N v b W 1 1 b m l 0 e S w x N X 0 m c X V v d D s s J n F 1 b 3 Q 7 U 2 V j d G l v b j E v R 2 V 0 R G F 0 Y U R p Y 3 R p b 2 5 h c n k g K D M p L 0 F 1 d G 9 S Z W 1 v d m V k Q 2 9 s d W 1 u c z E u e 0 l u Y 2 9 y c G 9 y Y X R l Z C w x N n 0 m c X V v d D s s J n F 1 b 3 Q 7 U 2 V j d G l v b j E v R 2 V 0 R G F 0 Y U R p Y 3 R p b 2 5 h c n k g K D M p L 0 F 1 d G 9 S Z W 1 v d m V k Q 2 9 s d W 1 u c z E u e 1 V u a W 5 j b 3 J w b 3 J h d G V k L D E 3 f S Z x d W 9 0 O y w m c X V v d D t T Z W N 0 a W 9 u M S 9 H Z X R E Y X R h R G l j d G l v b m F y e S A o M y k v Q X V 0 b 1 J l b W 9 2 Z W R D b 2 x 1 b W 5 z M S 5 7 U 3 R y Z W F t L D E 4 f S Z x d W 9 0 O y w m c X V v d D t T Z W N 0 a W 9 u M S 9 H Z X R E Y X R h R G l j d G l v b m F y e S A o M y k v Q X V 0 b 1 J l b W 9 2 Z W R D b 2 x 1 b W 5 z M S 5 7 V 2 F 0 Z X J z a G V k L D E 5 f S Z x d W 9 0 O y w m c X V v d D t T Z W N 0 a W 9 u M S 9 H Z X R E Y X R h R G l j d G l v b m F y e S A o M y k v Q X V 0 b 1 J l b W 9 2 Z W R D b 2 x 1 b W 5 z M S 5 7 U m l z a 0 Z h Y 3 R v c k l E L D I w f S Z x d W 9 0 O y w m c X V v d D t T Z W N 0 a W 9 u M S 9 H Z X R E Y X R h R G l j d G l v b m F y e S A o M y k v Q X V 0 b 1 J l b W 9 2 Z W R D b 2 x 1 b W 5 z M S 5 7 U 2 9 y d E 9 y Z G V y L D I x f S Z x d W 9 0 O y w m c X V v d D t T Z W N 0 a W 9 u M S 9 H Z X R E Y X R h R G l j d G l v b m F y e S A o M y k v Q X V 0 b 1 J l b W 9 2 Z W R D b 2 x 1 b W 5 z M S 5 7 Q 2 F 0 Z W d v c n l J R C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0 d l d E R h d G F E a W N 0 a W 9 u Y X J 5 I C g z K S 9 B d X R v U m V t b 3 Z l Z E N v b H V t b n M x L n t D Y X R l Z 2 9 y e S w w f S Z x d W 9 0 O y w m c X V v d D t T Z W N 0 a W 9 u M S 9 H Z X R E Y X R h R G l j d G l v b m F y e S A o M y k v Q X V 0 b 1 J l b W 9 2 Z W R D b 2 x 1 b W 5 z M S 5 7 U m l z a y B G Y W N 0 b 3 I s M X 0 m c X V v d D s s J n F 1 b 3 Q 7 U 2 V j d G l v b j E v R 2 V 0 R G F 0 Y U R p Y 3 R p b 2 5 h c n k g K D M p L 0 F 1 d G 9 S Z W 1 v d m V k Q 2 9 s d W 1 u c z E u e 0 N v Z G U s M n 0 m c X V v d D s s J n F 1 b 3 Q 7 U 2 V j d G l v b j E v R 2 V 0 R G F 0 Y U R p Y 3 R p b 2 5 h c n k g K D M p L 0 F 1 d G 9 S Z W 1 v d m V k Q 2 9 s d W 1 u c z E u e 1 Z h c m l h Y m x l I E 5 h b W U s M 3 0 m c X V v d D s s J n F 1 b 3 Q 7 U 2 V j d G l v b j E v R 2 V 0 R G F 0 Y U R p Y 3 R p b 2 5 h c n k g K D M p L 0 F 1 d G 9 S Z W 1 v d m V k Q 2 9 s d W 1 u c z E u e 0 R l c 2 N y a X B 0 a W 9 u L D R 9 J n F 1 b 3 Q 7 L C Z x d W 9 0 O 1 N l Y 3 R p b 2 4 x L 0 d l d E R h d G F E a W N 0 a W 9 u Y X J 5 I C g z K S 9 B d X R v U m V t b 3 Z l Z E N v b H V t b n M x L n t D Y W x j d W x h d G l v b i w 1 f S Z x d W 9 0 O y w m c X V v d D t T Z W N 0 a W 9 u M S 9 H Z X R E Y X R h R G l j d G l v b m F y e S A o M y k v Q X V 0 b 1 J l b W 9 2 Z W R D b 2 x 1 b W 5 z M S 5 7 S X N D Y W x j d W x h d G V k L D Z 9 J n F 1 b 3 Q 7 L C Z x d W 9 0 O 1 N l Y 3 R p b 2 4 x L 0 d l d E R h d G F E a W N 0 a W 9 u Y X J 5 I C g z K S 9 B d X R v U m V t b 3 Z l Z E N v b H V t b n M x L n t J c 0 l u Z G l j Y X R v c i w 3 f S Z x d W 9 0 O y w m c X V v d D t T Z W N 0 a W 9 u M S 9 H Z X R E Y X R h R G l j d G l v b m F y e S A o M y k v Q X V 0 b 1 J l b W 9 2 Z W R D b 2 x 1 b W 5 z M S 5 7 S X N V c 2 V k S W 5 J b m R l e C w 4 f S Z x d W 9 0 O y w m c X V v d D t T Z W N 0 a W 9 u M S 9 H Z X R E Y X R h R G l j d G l v b m F y e S A o M y k v Q X V 0 b 1 J l b W 9 2 Z W R D b 2 x 1 b W 5 z M S 5 7 V W 5 p d H M s O X 0 m c X V v d D s s J n F 1 b 3 Q 7 U 2 V j d G l v b j E v R 2 V 0 R G F 0 Y U R p Y 3 R p b 2 5 h c n k g K D M p L 0 F 1 d G 9 S Z W 1 v d m V k Q 2 9 s d W 1 u c z E u e 0 R h d G E g V H l w Z S w x M H 0 m c X V v d D s s J n F 1 b 3 Q 7 U 2 V j d G l v b j E v R 2 V 0 R G F 0 Y U R p Y 3 R p b 2 5 h c n k g K D M p L 0 F 1 d G 9 S Z W 1 v d m V k Q 2 9 s d W 1 u c z E u e 1 N p Z 2 5 p Z m l j Y W 5 0 I E R p Z 2 l 0 c y w x M X 0 m c X V v d D s s J n F 1 b 3 Q 7 U 2 V j d G l v b j E v R 2 V 0 R G F 0 Y U R p Y 3 R p b 2 5 h c n k g K D M p L 0 F 1 d G 9 S Z W 1 v d m V k Q 2 9 s d W 1 u c z E u e 1 N 0 Y X R l L D E y f S Z x d W 9 0 O y w m c X V v d D t T Z W N 0 a W 9 u M S 9 H Z X R E Y X R h R G l j d G l v b m F y e S A o M y k v Q X V 0 b 1 J l b W 9 2 Z W R D b 2 x 1 b W 5 z M S 5 7 U m V n a W 9 u L D E z f S Z x d W 9 0 O y w m c X V v d D t T Z W N 0 a W 9 u M S 9 H Z X R E Y X R h R G l j d G l v b m F y e S A o M y k v Q X V 0 b 1 J l b W 9 2 Z W R D b 2 x 1 b W 5 z M S 5 7 Q 2 9 1 b n R 5 L D E 0 f S Z x d W 9 0 O y w m c X V v d D t T Z W N 0 a W 9 u M S 9 H Z X R E Y X R h R G l j d G l v b m F y e S A o M y k v Q X V 0 b 1 J l b W 9 2 Z W R D b 2 x 1 b W 5 z M S 5 7 Q 2 9 t b X V u a X R 5 L D E 1 f S Z x d W 9 0 O y w m c X V v d D t T Z W N 0 a W 9 u M S 9 H Z X R E Y X R h R G l j d G l v b m F y e S A o M y k v Q X V 0 b 1 J l b W 9 2 Z W R D b 2 x 1 b W 5 z M S 5 7 S W 5 j b 3 J w b 3 J h d G V k L D E 2 f S Z x d W 9 0 O y w m c X V v d D t T Z W N 0 a W 9 u M S 9 H Z X R E Y X R h R G l j d G l v b m F y e S A o M y k v Q X V 0 b 1 J l b W 9 2 Z W R D b 2 x 1 b W 5 z M S 5 7 V W 5 p b m N v c n B v c m F 0 Z W Q s M T d 9 J n F 1 b 3 Q 7 L C Z x d W 9 0 O 1 N l Y 3 R p b 2 4 x L 0 d l d E R h d G F E a W N 0 a W 9 u Y X J 5 I C g z K S 9 B d X R v U m V t b 3 Z l Z E N v b H V t b n M x L n t T d H J l Y W 0 s M T h 9 J n F 1 b 3 Q 7 L C Z x d W 9 0 O 1 N l Y 3 R p b 2 4 x L 0 d l d E R h d G F E a W N 0 a W 9 u Y X J 5 I C g z K S 9 B d X R v U m V t b 3 Z l Z E N v b H V t b n M x L n t X Y X R l c n N o Z W Q s M T l 9 J n F 1 b 3 Q 7 L C Z x d W 9 0 O 1 N l Y 3 R p b 2 4 x L 0 d l d E R h d G F E a W N 0 a W 9 u Y X J 5 I C g z K S 9 B d X R v U m V t b 3 Z l Z E N v b H V t b n M x L n t S a X N r R m F j d G 9 y S U Q s M j B 9 J n F 1 b 3 Q 7 L C Z x d W 9 0 O 1 N l Y 3 R p b 2 4 x L 0 d l d E R h d G F E a W N 0 a W 9 u Y X J 5 I C g z K S 9 B d X R v U m V t b 3 Z l Z E N v b H V t b n M x L n t T b 3 J 0 T 3 J k Z X I s M j F 9 J n F 1 b 3 Q 7 L C Z x d W 9 0 O 1 N l Y 3 R p b 2 4 x L 0 d l d E R h d G F E a W N 0 a W 9 u Y X J 5 I C g z K S 9 B d X R v U m V t b 3 Z l Z E N v b H V t b n M x L n t D Y X R l Z 2 9 y e U l E L D I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V 0 R G F 0 Y U R p Y 3 R p b 2 5 h c n k l M j A o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M y k v c m V z d W x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M y k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M p L 0 V 4 c G F u Z G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M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z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M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0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g z N T A y Z W Z l L T Q 1 Z W E t N D U 1 M C 1 i M z k 3 L W E w Y j c 1 N j E 4 Z m M 4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x h c 3 R V c G R h d G V k I i B W Y W x 1 Z T 0 i Z D I w M j Q t M D c t M j V U M T k 6 M z g 6 M T M u M T c 5 N D Q x M V o i I C 8 + P E V u d H J 5 I F R 5 c G U 9 I k x v Y W R l Z F R v Q W 5 h b H l z a X N T Z X J 2 a W N l c y I g V m F s d W U 9 I m w w I i A v P j x F b n R y e S B U e X B l P S J G a W x s Q 2 9 s d W 1 u V H l w Z X M i I F Z h b H V l P S J z Q U F B Q U F B Q U F B Q U F B Q U F B Q U F B Q U F B Q U F B Q U F B Q U F B Q T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D Y X R l Z 2 9 y e S Z x d W 9 0 O y w m c X V v d D t S a X N r I E Z h Y 3 R v c i Z x d W 9 0 O y w m c X V v d D t D b 2 R l J n F 1 b 3 Q 7 L C Z x d W 9 0 O 1 Z h c m l h Y m x l I E 5 h b W U m c X V v d D s s J n F 1 b 3 Q 7 R G V z Y 3 J p c H R p b 2 4 m c X V v d D s s J n F 1 b 3 Q 7 Q 2 F s Y 3 V s Y X R p b 2 4 m c X V v d D s s J n F 1 b 3 Q 7 S X N D Y W x j d W x h d G V k J n F 1 b 3 Q 7 L C Z x d W 9 0 O 0 l z S W 5 k a W N h d G 9 y J n F 1 b 3 Q 7 L C Z x d W 9 0 O 0 l z V X N l Z E l u S W 5 k Z X g m c X V v d D s s J n F 1 b 3 Q 7 V W 5 p d H M m c X V v d D s s J n F 1 b 3 Q 7 R G F 0 Y S B U e X B l J n F 1 b 3 Q 7 L C Z x d W 9 0 O 1 N p Z 2 5 p Z m l j Y W 5 0 I E R p Z 2 l 0 c y Z x d W 9 0 O y w m c X V v d D t T d G F 0 Z S Z x d W 9 0 O y w m c X V v d D t S Z W d p b 2 4 m c X V v d D s s J n F 1 b 3 Q 7 Q 2 9 1 b n R 5 J n F 1 b 3 Q 7 L C Z x d W 9 0 O 0 N v b W 1 1 b m l 0 e S Z x d W 9 0 O y w m c X V v d D t J b m N v c n B v c m F 0 Z W Q m c X V v d D s s J n F 1 b 3 Q 7 V W 5 p b m N v c n B v c m F 0 Z W Q m c X V v d D s s J n F 1 b 3 Q 7 U 3 R y Z W F t J n F 1 b 3 Q 7 L C Z x d W 9 0 O 1 d h d G V y c 2 h l Z C Z x d W 9 0 O y w m c X V v d D t S a X N r R m F j d G 9 y S U Q m c X V v d D s s J n F 1 b 3 Q 7 U 2 9 y d E 9 y Z G V y J n F 1 b 3 Q 7 L C Z x d W 9 0 O 0 N h d G V n b 3 J 5 S U Q m c X V v d D t d I i A v P j x F b n R y e S B U e X B l P S J G a W x s Q 2 9 1 b n Q i I F Z h b H V l P S J s M T A x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Z X R E Y X R h R G l j d G l v b m F y e S A o M i k v Q X V 0 b 1 J l b W 9 2 Z W R D b 2 x 1 b W 5 z M S 5 7 Q 2 F 0 Z W d v c n k s M H 0 m c X V v d D s s J n F 1 b 3 Q 7 U 2 V j d G l v b j E v R 2 V 0 R G F 0 Y U R p Y 3 R p b 2 5 h c n k g K D I p L 0 F 1 d G 9 S Z W 1 v d m V k Q 2 9 s d W 1 u c z E u e 1 J p c 2 s g R m F j d G 9 y L D F 9 J n F 1 b 3 Q 7 L C Z x d W 9 0 O 1 N l Y 3 R p b 2 4 x L 0 d l d E R h d G F E a W N 0 a W 9 u Y X J 5 I C g y K S 9 B d X R v U m V t b 3 Z l Z E N v b H V t b n M x L n t D b 2 R l L D J 9 J n F 1 b 3 Q 7 L C Z x d W 9 0 O 1 N l Y 3 R p b 2 4 x L 0 d l d E R h d G F E a W N 0 a W 9 u Y X J 5 I C g y K S 9 B d X R v U m V t b 3 Z l Z E N v b H V t b n M x L n t W Y X J p Y W J s Z S B O Y W 1 l L D N 9 J n F 1 b 3 Q 7 L C Z x d W 9 0 O 1 N l Y 3 R p b 2 4 x L 0 d l d E R h d G F E a W N 0 a W 9 u Y X J 5 I C g y K S 9 B d X R v U m V t b 3 Z l Z E N v b H V t b n M x L n t E Z X N j c m l w d G l v b i w 0 f S Z x d W 9 0 O y w m c X V v d D t T Z W N 0 a W 9 u M S 9 H Z X R E Y X R h R G l j d G l v b m F y e S A o M i k v Q X V 0 b 1 J l b W 9 2 Z W R D b 2 x 1 b W 5 z M S 5 7 Q 2 F s Y 3 V s Y X R p b 2 4 s N X 0 m c X V v d D s s J n F 1 b 3 Q 7 U 2 V j d G l v b j E v R 2 V 0 R G F 0 Y U R p Y 3 R p b 2 5 h c n k g K D I p L 0 F 1 d G 9 S Z W 1 v d m V k Q 2 9 s d W 1 u c z E u e 0 l z Q 2 F s Y 3 V s Y X R l Z C w 2 f S Z x d W 9 0 O y w m c X V v d D t T Z W N 0 a W 9 u M S 9 H Z X R E Y X R h R G l j d G l v b m F y e S A o M i k v Q X V 0 b 1 J l b W 9 2 Z W R D b 2 x 1 b W 5 z M S 5 7 S X N J b m R p Y 2 F 0 b 3 I s N 3 0 m c X V v d D s s J n F 1 b 3 Q 7 U 2 V j d G l v b j E v R 2 V 0 R G F 0 Y U R p Y 3 R p b 2 5 h c n k g K D I p L 0 F 1 d G 9 S Z W 1 v d m V k Q 2 9 s d W 1 u c z E u e 0 l z V X N l Z E l u S W 5 k Z X g s O H 0 m c X V v d D s s J n F 1 b 3 Q 7 U 2 V j d G l v b j E v R 2 V 0 R G F 0 Y U R p Y 3 R p b 2 5 h c n k g K D I p L 0 F 1 d G 9 S Z W 1 v d m V k Q 2 9 s d W 1 u c z E u e 1 V u a X R z L D l 9 J n F 1 b 3 Q 7 L C Z x d W 9 0 O 1 N l Y 3 R p b 2 4 x L 0 d l d E R h d G F E a W N 0 a W 9 u Y X J 5 I C g y K S 9 B d X R v U m V t b 3 Z l Z E N v b H V t b n M x L n t E Y X R h I F R 5 c G U s M T B 9 J n F 1 b 3 Q 7 L C Z x d W 9 0 O 1 N l Y 3 R p b 2 4 x L 0 d l d E R h d G F E a W N 0 a W 9 u Y X J 5 I C g y K S 9 B d X R v U m V t b 3 Z l Z E N v b H V t b n M x L n t T a W d u a W Z p Y 2 F u d C B E a W d p d H M s M T F 9 J n F 1 b 3 Q 7 L C Z x d W 9 0 O 1 N l Y 3 R p b 2 4 x L 0 d l d E R h d G F E a W N 0 a W 9 u Y X J 5 I C g y K S 9 B d X R v U m V t b 3 Z l Z E N v b H V t b n M x L n t T d G F 0 Z S w x M n 0 m c X V v d D s s J n F 1 b 3 Q 7 U 2 V j d G l v b j E v R 2 V 0 R G F 0 Y U R p Y 3 R p b 2 5 h c n k g K D I p L 0 F 1 d G 9 S Z W 1 v d m V k Q 2 9 s d W 1 u c z E u e 1 J l Z 2 l v b i w x M 3 0 m c X V v d D s s J n F 1 b 3 Q 7 U 2 V j d G l v b j E v R 2 V 0 R G F 0 Y U R p Y 3 R p b 2 5 h c n k g K D I p L 0 F 1 d G 9 S Z W 1 v d m V k Q 2 9 s d W 1 u c z E u e 0 N v d W 5 0 e S w x N H 0 m c X V v d D s s J n F 1 b 3 Q 7 U 2 V j d G l v b j E v R 2 V 0 R G F 0 Y U R p Y 3 R p b 2 5 h c n k g K D I p L 0 F 1 d G 9 S Z W 1 v d m V k Q 2 9 s d W 1 u c z E u e 0 N v b W 1 1 b m l 0 e S w x N X 0 m c X V v d D s s J n F 1 b 3 Q 7 U 2 V j d G l v b j E v R 2 V 0 R G F 0 Y U R p Y 3 R p b 2 5 h c n k g K D I p L 0 F 1 d G 9 S Z W 1 v d m V k Q 2 9 s d W 1 u c z E u e 0 l u Y 2 9 y c G 9 y Y X R l Z C w x N n 0 m c X V v d D s s J n F 1 b 3 Q 7 U 2 V j d G l v b j E v R 2 V 0 R G F 0 Y U R p Y 3 R p b 2 5 h c n k g K D I p L 0 F 1 d G 9 S Z W 1 v d m V k Q 2 9 s d W 1 u c z E u e 1 V u a W 5 j b 3 J w b 3 J h d G V k L D E 3 f S Z x d W 9 0 O y w m c X V v d D t T Z W N 0 a W 9 u M S 9 H Z X R E Y X R h R G l j d G l v b m F y e S A o M i k v Q X V 0 b 1 J l b W 9 2 Z W R D b 2 x 1 b W 5 z M S 5 7 U 3 R y Z W F t L D E 4 f S Z x d W 9 0 O y w m c X V v d D t T Z W N 0 a W 9 u M S 9 H Z X R E Y X R h R G l j d G l v b m F y e S A o M i k v Q X V 0 b 1 J l b W 9 2 Z W R D b 2 x 1 b W 5 z M S 5 7 V 2 F 0 Z X J z a G V k L D E 5 f S Z x d W 9 0 O y w m c X V v d D t T Z W N 0 a W 9 u M S 9 H Z X R E Y X R h R G l j d G l v b m F y e S A o M i k v Q X V 0 b 1 J l b W 9 2 Z W R D b 2 x 1 b W 5 z M S 5 7 U m l z a 0 Z h Y 3 R v c k l E L D I w f S Z x d W 9 0 O y w m c X V v d D t T Z W N 0 a W 9 u M S 9 H Z X R E Y X R h R G l j d G l v b m F y e S A o M i k v Q X V 0 b 1 J l b W 9 2 Z W R D b 2 x 1 b W 5 z M S 5 7 U 2 9 y d E 9 y Z G V y L D I x f S Z x d W 9 0 O y w m c X V v d D t T Z W N 0 a W 9 u M S 9 H Z X R E Y X R h R G l j d G l v b m F y e S A o M i k v Q X V 0 b 1 J l b W 9 2 Z W R D b 2 x 1 b W 5 z M S 5 7 Q 2 F 0 Z W d v c n l J R C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0 d l d E R h d G F E a W N 0 a W 9 u Y X J 5 I C g y K S 9 B d X R v U m V t b 3 Z l Z E N v b H V t b n M x L n t D Y X R l Z 2 9 y e S w w f S Z x d W 9 0 O y w m c X V v d D t T Z W N 0 a W 9 u M S 9 H Z X R E Y X R h R G l j d G l v b m F y e S A o M i k v Q X V 0 b 1 J l b W 9 2 Z W R D b 2 x 1 b W 5 z M S 5 7 U m l z a y B G Y W N 0 b 3 I s M X 0 m c X V v d D s s J n F 1 b 3 Q 7 U 2 V j d G l v b j E v R 2 V 0 R G F 0 Y U R p Y 3 R p b 2 5 h c n k g K D I p L 0 F 1 d G 9 S Z W 1 v d m V k Q 2 9 s d W 1 u c z E u e 0 N v Z G U s M n 0 m c X V v d D s s J n F 1 b 3 Q 7 U 2 V j d G l v b j E v R 2 V 0 R G F 0 Y U R p Y 3 R p b 2 5 h c n k g K D I p L 0 F 1 d G 9 S Z W 1 v d m V k Q 2 9 s d W 1 u c z E u e 1 Z h c m l h Y m x l I E 5 h b W U s M 3 0 m c X V v d D s s J n F 1 b 3 Q 7 U 2 V j d G l v b j E v R 2 V 0 R G F 0 Y U R p Y 3 R p b 2 5 h c n k g K D I p L 0 F 1 d G 9 S Z W 1 v d m V k Q 2 9 s d W 1 u c z E u e 0 R l c 2 N y a X B 0 a W 9 u L D R 9 J n F 1 b 3 Q 7 L C Z x d W 9 0 O 1 N l Y 3 R p b 2 4 x L 0 d l d E R h d G F E a W N 0 a W 9 u Y X J 5 I C g y K S 9 B d X R v U m V t b 3 Z l Z E N v b H V t b n M x L n t D Y W x j d W x h d G l v b i w 1 f S Z x d W 9 0 O y w m c X V v d D t T Z W N 0 a W 9 u M S 9 H Z X R E Y X R h R G l j d G l v b m F y e S A o M i k v Q X V 0 b 1 J l b W 9 2 Z W R D b 2 x 1 b W 5 z M S 5 7 S X N D Y W x j d W x h d G V k L D Z 9 J n F 1 b 3 Q 7 L C Z x d W 9 0 O 1 N l Y 3 R p b 2 4 x L 0 d l d E R h d G F E a W N 0 a W 9 u Y X J 5 I C g y K S 9 B d X R v U m V t b 3 Z l Z E N v b H V t b n M x L n t J c 0 l u Z G l j Y X R v c i w 3 f S Z x d W 9 0 O y w m c X V v d D t T Z W N 0 a W 9 u M S 9 H Z X R E Y X R h R G l j d G l v b m F y e S A o M i k v Q X V 0 b 1 J l b W 9 2 Z W R D b 2 x 1 b W 5 z M S 5 7 S X N V c 2 V k S W 5 J b m R l e C w 4 f S Z x d W 9 0 O y w m c X V v d D t T Z W N 0 a W 9 u M S 9 H Z X R E Y X R h R G l j d G l v b m F y e S A o M i k v Q X V 0 b 1 J l b W 9 2 Z W R D b 2 x 1 b W 5 z M S 5 7 V W 5 p d H M s O X 0 m c X V v d D s s J n F 1 b 3 Q 7 U 2 V j d G l v b j E v R 2 V 0 R G F 0 Y U R p Y 3 R p b 2 5 h c n k g K D I p L 0 F 1 d G 9 S Z W 1 v d m V k Q 2 9 s d W 1 u c z E u e 0 R h d G E g V H l w Z S w x M H 0 m c X V v d D s s J n F 1 b 3 Q 7 U 2 V j d G l v b j E v R 2 V 0 R G F 0 Y U R p Y 3 R p b 2 5 h c n k g K D I p L 0 F 1 d G 9 S Z W 1 v d m V k Q 2 9 s d W 1 u c z E u e 1 N p Z 2 5 p Z m l j Y W 5 0 I E R p Z 2 l 0 c y w x M X 0 m c X V v d D s s J n F 1 b 3 Q 7 U 2 V j d G l v b j E v R 2 V 0 R G F 0 Y U R p Y 3 R p b 2 5 h c n k g K D I p L 0 F 1 d G 9 S Z W 1 v d m V k Q 2 9 s d W 1 u c z E u e 1 N 0 Y X R l L D E y f S Z x d W 9 0 O y w m c X V v d D t T Z W N 0 a W 9 u M S 9 H Z X R E Y X R h R G l j d G l v b m F y e S A o M i k v Q X V 0 b 1 J l b W 9 2 Z W R D b 2 x 1 b W 5 z M S 5 7 U m V n a W 9 u L D E z f S Z x d W 9 0 O y w m c X V v d D t T Z W N 0 a W 9 u M S 9 H Z X R E Y X R h R G l j d G l v b m F y e S A o M i k v Q X V 0 b 1 J l b W 9 2 Z W R D b 2 x 1 b W 5 z M S 5 7 Q 2 9 1 b n R 5 L D E 0 f S Z x d W 9 0 O y w m c X V v d D t T Z W N 0 a W 9 u M S 9 H Z X R E Y X R h R G l j d G l v b m F y e S A o M i k v Q X V 0 b 1 J l b W 9 2 Z W R D b 2 x 1 b W 5 z M S 5 7 Q 2 9 t b X V u a X R 5 L D E 1 f S Z x d W 9 0 O y w m c X V v d D t T Z W N 0 a W 9 u M S 9 H Z X R E Y X R h R G l j d G l v b m F y e S A o M i k v Q X V 0 b 1 J l b W 9 2 Z W R D b 2 x 1 b W 5 z M S 5 7 S W 5 j b 3 J w b 3 J h d G V k L D E 2 f S Z x d W 9 0 O y w m c X V v d D t T Z W N 0 a W 9 u M S 9 H Z X R E Y X R h R G l j d G l v b m F y e S A o M i k v Q X V 0 b 1 J l b W 9 2 Z W R D b 2 x 1 b W 5 z M S 5 7 V W 5 p b m N v c n B v c m F 0 Z W Q s M T d 9 J n F 1 b 3 Q 7 L C Z x d W 9 0 O 1 N l Y 3 R p b 2 4 x L 0 d l d E R h d G F E a W N 0 a W 9 u Y X J 5 I C g y K S 9 B d X R v U m V t b 3 Z l Z E N v b H V t b n M x L n t T d H J l Y W 0 s M T h 9 J n F 1 b 3 Q 7 L C Z x d W 9 0 O 1 N l Y 3 R p b 2 4 x L 0 d l d E R h d G F E a W N 0 a W 9 u Y X J 5 I C g y K S 9 B d X R v U m V t b 3 Z l Z E N v b H V t b n M x L n t X Y X R l c n N o Z W Q s M T l 9 J n F 1 b 3 Q 7 L C Z x d W 9 0 O 1 N l Y 3 R p b 2 4 x L 0 d l d E R h d G F E a W N 0 a W 9 u Y X J 5 I C g y K S 9 B d X R v U m V t b 3 Z l Z E N v b H V t b n M x L n t S a X N r R m F j d G 9 y S U Q s M j B 9 J n F 1 b 3 Q 7 L C Z x d W 9 0 O 1 N l Y 3 R p b 2 4 x L 0 d l d E R h d G F E a W N 0 a W 9 u Y X J 5 I C g y K S 9 B d X R v U m V t b 3 Z l Z E N v b H V t b n M x L n t T b 3 J 0 T 3 J k Z X I s M j F 9 J n F 1 b 3 Q 7 L C Z x d W 9 0 O 1 N l Y 3 R p b 2 4 x L 0 d l d E R h d G F E a W N 0 a W 9 u Y X J 5 I C g y K S 9 B d X R v U m V t b 3 Z l Z E N v b H V t b n M x L n t D Y X R l Z 2 9 y e U l E L D I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V 0 R G F 0 Y U R p Y 3 R p b 2 5 h c n k l M j A o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N C k v c m V z d W x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N C k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Q p L 0 V 4 c G F u Z G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Q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0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Q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1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V j Z m M 3 M j Y 0 L W M 1 M j Q t N D g y M S 0 4 N T c x L T J l N T N h O D Z i Y T B k Y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2 V 0 R G F 0 Y U R p Y 3 R p b 2 5 h c n k z I i A v P j x F b n R y e S B U e X B l P S J G a W x s Z W R D b 2 1 w b G V 0 Z V J l c 3 V s d F R v V 2 9 y a 3 N o Z W V 0 I i B W Y W x 1 Z T 0 i b D E i I C 8 + P E V u d H J 5 I F R 5 c G U 9 I k x v Y W R l Z F R v Q W 5 h b H l z a X N T Z X J 2 a W N l c y I g V m F s d W U 9 I m w w I i A v P j x F b n R y e S B U e X B l P S J G a W x s T G F z d F V w Z G F 0 Z W Q i I F Z h b H V l P S J k M j A y N C 0 w O C 0 x N l Q x O T o 1 M T o 1 O S 4 2 O T I 3 N D E 2 W i I g L z 4 8 R W 5 0 c n k g V H l w Z T 0 i R m l s b E N v b H V t b l R 5 c G V z I i B W Y W x 1 Z T 0 i c 0 F B Q U F B Q U F B Q U F B Q U F B Q U F B Q U F B Q U F B Q U F B Q U F B Q U E 9 I i A v P j x F b n R y e S B U e X B l P S J G a W x s Q 2 9 s d W 1 u T m F t Z X M i I F Z h b H V l P S J z W y Z x d W 9 0 O 0 N h d G V n b 3 J 5 J n F 1 b 3 Q 7 L C Z x d W 9 0 O 1 J p c 2 s g R m F j d G 9 y J n F 1 b 3 Q 7 L C Z x d W 9 0 O 0 N v Z G U m c X V v d D s s J n F 1 b 3 Q 7 V m F y a W F i b G U g T m F t Z S Z x d W 9 0 O y w m c X V v d D t E Z X N j c m l w d G l v b i Z x d W 9 0 O y w m c X V v d D t D Y W x j d W x h d G l v b i Z x d W 9 0 O y w m c X V v d D t J c 0 N h b G N 1 b G F 0 Z W Q m c X V v d D s s J n F 1 b 3 Q 7 S X N J b m R p Y 2 F 0 b 3 I m c X V v d D s s J n F 1 b 3 Q 7 S X N V c 2 V k S W 5 J b m R l e C Z x d W 9 0 O y w m c X V v d D t V b m l 0 c y Z x d W 9 0 O y w m c X V v d D t E Y X R h I F R 5 c G U m c X V v d D s s J n F 1 b 3 Q 7 U 2 l n b m l m a W N h b n Q g R G l n a X R z J n F 1 b 3 Q 7 L C Z x d W 9 0 O 1 N 0 Y X R l J n F 1 b 3 Q 7 L C Z x d W 9 0 O 1 J l Z 2 l v b i Z x d W 9 0 O y w m c X V v d D t D b 3 V u d H k m c X V v d D s s J n F 1 b 3 Q 7 Q 2 9 t b X V u a X R 5 J n F 1 b 3 Q 7 L C Z x d W 9 0 O 0 l u Y 2 9 y c G 9 y Y X R l Z C Z x d W 9 0 O y w m c X V v d D t V b m l u Y 2 9 y c G 9 y Y X R l Z C Z x d W 9 0 O y w m c X V v d D t T d H J l Y W 0 m c X V v d D s s J n F 1 b 3 Q 7 V 2 F 0 Z X J z a G V k J n F 1 b 3 Q 7 L C Z x d W 9 0 O 1 J p c 2 t G Y W N 0 b 3 J J R C Z x d W 9 0 O y w m c X V v d D t T b 3 J 0 T 3 J k Z X I m c X V v d D s s J n F 1 b 3 Q 7 Q 2 F 0 Z W d v c n l J R C Z x d W 9 0 O 1 0 i I C 8 + P E V u d H J 5 I F R 5 c G U 9 I k Z p b G x T d G F 0 d X M i I F Z h b H V l P S J z Q 2 9 t c G x l d G U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l d E R h d G F E a W N 0 a W 9 u Y X J 5 I C g 1 K S 9 B d X R v U m V t b 3 Z l Z E N v b H V t b n M x L n t D Y X R l Z 2 9 y e S w w f S Z x d W 9 0 O y w m c X V v d D t T Z W N 0 a W 9 u M S 9 H Z X R E Y X R h R G l j d G l v b m F y e S A o N S k v Q X V 0 b 1 J l b W 9 2 Z W R D b 2 x 1 b W 5 z M S 5 7 U m l z a y B G Y W N 0 b 3 I s M X 0 m c X V v d D s s J n F 1 b 3 Q 7 U 2 V j d G l v b j E v R 2 V 0 R G F 0 Y U R p Y 3 R p b 2 5 h c n k g K D U p L 0 F 1 d G 9 S Z W 1 v d m V k Q 2 9 s d W 1 u c z E u e 0 N v Z G U s M n 0 m c X V v d D s s J n F 1 b 3 Q 7 U 2 V j d G l v b j E v R 2 V 0 R G F 0 Y U R p Y 3 R p b 2 5 h c n k g K D U p L 0 F 1 d G 9 S Z W 1 v d m V k Q 2 9 s d W 1 u c z E u e 1 Z h c m l h Y m x l I E 5 h b W U s M 3 0 m c X V v d D s s J n F 1 b 3 Q 7 U 2 V j d G l v b j E v R 2 V 0 R G F 0 Y U R p Y 3 R p b 2 5 h c n k g K D U p L 0 F 1 d G 9 S Z W 1 v d m V k Q 2 9 s d W 1 u c z E u e 0 R l c 2 N y a X B 0 a W 9 u L D R 9 J n F 1 b 3 Q 7 L C Z x d W 9 0 O 1 N l Y 3 R p b 2 4 x L 0 d l d E R h d G F E a W N 0 a W 9 u Y X J 5 I C g 1 K S 9 B d X R v U m V t b 3 Z l Z E N v b H V t b n M x L n t D Y W x j d W x h d G l v b i w 1 f S Z x d W 9 0 O y w m c X V v d D t T Z W N 0 a W 9 u M S 9 H Z X R E Y X R h R G l j d G l v b m F y e S A o N S k v Q X V 0 b 1 J l b W 9 2 Z W R D b 2 x 1 b W 5 z M S 5 7 S X N D Y W x j d W x h d G V k L D Z 9 J n F 1 b 3 Q 7 L C Z x d W 9 0 O 1 N l Y 3 R p b 2 4 x L 0 d l d E R h d G F E a W N 0 a W 9 u Y X J 5 I C g 1 K S 9 B d X R v U m V t b 3 Z l Z E N v b H V t b n M x L n t J c 0 l u Z G l j Y X R v c i w 3 f S Z x d W 9 0 O y w m c X V v d D t T Z W N 0 a W 9 u M S 9 H Z X R E Y X R h R G l j d G l v b m F y e S A o N S k v Q X V 0 b 1 J l b W 9 2 Z W R D b 2 x 1 b W 5 z M S 5 7 S X N V c 2 V k S W 5 J b m R l e C w 4 f S Z x d W 9 0 O y w m c X V v d D t T Z W N 0 a W 9 u M S 9 H Z X R E Y X R h R G l j d G l v b m F y e S A o N S k v Q X V 0 b 1 J l b W 9 2 Z W R D b 2 x 1 b W 5 z M S 5 7 V W 5 p d H M s O X 0 m c X V v d D s s J n F 1 b 3 Q 7 U 2 V j d G l v b j E v R 2 V 0 R G F 0 Y U R p Y 3 R p b 2 5 h c n k g K D U p L 0 F 1 d G 9 S Z W 1 v d m V k Q 2 9 s d W 1 u c z E u e 0 R h d G E g V H l w Z S w x M H 0 m c X V v d D s s J n F 1 b 3 Q 7 U 2 V j d G l v b j E v R 2 V 0 R G F 0 Y U R p Y 3 R p b 2 5 h c n k g K D U p L 0 F 1 d G 9 S Z W 1 v d m V k Q 2 9 s d W 1 u c z E u e 1 N p Z 2 5 p Z m l j Y W 5 0 I E R p Z 2 l 0 c y w x M X 0 m c X V v d D s s J n F 1 b 3 Q 7 U 2 V j d G l v b j E v R 2 V 0 R G F 0 Y U R p Y 3 R p b 2 5 h c n k g K D U p L 0 F 1 d G 9 S Z W 1 v d m V k Q 2 9 s d W 1 u c z E u e 1 N 0 Y X R l L D E y f S Z x d W 9 0 O y w m c X V v d D t T Z W N 0 a W 9 u M S 9 H Z X R E Y X R h R G l j d G l v b m F y e S A o N S k v Q X V 0 b 1 J l b W 9 2 Z W R D b 2 x 1 b W 5 z M S 5 7 U m V n a W 9 u L D E z f S Z x d W 9 0 O y w m c X V v d D t T Z W N 0 a W 9 u M S 9 H Z X R E Y X R h R G l j d G l v b m F y e S A o N S k v Q X V 0 b 1 J l b W 9 2 Z W R D b 2 x 1 b W 5 z M S 5 7 Q 2 9 1 b n R 5 L D E 0 f S Z x d W 9 0 O y w m c X V v d D t T Z W N 0 a W 9 u M S 9 H Z X R E Y X R h R G l j d G l v b m F y e S A o N S k v Q X V 0 b 1 J l b W 9 2 Z W R D b 2 x 1 b W 5 z M S 5 7 Q 2 9 t b X V u a X R 5 L D E 1 f S Z x d W 9 0 O y w m c X V v d D t T Z W N 0 a W 9 u M S 9 H Z X R E Y X R h R G l j d G l v b m F y e S A o N S k v Q X V 0 b 1 J l b W 9 2 Z W R D b 2 x 1 b W 5 z M S 5 7 S W 5 j b 3 J w b 3 J h d G V k L D E 2 f S Z x d W 9 0 O y w m c X V v d D t T Z W N 0 a W 9 u M S 9 H Z X R E Y X R h R G l j d G l v b m F y e S A o N S k v Q X V 0 b 1 J l b W 9 2 Z W R D b 2 x 1 b W 5 z M S 5 7 V W 5 p b m N v c n B v c m F 0 Z W Q s M T d 9 J n F 1 b 3 Q 7 L C Z x d W 9 0 O 1 N l Y 3 R p b 2 4 x L 0 d l d E R h d G F E a W N 0 a W 9 u Y X J 5 I C g 1 K S 9 B d X R v U m V t b 3 Z l Z E N v b H V t b n M x L n t T d H J l Y W 0 s M T h 9 J n F 1 b 3 Q 7 L C Z x d W 9 0 O 1 N l Y 3 R p b 2 4 x L 0 d l d E R h d G F E a W N 0 a W 9 u Y X J 5 I C g 1 K S 9 B d X R v U m V t b 3 Z l Z E N v b H V t b n M x L n t X Y X R l c n N o Z W Q s M T l 9 J n F 1 b 3 Q 7 L C Z x d W 9 0 O 1 N l Y 3 R p b 2 4 x L 0 d l d E R h d G F E a W N 0 a W 9 u Y X J 5 I C g 1 K S 9 B d X R v U m V t b 3 Z l Z E N v b H V t b n M x L n t S a X N r R m F j d G 9 y S U Q s M j B 9 J n F 1 b 3 Q 7 L C Z x d W 9 0 O 1 N l Y 3 R p b 2 4 x L 0 d l d E R h d G F E a W N 0 a W 9 u Y X J 5 I C g 1 K S 9 B d X R v U m V t b 3 Z l Z E N v b H V t b n M x L n t T b 3 J 0 T 3 J k Z X I s M j F 9 J n F 1 b 3 Q 7 L C Z x d W 9 0 O 1 N l Y 3 R p b 2 4 x L 0 d l d E R h d G F E a W N 0 a W 9 u Y X J 5 I C g 1 K S 9 B d X R v U m V t b 3 Z l Z E N v b H V t b n M x L n t D Y X R l Z 2 9 y e U l E L D I y f S Z x d W 9 0 O 1 0 s J n F 1 b 3 Q 7 Q 2 9 s d W 1 u Q 2 9 1 b n Q m c X V v d D s 6 M j M s J n F 1 b 3 Q 7 S 2 V 5 Q 2 9 s d W 1 u T m F t Z X M m c X V v d D s 6 W 1 0 s J n F 1 b 3 Q 7 Q 2 9 s d W 1 u S W R l b n R p d G l l c y Z x d W 9 0 O z p b J n F 1 b 3 Q 7 U 2 V j d G l v b j E v R 2 V 0 R G F 0 Y U R p Y 3 R p b 2 5 h c n k g K D U p L 0 F 1 d G 9 S Z W 1 v d m V k Q 2 9 s d W 1 u c z E u e 0 N h d G V n b 3 J 5 L D B 9 J n F 1 b 3 Q 7 L C Z x d W 9 0 O 1 N l Y 3 R p b 2 4 x L 0 d l d E R h d G F E a W N 0 a W 9 u Y X J 5 I C g 1 K S 9 B d X R v U m V t b 3 Z l Z E N v b H V t b n M x L n t S a X N r I E Z h Y 3 R v c i w x f S Z x d W 9 0 O y w m c X V v d D t T Z W N 0 a W 9 u M S 9 H Z X R E Y X R h R G l j d G l v b m F y e S A o N S k v Q X V 0 b 1 J l b W 9 2 Z W R D b 2 x 1 b W 5 z M S 5 7 Q 2 9 k Z S w y f S Z x d W 9 0 O y w m c X V v d D t T Z W N 0 a W 9 u M S 9 H Z X R E Y X R h R G l j d G l v b m F y e S A o N S k v Q X V 0 b 1 J l b W 9 2 Z W R D b 2 x 1 b W 5 z M S 5 7 V m F y a W F i b G U g T m F t Z S w z f S Z x d W 9 0 O y w m c X V v d D t T Z W N 0 a W 9 u M S 9 H Z X R E Y X R h R G l j d G l v b m F y e S A o N S k v Q X V 0 b 1 J l b W 9 2 Z W R D b 2 x 1 b W 5 z M S 5 7 R G V z Y 3 J p c H R p b 2 4 s N H 0 m c X V v d D s s J n F 1 b 3 Q 7 U 2 V j d G l v b j E v R 2 V 0 R G F 0 Y U R p Y 3 R p b 2 5 h c n k g K D U p L 0 F 1 d G 9 S Z W 1 v d m V k Q 2 9 s d W 1 u c z E u e 0 N h b G N 1 b G F 0 a W 9 u L D V 9 J n F 1 b 3 Q 7 L C Z x d W 9 0 O 1 N l Y 3 R p b 2 4 x L 0 d l d E R h d G F E a W N 0 a W 9 u Y X J 5 I C g 1 K S 9 B d X R v U m V t b 3 Z l Z E N v b H V t b n M x L n t J c 0 N h b G N 1 b G F 0 Z W Q s N n 0 m c X V v d D s s J n F 1 b 3 Q 7 U 2 V j d G l v b j E v R 2 V 0 R G F 0 Y U R p Y 3 R p b 2 5 h c n k g K D U p L 0 F 1 d G 9 S Z W 1 v d m V k Q 2 9 s d W 1 u c z E u e 0 l z S W 5 k a W N h d G 9 y L D d 9 J n F 1 b 3 Q 7 L C Z x d W 9 0 O 1 N l Y 3 R p b 2 4 x L 0 d l d E R h d G F E a W N 0 a W 9 u Y X J 5 I C g 1 K S 9 B d X R v U m V t b 3 Z l Z E N v b H V t b n M x L n t J c 1 V z Z W R J b k l u Z G V 4 L D h 9 J n F 1 b 3 Q 7 L C Z x d W 9 0 O 1 N l Y 3 R p b 2 4 x L 0 d l d E R h d G F E a W N 0 a W 9 u Y X J 5 I C g 1 K S 9 B d X R v U m V t b 3 Z l Z E N v b H V t b n M x L n t V b m l 0 c y w 5 f S Z x d W 9 0 O y w m c X V v d D t T Z W N 0 a W 9 u M S 9 H Z X R E Y X R h R G l j d G l v b m F y e S A o N S k v Q X V 0 b 1 J l b W 9 2 Z W R D b 2 x 1 b W 5 z M S 5 7 R G F 0 Y S B U e X B l L D E w f S Z x d W 9 0 O y w m c X V v d D t T Z W N 0 a W 9 u M S 9 H Z X R E Y X R h R G l j d G l v b m F y e S A o N S k v Q X V 0 b 1 J l b W 9 2 Z W R D b 2 x 1 b W 5 z M S 5 7 U 2 l n b m l m a W N h b n Q g R G l n a X R z L D E x f S Z x d W 9 0 O y w m c X V v d D t T Z W N 0 a W 9 u M S 9 H Z X R E Y X R h R G l j d G l v b m F y e S A o N S k v Q X V 0 b 1 J l b W 9 2 Z W R D b 2 x 1 b W 5 z M S 5 7 U 3 R h d G U s M T J 9 J n F 1 b 3 Q 7 L C Z x d W 9 0 O 1 N l Y 3 R p b 2 4 x L 0 d l d E R h d G F E a W N 0 a W 9 u Y X J 5 I C g 1 K S 9 B d X R v U m V t b 3 Z l Z E N v b H V t b n M x L n t S Z W d p b 2 4 s M T N 9 J n F 1 b 3 Q 7 L C Z x d W 9 0 O 1 N l Y 3 R p b 2 4 x L 0 d l d E R h d G F E a W N 0 a W 9 u Y X J 5 I C g 1 K S 9 B d X R v U m V t b 3 Z l Z E N v b H V t b n M x L n t D b 3 V u d H k s M T R 9 J n F 1 b 3 Q 7 L C Z x d W 9 0 O 1 N l Y 3 R p b 2 4 x L 0 d l d E R h d G F E a W N 0 a W 9 u Y X J 5 I C g 1 K S 9 B d X R v U m V t b 3 Z l Z E N v b H V t b n M x L n t D b 2 1 t d W 5 p d H k s M T V 9 J n F 1 b 3 Q 7 L C Z x d W 9 0 O 1 N l Y 3 R p b 2 4 x L 0 d l d E R h d G F E a W N 0 a W 9 u Y X J 5 I C g 1 K S 9 B d X R v U m V t b 3 Z l Z E N v b H V t b n M x L n t J b m N v c n B v c m F 0 Z W Q s M T Z 9 J n F 1 b 3 Q 7 L C Z x d W 9 0 O 1 N l Y 3 R p b 2 4 x L 0 d l d E R h d G F E a W N 0 a W 9 u Y X J 5 I C g 1 K S 9 B d X R v U m V t b 3 Z l Z E N v b H V t b n M x L n t V b m l u Y 2 9 y c G 9 y Y X R l Z C w x N 3 0 m c X V v d D s s J n F 1 b 3 Q 7 U 2 V j d G l v b j E v R 2 V 0 R G F 0 Y U R p Y 3 R p b 2 5 h c n k g K D U p L 0 F 1 d G 9 S Z W 1 v d m V k Q 2 9 s d W 1 u c z E u e 1 N 0 c m V h b S w x O H 0 m c X V v d D s s J n F 1 b 3 Q 7 U 2 V j d G l v b j E v R 2 V 0 R G F 0 Y U R p Y 3 R p b 2 5 h c n k g K D U p L 0 F 1 d G 9 S Z W 1 v d m V k Q 2 9 s d W 1 u c z E u e 1 d h d G V y c 2 h l Z C w x O X 0 m c X V v d D s s J n F 1 b 3 Q 7 U 2 V j d G l v b j E v R 2 V 0 R G F 0 Y U R p Y 3 R p b 2 5 h c n k g K D U p L 0 F 1 d G 9 S Z W 1 v d m V k Q 2 9 s d W 1 u c z E u e 1 J p c 2 t G Y W N 0 b 3 J J R C w y M H 0 m c X V v d D s s J n F 1 b 3 Q 7 U 2 V j d G l v b j E v R 2 V 0 R G F 0 Y U R p Y 3 R p b 2 5 h c n k g K D U p L 0 F 1 d G 9 S Z W 1 v d m V k Q 2 9 s d W 1 u c z E u e 1 N v c n R P c m R l c i w y M X 0 m c X V v d D s s J n F 1 b 3 Q 7 U 2 V j d G l v b j E v R 2 V 0 R G F 0 Y U R p Y 3 R p b 2 5 h c n k g K D U p L 0 F 1 d G 9 S Z W 1 v d m V k Q 2 9 s d W 1 u c z E u e 0 N h d G V n b 3 J 5 S U Q s M j J 9 J n F 1 b 3 Q 7 X S w m c X V v d D t S Z W x h d G l v b n N o a X B J b m Z v J n F 1 b 3 Q 7 O l t d f S I g L z 4 8 R W 5 0 c n k g V H l w Z T 0 i R m l s b E N v d W 5 0 I i B W Y W x 1 Z T 0 i b D E w M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d l d E R h d G F E a W N 0 a W 9 u Y X J 5 J T I w K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U p L 3 J l c 3 V s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U p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1 K S 9 F e H B h b m R l Z C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1 K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N S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1 K S 9 T b 3 J 0 Z W Q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I h d X B L 0 x z N N j E g 4 S v D 8 G 5 w A A A A A A g A A A A A A A 2 Y A A M A A A A A Q A A A A l / 6 Y K X M D 7 f X y + p s v b 8 I K L Q A A A A A E g A A A o A A A A B A A A A D t 3 x i 9 2 u i v u X 2 2 v 2 i 7 n E y / U A A A A G a E M I / I R e Z F M 3 s z 6 v 5 N u b U B A K x p a 2 d X X z d C X r k 3 A V J y n 7 X 0 Z R f + 3 m x 9 J q l h y y c F N h Q E Y p 0 T a f e H y T g G P 8 p J E n 6 l G Q s W 6 7 X w j m q d c k c c 6 l 5 X F A A A A K C X 2 4 P D q G w K l 5 T 1 e O 5 F r c 7 K J F C G < / D a t a M a s h u p > 
</file>

<file path=customXml/itemProps1.xml><?xml version="1.0" encoding="utf-8"?>
<ds:datastoreItem xmlns:ds="http://schemas.openxmlformats.org/officeDocument/2006/customXml" ds:itemID="{2ADB249E-4D8C-42EC-B8B6-6D02C4518A1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WVRE Data Dictionary</vt:lpstr>
      <vt:lpstr>Detailed_GetDataDictionary</vt:lpstr>
      <vt:lpstr>Web Report Descriptions &amp; Links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Anahita Mahmoudi</dc:creator>
  <cp:keywords/>
  <dc:description/>
  <cp:lastModifiedBy>Behrang Bidadian</cp:lastModifiedBy>
  <cp:revision/>
  <dcterms:created xsi:type="dcterms:W3CDTF">2024-05-15T15:51:25Z</dcterms:created>
  <dcterms:modified xsi:type="dcterms:W3CDTF">2024-12-02T19:07:11Z</dcterms:modified>
  <cp:category/>
  <cp:contentStatus/>
</cp:coreProperties>
</file>