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onalds\Desktop\2021 RA Reports\Building Exposure\"/>
    </mc:Choice>
  </mc:AlternateContent>
  <bookViews>
    <workbookView xWindow="240" yWindow="15" windowWidth="16095" windowHeight="9660"/>
  </bookViews>
  <sheets>
    <sheet name="10 Occupancy Classes" sheetId="10" r:id="rId1"/>
    <sheet name="metadata" sheetId="3" r:id="rId2"/>
    <sheet name="R1 R-C-O Classes" sheetId="2" r:id="rId3"/>
    <sheet name="R1 Single Family" sheetId="4" r:id="rId4"/>
    <sheet name="R1 Comparison" sheetId="6" r:id="rId5"/>
    <sheet name="R9 R-C-O Classes" sheetId="7" r:id="rId6"/>
    <sheet name="R9 Single Family" sheetId="8" r:id="rId7"/>
    <sheet name="R9 Comparison" sheetId="9" r:id="rId8"/>
  </sheets>
  <definedNames>
    <definedName name="_xlnm._FilterDatabase" localSheetId="0" hidden="1">'10 Occupancy Classes'!$A$10:$AV$350</definedName>
    <definedName name="_xlnm._FilterDatabase" localSheetId="2" hidden="1">'R1 R-C-O Classes'!$A$4:$O$4</definedName>
    <definedName name="_xlnm._FilterDatabase" localSheetId="3" hidden="1">'R1 Single Family'!$A$5:$L$41</definedName>
  </definedNames>
  <calcPr calcId="162913"/>
</workbook>
</file>

<file path=xl/calcChain.xml><?xml version="1.0" encoding="utf-8"?>
<calcChain xmlns="http://schemas.openxmlformats.org/spreadsheetml/2006/main">
  <c r="AV350" i="10" l="1"/>
  <c r="AU350" i="10"/>
  <c r="AV349" i="10"/>
  <c r="AU349" i="10"/>
  <c r="AV348" i="10"/>
  <c r="AU348" i="10"/>
  <c r="AV347" i="10"/>
  <c r="AU347" i="10"/>
  <c r="AV346" i="10"/>
  <c r="AU346" i="10"/>
  <c r="AV345" i="10"/>
  <c r="AU345" i="10"/>
  <c r="AV344" i="10"/>
  <c r="AU344" i="10"/>
  <c r="AV343" i="10"/>
  <c r="AU343" i="10"/>
  <c r="AV341" i="10"/>
  <c r="AU341" i="10"/>
  <c r="AV340" i="10"/>
  <c r="AU340" i="10"/>
  <c r="AV339" i="10"/>
  <c r="AU339" i="10"/>
  <c r="AV338" i="10"/>
  <c r="AU338" i="10"/>
  <c r="AV337" i="10"/>
  <c r="AU337" i="10"/>
  <c r="AV336" i="10"/>
  <c r="AU336" i="10"/>
  <c r="AV335" i="10"/>
  <c r="AU335" i="10"/>
  <c r="AV334" i="10"/>
  <c r="AU334" i="10"/>
  <c r="AV333" i="10"/>
  <c r="AU333" i="10"/>
  <c r="AV332" i="10"/>
  <c r="AU332" i="10"/>
  <c r="AV331" i="10"/>
  <c r="AU331" i="10"/>
  <c r="AV330" i="10"/>
  <c r="AU330" i="10"/>
  <c r="AV329" i="10"/>
  <c r="AU329" i="10"/>
  <c r="AV328" i="10"/>
  <c r="AU328" i="10"/>
  <c r="AV327" i="10"/>
  <c r="AU327" i="10"/>
  <c r="AV326" i="10"/>
  <c r="AU326" i="10"/>
  <c r="AV325" i="10"/>
  <c r="AU325" i="10"/>
  <c r="AV324" i="10"/>
  <c r="AU324" i="10"/>
  <c r="AV323" i="10"/>
  <c r="AU323" i="10"/>
  <c r="AV322" i="10"/>
  <c r="AU322" i="10"/>
  <c r="AV321" i="10"/>
  <c r="AU321" i="10"/>
  <c r="AV320" i="10"/>
  <c r="AU320" i="10"/>
  <c r="AV319" i="10"/>
  <c r="AU319" i="10"/>
  <c r="AV318" i="10"/>
  <c r="AU318" i="10"/>
  <c r="AV317" i="10"/>
  <c r="AU317" i="10"/>
  <c r="AV316" i="10"/>
  <c r="AU316" i="10"/>
  <c r="AV315" i="10"/>
  <c r="AU315" i="10"/>
  <c r="AV314" i="10"/>
  <c r="AU314" i="10"/>
  <c r="AV313" i="10"/>
  <c r="AU313" i="10"/>
  <c r="AV312" i="10"/>
  <c r="AU312" i="10"/>
  <c r="AV311" i="10"/>
  <c r="AU311" i="10"/>
  <c r="AV310" i="10"/>
  <c r="AU310" i="10"/>
  <c r="AV309" i="10"/>
  <c r="AU309" i="10"/>
  <c r="AV308" i="10"/>
  <c r="AU308" i="10"/>
  <c r="AV307" i="10"/>
  <c r="AU307" i="10"/>
  <c r="AV306" i="10"/>
  <c r="AU306" i="10"/>
  <c r="AV305" i="10"/>
  <c r="AU305" i="10"/>
  <c r="AV304" i="10"/>
  <c r="AU304" i="10"/>
  <c r="AV303" i="10"/>
  <c r="AU303" i="10"/>
  <c r="AV302" i="10"/>
  <c r="AU302" i="10"/>
  <c r="AV301" i="10"/>
  <c r="AU301" i="10"/>
  <c r="AV300" i="10"/>
  <c r="AU300" i="10"/>
  <c r="AV299" i="10"/>
  <c r="AU299" i="10"/>
  <c r="AV298" i="10"/>
  <c r="AU298" i="10"/>
  <c r="AV297" i="10"/>
  <c r="AU297" i="10"/>
  <c r="AV296" i="10"/>
  <c r="AU296" i="10"/>
  <c r="AV295" i="10"/>
  <c r="AU295" i="10"/>
  <c r="AV294" i="10"/>
  <c r="AU294" i="10"/>
  <c r="AV293" i="10"/>
  <c r="AU293" i="10"/>
  <c r="AV292" i="10"/>
  <c r="AU292" i="10"/>
  <c r="AV291" i="10"/>
  <c r="AU291" i="10"/>
  <c r="AV290" i="10"/>
  <c r="AU290" i="10"/>
  <c r="AV289" i="10"/>
  <c r="AU289" i="10"/>
  <c r="AV288" i="10"/>
  <c r="AU288" i="10"/>
  <c r="AV287" i="10"/>
  <c r="AU287" i="10"/>
  <c r="AV286" i="10"/>
  <c r="AU286" i="10"/>
  <c r="AV285" i="10"/>
  <c r="AU285" i="10"/>
  <c r="AV284" i="10"/>
  <c r="AU284" i="10"/>
  <c r="AV283" i="10"/>
  <c r="AU283" i="10"/>
  <c r="AV282" i="10"/>
  <c r="AU282" i="10"/>
  <c r="AV281" i="10"/>
  <c r="AU281" i="10"/>
  <c r="AV280" i="10"/>
  <c r="AU280" i="10"/>
  <c r="AV279" i="10"/>
  <c r="AU279" i="10"/>
  <c r="AV278" i="10"/>
  <c r="AU278" i="10"/>
  <c r="AV277" i="10"/>
  <c r="AU277" i="10"/>
  <c r="AV276" i="10"/>
  <c r="AU276" i="10"/>
  <c r="AV275" i="10"/>
  <c r="AU275" i="10"/>
  <c r="AV274" i="10"/>
  <c r="AU274" i="10"/>
  <c r="AV273" i="10"/>
  <c r="AU273" i="10"/>
  <c r="AV272" i="10"/>
  <c r="AU272" i="10"/>
  <c r="AV271" i="10"/>
  <c r="AU271" i="10"/>
  <c r="AV270" i="10"/>
  <c r="AU270" i="10"/>
  <c r="AV269" i="10"/>
  <c r="AU269" i="10"/>
  <c r="AV268" i="10"/>
  <c r="AU268" i="10"/>
  <c r="AV267" i="10"/>
  <c r="AU267" i="10"/>
  <c r="AV266" i="10"/>
  <c r="AU266" i="10"/>
  <c r="AV265" i="10"/>
  <c r="AU265" i="10"/>
  <c r="AV264" i="10"/>
  <c r="AU264" i="10"/>
  <c r="AV263" i="10"/>
  <c r="AU263" i="10"/>
  <c r="AV262" i="10"/>
  <c r="AU262" i="10"/>
  <c r="AV261" i="10"/>
  <c r="AU261" i="10"/>
  <c r="AV260" i="10"/>
  <c r="AU260" i="10"/>
  <c r="AV259" i="10"/>
  <c r="AU259" i="10"/>
  <c r="AV258" i="10"/>
  <c r="AU258" i="10"/>
  <c r="AV257" i="10"/>
  <c r="AU257" i="10"/>
  <c r="AV256" i="10"/>
  <c r="AU256" i="10"/>
  <c r="AV255" i="10"/>
  <c r="AU255" i="10"/>
  <c r="AV254" i="10"/>
  <c r="AU254" i="10"/>
  <c r="AV253" i="10"/>
  <c r="AU253" i="10"/>
  <c r="AV252" i="10"/>
  <c r="AU252" i="10"/>
  <c r="AV251" i="10"/>
  <c r="AU251" i="10"/>
  <c r="AV250" i="10"/>
  <c r="AU250" i="10"/>
  <c r="AV249" i="10"/>
  <c r="AU249" i="10"/>
  <c r="AV248" i="10"/>
  <c r="AU248" i="10"/>
  <c r="AV247" i="10"/>
  <c r="AU247" i="10"/>
  <c r="AV246" i="10"/>
  <c r="AU246" i="10"/>
  <c r="AV245" i="10"/>
  <c r="AU245" i="10"/>
  <c r="AV244" i="10"/>
  <c r="AU244" i="10"/>
  <c r="AV243" i="10"/>
  <c r="AU243" i="10"/>
  <c r="AV242" i="10"/>
  <c r="AU242" i="10"/>
  <c r="AV241" i="10"/>
  <c r="AU241" i="10"/>
  <c r="AV240" i="10"/>
  <c r="AU240" i="10"/>
  <c r="AV239" i="10"/>
  <c r="AU239" i="10"/>
  <c r="AV238" i="10"/>
  <c r="AU238" i="10"/>
  <c r="AV237" i="10"/>
  <c r="AU237" i="10"/>
  <c r="AV236" i="10"/>
  <c r="AU236" i="10"/>
  <c r="AV235" i="10"/>
  <c r="AU235" i="10"/>
  <c r="AV234" i="10"/>
  <c r="AU234" i="10"/>
  <c r="AV233" i="10"/>
  <c r="AU233" i="10"/>
  <c r="AV232" i="10"/>
  <c r="AU232" i="10"/>
  <c r="AV231" i="10"/>
  <c r="AU231" i="10"/>
  <c r="AV230" i="10"/>
  <c r="AU230" i="10"/>
  <c r="AV229" i="10"/>
  <c r="AU229" i="10"/>
  <c r="AV228" i="10"/>
  <c r="AU228" i="10"/>
  <c r="AV227" i="10"/>
  <c r="AU227" i="10"/>
  <c r="AV226" i="10"/>
  <c r="AU226" i="10"/>
  <c r="AV225" i="10"/>
  <c r="AU225" i="10"/>
  <c r="AV224" i="10"/>
  <c r="AU224" i="10"/>
  <c r="AV223" i="10"/>
  <c r="AU223" i="10"/>
  <c r="AV222" i="10"/>
  <c r="AU222" i="10"/>
  <c r="AV221" i="10"/>
  <c r="AU221" i="10"/>
  <c r="AV220" i="10"/>
  <c r="AU220" i="10"/>
  <c r="AV219" i="10"/>
  <c r="AU219" i="10"/>
  <c r="AV218" i="10"/>
  <c r="AU218" i="10"/>
  <c r="AV217" i="10"/>
  <c r="AU217" i="10"/>
  <c r="AV216" i="10"/>
  <c r="AU216" i="10"/>
  <c r="AV215" i="10"/>
  <c r="AU215" i="10"/>
  <c r="AV214" i="10"/>
  <c r="AU214" i="10"/>
  <c r="AV213" i="10"/>
  <c r="AU213" i="10"/>
  <c r="AV212" i="10"/>
  <c r="AU212" i="10"/>
  <c r="AV211" i="10"/>
  <c r="AU211" i="10"/>
  <c r="AV210" i="10"/>
  <c r="AU210" i="10"/>
  <c r="AV209" i="10"/>
  <c r="AU209" i="10"/>
  <c r="AV208" i="10"/>
  <c r="AU208" i="10"/>
  <c r="AV207" i="10"/>
  <c r="AU207" i="10"/>
  <c r="AV206" i="10"/>
  <c r="AU206" i="10"/>
  <c r="AV205" i="10"/>
  <c r="AU205" i="10"/>
  <c r="AV204" i="10"/>
  <c r="AU204" i="10"/>
  <c r="AV203" i="10"/>
  <c r="AU203" i="10"/>
  <c r="AV202" i="10"/>
  <c r="AU202" i="10"/>
  <c r="AV201" i="10"/>
  <c r="AU201" i="10"/>
  <c r="AV200" i="10"/>
  <c r="AU200" i="10"/>
  <c r="AV199" i="10"/>
  <c r="AU199" i="10"/>
  <c r="AV198" i="10"/>
  <c r="AU198" i="10"/>
  <c r="AV197" i="10"/>
  <c r="AU197" i="10"/>
  <c r="AV196" i="10"/>
  <c r="AU196" i="10"/>
  <c r="AV195" i="10"/>
  <c r="AU195" i="10"/>
  <c r="AV194" i="10"/>
  <c r="AU194" i="10"/>
  <c r="AV193" i="10"/>
  <c r="AU193" i="10"/>
  <c r="AV192" i="10"/>
  <c r="AU192" i="10"/>
  <c r="AV191" i="10"/>
  <c r="AU191" i="10"/>
  <c r="AV190" i="10"/>
  <c r="AU190" i="10"/>
  <c r="AV189" i="10"/>
  <c r="AU189" i="10"/>
  <c r="AV188" i="10"/>
  <c r="AU188" i="10"/>
  <c r="AV187" i="10"/>
  <c r="AU187" i="10"/>
  <c r="AV186" i="10"/>
  <c r="AU186" i="10"/>
  <c r="AV185" i="10"/>
  <c r="AU185" i="10"/>
  <c r="AV184" i="10"/>
  <c r="AU184" i="10"/>
  <c r="AV183" i="10"/>
  <c r="AU183" i="10"/>
  <c r="AV182" i="10"/>
  <c r="AU182" i="10"/>
  <c r="AV181" i="10"/>
  <c r="AU181" i="10"/>
  <c r="AV180" i="10"/>
  <c r="AU180" i="10"/>
  <c r="AV179" i="10"/>
  <c r="AU179" i="10"/>
  <c r="AV178" i="10"/>
  <c r="AU178" i="10"/>
  <c r="AV177" i="10"/>
  <c r="AU177" i="10"/>
  <c r="AV176" i="10"/>
  <c r="AU176" i="10"/>
  <c r="AV175" i="10"/>
  <c r="AU175" i="10"/>
  <c r="AV174" i="10"/>
  <c r="AU174" i="10"/>
  <c r="AV173" i="10"/>
  <c r="AU173" i="10"/>
  <c r="AV172" i="10"/>
  <c r="AU172" i="10"/>
  <c r="AV171" i="10"/>
  <c r="AU171" i="10"/>
  <c r="AV170" i="10"/>
  <c r="AU170" i="10"/>
  <c r="AV169" i="10"/>
  <c r="AU169" i="10"/>
  <c r="AV168" i="10"/>
  <c r="AU168" i="10"/>
  <c r="AV167" i="10"/>
  <c r="AU167" i="10"/>
  <c r="AV166" i="10"/>
  <c r="AU166" i="10"/>
  <c r="AV165" i="10"/>
  <c r="AU165" i="10"/>
  <c r="AV164" i="10"/>
  <c r="AU164" i="10"/>
  <c r="AV163" i="10"/>
  <c r="AU163" i="10"/>
  <c r="AV162" i="10"/>
  <c r="AU162" i="10"/>
  <c r="AV161" i="10"/>
  <c r="AU161" i="10"/>
  <c r="AV160" i="10"/>
  <c r="AU160" i="10"/>
  <c r="AV159" i="10"/>
  <c r="AU159" i="10"/>
  <c r="AV158" i="10"/>
  <c r="AU158" i="10"/>
  <c r="AV157" i="10"/>
  <c r="AU157" i="10"/>
  <c r="AV156" i="10"/>
  <c r="AU156" i="10"/>
  <c r="AV155" i="10"/>
  <c r="AU155" i="10"/>
  <c r="AV154" i="10"/>
  <c r="AU154" i="10"/>
  <c r="AV153" i="10"/>
  <c r="AU153" i="10"/>
  <c r="AV152" i="10"/>
  <c r="AU152" i="10"/>
  <c r="AV151" i="10"/>
  <c r="AU151" i="10"/>
  <c r="AV150" i="10"/>
  <c r="AU150" i="10"/>
  <c r="AV149" i="10"/>
  <c r="AU149" i="10"/>
  <c r="AV148" i="10"/>
  <c r="AU148" i="10"/>
  <c r="AV147" i="10"/>
  <c r="AU147" i="10"/>
  <c r="AV146" i="10"/>
  <c r="AU146" i="10"/>
  <c r="AV145" i="10"/>
  <c r="AU145" i="10"/>
  <c r="AV144" i="10"/>
  <c r="AU144" i="10"/>
  <c r="AV143" i="10"/>
  <c r="AU143" i="10"/>
  <c r="AV142" i="10"/>
  <c r="AU142" i="10"/>
  <c r="AV141" i="10"/>
  <c r="AU141" i="10"/>
  <c r="AV140" i="10"/>
  <c r="AU140" i="10"/>
  <c r="AV139" i="10"/>
  <c r="AU139" i="10"/>
  <c r="AV138" i="10"/>
  <c r="AU138" i="10"/>
  <c r="AV137" i="10"/>
  <c r="AU137" i="10"/>
  <c r="AV136" i="10"/>
  <c r="AU136" i="10"/>
  <c r="AV135" i="10"/>
  <c r="AU135" i="10"/>
  <c r="AV134" i="10"/>
  <c r="AU134" i="10"/>
  <c r="AV133" i="10"/>
  <c r="AU133" i="10"/>
  <c r="AV132" i="10"/>
  <c r="AU132" i="10"/>
  <c r="AV131" i="10"/>
  <c r="AU131" i="10"/>
  <c r="AV130" i="10"/>
  <c r="AU130" i="10"/>
  <c r="AV129" i="10"/>
  <c r="AU129" i="10"/>
  <c r="AV128" i="10"/>
  <c r="AU128" i="10"/>
  <c r="AV127" i="10"/>
  <c r="AU127" i="10"/>
  <c r="AV126" i="10"/>
  <c r="AU126" i="10"/>
  <c r="AV125" i="10"/>
  <c r="AU125" i="10"/>
  <c r="AV124" i="10"/>
  <c r="AU124" i="10"/>
  <c r="AV123" i="10"/>
  <c r="AU123" i="10"/>
  <c r="AV122" i="10"/>
  <c r="AU122" i="10"/>
  <c r="AV121" i="10"/>
  <c r="AU121" i="10"/>
  <c r="AV120" i="10"/>
  <c r="AU120" i="10"/>
  <c r="AV119" i="10"/>
  <c r="AU119" i="10"/>
  <c r="AV118" i="10"/>
  <c r="AU118" i="10"/>
  <c r="AV117" i="10"/>
  <c r="AU117" i="10"/>
  <c r="AV116" i="10"/>
  <c r="AU116" i="10"/>
  <c r="AV115" i="10"/>
  <c r="AU115" i="10"/>
  <c r="AV114" i="10"/>
  <c r="AU114" i="10"/>
  <c r="AV113" i="10"/>
  <c r="AU113" i="10"/>
  <c r="AV112" i="10"/>
  <c r="AU112" i="10"/>
  <c r="AV111" i="10"/>
  <c r="AU111" i="10"/>
  <c r="AV110" i="10"/>
  <c r="AU110" i="10"/>
  <c r="AV109" i="10"/>
  <c r="AU109" i="10"/>
  <c r="AV108" i="10"/>
  <c r="AU108" i="10"/>
  <c r="AV107" i="10"/>
  <c r="AU107" i="10"/>
  <c r="AV106" i="10"/>
  <c r="AU106" i="10"/>
  <c r="AV105" i="10"/>
  <c r="AU105" i="10"/>
  <c r="AV104" i="10"/>
  <c r="AU104" i="10"/>
  <c r="AV103" i="10"/>
  <c r="AU103" i="10"/>
  <c r="AV102" i="10"/>
  <c r="AU102" i="10"/>
  <c r="AV101" i="10"/>
  <c r="AU101" i="10"/>
  <c r="AV100" i="10"/>
  <c r="AU100" i="10"/>
  <c r="AV99" i="10"/>
  <c r="AU99" i="10"/>
  <c r="AV98" i="10"/>
  <c r="AU98" i="10"/>
  <c r="AV97" i="10"/>
  <c r="AU97" i="10"/>
  <c r="AV96" i="10"/>
  <c r="AU96" i="10"/>
  <c r="AV95" i="10"/>
  <c r="AU95" i="10"/>
  <c r="AV94" i="10"/>
  <c r="AU94" i="10"/>
  <c r="AV93" i="10"/>
  <c r="AU93" i="10"/>
  <c r="AV92" i="10"/>
  <c r="AU92" i="10"/>
  <c r="AV91" i="10"/>
  <c r="AU91" i="10"/>
  <c r="AV90" i="10"/>
  <c r="AU90" i="10"/>
  <c r="AV89" i="10"/>
  <c r="AU89" i="10"/>
  <c r="AV88" i="10"/>
  <c r="AU88" i="10"/>
  <c r="AV87" i="10"/>
  <c r="AU87" i="10"/>
  <c r="AV86" i="10"/>
  <c r="AU86" i="10"/>
  <c r="AV85" i="10"/>
  <c r="AU85" i="10"/>
  <c r="AV84" i="10"/>
  <c r="AU84" i="10"/>
  <c r="AV83" i="10"/>
  <c r="AU83" i="10"/>
  <c r="AV82" i="10"/>
  <c r="AU82" i="10"/>
  <c r="AV81" i="10"/>
  <c r="AU81" i="10"/>
  <c r="AV80" i="10"/>
  <c r="AU80" i="10"/>
  <c r="AV79" i="10"/>
  <c r="AU79" i="10"/>
  <c r="AV78" i="10"/>
  <c r="AU78" i="10"/>
  <c r="AV77" i="10"/>
  <c r="AU77" i="10"/>
  <c r="AV76" i="10"/>
  <c r="AU76" i="10"/>
  <c r="AV75" i="10"/>
  <c r="AU75" i="10"/>
  <c r="AV74" i="10"/>
  <c r="AU74" i="10"/>
  <c r="AV73" i="10"/>
  <c r="AU73" i="10"/>
  <c r="AV72" i="10"/>
  <c r="AU72" i="10"/>
  <c r="AV71" i="10"/>
  <c r="AU71" i="10"/>
  <c r="AV70" i="10"/>
  <c r="AU70" i="10"/>
  <c r="AV69" i="10"/>
  <c r="AU69" i="10"/>
  <c r="AV68" i="10"/>
  <c r="AU68" i="10"/>
  <c r="AV67" i="10"/>
  <c r="AU67" i="10"/>
  <c r="AV66" i="10"/>
  <c r="AU66" i="10"/>
  <c r="AV65" i="10"/>
  <c r="AU65" i="10"/>
  <c r="AV64" i="10"/>
  <c r="AU64" i="10"/>
  <c r="AV63" i="10"/>
  <c r="AU63" i="10"/>
  <c r="AV62" i="10"/>
  <c r="AU62" i="10"/>
  <c r="AV61" i="10"/>
  <c r="AU61" i="10"/>
  <c r="AV60" i="10"/>
  <c r="AU60" i="10"/>
  <c r="AV59" i="10"/>
  <c r="AU59" i="10"/>
  <c r="AV58" i="10"/>
  <c r="AU58" i="10"/>
  <c r="AV57" i="10"/>
  <c r="AU57" i="10"/>
  <c r="AV56" i="10"/>
  <c r="AU56" i="10"/>
  <c r="AV55" i="10"/>
  <c r="AU55" i="10"/>
  <c r="AV54" i="10"/>
  <c r="AU54" i="10"/>
  <c r="AV53" i="10"/>
  <c r="AU53" i="10"/>
  <c r="AV52" i="10"/>
  <c r="AU52" i="10"/>
  <c r="AV51" i="10"/>
  <c r="AU51" i="10"/>
  <c r="AV50" i="10"/>
  <c r="AU50" i="10"/>
  <c r="AV49" i="10"/>
  <c r="AU49" i="10"/>
  <c r="AV48" i="10"/>
  <c r="AU48" i="10"/>
  <c r="AV47" i="10"/>
  <c r="AU47" i="10"/>
  <c r="AV46" i="10"/>
  <c r="AU46" i="10"/>
  <c r="AV45" i="10"/>
  <c r="AU45" i="10"/>
  <c r="AV44" i="10"/>
  <c r="AU44" i="10"/>
  <c r="AV43" i="10"/>
  <c r="AU43" i="10"/>
  <c r="AV42" i="10"/>
  <c r="AU42" i="10"/>
  <c r="AV41" i="10"/>
  <c r="AU41" i="10"/>
  <c r="AV40" i="10"/>
  <c r="AU40" i="10"/>
  <c r="AV39" i="10"/>
  <c r="AU39" i="10"/>
  <c r="AV38" i="10"/>
  <c r="AU38" i="10"/>
  <c r="AV37" i="10"/>
  <c r="AU37" i="10"/>
  <c r="AV36" i="10"/>
  <c r="AU36" i="10"/>
  <c r="AV35" i="10"/>
  <c r="AU35" i="10"/>
  <c r="AV34" i="10"/>
  <c r="AU34" i="10"/>
  <c r="AV33" i="10"/>
  <c r="AU33" i="10"/>
  <c r="AV32" i="10"/>
  <c r="AU32" i="10"/>
  <c r="AV31" i="10"/>
  <c r="AU31" i="10"/>
  <c r="AV30" i="10"/>
  <c r="AU30" i="10"/>
  <c r="AV29" i="10"/>
  <c r="AU29" i="10"/>
  <c r="AV28" i="10"/>
  <c r="AU28" i="10"/>
  <c r="AV27" i="10"/>
  <c r="AU27" i="10"/>
  <c r="AV26" i="10"/>
  <c r="AU26" i="10"/>
  <c r="AV25" i="10"/>
  <c r="AU25" i="10"/>
  <c r="AV24" i="10"/>
  <c r="AU24" i="10"/>
  <c r="AV23" i="10"/>
  <c r="AU23" i="10"/>
  <c r="AV22" i="10"/>
  <c r="AU22" i="10"/>
  <c r="AV21" i="10"/>
  <c r="AU21" i="10"/>
  <c r="AV20" i="10"/>
  <c r="AU20" i="10"/>
  <c r="AV19" i="10"/>
  <c r="AU19" i="10"/>
  <c r="AV18" i="10"/>
  <c r="AU18" i="10"/>
  <c r="AV17" i="10"/>
  <c r="AU17" i="10"/>
  <c r="AV16" i="10"/>
  <c r="AU16" i="10"/>
  <c r="AV15" i="10"/>
  <c r="AU15" i="10"/>
  <c r="AV14" i="10"/>
  <c r="AU14" i="10"/>
  <c r="AV13" i="10"/>
  <c r="AU13" i="10"/>
  <c r="AV12" i="10"/>
  <c r="AU12" i="10"/>
  <c r="AV11" i="10"/>
  <c r="AU11" i="10"/>
  <c r="M42" i="2" l="1"/>
  <c r="K42" i="2"/>
  <c r="I42" i="2"/>
  <c r="E42" i="2"/>
  <c r="H42" i="2"/>
  <c r="F42" i="2"/>
  <c r="N42" i="2"/>
  <c r="L42" i="2"/>
  <c r="J42" i="2"/>
  <c r="G42" i="2"/>
  <c r="O41" i="2" l="1"/>
  <c r="O37" i="2"/>
  <c r="O40" i="2"/>
  <c r="O39" i="2"/>
  <c r="O38" i="2"/>
  <c r="O36" i="2"/>
  <c r="O34" i="2"/>
  <c r="O35" i="2"/>
  <c r="O33" i="2"/>
  <c r="O32" i="2"/>
  <c r="O31" i="2"/>
  <c r="O27" i="2"/>
  <c r="O30" i="2"/>
  <c r="O29" i="2"/>
  <c r="O28" i="2"/>
  <c r="O26" i="2"/>
  <c r="O25" i="2"/>
  <c r="O23" i="2"/>
  <c r="O24" i="2"/>
  <c r="O22" i="2"/>
  <c r="O21" i="2"/>
  <c r="O20" i="2"/>
  <c r="O17" i="2"/>
  <c r="O19" i="2"/>
  <c r="O18" i="2"/>
  <c r="O16" i="2"/>
  <c r="O15" i="2"/>
  <c r="O14" i="2"/>
  <c r="O13" i="2"/>
  <c r="O5" i="2"/>
  <c r="O12" i="2"/>
  <c r="O11" i="2"/>
  <c r="O10" i="2"/>
  <c r="O9" i="2"/>
  <c r="O8" i="2"/>
  <c r="O7" i="2"/>
  <c r="O6" i="2"/>
  <c r="L5" i="4"/>
  <c r="J42" i="4"/>
  <c r="G42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K42" i="4"/>
  <c r="I42" i="4"/>
  <c r="H42" i="4"/>
  <c r="F42" i="4"/>
  <c r="E42" i="4"/>
</calcChain>
</file>

<file path=xl/sharedStrings.xml><?xml version="1.0" encoding="utf-8"?>
<sst xmlns="http://schemas.openxmlformats.org/spreadsheetml/2006/main" count="1531" uniqueCount="523">
  <si>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</si>
  <si>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</si>
  <si>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</si>
  <si>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</si>
  <si>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</si>
  <si>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</si>
  <si>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</si>
  <si>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</si>
  <si>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</si>
  <si>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</si>
  <si>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</si>
  <si>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</si>
  <si>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</si>
  <si>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</si>
  <si>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</si>
  <si>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</si>
  <si>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</si>
  <si>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</si>
  <si>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</si>
  <si>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</si>
  <si>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</si>
  <si>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</si>
  <si>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</si>
  <si>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</si>
  <si>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</si>
  <si>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</si>
  <si>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</si>
  <si>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</si>
  <si>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</si>
  <si>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</si>
  <si>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</si>
  <si>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</si>
  <si>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</si>
  <si>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</si>
  <si>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</si>
  <si>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</si>
  <si>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</si>
  <si>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</si>
  <si>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</si>
  <si>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</si>
  <si>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</si>
  <si>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</si>
  <si>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</si>
  <si>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</si>
  <si>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</si>
  <si>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</si>
  <si>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</si>
  <si>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</si>
  <si>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</si>
  <si>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</si>
  <si>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</si>
  <si>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</si>
  <si>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</si>
  <si>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</si>
  <si>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</si>
  <si>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</si>
  <si>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</si>
  <si>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</si>
  <si>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</si>
  <si>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</si>
  <si>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</si>
  <si>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</si>
  <si>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</si>
  <si>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</si>
  <si>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</si>
  <si>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</si>
  <si>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</si>
  <si>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</si>
  <si>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</si>
  <si>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</si>
  <si>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</si>
  <si>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</si>
  <si>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</si>
  <si>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</si>
  <si>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</si>
  <si>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</si>
  <si>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</si>
  <si>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</si>
  <si>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</si>
  <si>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</si>
  <si>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</si>
  <si>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</si>
  <si>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</si>
  <si>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</si>
  <si>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</si>
  <si>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</si>
  <si>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</si>
  <si>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</si>
  <si>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</si>
  <si>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</si>
  <si>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</si>
  <si>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</si>
  <si>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</si>
  <si>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</si>
  <si>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</si>
  <si>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</si>
  <si>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</si>
  <si>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</si>
  <si>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</si>
  <si>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</si>
  <si>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</si>
  <si>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</si>
  <si>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</si>
  <si>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</si>
  <si>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</si>
  <si>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</si>
  <si>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</si>
  <si>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</si>
  <si>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</si>
  <si>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</si>
  <si>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</si>
  <si>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</si>
  <si>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</si>
  <si>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</si>
  <si>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</si>
  <si>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</si>
  <si>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</si>
  <si>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</si>
  <si>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</si>
  <si>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</si>
  <si>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</si>
  <si>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</si>
  <si>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</si>
  <si>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</si>
  <si>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</si>
  <si>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</si>
  <si>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</si>
  <si>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</si>
  <si>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</si>
  <si>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</si>
  <si>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</si>
  <si>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</si>
  <si>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</si>
  <si>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</si>
  <si>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</si>
  <si>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</si>
  <si>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</si>
  <si>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</si>
  <si>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</si>
  <si>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</si>
  <si>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</si>
  <si>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</si>
  <si>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</si>
  <si>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</si>
  <si>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</si>
  <si>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</si>
  <si>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</si>
  <si>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</si>
  <si>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</si>
  <si>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</si>
  <si>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</si>
  <si>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</si>
  <si>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</si>
  <si>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</si>
  <si>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</si>
  <si>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</si>
  <si>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</si>
  <si>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</si>
  <si>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</si>
  <si>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</si>
  <si>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</si>
  <si>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</si>
  <si>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</si>
  <si>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</si>
  <si>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</si>
  <si>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</si>
  <si>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</si>
  <si>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</si>
  <si>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</si>
  <si>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</si>
  <si>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</si>
  <si>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</si>
  <si>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</si>
  <si>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</si>
  <si>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</si>
  <si>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</si>
  <si>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</si>
  <si>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</si>
  <si>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</si>
  <si>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</si>
  <si>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</si>
  <si>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</si>
  <si>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</si>
  <si>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</si>
  <si>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</si>
  <si>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</si>
  <si>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</si>
  <si>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</si>
  <si>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</si>
  <si>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</si>
  <si>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</si>
  <si>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</si>
  <si>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</si>
  <si>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</si>
  <si>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</si>
  <si>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</si>
  <si>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</si>
  <si>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</si>
  <si>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</si>
  <si>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</si>
  <si>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</si>
  <si>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</si>
  <si>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</si>
  <si>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</si>
  <si>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</si>
  <si>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</si>
  <si>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</si>
  <si>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</si>
  <si>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</si>
  <si>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</si>
  <si>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</si>
  <si>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</si>
  <si>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</si>
  <si>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</si>
  <si>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</si>
  <si>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</si>
  <si>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</si>
  <si>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</si>
  <si>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</si>
  <si>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</si>
  <si>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</si>
  <si>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</si>
  <si>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</si>
  <si>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</si>
  <si>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</si>
  <si>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</si>
  <si>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</si>
  <si>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</si>
  <si>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</si>
  <si>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</si>
  <si>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</si>
  <si>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</si>
  <si>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</si>
  <si>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</si>
  <si>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</si>
  <si>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</si>
  <si>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</si>
  <si>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</si>
  <si>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</si>
  <si>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</si>
  <si>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</si>
  <si>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</si>
  <si>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</si>
  <si>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</si>
  <si>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</si>
  <si>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</si>
  <si>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</si>
  <si>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</si>
  <si>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</si>
  <si>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</si>
  <si>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</si>
  <si>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</si>
  <si>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</si>
  <si>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</si>
  <si>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</si>
  <si>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</si>
  <si>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</si>
  <si>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</si>
  <si>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</si>
  <si>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</si>
  <si>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</si>
  <si>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</si>
  <si>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</si>
  <si>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</si>
  <si>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</si>
  <si>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</si>
  <si>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</si>
  <si>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</si>
  <si>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</si>
  <si>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</si>
  <si>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</si>
  <si>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</si>
  <si>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</si>
  <si>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</si>
  <si>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</si>
  <si>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</si>
  <si>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</si>
  <si>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</si>
  <si>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</si>
  <si>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</si>
  <si>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</si>
  <si>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</si>
  <si>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</si>
  <si>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</si>
  <si>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</si>
  <si>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</si>
  <si>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</si>
  <si>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</si>
  <si>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</si>
  <si>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</si>
  <si>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</si>
  <si>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</si>
  <si>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</si>
  <si>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</si>
  <si>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</si>
  <si>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</si>
  <si>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</si>
  <si>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</si>
  <si>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</si>
  <si>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</si>
  <si>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</si>
  <si>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</si>
  <si>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</si>
  <si>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</si>
  <si>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</si>
  <si>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</si>
  <si>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</si>
  <si>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</si>
  <si>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</si>
  <si>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</si>
  <si>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</si>
  <si>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</si>
  <si>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</si>
  <si>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</si>
  <si>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</si>
  <si>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</si>
  <si>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</si>
  <si>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</si>
  <si>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</si>
  <si>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</si>
  <si>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</si>
  <si>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</si>
  <si>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</si>
  <si>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</si>
  <si>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</si>
  <si>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</si>
  <si>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</si>
  <si>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</si>
  <si>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</si>
  <si>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</si>
  <si>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</si>
  <si>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</si>
  <si>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</si>
  <si>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</si>
  <si>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</si>
  <si>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</si>
  <si>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</si>
  <si>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</si>
  <si>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</si>
  <si>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</si>
  <si>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</si>
  <si>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</si>
  <si>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</si>
  <si>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</si>
  <si>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</si>
  <si>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</si>
  <si>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</si>
  <si>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</si>
  <si>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</si>
  <si>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</si>
  <si>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</si>
  <si>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</si>
  <si>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</si>
  <si>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</si>
  <si>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</si>
  <si>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</si>
  <si>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</si>
  <si>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</si>
  <si>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</si>
  <si>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</si>
  <si>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</si>
  <si>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</si>
  <si>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</si>
  <si>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</si>
  <si>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</si>
  <si>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</si>
  <si>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</si>
  <si>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</si>
  <si>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</si>
  <si>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</si>
  <si>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</si>
  <si>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</si>
  <si>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</si>
  <si>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</si>
  <si>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</si>
  <si>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</si>
  <si>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</si>
  <si>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</si>
  <si>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</si>
  <si>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</si>
  <si>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</si>
  <si>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</si>
  <si>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</si>
  <si>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</si>
  <si>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</si>
  <si>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</si>
  <si>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</si>
  <si>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</si>
  <si>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</si>
  <si>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</si>
  <si>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</si>
  <si>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</si>
  <si>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</si>
  <si>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</si>
  <si>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</si>
  <si>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</si>
  <si>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</si>
  <si>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</si>
  <si>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</si>
  <si>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</si>
  <si>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</si>
  <si>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</si>
  <si>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</si>
  <si>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</si>
  <si>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</si>
  <si>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</si>
  <si>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</si>
  <si>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</si>
  <si>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</si>
  <si>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</si>
  <si>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</si>
  <si>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</si>
  <si>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</si>
  <si>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</si>
  <si>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</si>
  <si>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</si>
  <si>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</si>
  <si>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</si>
  <si>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</si>
  <si>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</si>
  <si>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</si>
  <si>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</si>
  <si>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</si>
  <si>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</si>
  <si>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</si>
  <si>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</si>
  <si>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</si>
  <si>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</si>
  <si>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</si>
  <si>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</si>
  <si>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</si>
  <si>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</si>
  <si>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</si>
  <si>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</si>
  <si>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COMMERCIAL
 NON-RESIDENTIAL</t>
  </si>
  <si>
    <t>OTHER
NON-RESIDENTIAL</t>
  </si>
  <si>
    <t>TOTAL
BUILDING VALUE</t>
  </si>
  <si>
    <t>Count</t>
  </si>
  <si>
    <t>% Count</t>
  </si>
  <si>
    <t>Value ($)</t>
  </si>
  <si>
    <t>% Value</t>
  </si>
  <si>
    <r>
      <t xml:space="preserve"> Rank</t>
    </r>
    <r>
      <rPr>
        <vertAlign val="superscript"/>
        <sz val="9"/>
        <color theme="0"/>
        <rFont val="Calibri"/>
        <family val="2"/>
        <scheme val="minor"/>
      </rPr>
      <t>1</t>
    </r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</si>
  <si>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</si>
  <si>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</si>
  <si>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</si>
  <si>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</si>
  <si>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</si>
  <si>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</si>
  <si>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</si>
  <si>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</si>
  <si>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</si>
  <si>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</si>
  <si>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</si>
  <si>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</si>
  <si>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</si>
  <si>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</si>
  <si>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</si>
  <si>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</si>
  <si>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</si>
  <si>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</si>
  <si>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</si>
  <si>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</si>
  <si>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</si>
  <si>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</si>
  <si>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</si>
  <si>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</si>
  <si>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</si>
  <si>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</si>
  <si>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</si>
  <si>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</si>
  <si>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</si>
  <si>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</si>
  <si>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</si>
  <si>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</si>
  <si>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</si>
  <si>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</si>
  <si>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</si>
  <si>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</si>
  <si>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</si>
  <si>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</si>
  <si>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</si>
  <si>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</si>
  <si>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>Community</t>
  </si>
  <si>
    <t>SINGLE FAMILY HOME</t>
  </si>
  <si>
    <t>MANUFACTURED
 (MOBILE) HOME</t>
  </si>
  <si>
    <t>SINGLE FAMILY TOTAL</t>
  </si>
  <si>
    <r>
      <t xml:space="preserve"> Group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</si>
  <si>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SUMMARY</t>
  </si>
  <si>
    <t>* Unincorporated</t>
  </si>
  <si>
    <r>
      <rPr>
        <vertAlign val="superscript"/>
        <sz val="8"/>
        <color theme="1"/>
        <rFont val="Calibri"/>
        <family val="2"/>
        <scheme val="minor"/>
      </rPr>
      <t xml:space="preserve">1 </t>
    </r>
    <r>
      <rPr>
        <sz val="8"/>
        <color theme="1"/>
        <rFont val="Calibri"/>
        <family val="2"/>
        <scheme val="minor"/>
      </rPr>
      <t>Group Rank on Community Type:  (County, Unincorporated, Incorporated)</t>
    </r>
  </si>
  <si>
    <t>Region</t>
  </si>
  <si>
    <t xml:space="preserve">RANK on COMMUNITY TYPE:  </t>
  </si>
  <si>
    <t>Uninc.</t>
  </si>
  <si>
    <t>Incorp.</t>
  </si>
  <si>
    <t>Split Community</t>
  </si>
  <si>
    <t>COUNTY</t>
  </si>
  <si>
    <t>** Split Community</t>
  </si>
  <si>
    <t>BUILDING COUNT RANKING</t>
  </si>
  <si>
    <t>BUILDING $ VALUE RANKING</t>
  </si>
  <si>
    <t>State</t>
  </si>
  <si>
    <t>INCORPORATED</t>
  </si>
  <si>
    <t>Wlech</t>
  </si>
  <si>
    <t>Oaeger</t>
  </si>
  <si>
    <t>UNINCORPORATED</t>
  </si>
  <si>
    <t>McDowell</t>
  </si>
  <si>
    <t>Mercer</t>
  </si>
  <si>
    <t>Raleigh</t>
  </si>
  <si>
    <t>Wyoming</t>
  </si>
  <si>
    <t>Summers</t>
  </si>
  <si>
    <t>Monroe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</si>
  <si>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</si>
  <si>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</si>
  <si>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</si>
  <si>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</si>
  <si>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</si>
  <si>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</si>
  <si>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</si>
  <si>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</si>
  <si>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</si>
  <si>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</si>
  <si>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t>R1 Comparison</t>
  </si>
  <si>
    <t>Harpers Ferry</t>
  </si>
  <si>
    <t>Harman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</si>
</sst>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vertAlign val="superscript"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5" borderId="31" xfId="0" applyFont="1" applyFill="1" applyBorder="1" applyAlignment="1">
      <alignment horizontal="center" wrapText="1"/>
    </xf>
    <xf numFmtId="0" fontId="0" fillId="0" borderId="31" xfId="0" applyBorder="1"/>
    <xf numFmtId="0" fontId="13" fillId="0" borderId="31" xfId="0" applyFont="1" applyBorder="1"/>
    <xf numFmtId="164" fontId="13" fillId="0" borderId="31" xfId="0" applyNumberFormat="1" applyFont="1" applyBorder="1"/>
    <xf numFmtId="0" fontId="13" fillId="0" borderId="0" xfId="0" applyFont="1"/>
    <xf numFmtId="0" fontId="13" fillId="5" borderId="31" xfId="0" applyFont="1" applyFill="1" applyBorder="1"/>
    <xf numFmtId="164" fontId="13" fillId="5" borderId="31" xfId="0" applyNumberFormat="1" applyFont="1" applyFill="1" applyBorder="1"/>
    <xf numFmtId="0" fontId="9" fillId="17" borderId="31" xfId="0" applyFont="1" applyFill="1" applyBorder="1"/>
    <xf numFmtId="164" fontId="9" fillId="17" borderId="31" xfId="0" applyNumberFormat="1" applyFont="1" applyFill="1" applyBorder="1"/>
    <xf numFmtId="164" fontId="13" fillId="0" borderId="0" xfId="0" applyNumberFormat="1" applyFont="1"/>
    <xf numFmtId="0" fontId="13" fillId="16" borderId="31" xfId="0" applyFont="1" applyFill="1" applyBorder="1"/>
    <xf numFmtId="164" fontId="13" fillId="16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4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4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0" fillId="15" borderId="39" xfId="0" applyFont="1" applyFill="1" applyBorder="1" applyAlignment="1">
      <alignment horizontal="center" wrapText="1"/>
    </xf>
    <xf numFmtId="0" fontId="10" fillId="15" borderId="40" xfId="0" applyFont="1" applyFill="1" applyBorder="1" applyAlignment="1">
      <alignment horizontal="center" wrapText="1"/>
    </xf>
    <xf numFmtId="0" fontId="13" fillId="0" borderId="39" xfId="0" applyFont="1" applyBorder="1"/>
    <xf numFmtId="0" fontId="13" fillId="0" borderId="40" xfId="0" applyFont="1" applyBorder="1"/>
    <xf numFmtId="0" fontId="13" fillId="0" borderId="39" xfId="0" applyFont="1" applyBorder="1" applyAlignment="1">
      <alignment horizontal="center"/>
    </xf>
    <xf numFmtId="164" fontId="13" fillId="0" borderId="40" xfId="0" applyNumberFormat="1" applyFont="1" applyBorder="1" applyAlignment="1">
      <alignment horizontal="center"/>
    </xf>
    <xf numFmtId="9" fontId="13" fillId="0" borderId="31" xfId="2" applyFont="1" applyBorder="1" applyAlignment="1">
      <alignment horizontal="center"/>
    </xf>
    <xf numFmtId="164" fontId="13" fillId="0" borderId="31" xfId="0" applyNumberFormat="1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5" borderId="39" xfId="0" applyFont="1" applyFill="1" applyBorder="1"/>
    <xf numFmtId="0" fontId="13" fillId="5" borderId="40" xfId="0" applyFont="1" applyFill="1" applyBorder="1"/>
    <xf numFmtId="0" fontId="13" fillId="5" borderId="39" xfId="0" applyFont="1" applyFill="1" applyBorder="1" applyAlignment="1">
      <alignment horizontal="center"/>
    </xf>
    <xf numFmtId="164" fontId="13" fillId="5" borderId="40" xfId="0" applyNumberFormat="1" applyFont="1" applyFill="1" applyBorder="1" applyAlignment="1">
      <alignment horizontal="center"/>
    </xf>
    <xf numFmtId="9" fontId="13" fillId="5" borderId="31" xfId="2" applyFont="1" applyFill="1" applyBorder="1" applyAlignment="1">
      <alignment horizontal="center"/>
    </xf>
    <xf numFmtId="164" fontId="13" fillId="5" borderId="31" xfId="0" applyNumberFormat="1" applyFont="1" applyFill="1" applyBorder="1" applyAlignment="1">
      <alignment horizontal="center"/>
    </xf>
    <xf numFmtId="0" fontId="13" fillId="5" borderId="40" xfId="0" applyFont="1" applyFill="1" applyBorder="1" applyAlignment="1">
      <alignment horizontal="center"/>
    </xf>
    <xf numFmtId="0" fontId="9" fillId="17" borderId="39" xfId="0" applyFont="1" applyFill="1" applyBorder="1"/>
    <xf numFmtId="0" fontId="9" fillId="17" borderId="40" xfId="0" applyFont="1" applyFill="1" applyBorder="1"/>
    <xf numFmtId="0" fontId="9" fillId="17" borderId="39" xfId="0" applyFont="1" applyFill="1" applyBorder="1" applyAlignment="1">
      <alignment horizontal="center"/>
    </xf>
    <xf numFmtId="164" fontId="9" fillId="17" borderId="40" xfId="0" applyNumberFormat="1" applyFont="1" applyFill="1" applyBorder="1" applyAlignment="1">
      <alignment horizontal="center"/>
    </xf>
    <xf numFmtId="9" fontId="9" fillId="17" borderId="31" xfId="2" applyFont="1" applyFill="1" applyBorder="1" applyAlignment="1">
      <alignment horizontal="center"/>
    </xf>
    <xf numFmtId="164" fontId="9" fillId="17" borderId="31" xfId="0" applyNumberFormat="1" applyFont="1" applyFill="1" applyBorder="1" applyAlignment="1">
      <alignment horizontal="center"/>
    </xf>
    <xf numFmtId="0" fontId="9" fillId="17" borderId="40" xfId="0" applyFont="1" applyFill="1" applyBorder="1" applyAlignment="1">
      <alignment horizontal="center"/>
    </xf>
    <xf numFmtId="0" fontId="9" fillId="17" borderId="38" xfId="0" applyFont="1" applyFill="1" applyBorder="1" applyAlignment="1">
      <alignment horizontal="center"/>
    </xf>
    <xf numFmtId="0" fontId="10" fillId="15" borderId="44" xfId="0" applyFont="1" applyFill="1" applyBorder="1" applyAlignment="1">
      <alignment horizontal="center"/>
    </xf>
    <xf numFmtId="0" fontId="10" fillId="15" borderId="46" xfId="0" applyFont="1" applyFill="1" applyBorder="1" applyAlignment="1">
      <alignment horizontal="center"/>
    </xf>
    <xf numFmtId="0" fontId="10" fillId="15" borderId="35" xfId="0" applyFont="1" applyFill="1" applyBorder="1" applyAlignment="1">
      <alignment horizontal="center"/>
    </xf>
    <xf numFmtId="164" fontId="10" fillId="15" borderId="46" xfId="0" applyNumberFormat="1" applyFont="1" applyFill="1" applyBorder="1" applyAlignment="1">
      <alignment horizontal="center"/>
    </xf>
    <xf numFmtId="9" fontId="10" fillId="15" borderId="45" xfId="0" applyNumberFormat="1" applyFont="1" applyFill="1" applyBorder="1" applyAlignment="1">
      <alignment horizontal="center"/>
    </xf>
    <xf numFmtId="164" fontId="10" fillId="15" borderId="45" xfId="0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0" fillId="15" borderId="24" xfId="0" applyFont="1" applyFill="1" applyBorder="1" applyAlignment="1">
      <alignment horizontal="center"/>
    </xf>
    <xf numFmtId="0" fontId="10" fillId="15" borderId="34" xfId="0" applyFont="1" applyFill="1" applyBorder="1" applyAlignment="1">
      <alignment horizontal="center" wrapText="1"/>
    </xf>
    <xf numFmtId="0" fontId="10" fillId="15" borderId="22" xfId="0" applyFont="1" applyFill="1" applyBorder="1" applyAlignment="1">
      <alignment horizontal="center" wrapText="1"/>
    </xf>
    <xf numFmtId="0" fontId="17" fillId="0" borderId="0" xfId="0" applyFont="1" applyAlignment="1"/>
    <xf numFmtId="0" fontId="13" fillId="0" borderId="31" xfId="0" applyFont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9" fillId="17" borderId="31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3" fillId="14" borderId="34" xfId="0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5" borderId="34" xfId="0" applyFont="1" applyFill="1" applyBorder="1" applyAlignment="1">
      <alignment horizontal="center"/>
    </xf>
    <xf numFmtId="0" fontId="9" fillId="17" borderId="34" xfId="0" applyFont="1" applyFill="1" applyBorder="1" applyAlignment="1">
      <alignment horizontal="center"/>
    </xf>
    <xf numFmtId="0" fontId="13" fillId="14" borderId="22" xfId="0" applyFont="1" applyFill="1" applyBorder="1"/>
    <xf numFmtId="0" fontId="13" fillId="0" borderId="22" xfId="0" applyFont="1" applyBorder="1"/>
    <xf numFmtId="0" fontId="13" fillId="5" borderId="22" xfId="0" applyFont="1" applyFill="1" applyBorder="1"/>
    <xf numFmtId="0" fontId="9" fillId="17" borderId="22" xfId="0" applyFont="1" applyFill="1" applyBorder="1"/>
    <xf numFmtId="3" fontId="10" fillId="15" borderId="44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9" fillId="14" borderId="34" xfId="4" applyFont="1" applyFill="1" applyBorder="1" applyAlignment="1">
      <alignment horizontal="center" vertical="center" wrapText="1"/>
    </xf>
    <xf numFmtId="0" fontId="9" fillId="14" borderId="22" xfId="4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0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0" fontId="10" fillId="15" borderId="34" xfId="0" applyFont="1" applyFill="1" applyBorder="1" applyAlignment="1">
      <alignment horizontal="center" vertical="center" wrapText="1"/>
    </xf>
    <xf numFmtId="0" fontId="11" fillId="15" borderId="39" xfId="0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1" fillId="15" borderId="31" xfId="0" applyFont="1" applyFill="1" applyBorder="1" applyAlignment="1">
      <alignment horizontal="center" vertical="center" wrapText="1"/>
    </xf>
    <xf numFmtId="0" fontId="11" fillId="15" borderId="40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9" fontId="13" fillId="0" borderId="31" xfId="2" applyFont="1" applyBorder="1" applyAlignment="1">
      <alignment horizontal="center" vertical="center"/>
    </xf>
    <xf numFmtId="164" fontId="13" fillId="0" borderId="31" xfId="0" applyNumberFormat="1" applyFont="1" applyBorder="1" applyAlignment="1">
      <alignment horizontal="center" vertical="center"/>
    </xf>
    <xf numFmtId="9" fontId="13" fillId="0" borderId="40" xfId="2" applyFont="1" applyBorder="1" applyAlignment="1">
      <alignment horizontal="center" vertical="center"/>
    </xf>
    <xf numFmtId="164" fontId="13" fillId="0" borderId="40" xfId="0" applyNumberFormat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5" borderId="39" xfId="0" applyFont="1" applyFill="1" applyBorder="1" applyAlignment="1">
      <alignment vertical="center" wrapText="1"/>
    </xf>
    <xf numFmtId="0" fontId="13" fillId="5" borderId="40" xfId="0" applyFont="1" applyFill="1" applyBorder="1" applyAlignment="1">
      <alignment vertical="center"/>
    </xf>
    <xf numFmtId="0" fontId="13" fillId="5" borderId="22" xfId="0" applyFont="1" applyFill="1" applyBorder="1" applyAlignment="1">
      <alignment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9" fontId="13" fillId="5" borderId="31" xfId="2" applyFont="1" applyFill="1" applyBorder="1" applyAlignment="1">
      <alignment horizontal="center" vertical="center"/>
    </xf>
    <xf numFmtId="164" fontId="13" fillId="5" borderId="31" xfId="0" applyNumberFormat="1" applyFont="1" applyFill="1" applyBorder="1" applyAlignment="1">
      <alignment horizontal="center" vertical="center"/>
    </xf>
    <xf numFmtId="9" fontId="13" fillId="5" borderId="40" xfId="2" applyFont="1" applyFill="1" applyBorder="1" applyAlignment="1">
      <alignment horizontal="center" vertical="center"/>
    </xf>
    <xf numFmtId="164" fontId="13" fillId="5" borderId="40" xfId="0" applyNumberFormat="1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9" fillId="17" borderId="40" xfId="0" applyFont="1" applyFill="1" applyBorder="1" applyAlignment="1">
      <alignment vertical="center"/>
    </xf>
    <xf numFmtId="0" fontId="9" fillId="17" borderId="22" xfId="0" applyFont="1" applyFill="1" applyBorder="1" applyAlignment="1">
      <alignment vertical="center"/>
    </xf>
    <xf numFmtId="0" fontId="9" fillId="17" borderId="34" xfId="0" applyFont="1" applyFill="1" applyBorder="1" applyAlignment="1">
      <alignment horizontal="center" vertical="center"/>
    </xf>
    <xf numFmtId="0" fontId="9" fillId="17" borderId="39" xfId="0" applyFont="1" applyFill="1" applyBorder="1" applyAlignment="1">
      <alignment horizontal="center" vertical="center"/>
    </xf>
    <xf numFmtId="9" fontId="9" fillId="17" borderId="31" xfId="2" applyFont="1" applyFill="1" applyBorder="1" applyAlignment="1">
      <alignment horizontal="center" vertical="center"/>
    </xf>
    <xf numFmtId="164" fontId="9" fillId="17" borderId="31" xfId="0" applyNumberFormat="1" applyFont="1" applyFill="1" applyBorder="1" applyAlignment="1">
      <alignment horizontal="center" vertical="center"/>
    </xf>
    <xf numFmtId="9" fontId="9" fillId="17" borderId="40" xfId="2" applyFont="1" applyFill="1" applyBorder="1" applyAlignment="1">
      <alignment horizontal="center" vertical="center"/>
    </xf>
    <xf numFmtId="164" fontId="9" fillId="17" borderId="40" xfId="0" applyNumberFormat="1" applyFont="1" applyFill="1" applyBorder="1" applyAlignment="1">
      <alignment horizontal="center" vertical="center"/>
    </xf>
    <xf numFmtId="0" fontId="9" fillId="17" borderId="40" xfId="0" applyFont="1" applyFill="1" applyBorder="1" applyAlignment="1">
      <alignment horizontal="center" vertical="center"/>
    </xf>
    <xf numFmtId="0" fontId="19" fillId="15" borderId="22" xfId="0" applyFont="1" applyFill="1" applyBorder="1" applyAlignment="1">
      <alignment horizontal="center" vertical="center"/>
    </xf>
    <xf numFmtId="0" fontId="19" fillId="15" borderId="34" xfId="0" applyFont="1" applyFill="1" applyBorder="1" applyAlignment="1">
      <alignment horizontal="center" vertical="center"/>
    </xf>
    <xf numFmtId="0" fontId="9" fillId="17" borderId="39" xfId="0" applyFont="1" applyFill="1" applyBorder="1" applyAlignment="1">
      <alignment vertical="center"/>
    </xf>
    <xf numFmtId="0" fontId="13" fillId="0" borderId="40" xfId="0" applyFont="1" applyBorder="1" applyAlignment="1">
      <alignment vertical="center" wrapText="1"/>
    </xf>
    <xf numFmtId="0" fontId="19" fillId="15" borderId="39" xfId="0" applyFont="1" applyFill="1" applyBorder="1" applyAlignment="1">
      <alignment horizontal="center" vertical="center" wrapText="1"/>
    </xf>
    <xf numFmtId="0" fontId="19" fillId="15" borderId="40" xfId="0" applyFont="1" applyFill="1" applyBorder="1" applyAlignment="1">
      <alignment horizontal="center" vertical="center"/>
    </xf>
    <xf numFmtId="3" fontId="19" fillId="15" borderId="39" xfId="0" applyNumberFormat="1" applyFont="1" applyFill="1" applyBorder="1" applyAlignment="1">
      <alignment horizontal="center" vertical="center"/>
    </xf>
    <xf numFmtId="0" fontId="20" fillId="15" borderId="40" xfId="0" applyFont="1" applyFill="1" applyBorder="1" applyAlignment="1">
      <alignment horizontal="center" vertical="center"/>
    </xf>
    <xf numFmtId="0" fontId="19" fillId="20" borderId="31" xfId="0" applyFont="1" applyFill="1" applyBorder="1" applyAlignment="1">
      <alignment horizontal="center"/>
    </xf>
    <xf numFmtId="0" fontId="13" fillId="0" borderId="31" xfId="0" applyFont="1" applyBorder="1" applyAlignment="1">
      <alignment horizontal="left"/>
    </xf>
    <xf numFmtId="0" fontId="13" fillId="5" borderId="31" xfId="0" applyFont="1" applyFill="1" applyBorder="1" applyAlignment="1">
      <alignment horizontal="left"/>
    </xf>
    <xf numFmtId="0" fontId="13" fillId="19" borderId="31" xfId="0" applyFont="1" applyFill="1" applyBorder="1"/>
    <xf numFmtId="0" fontId="13" fillId="19" borderId="31" xfId="0" applyFont="1" applyFill="1" applyBorder="1" applyAlignment="1">
      <alignment horizontal="center"/>
    </xf>
    <xf numFmtId="0" fontId="13" fillId="19" borderId="31" xfId="0" applyFont="1" applyFill="1" applyBorder="1" applyAlignment="1">
      <alignment horizontal="left"/>
    </xf>
    <xf numFmtId="0" fontId="13" fillId="0" borderId="0" xfId="0" applyFont="1" applyBorder="1"/>
    <xf numFmtId="0" fontId="23" fillId="0" borderId="0" xfId="0" applyFont="1" applyBorder="1"/>
    <xf numFmtId="0" fontId="13" fillId="0" borderId="0" xfId="0" applyFont="1" applyBorder="1" applyAlignment="1">
      <alignment vertical="center"/>
    </xf>
    <xf numFmtId="0" fontId="25" fillId="0" borderId="0" xfId="5" applyFont="1" applyFill="1" applyAlignment="1" applyProtection="1"/>
    <xf numFmtId="0" fontId="23" fillId="0" borderId="0" xfId="0" applyFont="1" applyBorder="1" applyAlignment="1">
      <alignment vertical="center"/>
    </xf>
    <xf numFmtId="0" fontId="25" fillId="0" borderId="0" xfId="5" applyFont="1" applyFill="1" applyAlignment="1" applyProtection="1">
      <alignment horizontal="center" vertical="center"/>
    </xf>
    <xf numFmtId="0" fontId="23" fillId="0" borderId="9" xfId="0" applyFont="1" applyBorder="1" applyAlignment="1">
      <alignment horizontal="center"/>
    </xf>
    <xf numFmtId="0" fontId="13" fillId="16" borderId="31" xfId="0" applyFont="1" applyFill="1" applyBorder="1" applyAlignment="1">
      <alignment horizontal="center"/>
    </xf>
    <xf numFmtId="0" fontId="9" fillId="17" borderId="44" xfId="0" applyFont="1" applyFill="1" applyBorder="1" applyAlignment="1">
      <alignment vertical="center"/>
    </xf>
    <xf numFmtId="0" fontId="9" fillId="17" borderId="46" xfId="0" applyFont="1" applyFill="1" applyBorder="1" applyAlignment="1">
      <alignment vertical="center"/>
    </xf>
    <xf numFmtId="0" fontId="9" fillId="17" borderId="44" xfId="0" applyFont="1" applyFill="1" applyBorder="1" applyAlignment="1">
      <alignment horizontal="center" vertical="center"/>
    </xf>
    <xf numFmtId="9" fontId="9" fillId="17" borderId="45" xfId="2" applyFont="1" applyFill="1" applyBorder="1" applyAlignment="1">
      <alignment horizontal="center" vertical="center"/>
    </xf>
    <xf numFmtId="164" fontId="9" fillId="17" borderId="45" xfId="0" applyNumberFormat="1" applyFont="1" applyFill="1" applyBorder="1" applyAlignment="1">
      <alignment horizontal="center" vertical="center"/>
    </xf>
    <xf numFmtId="9" fontId="9" fillId="17" borderId="46" xfId="2" applyFont="1" applyFill="1" applyBorder="1" applyAlignment="1">
      <alignment horizontal="center" vertical="center"/>
    </xf>
    <xf numFmtId="164" fontId="9" fillId="17" borderId="46" xfId="0" applyNumberFormat="1" applyFont="1" applyFill="1" applyBorder="1" applyAlignment="1">
      <alignment horizontal="center" vertical="center"/>
    </xf>
    <xf numFmtId="0" fontId="9" fillId="17" borderId="46" xfId="0" applyFont="1" applyFill="1" applyBorder="1" applyAlignment="1">
      <alignment horizontal="center" vertical="center"/>
    </xf>
    <xf numFmtId="164" fontId="19" fillId="15" borderId="39" xfId="0" applyNumberFormat="1" applyFont="1" applyFill="1" applyBorder="1" applyAlignment="1">
      <alignment horizontal="center" vertical="center"/>
    </xf>
    <xf numFmtId="9" fontId="19" fillId="15" borderId="39" xfId="2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31" xfId="0" applyFont="1" applyFill="1" applyBorder="1" applyAlignment="1">
      <alignment horizontal="center"/>
    </xf>
    <xf numFmtId="164" fontId="10" fillId="13" borderId="0" xfId="0" applyNumberFormat="1" applyFont="1" applyFill="1"/>
    <xf numFmtId="0" fontId="13" fillId="5" borderId="0" xfId="0" applyFont="1" applyFill="1" applyAlignment="1"/>
    <xf numFmtId="0" fontId="13" fillId="16" borderId="0" xfId="0" applyFont="1" applyFill="1" applyAlignment="1"/>
    <xf numFmtId="14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0" xfId="1" applyNumberFormat="1" applyFont="1"/>
    <xf numFmtId="0" fontId="26" fillId="0" borderId="0" xfId="0" applyFont="1"/>
    <xf numFmtId="164" fontId="26" fillId="0" borderId="0" xfId="1" applyNumberFormat="1" applyFont="1"/>
    <xf numFmtId="0" fontId="0" fillId="0" borderId="0" xfId="0" applyFont="1" applyAlignment="1">
      <alignment horizontal="left"/>
    </xf>
    <xf numFmtId="9" fontId="10" fillId="13" borderId="0" xfId="2" applyFont="1" applyFill="1" applyAlignment="1">
      <alignment horizontal="center"/>
    </xf>
    <xf numFmtId="9" fontId="13" fillId="0" borderId="0" xfId="2" applyFont="1" applyAlignment="1">
      <alignment horizontal="center"/>
    </xf>
    <xf numFmtId="164" fontId="13" fillId="17" borderId="0" xfId="0" applyNumberFormat="1" applyFont="1" applyFill="1" applyAlignment="1"/>
    <xf numFmtId="164" fontId="13" fillId="0" borderId="0" xfId="0" applyNumberFormat="1" applyFont="1" applyAlignment="1"/>
    <xf numFmtId="164" fontId="13" fillId="16" borderId="0" xfId="0" applyNumberFormat="1" applyFont="1" applyFill="1" applyAlignment="1">
      <alignment horizontal="center"/>
    </xf>
    <xf numFmtId="0" fontId="9" fillId="5" borderId="54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13" fillId="10" borderId="23" xfId="0" applyFont="1" applyFill="1" applyBorder="1" applyAlignment="1">
      <alignment horizontal="center"/>
    </xf>
    <xf numFmtId="164" fontId="13" fillId="10" borderId="25" xfId="0" applyNumberFormat="1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 vertical="center" wrapText="1"/>
    </xf>
    <xf numFmtId="164" fontId="13" fillId="5" borderId="40" xfId="0" applyNumberFormat="1" applyFont="1" applyFill="1" applyBorder="1" applyAlignment="1">
      <alignment horizontal="center" vertical="center" wrapText="1"/>
    </xf>
    <xf numFmtId="0" fontId="13" fillId="11" borderId="21" xfId="0" applyFont="1" applyFill="1" applyBorder="1" applyAlignment="1">
      <alignment horizontal="center" vertical="center" wrapText="1"/>
    </xf>
    <xf numFmtId="164" fontId="13" fillId="11" borderId="36" xfId="0" applyNumberFormat="1" applyFont="1" applyFill="1" applyBorder="1" applyAlignment="1">
      <alignment horizontal="center" vertical="center" wrapText="1"/>
    </xf>
    <xf numFmtId="0" fontId="13" fillId="10" borderId="34" xfId="0" applyFont="1" applyFill="1" applyBorder="1" applyAlignment="1">
      <alignment horizontal="center" vertical="center"/>
    </xf>
    <xf numFmtId="164" fontId="13" fillId="10" borderId="22" xfId="0" applyNumberFormat="1" applyFont="1" applyFill="1" applyBorder="1" applyAlignment="1">
      <alignment horizontal="center" vertical="center"/>
    </xf>
    <xf numFmtId="164" fontId="13" fillId="10" borderId="36" xfId="0" applyNumberFormat="1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164" fontId="13" fillId="5" borderId="31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164" fontId="13" fillId="5" borderId="19" xfId="0" applyNumberFormat="1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164" fontId="13" fillId="5" borderId="30" xfId="0" applyNumberFormat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164" fontId="13" fillId="5" borderId="13" xfId="0" applyNumberFormat="1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164" fontId="13" fillId="5" borderId="33" xfId="0" applyNumberFormat="1" applyFont="1" applyFill="1" applyBorder="1" applyAlignment="1">
      <alignment horizontal="center" vertical="center" wrapText="1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164" fontId="9" fillId="5" borderId="0" xfId="0" applyNumberFormat="1" applyFont="1" applyFill="1" applyBorder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3" fillId="10" borderId="23" xfId="0" applyFont="1" applyFill="1" applyBorder="1" applyAlignment="1">
      <alignment horizontal="center" wrapText="1"/>
    </xf>
    <xf numFmtId="164" fontId="13" fillId="10" borderId="26" xfId="0" applyNumberFormat="1" applyFont="1" applyFill="1" applyBorder="1" applyAlignment="1">
      <alignment horizontal="center" wrapText="1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/>
    </xf>
    <xf numFmtId="164" fontId="13" fillId="9" borderId="22" xfId="0" applyNumberFormat="1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/>
    </xf>
    <xf numFmtId="164" fontId="13" fillId="9" borderId="36" xfId="0" applyNumberFormat="1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/>
    </xf>
    <xf numFmtId="164" fontId="13" fillId="9" borderId="26" xfId="0" applyNumberFormat="1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13" fillId="9" borderId="27" xfId="0" applyFont="1" applyFill="1" applyBorder="1" applyAlignment="1">
      <alignment horizontal="center"/>
    </xf>
    <xf numFmtId="164" fontId="13" fillId="9" borderId="25" xfId="0" applyNumberFormat="1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 vertical="center"/>
    </xf>
    <xf numFmtId="164" fontId="13" fillId="7" borderId="22" xfId="0" applyNumberFormat="1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9" fontId="13" fillId="7" borderId="35" xfId="2" applyFont="1" applyFill="1" applyBorder="1" applyAlignment="1">
      <alignment horizontal="center" vertical="center"/>
    </xf>
    <xf numFmtId="164" fontId="13" fillId="7" borderId="36" xfId="0" applyNumberFormat="1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164" fontId="24" fillId="8" borderId="22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3" fillId="7" borderId="21" xfId="0" applyFont="1" applyFill="1" applyBorder="1" applyAlignment="1">
      <alignment horizontal="center" wrapText="1"/>
    </xf>
    <xf numFmtId="164" fontId="13" fillId="7" borderId="22" xfId="0" applyNumberFormat="1" applyFont="1" applyFill="1" applyBorder="1" applyAlignment="1">
      <alignment horizontal="center" wrapText="1"/>
    </xf>
    <xf numFmtId="0" fontId="13" fillId="7" borderId="23" xfId="0" applyFont="1" applyFill="1" applyBorder="1" applyAlignment="1">
      <alignment horizontal="center" wrapText="1"/>
    </xf>
    <xf numFmtId="9" fontId="13" fillId="7" borderId="24" xfId="2" applyFont="1" applyFill="1" applyBorder="1" applyAlignment="1">
      <alignment horizontal="center" wrapText="1"/>
    </xf>
    <xf numFmtId="164" fontId="13" fillId="7" borderId="25" xfId="0" applyNumberFormat="1" applyFont="1" applyFill="1" applyBorder="1" applyAlignment="1">
      <alignment horizontal="center" wrapText="1"/>
    </xf>
    <xf numFmtId="164" fontId="13" fillId="7" borderId="26" xfId="0" applyNumberFormat="1" applyFont="1" applyFill="1" applyBorder="1" applyAlignment="1">
      <alignment horizontal="center" wrapText="1"/>
    </xf>
    <xf numFmtId="0" fontId="24" fillId="8" borderId="27" xfId="0" applyFont="1" applyFill="1" applyBorder="1" applyAlignment="1">
      <alignment horizontal="center" wrapText="1"/>
    </xf>
    <xf numFmtId="164" fontId="24" fillId="8" borderId="25" xfId="0" applyNumberFormat="1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vertical="center"/>
    </xf>
    <xf numFmtId="164" fontId="13" fillId="5" borderId="10" xfId="0" applyNumberFormat="1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164" fontId="13" fillId="5" borderId="7" xfId="0" applyNumberFormat="1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164" fontId="13" fillId="6" borderId="13" xfId="0" applyNumberFormat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164" fontId="13" fillId="6" borderId="9" xfId="0" applyNumberFormat="1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164" fontId="13" fillId="6" borderId="33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/>
    </xf>
    <xf numFmtId="9" fontId="13" fillId="0" borderId="15" xfId="2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9" fontId="13" fillId="0" borderId="6" xfId="2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21" fillId="3" borderId="2" xfId="4" applyFont="1" applyBorder="1" applyAlignment="1">
      <alignment horizontal="center" vertical="center"/>
    </xf>
    <xf numFmtId="0" fontId="21" fillId="3" borderId="3" xfId="4" applyFont="1" applyBorder="1" applyAlignment="1">
      <alignment horizontal="center" vertical="center"/>
    </xf>
    <xf numFmtId="0" fontId="21" fillId="3" borderId="4" xfId="4" applyFont="1" applyBorder="1" applyAlignment="1">
      <alignment horizontal="center" vertical="center"/>
    </xf>
    <xf numFmtId="0" fontId="22" fillId="2" borderId="5" xfId="3" applyFont="1" applyBorder="1" applyAlignment="1">
      <alignment horizontal="center" vertical="center"/>
    </xf>
    <xf numFmtId="164" fontId="22" fillId="2" borderId="6" xfId="3" applyNumberFormat="1" applyFont="1" applyBorder="1" applyAlignment="1">
      <alignment horizontal="center" vertical="center"/>
    </xf>
    <xf numFmtId="0" fontId="22" fillId="2" borderId="6" xfId="3" applyFont="1" applyBorder="1" applyAlignment="1">
      <alignment horizontal="center" vertical="center"/>
    </xf>
    <xf numFmtId="9" fontId="22" fillId="2" borderId="6" xfId="2" applyFont="1" applyFill="1" applyBorder="1" applyAlignment="1">
      <alignment horizontal="center" vertical="center"/>
    </xf>
    <xf numFmtId="164" fontId="22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164" fontId="13" fillId="5" borderId="6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48" xfId="0" applyFill="1" applyBorder="1" applyAlignment="1">
      <alignment horizontal="left" vertical="center" wrapText="1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9" fillId="14" borderId="41" xfId="0" applyFont="1" applyFill="1" applyBorder="1" applyAlignment="1">
      <alignment horizontal="center" vertical="center" wrapText="1"/>
    </xf>
    <xf numFmtId="0" fontId="9" fillId="14" borderId="42" xfId="0" applyFont="1" applyFill="1" applyBorder="1" applyAlignment="1">
      <alignment horizontal="center" vertical="center" wrapText="1"/>
    </xf>
    <xf numFmtId="0" fontId="9" fillId="14" borderId="43" xfId="0" applyFont="1" applyFill="1" applyBorder="1" applyAlignment="1">
      <alignment horizontal="center" vertical="center" wrapText="1"/>
    </xf>
    <xf numFmtId="0" fontId="9" fillId="14" borderId="14" xfId="4" applyFont="1" applyFill="1" applyBorder="1" applyAlignment="1">
      <alignment horizontal="center" vertical="center" wrapText="1"/>
    </xf>
    <xf numFmtId="0" fontId="9" fillId="14" borderId="16" xfId="4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9" borderId="34" xfId="0" applyFont="1" applyFill="1" applyBorder="1" applyAlignment="1">
      <alignment horizontal="center"/>
    </xf>
    <xf numFmtId="0" fontId="9" fillId="19" borderId="35" xfId="0" applyFont="1" applyFill="1" applyBorder="1" applyAlignment="1">
      <alignment horizontal="center"/>
    </xf>
    <xf numFmtId="0" fontId="9" fillId="19" borderId="22" xfId="0" applyFont="1" applyFill="1" applyBorder="1" applyAlignment="1">
      <alignment horizontal="center"/>
    </xf>
    <xf numFmtId="0" fontId="9" fillId="18" borderId="34" xfId="0" applyFont="1" applyFill="1" applyBorder="1" applyAlignment="1">
      <alignment horizontal="center"/>
    </xf>
    <xf numFmtId="0" fontId="9" fillId="18" borderId="35" xfId="0" applyFont="1" applyFill="1" applyBorder="1" applyAlignment="1">
      <alignment horizontal="center"/>
    </xf>
    <xf numFmtId="0" fontId="9" fillId="18" borderId="22" xfId="0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13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3" fillId="12" borderId="37" xfId="0" applyFont="1" applyFill="1" applyBorder="1" applyAlignment="1">
      <alignment wrapText="1"/>
    </xf>
    <xf numFmtId="164" fontId="13" fillId="12" borderId="37" xfId="0" applyNumberFormat="1" applyFont="1" applyFill="1" applyBorder="1" applyAlignment="1">
      <alignment wrapText="1"/>
    </xf>
    <xf numFmtId="0" fontId="13" fillId="0" borderId="37" xfId="0" applyFont="1" applyBorder="1" applyAlignment="1">
      <alignment wrapText="1"/>
    </xf>
    <xf numFmtId="164" fontId="13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3" fillId="0" borderId="57" xfId="0" applyFont="1" applyBorder="1" applyAlignment="1">
      <alignment wrapText="1"/>
    </xf>
    <xf numFmtId="164" fontId="13" fillId="0" borderId="38" xfId="0" applyNumberFormat="1" applyFont="1" applyBorder="1" applyAlignment="1">
      <alignment wrapText="1"/>
    </xf>
    <xf numFmtId="0" fontId="9" fillId="7" borderId="57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5" borderId="37" xfId="0" applyFont="1" applyFill="1" applyBorder="1" applyAlignment="1">
      <alignment horizontal="center" wrapText="1"/>
    </xf>
    <xf numFmtId="164" fontId="13" fillId="0" borderId="31" xfId="0" applyNumberFormat="1" applyFont="1" applyBorder="1" applyAlignment="1">
      <alignment horizontal="left"/>
    </xf>
    <xf numFmtId="165" fontId="13" fillId="0" borderId="3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165" fontId="13" fillId="5" borderId="31" xfId="2" applyNumberFormat="1" applyFont="1" applyFill="1" applyBorder="1"/>
    <xf numFmtId="165" fontId="13" fillId="0" borderId="31" xfId="2" applyNumberFormat="1" applyFont="1" applyBorder="1"/>
    <xf numFmtId="165" fontId="9" fillId="17" borderId="31" xfId="2" applyNumberFormat="1" applyFont="1" applyFill="1" applyBorder="1"/>
    <xf numFmtId="0" fontId="13" fillId="17" borderId="31" xfId="0" applyFont="1" applyFill="1" applyBorder="1" applyAlignment="1">
      <alignment horizontal="center"/>
    </xf>
    <xf numFmtId="165" fontId="13" fillId="16" borderId="31" xfId="2" applyNumberFormat="1" applyFont="1" applyFill="1" applyBorder="1"/>
    <xf numFmtId="165" fontId="13" fillId="0" borderId="0" xfId="2" applyNumberFormat="1" applyFont="1"/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0"/>
  <sheetViews>
    <sheetView tabSelected="1" workbookViewId="0"/>
  </sheetViews>
  <sheetFormatPr defaultRowHeight="15" x14ac:dyDescent="0.25"/>
  <cols>
    <col min="1" max="1" width="9.28515625" style="101" bestFit="1" customWidth="1"/>
    <col min="2" max="2" width="12.7109375" style="8" customWidth="1"/>
    <col min="3" max="4" width="9.140625" style="8"/>
    <col min="5" max="5" width="9.28515625" style="101" bestFit="1" customWidth="1"/>
    <col min="6" max="6" width="9.28515625" style="8" bestFit="1" customWidth="1"/>
    <col min="7" max="7" width="10" style="13" bestFit="1" customWidth="1"/>
    <col min="8" max="8" width="9.28515625" style="8" bestFit="1" customWidth="1"/>
    <col min="9" max="9" width="9.28515625" style="371" bestFit="1" customWidth="1"/>
    <col min="10" max="10" width="9.28515625" style="13" bestFit="1" customWidth="1"/>
    <col min="11" max="11" width="9.28515625" style="8" bestFit="1" customWidth="1"/>
    <col min="12" max="12" width="10" style="13" bestFit="1" customWidth="1"/>
    <col min="13" max="13" width="9.28515625" style="8" bestFit="1" customWidth="1"/>
    <col min="14" max="14" width="9.28515625" style="13" bestFit="1" customWidth="1"/>
    <col min="15" max="15" width="9.28515625" style="8" bestFit="1" customWidth="1"/>
    <col min="16" max="16" width="9.28515625" style="13" bestFit="1" customWidth="1"/>
    <col min="17" max="17" width="9.28515625" style="8" bestFit="1" customWidth="1"/>
    <col min="18" max="18" width="10" style="13" bestFit="1" customWidth="1"/>
    <col min="19" max="19" width="9.28515625" style="8" bestFit="1" customWidth="1"/>
    <col min="20" max="20" width="10" style="13" bestFit="1" customWidth="1"/>
    <col min="21" max="21" width="9.28515625" style="8" bestFit="1" customWidth="1"/>
    <col min="22" max="22" width="9.28515625" style="13" bestFit="1" customWidth="1"/>
    <col min="23" max="23" width="9.28515625" style="8" bestFit="1" customWidth="1"/>
    <col min="24" max="24" width="10" style="13" bestFit="1" customWidth="1"/>
    <col min="25" max="25" width="9.28515625" style="8" bestFit="1" customWidth="1"/>
    <col min="26" max="26" width="10" style="13" bestFit="1" customWidth="1"/>
    <col min="27" max="27" width="9.28515625" style="8" bestFit="1" customWidth="1"/>
    <col min="28" max="28" width="9.28515625" style="13" bestFit="1" customWidth="1"/>
    <col min="30" max="30" width="9.28515625" style="8" bestFit="1" customWidth="1"/>
    <col min="31" max="31" width="9.28515625" style="371" bestFit="1" customWidth="1"/>
    <col min="32" max="32" width="10" style="13" bestFit="1" customWidth="1"/>
    <col min="33" max="33" width="9.28515625" style="371" bestFit="1" customWidth="1"/>
    <col min="34" max="34" width="9.28515625" style="8" bestFit="1" customWidth="1"/>
    <col min="35" max="35" width="10" style="13" bestFit="1" customWidth="1"/>
    <col min="36" max="36" width="9.28515625" style="8" bestFit="1" customWidth="1"/>
    <col min="37" max="37" width="10" style="13" bestFit="1" customWidth="1"/>
    <col min="39" max="39" width="9.28515625" style="8" bestFit="1" customWidth="1"/>
    <col min="40" max="40" width="10" style="13" bestFit="1" customWidth="1"/>
    <col min="41" max="41" width="9.28515625" style="8" bestFit="1" customWidth="1"/>
    <col min="42" max="42" width="10" style="13" bestFit="1" customWidth="1"/>
    <col min="44" max="44" width="9.28515625" style="8" bestFit="1" customWidth="1"/>
    <col min="45" max="45" width="11" style="13" bestFit="1" customWidth="1"/>
    <col min="47" max="16384" width="9.140625" style="8"/>
  </cols>
  <sheetData>
    <row r="1" spans="1:48" x14ac:dyDescent="0.25">
      <c r="A1" s="185" t="s">
        <v>515</v>
      </c>
      <c r="G1" s="177" t="s">
        <v>433</v>
      </c>
      <c r="H1" s="177"/>
      <c r="I1" s="186"/>
      <c r="J1" s="177"/>
      <c r="K1" s="177"/>
      <c r="M1" s="8" t="s">
        <v>491</v>
      </c>
      <c r="O1" s="101"/>
      <c r="P1" s="188" t="s">
        <v>2</v>
      </c>
      <c r="Q1" s="178" t="s">
        <v>492</v>
      </c>
      <c r="R1" s="189" t="s">
        <v>493</v>
      </c>
      <c r="S1" s="179" t="s">
        <v>494</v>
      </c>
      <c r="T1" s="190"/>
      <c r="AE1" s="187"/>
      <c r="AG1" s="187"/>
      <c r="AU1" s="101"/>
      <c r="AV1" s="101"/>
    </row>
    <row r="2" spans="1:48" x14ac:dyDescent="0.25">
      <c r="A2" s="180">
        <v>44487</v>
      </c>
      <c r="I2" s="187"/>
      <c r="M2" s="13"/>
      <c r="O2" s="13"/>
      <c r="P2" s="181"/>
      <c r="Q2" s="13"/>
      <c r="S2" s="13"/>
      <c r="U2" s="13"/>
      <c r="W2" s="13"/>
      <c r="Y2" s="13"/>
      <c r="AA2" s="13"/>
      <c r="AE2" s="187"/>
      <c r="AG2" s="187"/>
      <c r="AM2" s="13"/>
      <c r="AO2" s="13"/>
      <c r="AS2" s="182"/>
      <c r="AU2" s="101"/>
      <c r="AV2" s="101"/>
    </row>
    <row r="3" spans="1:48" ht="15.75" thickBot="1" x14ac:dyDescent="0.3">
      <c r="I3" s="101"/>
      <c r="K3" s="13"/>
      <c r="M3" s="13"/>
      <c r="O3" s="13"/>
      <c r="Q3" s="13"/>
      <c r="S3" s="13"/>
      <c r="U3" s="13"/>
      <c r="W3" s="13"/>
      <c r="Y3" s="13"/>
      <c r="AA3" s="13"/>
      <c r="AE3" s="187"/>
      <c r="AG3" s="187"/>
      <c r="AH3" s="13"/>
      <c r="AM3" s="13"/>
      <c r="AO3" s="13"/>
      <c r="AR3" s="183"/>
      <c r="AS3" s="184"/>
      <c r="AU3" s="101"/>
      <c r="AV3" s="101"/>
    </row>
    <row r="4" spans="1:48" ht="15.75" thickBot="1" x14ac:dyDescent="0.3">
      <c r="A4" s="283" t="s">
        <v>381</v>
      </c>
      <c r="B4" s="284"/>
      <c r="C4" s="284"/>
      <c r="D4" s="284"/>
      <c r="E4" s="285"/>
      <c r="F4" s="286" t="s">
        <v>382</v>
      </c>
      <c r="G4" s="287"/>
      <c r="H4" s="288"/>
      <c r="I4" s="289"/>
      <c r="J4" s="287"/>
      <c r="K4" s="288"/>
      <c r="L4" s="287"/>
      <c r="M4" s="288"/>
      <c r="N4" s="287"/>
      <c r="O4" s="288"/>
      <c r="P4" s="287"/>
      <c r="Q4" s="288"/>
      <c r="R4" s="287"/>
      <c r="S4" s="288"/>
      <c r="T4" s="287"/>
      <c r="U4" s="288"/>
      <c r="V4" s="287"/>
      <c r="W4" s="288"/>
      <c r="X4" s="287"/>
      <c r="Y4" s="288"/>
      <c r="Z4" s="287"/>
      <c r="AA4" s="288"/>
      <c r="AB4" s="290"/>
      <c r="AD4" s="291" t="s">
        <v>516</v>
      </c>
      <c r="AE4" s="292"/>
      <c r="AF4" s="293"/>
      <c r="AG4" s="292"/>
      <c r="AH4" s="294"/>
      <c r="AI4" s="293"/>
      <c r="AJ4" s="294"/>
      <c r="AK4" s="295"/>
      <c r="AM4" s="296" t="s">
        <v>512</v>
      </c>
      <c r="AN4" s="297"/>
      <c r="AO4" s="298"/>
      <c r="AP4" s="265"/>
      <c r="AR4" s="299" t="s">
        <v>383</v>
      </c>
      <c r="AS4" s="300"/>
      <c r="AU4" s="101"/>
      <c r="AV4" s="101"/>
    </row>
    <row r="5" spans="1:48" ht="15.75" thickBot="1" x14ac:dyDescent="0.3">
      <c r="A5" s="173"/>
      <c r="B5" s="155"/>
      <c r="C5" s="156"/>
      <c r="D5" s="156"/>
      <c r="E5" s="161"/>
      <c r="F5" s="274" t="s">
        <v>384</v>
      </c>
      <c r="G5" s="275"/>
      <c r="H5" s="276"/>
      <c r="I5" s="277"/>
      <c r="J5" s="275"/>
      <c r="K5" s="276"/>
      <c r="L5" s="275"/>
      <c r="M5" s="276"/>
      <c r="N5" s="278"/>
      <c r="O5" s="274" t="s">
        <v>385</v>
      </c>
      <c r="P5" s="275"/>
      <c r="Q5" s="274" t="s">
        <v>386</v>
      </c>
      <c r="R5" s="275"/>
      <c r="S5" s="276"/>
      <c r="T5" s="278"/>
      <c r="U5" s="274" t="s">
        <v>387</v>
      </c>
      <c r="V5" s="275"/>
      <c r="W5" s="276"/>
      <c r="X5" s="275"/>
      <c r="Y5" s="276"/>
      <c r="Z5" s="275"/>
      <c r="AA5" s="276"/>
      <c r="AB5" s="278"/>
      <c r="AD5" s="191" t="s">
        <v>384</v>
      </c>
      <c r="AE5" s="192"/>
      <c r="AF5" s="192"/>
      <c r="AG5" s="192"/>
      <c r="AH5" s="192" t="s">
        <v>388</v>
      </c>
      <c r="AI5" s="232"/>
      <c r="AJ5" s="192"/>
      <c r="AK5" s="233"/>
      <c r="AM5" s="262" t="s">
        <v>384</v>
      </c>
      <c r="AN5" s="263"/>
      <c r="AO5" s="264" t="s">
        <v>388</v>
      </c>
      <c r="AP5" s="265"/>
      <c r="AR5" s="266" t="s">
        <v>389</v>
      </c>
      <c r="AS5" s="267"/>
      <c r="AU5" s="101"/>
      <c r="AV5" s="101"/>
    </row>
    <row r="6" spans="1:48" x14ac:dyDescent="0.25">
      <c r="A6" s="173"/>
      <c r="B6" s="155"/>
      <c r="C6" s="156" t="s">
        <v>390</v>
      </c>
      <c r="D6" s="156"/>
      <c r="E6" s="161"/>
      <c r="F6" s="272" t="s">
        <v>384</v>
      </c>
      <c r="G6" s="252"/>
      <c r="H6" s="251" t="s">
        <v>384</v>
      </c>
      <c r="I6" s="273"/>
      <c r="J6" s="252"/>
      <c r="K6" s="251" t="s">
        <v>384</v>
      </c>
      <c r="L6" s="252"/>
      <c r="M6" s="251" t="s">
        <v>384</v>
      </c>
      <c r="N6" s="253"/>
      <c r="O6" s="272" t="s">
        <v>384</v>
      </c>
      <c r="P6" s="252"/>
      <c r="Q6" s="272" t="s">
        <v>391</v>
      </c>
      <c r="R6" s="252"/>
      <c r="S6" s="251" t="s">
        <v>392</v>
      </c>
      <c r="T6" s="253"/>
      <c r="U6" s="272" t="s">
        <v>393</v>
      </c>
      <c r="V6" s="252"/>
      <c r="W6" s="251" t="s">
        <v>393</v>
      </c>
      <c r="X6" s="252"/>
      <c r="Y6" s="251" t="s">
        <v>393</v>
      </c>
      <c r="Z6" s="252"/>
      <c r="AA6" s="251" t="s">
        <v>393</v>
      </c>
      <c r="AB6" s="253"/>
      <c r="AD6" s="222" t="s">
        <v>394</v>
      </c>
      <c r="AE6" s="223"/>
      <c r="AF6" s="224"/>
      <c r="AG6" s="225"/>
      <c r="AH6" s="279" t="s">
        <v>395</v>
      </c>
      <c r="AI6" s="280"/>
      <c r="AJ6" s="210" t="s">
        <v>396</v>
      </c>
      <c r="AK6" s="211"/>
      <c r="AM6" s="214" t="s">
        <v>397</v>
      </c>
      <c r="AN6" s="215"/>
      <c r="AO6" s="218" t="s">
        <v>398</v>
      </c>
      <c r="AP6" s="219"/>
      <c r="AR6" s="268"/>
      <c r="AS6" s="269"/>
      <c r="AU6" s="101"/>
      <c r="AV6" s="101"/>
    </row>
    <row r="7" spans="1:48" x14ac:dyDescent="0.25">
      <c r="A7" s="173"/>
      <c r="B7" s="155"/>
      <c r="C7" s="156" t="s">
        <v>399</v>
      </c>
      <c r="D7" s="156"/>
      <c r="E7" s="161"/>
      <c r="F7" s="254" t="s">
        <v>400</v>
      </c>
      <c r="G7" s="255"/>
      <c r="H7" s="256" t="s">
        <v>401</v>
      </c>
      <c r="I7" s="257"/>
      <c r="J7" s="258"/>
      <c r="K7" s="256" t="s">
        <v>402</v>
      </c>
      <c r="L7" s="258"/>
      <c r="M7" s="256" t="s">
        <v>403</v>
      </c>
      <c r="N7" s="259"/>
      <c r="O7" s="260" t="s">
        <v>404</v>
      </c>
      <c r="P7" s="261"/>
      <c r="Q7" s="242" t="s">
        <v>405</v>
      </c>
      <c r="R7" s="243"/>
      <c r="S7" s="239" t="s">
        <v>406</v>
      </c>
      <c r="T7" s="240"/>
      <c r="U7" s="241" t="s">
        <v>407</v>
      </c>
      <c r="V7" s="197"/>
      <c r="W7" s="196" t="s">
        <v>408</v>
      </c>
      <c r="X7" s="197"/>
      <c r="Y7" s="196" t="s">
        <v>409</v>
      </c>
      <c r="Z7" s="197"/>
      <c r="AA7" s="230" t="s">
        <v>410</v>
      </c>
      <c r="AB7" s="231"/>
      <c r="AD7" s="226"/>
      <c r="AE7" s="227"/>
      <c r="AF7" s="228"/>
      <c r="AG7" s="229"/>
      <c r="AH7" s="281"/>
      <c r="AI7" s="282"/>
      <c r="AJ7" s="212"/>
      <c r="AK7" s="213"/>
      <c r="AM7" s="216"/>
      <c r="AN7" s="217"/>
      <c r="AO7" s="220"/>
      <c r="AP7" s="221"/>
      <c r="AR7" s="270"/>
      <c r="AS7" s="271"/>
      <c r="AU7" s="101"/>
      <c r="AV7" s="101"/>
    </row>
    <row r="8" spans="1:48" ht="21" customHeight="1" x14ac:dyDescent="0.25">
      <c r="A8" s="174"/>
      <c r="B8" s="157"/>
      <c r="C8" s="158"/>
      <c r="D8" s="159"/>
      <c r="E8" s="160" t="s">
        <v>411</v>
      </c>
      <c r="F8" s="244" t="s">
        <v>412</v>
      </c>
      <c r="G8" s="245"/>
      <c r="H8" s="246" t="s">
        <v>413</v>
      </c>
      <c r="I8" s="247"/>
      <c r="J8" s="245"/>
      <c r="K8" s="246" t="s">
        <v>414</v>
      </c>
      <c r="L8" s="245"/>
      <c r="M8" s="246" t="s">
        <v>415</v>
      </c>
      <c r="N8" s="248"/>
      <c r="O8" s="249" t="s">
        <v>416</v>
      </c>
      <c r="P8" s="250"/>
      <c r="Q8" s="234" t="s">
        <v>417</v>
      </c>
      <c r="R8" s="235"/>
      <c r="S8" s="236" t="s">
        <v>418</v>
      </c>
      <c r="T8" s="237"/>
      <c r="U8" s="238" t="s">
        <v>419</v>
      </c>
      <c r="V8" s="203"/>
      <c r="W8" s="202" t="s">
        <v>420</v>
      </c>
      <c r="X8" s="203"/>
      <c r="Y8" s="202" t="s">
        <v>421</v>
      </c>
      <c r="Z8" s="203"/>
      <c r="AA8" s="202" t="s">
        <v>422</v>
      </c>
      <c r="AB8" s="204"/>
      <c r="AD8" s="193" t="s">
        <v>517</v>
      </c>
      <c r="AE8" s="194"/>
      <c r="AF8" s="194"/>
      <c r="AG8" s="195"/>
      <c r="AH8" s="205" t="s">
        <v>518</v>
      </c>
      <c r="AI8" s="206"/>
      <c r="AJ8" s="205" t="s">
        <v>519</v>
      </c>
      <c r="AK8" s="207"/>
      <c r="AM8" s="208" t="s">
        <v>513</v>
      </c>
      <c r="AN8" s="209"/>
      <c r="AO8" s="198" t="s">
        <v>514</v>
      </c>
      <c r="AP8" s="199"/>
      <c r="AR8" s="200" t="s">
        <v>427</v>
      </c>
      <c r="AS8" s="201"/>
      <c r="AU8" s="101"/>
      <c r="AV8" s="101"/>
    </row>
    <row r="9" spans="1:48" ht="72.75" x14ac:dyDescent="0.25">
      <c r="A9" s="347" t="s">
        <v>0</v>
      </c>
      <c r="B9" s="347" t="s">
        <v>1</v>
      </c>
      <c r="C9" s="347" t="s">
        <v>2</v>
      </c>
      <c r="D9" s="347" t="s">
        <v>3</v>
      </c>
      <c r="E9" s="347" t="s">
        <v>4</v>
      </c>
      <c r="F9" s="348" t="s">
        <v>5</v>
      </c>
      <c r="G9" s="349" t="s">
        <v>6</v>
      </c>
      <c r="H9" s="348" t="s">
        <v>7</v>
      </c>
      <c r="I9" s="350" t="s">
        <v>428</v>
      </c>
      <c r="J9" s="349" t="s">
        <v>9</v>
      </c>
      <c r="K9" s="348" t="s">
        <v>10</v>
      </c>
      <c r="L9" s="349" t="s">
        <v>11</v>
      </c>
      <c r="M9" s="351" t="s">
        <v>12</v>
      </c>
      <c r="N9" s="352" t="s">
        <v>13</v>
      </c>
      <c r="O9" s="353" t="s">
        <v>14</v>
      </c>
      <c r="P9" s="354" t="s">
        <v>15</v>
      </c>
      <c r="Q9" s="353" t="s">
        <v>16</v>
      </c>
      <c r="R9" s="354" t="s">
        <v>17</v>
      </c>
      <c r="S9" s="353" t="s">
        <v>18</v>
      </c>
      <c r="T9" s="354" t="s">
        <v>19</v>
      </c>
      <c r="U9" s="353" t="s">
        <v>20</v>
      </c>
      <c r="V9" s="354" t="s">
        <v>21</v>
      </c>
      <c r="W9" s="353" t="s">
        <v>22</v>
      </c>
      <c r="X9" s="354" t="s">
        <v>23</v>
      </c>
      <c r="Y9" s="353" t="s">
        <v>24</v>
      </c>
      <c r="Z9" s="354" t="s">
        <v>25</v>
      </c>
      <c r="AA9" s="353" t="s">
        <v>26</v>
      </c>
      <c r="AB9" s="354" t="s">
        <v>27</v>
      </c>
      <c r="AD9" s="355" t="s">
        <v>28</v>
      </c>
      <c r="AE9" s="356" t="s">
        <v>429</v>
      </c>
      <c r="AF9" s="357" t="s">
        <v>30</v>
      </c>
      <c r="AG9" s="356" t="s">
        <v>430</v>
      </c>
      <c r="AH9" s="355" t="s">
        <v>32</v>
      </c>
      <c r="AI9" s="357" t="s">
        <v>33</v>
      </c>
      <c r="AJ9" s="355" t="s">
        <v>34</v>
      </c>
      <c r="AK9" s="357" t="s">
        <v>35</v>
      </c>
      <c r="AM9" s="358" t="s">
        <v>36</v>
      </c>
      <c r="AN9" s="354" t="s">
        <v>37</v>
      </c>
      <c r="AO9" s="353" t="s">
        <v>38</v>
      </c>
      <c r="AP9" s="359" t="s">
        <v>39</v>
      </c>
      <c r="AR9" s="360" t="s">
        <v>40</v>
      </c>
      <c r="AS9" s="361" t="s">
        <v>41</v>
      </c>
      <c r="AU9" s="362" t="s">
        <v>431</v>
      </c>
      <c r="AV9" s="362" t="s">
        <v>432</v>
      </c>
    </row>
    <row r="10" spans="1:48" s="175" customFormat="1" x14ac:dyDescent="0.25">
      <c r="A10" s="150" t="s">
        <v>0</v>
      </c>
      <c r="B10" s="150" t="s">
        <v>1</v>
      </c>
      <c r="C10" s="150" t="s">
        <v>2</v>
      </c>
      <c r="D10" s="150" t="s">
        <v>3</v>
      </c>
      <c r="E10" s="87" t="s">
        <v>4</v>
      </c>
      <c r="F10" s="150" t="s">
        <v>5</v>
      </c>
      <c r="G10" s="363" t="s">
        <v>6</v>
      </c>
      <c r="H10" s="150" t="s">
        <v>7</v>
      </c>
      <c r="I10" s="364" t="s">
        <v>8</v>
      </c>
      <c r="J10" s="363" t="s">
        <v>9</v>
      </c>
      <c r="K10" s="150" t="s">
        <v>10</v>
      </c>
      <c r="L10" s="363" t="s">
        <v>11</v>
      </c>
      <c r="M10" s="150" t="s">
        <v>12</v>
      </c>
      <c r="N10" s="363" t="s">
        <v>13</v>
      </c>
      <c r="O10" s="150" t="s">
        <v>14</v>
      </c>
      <c r="P10" s="363" t="s">
        <v>15</v>
      </c>
      <c r="Q10" s="150" t="s">
        <v>16</v>
      </c>
      <c r="R10" s="363" t="s">
        <v>17</v>
      </c>
      <c r="S10" s="150" t="s">
        <v>18</v>
      </c>
      <c r="T10" s="363" t="s">
        <v>19</v>
      </c>
      <c r="U10" s="150" t="s">
        <v>20</v>
      </c>
      <c r="V10" s="363" t="s">
        <v>21</v>
      </c>
      <c r="W10" s="150" t="s">
        <v>22</v>
      </c>
      <c r="X10" s="363" t="s">
        <v>23</v>
      </c>
      <c r="Y10" s="150" t="s">
        <v>24</v>
      </c>
      <c r="Z10" s="363" t="s">
        <v>25</v>
      </c>
      <c r="AA10" s="150" t="s">
        <v>26</v>
      </c>
      <c r="AB10" s="363" t="s">
        <v>27</v>
      </c>
      <c r="AC10" s="365"/>
      <c r="AD10" s="150" t="s">
        <v>28</v>
      </c>
      <c r="AE10" s="364" t="s">
        <v>29</v>
      </c>
      <c r="AF10" s="363" t="s">
        <v>30</v>
      </c>
      <c r="AG10" s="364" t="s">
        <v>31</v>
      </c>
      <c r="AH10" s="150" t="s">
        <v>32</v>
      </c>
      <c r="AI10" s="363" t="s">
        <v>33</v>
      </c>
      <c r="AJ10" s="150" t="s">
        <v>34</v>
      </c>
      <c r="AK10" s="363" t="s">
        <v>35</v>
      </c>
      <c r="AL10" s="365"/>
      <c r="AM10" s="150" t="s">
        <v>36</v>
      </c>
      <c r="AN10" s="363" t="s">
        <v>37</v>
      </c>
      <c r="AO10" s="150" t="s">
        <v>38</v>
      </c>
      <c r="AP10" s="363" t="s">
        <v>39</v>
      </c>
      <c r="AQ10" s="365"/>
      <c r="AR10" s="150" t="s">
        <v>40</v>
      </c>
      <c r="AS10" s="363" t="s">
        <v>41</v>
      </c>
      <c r="AT10" s="365"/>
      <c r="AU10" s="150" t="s">
        <v>510</v>
      </c>
      <c r="AV10" s="150" t="s">
        <v>511</v>
      </c>
    </row>
    <row r="11" spans="1:48" x14ac:dyDescent="0.25">
      <c r="A11" s="88">
        <v>540001</v>
      </c>
      <c r="B11" s="9" t="s">
        <v>42</v>
      </c>
      <c r="C11" s="9" t="s">
        <v>43</v>
      </c>
      <c r="D11" s="9" t="s">
        <v>44</v>
      </c>
      <c r="E11" s="88">
        <v>7</v>
      </c>
      <c r="F11" s="9">
        <v>283</v>
      </c>
      <c r="G11" s="10">
        <v>15962699</v>
      </c>
      <c r="H11" s="9">
        <v>97</v>
      </c>
      <c r="I11" s="366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366">
        <v>0.9463414634146341</v>
      </c>
      <c r="AF11" s="10">
        <v>18398579</v>
      </c>
      <c r="AG11" s="366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88">
        <f>IF(D11 = "SPLIT", "",COUNTIFS(D$11:D$350,D11,AR$11:AR$350,"&gt;"&amp;AR11)+1)</f>
        <v>46</v>
      </c>
      <c r="AV11" s="88">
        <f>IF(D11 = "SPLIT", "",COUNTIFS(D$11:D$350,D11,AS$11:AS$350,"&gt;"&amp;AS11)+1)</f>
        <v>48</v>
      </c>
    </row>
    <row r="12" spans="1:48" x14ac:dyDescent="0.25">
      <c r="A12" s="87">
        <v>540002</v>
      </c>
      <c r="B12" s="6" t="s">
        <v>45</v>
      </c>
      <c r="C12" s="6" t="s">
        <v>43</v>
      </c>
      <c r="D12" s="6" t="s">
        <v>46</v>
      </c>
      <c r="E12" s="87">
        <v>7</v>
      </c>
      <c r="F12" s="6">
        <v>49</v>
      </c>
      <c r="G12" s="7">
        <v>2473310</v>
      </c>
      <c r="H12" s="6">
        <v>7</v>
      </c>
      <c r="I12" s="367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7">
        <v>980100</v>
      </c>
      <c r="AA12" s="6">
        <v>4</v>
      </c>
      <c r="AB12" s="7">
        <v>665600</v>
      </c>
      <c r="AD12" s="6">
        <v>60</v>
      </c>
      <c r="AE12" s="367">
        <v>0.58252427184466016</v>
      </c>
      <c r="AF12" s="7">
        <v>2907290</v>
      </c>
      <c r="AG12" s="367">
        <v>0.32901815926647698</v>
      </c>
      <c r="AH12" s="6">
        <v>33</v>
      </c>
      <c r="AI12" s="7">
        <v>4283270</v>
      </c>
      <c r="AJ12" s="6">
        <v>10</v>
      </c>
      <c r="AK12" s="7">
        <v>1645700</v>
      </c>
      <c r="AM12" s="6">
        <v>59</v>
      </c>
      <c r="AN12" s="7">
        <v>2749490</v>
      </c>
      <c r="AO12" s="6">
        <v>44</v>
      </c>
      <c r="AP12" s="7">
        <v>6086770</v>
      </c>
      <c r="AR12" s="6">
        <v>103</v>
      </c>
      <c r="AS12" s="7">
        <v>8836260</v>
      </c>
      <c r="AU12" s="176">
        <f>IF(D12 = "SPLIT", "",COUNTIFS(D$11:D$350,D12,AR$11:AR$350,"&gt;"&amp;AR12)+1)</f>
        <v>69</v>
      </c>
      <c r="AV12" s="176">
        <f>IF(D12 = "SPLIT", "",COUNTIFS(D$11:D$350,D12,AS$11:AS$350,"&gt;"&amp;AS12)+1)</f>
        <v>72</v>
      </c>
    </row>
    <row r="13" spans="1:48" x14ac:dyDescent="0.25">
      <c r="A13" s="87">
        <v>540003</v>
      </c>
      <c r="B13" s="6" t="s">
        <v>47</v>
      </c>
      <c r="C13" s="6" t="s">
        <v>43</v>
      </c>
      <c r="D13" s="6" t="s">
        <v>46</v>
      </c>
      <c r="E13" s="87">
        <v>7</v>
      </c>
      <c r="F13" s="6">
        <v>12</v>
      </c>
      <c r="G13" s="7">
        <v>349200</v>
      </c>
      <c r="H13" s="6">
        <v>5</v>
      </c>
      <c r="I13" s="367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367">
        <v>0.94444444444444442</v>
      </c>
      <c r="AF13" s="7">
        <v>440530</v>
      </c>
      <c r="AG13" s="367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176">
        <f>IF(D13 = "SPLIT", "",COUNTIFS(D$11:D$350,D13,AR$11:AR$350,"&gt;"&amp;AR13)+1)</f>
        <v>175</v>
      </c>
      <c r="AV13" s="176">
        <f>IF(D13 = "SPLIT", "",COUNTIFS(D$11:D$350,D13,AS$11:AS$350,"&gt;"&amp;AS13)+1)</f>
        <v>174</v>
      </c>
    </row>
    <row r="14" spans="1:48" x14ac:dyDescent="0.25">
      <c r="A14" s="87">
        <v>540004</v>
      </c>
      <c r="B14" s="6" t="s">
        <v>48</v>
      </c>
      <c r="C14" s="6" t="s">
        <v>43</v>
      </c>
      <c r="D14" s="6" t="s">
        <v>46</v>
      </c>
      <c r="E14" s="87">
        <v>7</v>
      </c>
      <c r="F14" s="6">
        <v>188</v>
      </c>
      <c r="G14" s="7">
        <v>9827700</v>
      </c>
      <c r="H14" s="6">
        <v>16</v>
      </c>
      <c r="I14" s="367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367">
        <v>0.72025723472668812</v>
      </c>
      <c r="AF14" s="7">
        <v>13674690</v>
      </c>
      <c r="AG14" s="367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176">
        <f>IF(D14 = "SPLIT", "",COUNTIFS(D$11:D$350,D14,AR$11:AR$350,"&gt;"&amp;AR14)+1)</f>
        <v>24</v>
      </c>
      <c r="AV14" s="176">
        <f>IF(D14 = "SPLIT", "",COUNTIFS(D$11:D$350,D14,AS$11:AS$350,"&gt;"&amp;AS14)+1)</f>
        <v>30</v>
      </c>
    </row>
    <row r="15" spans="1:48" x14ac:dyDescent="0.25">
      <c r="A15" s="89"/>
      <c r="B15" s="11"/>
      <c r="C15" s="11" t="s">
        <v>43</v>
      </c>
      <c r="D15" s="11" t="s">
        <v>2</v>
      </c>
      <c r="E15" s="89">
        <v>7</v>
      </c>
      <c r="F15" s="11">
        <v>532</v>
      </c>
      <c r="G15" s="12">
        <v>28612909</v>
      </c>
      <c r="H15" s="11">
        <v>125</v>
      </c>
      <c r="I15" s="368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12">
        <v>4318570</v>
      </c>
      <c r="AA15" s="11">
        <v>19</v>
      </c>
      <c r="AB15" s="12">
        <v>3505115</v>
      </c>
      <c r="AD15" s="11">
        <v>689</v>
      </c>
      <c r="AE15" s="368">
        <v>0.81828978622327786</v>
      </c>
      <c r="AF15" s="12">
        <v>35421089</v>
      </c>
      <c r="AG15" s="368">
        <v>0.56262263609064955</v>
      </c>
      <c r="AH15" s="11">
        <v>115</v>
      </c>
      <c r="AI15" s="12">
        <v>17467735</v>
      </c>
      <c r="AJ15" s="11">
        <v>38</v>
      </c>
      <c r="AK15" s="12">
        <v>10068275</v>
      </c>
      <c r="AM15" s="11">
        <v>686</v>
      </c>
      <c r="AN15" s="12">
        <v>32477489</v>
      </c>
      <c r="AO15" s="11">
        <v>156</v>
      </c>
      <c r="AP15" s="12">
        <v>30479610</v>
      </c>
      <c r="AR15" s="11">
        <v>842</v>
      </c>
      <c r="AS15" s="12">
        <v>62957099</v>
      </c>
      <c r="AU15" s="369">
        <f>IF(D15 = "SPLIT", "",COUNTIFS(D$11:D$350,D15,AR$11:AR$350,"&gt;"&amp;AR15)+1)</f>
        <v>36</v>
      </c>
      <c r="AV15" s="369">
        <f>IF(D15 = "SPLIT", "",COUNTIFS(D$11:D$350,D15,AS$11:AS$350,"&gt;"&amp;AS15)+1)</f>
        <v>36</v>
      </c>
    </row>
    <row r="16" spans="1:48" x14ac:dyDescent="0.25">
      <c r="A16" s="88">
        <v>540282</v>
      </c>
      <c r="B16" s="9" t="s">
        <v>49</v>
      </c>
      <c r="C16" s="9" t="s">
        <v>50</v>
      </c>
      <c r="D16" s="9" t="s">
        <v>44</v>
      </c>
      <c r="E16" s="88">
        <v>9</v>
      </c>
      <c r="F16" s="9">
        <v>404</v>
      </c>
      <c r="G16" s="10">
        <v>45448390</v>
      </c>
      <c r="H16" s="9">
        <v>206</v>
      </c>
      <c r="I16" s="366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9">
        <v>0</v>
      </c>
      <c r="Z16" s="10">
        <v>0</v>
      </c>
      <c r="AA16" s="9">
        <v>2</v>
      </c>
      <c r="AB16" s="10">
        <v>262300</v>
      </c>
      <c r="AD16" s="9">
        <v>619</v>
      </c>
      <c r="AE16" s="366">
        <v>0.97480314960629921</v>
      </c>
      <c r="AF16" s="10">
        <v>50593020</v>
      </c>
      <c r="AG16" s="366">
        <v>0.9558325543293853</v>
      </c>
      <c r="AH16" s="9">
        <v>12</v>
      </c>
      <c r="AI16" s="10">
        <v>1964900</v>
      </c>
      <c r="AJ16" s="9">
        <v>4</v>
      </c>
      <c r="AK16" s="10">
        <v>372920</v>
      </c>
      <c r="AM16" s="9">
        <v>619</v>
      </c>
      <c r="AN16" s="10">
        <v>50593020</v>
      </c>
      <c r="AO16" s="9">
        <v>16</v>
      </c>
      <c r="AP16" s="10">
        <v>2337820</v>
      </c>
      <c r="AR16" s="9">
        <v>635</v>
      </c>
      <c r="AS16" s="10">
        <v>52930840</v>
      </c>
      <c r="AU16" s="88">
        <f>IF(D16 = "SPLIT", "",COUNTIFS(D$11:D$350,D16,AR$11:AR$350,"&gt;"&amp;AR16)+1)</f>
        <v>36</v>
      </c>
      <c r="AV16" s="88">
        <f>IF(D16 = "SPLIT", "",COUNTIFS(D$11:D$350,D16,AS$11:AS$350,"&gt;"&amp;AS16)+1)</f>
        <v>31</v>
      </c>
    </row>
    <row r="17" spans="1:48" x14ac:dyDescent="0.25">
      <c r="A17" s="87">
        <v>540006</v>
      </c>
      <c r="B17" s="6" t="s">
        <v>51</v>
      </c>
      <c r="C17" s="6" t="s">
        <v>50</v>
      </c>
      <c r="D17" s="6" t="s">
        <v>46</v>
      </c>
      <c r="E17" s="87">
        <v>9</v>
      </c>
      <c r="F17" s="6">
        <v>41</v>
      </c>
      <c r="G17" s="7">
        <v>4507300</v>
      </c>
      <c r="H17" s="6">
        <v>0</v>
      </c>
      <c r="I17" s="367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367">
        <v>0.68</v>
      </c>
      <c r="AF17" s="7">
        <v>6124055</v>
      </c>
      <c r="AG17" s="367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176">
        <f>IF(D17 = "SPLIT", "",COUNTIFS(D$11:D$350,D17,AR$11:AR$350,"&gt;"&amp;AR17)+1)</f>
        <v>91</v>
      </c>
      <c r="AV17" s="176">
        <f>IF(D17 = "SPLIT", "",COUNTIFS(D$11:D$350,D17,AS$11:AS$350,"&gt;"&amp;AS17)+1)</f>
        <v>14</v>
      </c>
    </row>
    <row r="18" spans="1:48" x14ac:dyDescent="0.25">
      <c r="A18" s="89"/>
      <c r="B18" s="11"/>
      <c r="C18" s="11" t="s">
        <v>50</v>
      </c>
      <c r="D18" s="11" t="s">
        <v>2</v>
      </c>
      <c r="E18" s="89">
        <v>9</v>
      </c>
      <c r="F18" s="11">
        <v>445</v>
      </c>
      <c r="G18" s="12">
        <v>49955690</v>
      </c>
      <c r="H18" s="11">
        <v>206</v>
      </c>
      <c r="I18" s="368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11">
        <v>1</v>
      </c>
      <c r="Z18" s="12">
        <v>785600</v>
      </c>
      <c r="AA18" s="11">
        <v>4</v>
      </c>
      <c r="AB18" s="12">
        <v>511400</v>
      </c>
      <c r="AD18" s="11">
        <v>670</v>
      </c>
      <c r="AE18" s="368">
        <v>0.94366197183098588</v>
      </c>
      <c r="AF18" s="12">
        <v>56717075</v>
      </c>
      <c r="AG18" s="368">
        <v>0.49209994395480389</v>
      </c>
      <c r="AH18" s="11">
        <v>33</v>
      </c>
      <c r="AI18" s="12">
        <v>57130500</v>
      </c>
      <c r="AJ18" s="11">
        <v>7</v>
      </c>
      <c r="AK18" s="12">
        <v>1407620</v>
      </c>
      <c r="AM18" s="11">
        <v>668</v>
      </c>
      <c r="AN18" s="12">
        <v>56536275</v>
      </c>
      <c r="AO18" s="11">
        <v>42</v>
      </c>
      <c r="AP18" s="12">
        <v>58718920</v>
      </c>
      <c r="AR18" s="11">
        <v>710</v>
      </c>
      <c r="AS18" s="12">
        <v>115255195</v>
      </c>
      <c r="AU18" s="369">
        <f>IF(D18 = "SPLIT", "",COUNTIFS(D$11:D$350,D18,AR$11:AR$350,"&gt;"&amp;AR18)+1)</f>
        <v>43</v>
      </c>
      <c r="AV18" s="369">
        <f>IF(D18 = "SPLIT", "",COUNTIFS(D$11:D$350,D18,AS$11:AS$350,"&gt;"&amp;AS18)+1)</f>
        <v>24</v>
      </c>
    </row>
    <row r="19" spans="1:48" x14ac:dyDescent="0.25">
      <c r="A19" s="88">
        <v>540007</v>
      </c>
      <c r="B19" s="9" t="s">
        <v>52</v>
      </c>
      <c r="C19" s="9" t="s">
        <v>53</v>
      </c>
      <c r="D19" s="9" t="s">
        <v>44</v>
      </c>
      <c r="E19" s="88">
        <v>3</v>
      </c>
      <c r="F19" s="9">
        <v>1930</v>
      </c>
      <c r="G19" s="10">
        <v>86692821</v>
      </c>
      <c r="H19" s="9">
        <v>1174</v>
      </c>
      <c r="I19" s="366">
        <v>0.37822164948453613</v>
      </c>
      <c r="J19" s="10">
        <v>35816113</v>
      </c>
      <c r="K19" s="9">
        <v>3104</v>
      </c>
      <c r="L19" s="10">
        <v>122508934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9">
        <v>15</v>
      </c>
      <c r="Z19" s="10">
        <v>8625920</v>
      </c>
      <c r="AA19" s="9">
        <v>59</v>
      </c>
      <c r="AB19" s="10">
        <v>9332305</v>
      </c>
      <c r="AD19" s="9">
        <v>3120</v>
      </c>
      <c r="AE19" s="366">
        <v>0.9417446423181407</v>
      </c>
      <c r="AF19" s="10">
        <v>125029934</v>
      </c>
      <c r="AG19" s="366">
        <v>0.7178990588833889</v>
      </c>
      <c r="AH19" s="9">
        <v>112</v>
      </c>
      <c r="AI19" s="10">
        <v>17868304</v>
      </c>
      <c r="AJ19" s="9">
        <v>81</v>
      </c>
      <c r="AK19" s="10">
        <v>31262645</v>
      </c>
      <c r="AM19" s="9">
        <v>3117</v>
      </c>
      <c r="AN19" s="10">
        <v>123920134</v>
      </c>
      <c r="AO19" s="9">
        <v>196</v>
      </c>
      <c r="AP19" s="10">
        <v>50240749</v>
      </c>
      <c r="AR19" s="9">
        <v>3313</v>
      </c>
      <c r="AS19" s="10">
        <v>174160883</v>
      </c>
      <c r="AU19" s="88">
        <f>IF(D19 = "SPLIT", "",COUNTIFS(D$11:D$350,D19,AR$11:AR$350,"&gt;"&amp;AR19)+1)</f>
        <v>4</v>
      </c>
      <c r="AV19" s="88">
        <f>IF(D19 = "SPLIT", "",COUNTIFS(D$11:D$350,D19,AS$11:AS$350,"&gt;"&amp;AS19)+1)</f>
        <v>6</v>
      </c>
    </row>
    <row r="20" spans="1:48" x14ac:dyDescent="0.25">
      <c r="A20" s="87">
        <v>540230</v>
      </c>
      <c r="B20" s="6" t="s">
        <v>56</v>
      </c>
      <c r="C20" s="6" t="s">
        <v>53</v>
      </c>
      <c r="D20" s="6" t="s">
        <v>46</v>
      </c>
      <c r="E20" s="87">
        <v>3</v>
      </c>
      <c r="F20" s="6">
        <v>44</v>
      </c>
      <c r="G20" s="7">
        <v>2605700</v>
      </c>
      <c r="H20" s="6">
        <v>30</v>
      </c>
      <c r="I20" s="367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367">
        <v>0.60150375939849621</v>
      </c>
      <c r="AF20" s="7">
        <v>5565770</v>
      </c>
      <c r="AG20" s="367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176">
        <f>IF(D20 = "SPLIT", "",COUNTIFS(D$11:D$350,D20,AR$11:AR$350,"&gt;"&amp;AR20)+1)</f>
        <v>55</v>
      </c>
      <c r="AV20" s="176">
        <f>IF(D20 = "SPLIT", "",COUNTIFS(D$11:D$350,D20,AS$11:AS$350,"&gt;"&amp;AS20)+1)</f>
        <v>56</v>
      </c>
    </row>
    <row r="21" spans="1:48" x14ac:dyDescent="0.25">
      <c r="A21" s="87">
        <v>540008</v>
      </c>
      <c r="B21" s="6" t="s">
        <v>54</v>
      </c>
      <c r="C21" s="6" t="s">
        <v>53</v>
      </c>
      <c r="D21" s="6" t="s">
        <v>46</v>
      </c>
      <c r="E21" s="87">
        <v>3</v>
      </c>
      <c r="F21" s="6">
        <v>152</v>
      </c>
      <c r="G21" s="7">
        <v>9514100</v>
      </c>
      <c r="H21" s="6">
        <v>90</v>
      </c>
      <c r="I21" s="367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367">
        <v>0.82274247491638797</v>
      </c>
      <c r="AF21" s="7">
        <v>12559160</v>
      </c>
      <c r="AG21" s="367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176">
        <f>IF(D21 = "SPLIT", "",COUNTIFS(D$11:D$350,D21,AR$11:AR$350,"&gt;"&amp;AR21)+1)</f>
        <v>27</v>
      </c>
      <c r="AV21" s="176">
        <f>IF(D21 = "SPLIT", "",COUNTIFS(D$11:D$350,D21,AS$11:AS$350,"&gt;"&amp;AS21)+1)</f>
        <v>20</v>
      </c>
    </row>
    <row r="22" spans="1:48" x14ac:dyDescent="0.25">
      <c r="A22" s="87">
        <v>540238</v>
      </c>
      <c r="B22" s="6" t="s">
        <v>57</v>
      </c>
      <c r="C22" s="6" t="s">
        <v>53</v>
      </c>
      <c r="D22" s="6" t="s">
        <v>46</v>
      </c>
      <c r="E22" s="87">
        <v>3</v>
      </c>
      <c r="F22" s="6">
        <v>68</v>
      </c>
      <c r="G22" s="7">
        <v>3663100</v>
      </c>
      <c r="H22" s="6">
        <v>1</v>
      </c>
      <c r="I22" s="367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367">
        <v>0.9</v>
      </c>
      <c r="AF22" s="7">
        <v>3926300</v>
      </c>
      <c r="AG22" s="367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176">
        <f>IF(D22 = "SPLIT", "",COUNTIFS(D$11:D$350,D22,AR$11:AR$350,"&gt;"&amp;AR22)+1)</f>
        <v>86</v>
      </c>
      <c r="AV22" s="176">
        <f>IF(D22 = "SPLIT", "",COUNTIFS(D$11:D$350,D22,AS$11:AS$350,"&gt;"&amp;AS22)+1)</f>
        <v>113</v>
      </c>
    </row>
    <row r="23" spans="1:48" x14ac:dyDescent="0.25">
      <c r="A23" s="87">
        <v>540229</v>
      </c>
      <c r="B23" s="6" t="s">
        <v>55</v>
      </c>
      <c r="C23" s="6" t="s">
        <v>53</v>
      </c>
      <c r="D23" s="6" t="s">
        <v>46</v>
      </c>
      <c r="E23" s="87">
        <v>3</v>
      </c>
      <c r="F23" s="6">
        <v>69</v>
      </c>
      <c r="G23" s="7">
        <v>3125600</v>
      </c>
      <c r="H23" s="6">
        <v>29</v>
      </c>
      <c r="I23" s="367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367">
        <v>0.81967213114754101</v>
      </c>
      <c r="AF23" s="7">
        <v>4084730</v>
      </c>
      <c r="AG23" s="367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176">
        <f>IF(D23 = "SPLIT", "",COUNTIFS(D$11:D$350,D23,AR$11:AR$350,"&gt;"&amp;AR23)+1)</f>
        <v>65</v>
      </c>
      <c r="AV23" s="176">
        <f>IF(D23 = "SPLIT", "",COUNTIFS(D$11:D$350,D23,AS$11:AS$350,"&gt;"&amp;AS23)+1)</f>
        <v>67</v>
      </c>
    </row>
    <row r="24" spans="1:48" x14ac:dyDescent="0.25">
      <c r="A24" s="89"/>
      <c r="B24" s="11"/>
      <c r="C24" s="11" t="s">
        <v>53</v>
      </c>
      <c r="D24" s="11" t="s">
        <v>2</v>
      </c>
      <c r="E24" s="89">
        <v>3</v>
      </c>
      <c r="F24" s="11">
        <v>2263</v>
      </c>
      <c r="G24" s="12">
        <v>105601321</v>
      </c>
      <c r="H24" s="11">
        <v>1324</v>
      </c>
      <c r="I24" s="368">
        <v>0.36911067744633402</v>
      </c>
      <c r="J24" s="12">
        <v>40046573</v>
      </c>
      <c r="K24" s="11">
        <v>3587</v>
      </c>
      <c r="L24" s="12">
        <v>145647894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11">
        <v>23</v>
      </c>
      <c r="Z24" s="12">
        <v>10473969</v>
      </c>
      <c r="AA24" s="11">
        <v>73</v>
      </c>
      <c r="AB24" s="12">
        <v>12176685</v>
      </c>
      <c r="AD24" s="11">
        <v>3618</v>
      </c>
      <c r="AE24" s="368">
        <v>0.91664555358500122</v>
      </c>
      <c r="AF24" s="12">
        <v>151165894</v>
      </c>
      <c r="AG24" s="368">
        <v>0.59821777469195203</v>
      </c>
      <c r="AH24" s="11">
        <v>221</v>
      </c>
      <c r="AI24" s="12">
        <v>54338964</v>
      </c>
      <c r="AJ24" s="11">
        <v>108</v>
      </c>
      <c r="AK24" s="12">
        <v>47188894</v>
      </c>
      <c r="AM24" s="11">
        <v>3614</v>
      </c>
      <c r="AN24" s="12">
        <v>149904294</v>
      </c>
      <c r="AO24" s="11">
        <v>333</v>
      </c>
      <c r="AP24" s="12">
        <v>102789458</v>
      </c>
      <c r="AR24" s="11">
        <v>3947</v>
      </c>
      <c r="AS24" s="12">
        <v>252693752</v>
      </c>
      <c r="AU24" s="369">
        <f>IF(D24 = "SPLIT", "",COUNTIFS(D$11:D$350,D24,AR$11:AR$350,"&gt;"&amp;AR24)+1)</f>
        <v>3</v>
      </c>
      <c r="AV24" s="369">
        <f>IF(D24 = "SPLIT", "",COUNTIFS(D$11:D$350,D24,AS$11:AS$350,"&gt;"&amp;AS24)+1)</f>
        <v>8</v>
      </c>
    </row>
    <row r="25" spans="1:48" x14ac:dyDescent="0.25">
      <c r="A25" s="88">
        <v>540009</v>
      </c>
      <c r="B25" s="9" t="s">
        <v>58</v>
      </c>
      <c r="C25" s="9" t="s">
        <v>59</v>
      </c>
      <c r="D25" s="9" t="s">
        <v>44</v>
      </c>
      <c r="E25" s="88">
        <v>7</v>
      </c>
      <c r="F25" s="9">
        <v>413</v>
      </c>
      <c r="G25" s="10">
        <v>21762198</v>
      </c>
      <c r="H25" s="9">
        <v>241</v>
      </c>
      <c r="I25" s="366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366">
        <v>0.89387755102040811</v>
      </c>
      <c r="AF25" s="10">
        <v>27886207</v>
      </c>
      <c r="AG25" s="366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88">
        <f>IF(D25 = "SPLIT", "",COUNTIFS(D$11:D$350,D25,AR$11:AR$350,"&gt;"&amp;AR25)+1)</f>
        <v>31</v>
      </c>
      <c r="AV25" s="88">
        <f>IF(D25 = "SPLIT", "",COUNTIFS(D$11:D$350,D25,AS$11:AS$350,"&gt;"&amp;AS25)+1)</f>
        <v>38</v>
      </c>
    </row>
    <row r="26" spans="1:48" x14ac:dyDescent="0.25">
      <c r="A26" s="87">
        <v>540010</v>
      </c>
      <c r="B26" s="6" t="s">
        <v>60</v>
      </c>
      <c r="C26" s="6" t="s">
        <v>59</v>
      </c>
      <c r="D26" s="6" t="s">
        <v>46</v>
      </c>
      <c r="E26" s="87">
        <v>7</v>
      </c>
      <c r="F26" s="6">
        <v>9</v>
      </c>
      <c r="G26" s="7">
        <v>389700</v>
      </c>
      <c r="H26" s="6">
        <v>5</v>
      </c>
      <c r="I26" s="367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367">
        <v>0.63636363636363635</v>
      </c>
      <c r="AF26" s="7">
        <v>575500</v>
      </c>
      <c r="AG26" s="367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176">
        <f>IF(D26 = "SPLIT", "",COUNTIFS(D$11:D$350,D26,AR$11:AR$350,"&gt;"&amp;AR26)+1)</f>
        <v>166</v>
      </c>
      <c r="AV26" s="176">
        <f>IF(D26 = "SPLIT", "",COUNTIFS(D$11:D$350,D26,AS$11:AS$350,"&gt;"&amp;AS26)+1)</f>
        <v>161</v>
      </c>
    </row>
    <row r="27" spans="1:48" x14ac:dyDescent="0.25">
      <c r="A27" s="87">
        <v>540237</v>
      </c>
      <c r="B27" s="6" t="s">
        <v>62</v>
      </c>
      <c r="C27" s="6" t="s">
        <v>59</v>
      </c>
      <c r="D27" s="6" t="s">
        <v>46</v>
      </c>
      <c r="E27" s="87">
        <v>7</v>
      </c>
      <c r="F27" s="6">
        <v>28</v>
      </c>
      <c r="G27" s="7">
        <v>1438800</v>
      </c>
      <c r="H27" s="6">
        <v>7</v>
      </c>
      <c r="I27" s="367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7">
        <v>583600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367">
        <v>0.83333333333333337</v>
      </c>
      <c r="AF27" s="7">
        <v>1615110</v>
      </c>
      <c r="AG27" s="367">
        <v>0.73457163518608637</v>
      </c>
      <c r="AH27" s="6">
        <v>7</v>
      </c>
      <c r="AI27" s="7">
        <v>583600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7">
        <v>583600</v>
      </c>
      <c r="AR27" s="6">
        <v>42</v>
      </c>
      <c r="AS27" s="7">
        <v>2198710</v>
      </c>
      <c r="AU27" s="176">
        <f>IF(D27 = "SPLIT", "",COUNTIFS(D$11:D$350,D27,AR$11:AR$350,"&gt;"&amp;AR27)+1)</f>
        <v>125</v>
      </c>
      <c r="AV27" s="176">
        <f>IF(D27 = "SPLIT", "",COUNTIFS(D$11:D$350,D27,AS$11:AS$350,"&gt;"&amp;AS27)+1)</f>
        <v>150</v>
      </c>
    </row>
    <row r="28" spans="1:48" x14ac:dyDescent="0.25">
      <c r="A28" s="87">
        <v>540236</v>
      </c>
      <c r="B28" s="6" t="s">
        <v>61</v>
      </c>
      <c r="C28" s="6" t="s">
        <v>59</v>
      </c>
      <c r="D28" s="6" t="s">
        <v>46</v>
      </c>
      <c r="E28" s="87">
        <v>7</v>
      </c>
      <c r="F28" s="6">
        <v>4</v>
      </c>
      <c r="G28" s="7">
        <v>309200</v>
      </c>
      <c r="H28" s="6">
        <v>3</v>
      </c>
      <c r="I28" s="367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367">
        <v>0.41935483870967738</v>
      </c>
      <c r="AF28" s="7">
        <v>1351980</v>
      </c>
      <c r="AG28" s="367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176">
        <f>IF(D28 = "SPLIT", "",COUNTIFS(D$11:D$350,D28,AR$11:AR$350,"&gt;"&amp;AR28)+1)</f>
        <v>143</v>
      </c>
      <c r="AV28" s="176">
        <f>IF(D28 = "SPLIT", "",COUNTIFS(D$11:D$350,D28,AS$11:AS$350,"&gt;"&amp;AS28)+1)</f>
        <v>139</v>
      </c>
    </row>
    <row r="29" spans="1:48" x14ac:dyDescent="0.25">
      <c r="A29" s="89"/>
      <c r="B29" s="11"/>
      <c r="C29" s="11" t="s">
        <v>59</v>
      </c>
      <c r="D29" s="11" t="s">
        <v>2</v>
      </c>
      <c r="E29" s="89">
        <v>7</v>
      </c>
      <c r="F29" s="11">
        <v>454</v>
      </c>
      <c r="G29" s="12">
        <v>23899898</v>
      </c>
      <c r="H29" s="11">
        <v>256</v>
      </c>
      <c r="I29" s="368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12">
        <v>6994976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368">
        <v>0.86626506024096384</v>
      </c>
      <c r="AF29" s="12">
        <v>31428797</v>
      </c>
      <c r="AG29" s="368">
        <v>0.74243661290429264</v>
      </c>
      <c r="AH29" s="11">
        <v>81</v>
      </c>
      <c r="AI29" s="12">
        <v>7417374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12">
        <v>11391563</v>
      </c>
      <c r="AR29" s="11">
        <v>830</v>
      </c>
      <c r="AS29" s="12">
        <v>42331960</v>
      </c>
      <c r="AU29" s="369">
        <f>IF(D29 = "SPLIT", "",COUNTIFS(D$11:D$350,D29,AR$11:AR$350,"&gt;"&amp;AR29)+1)</f>
        <v>37</v>
      </c>
      <c r="AV29" s="369">
        <f>IF(D29 = "SPLIT", "",COUNTIFS(D$11:D$350,D29,AS$11:AS$350,"&gt;"&amp;AS29)+1)</f>
        <v>47</v>
      </c>
    </row>
    <row r="30" spans="1:48" x14ac:dyDescent="0.25">
      <c r="A30" s="87">
        <v>540093</v>
      </c>
      <c r="B30" s="6" t="s">
        <v>70</v>
      </c>
      <c r="C30" s="6" t="s">
        <v>64</v>
      </c>
      <c r="D30" s="6" t="s">
        <v>46</v>
      </c>
      <c r="E30" s="87">
        <v>11</v>
      </c>
      <c r="F30" s="6">
        <v>0</v>
      </c>
      <c r="G30" s="7">
        <v>0</v>
      </c>
      <c r="H30" s="6">
        <v>0</v>
      </c>
      <c r="I30" s="367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367">
        <v>0</v>
      </c>
      <c r="AF30" s="7">
        <v>0</v>
      </c>
      <c r="AG30" s="367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176">
        <f>IF(D30 = "SPLIT", "",COUNTIFS(D$11:D$350,D30,AR$11:AR$350,"&gt;"&amp;AR30)+1)</f>
        <v>194</v>
      </c>
      <c r="AV30" s="176">
        <f>IF(D30 = "SPLIT", "",COUNTIFS(D$11:D$350,D30,AS$11:AS$350,"&gt;"&amp;AS30)+1)</f>
        <v>91</v>
      </c>
    </row>
    <row r="31" spans="1:48" x14ac:dyDescent="0.25">
      <c r="A31" s="87">
        <v>540012</v>
      </c>
      <c r="B31" s="6" t="s">
        <v>65</v>
      </c>
      <c r="C31" s="6" t="s">
        <v>64</v>
      </c>
      <c r="D31" s="6" t="s">
        <v>46</v>
      </c>
      <c r="E31" s="87">
        <v>11</v>
      </c>
      <c r="F31" s="6">
        <v>3</v>
      </c>
      <c r="G31" s="7">
        <v>269500</v>
      </c>
      <c r="H31" s="6">
        <v>1</v>
      </c>
      <c r="I31" s="367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367">
        <v>0.8</v>
      </c>
      <c r="AF31" s="7">
        <v>299500</v>
      </c>
      <c r="AG31" s="367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176">
        <f>IF(D31 = "SPLIT", "",COUNTIFS(D$11:D$350,D31,AR$11:AR$350,"&gt;"&amp;AR31)+1)</f>
        <v>198</v>
      </c>
      <c r="AV31" s="176">
        <f>IF(D31 = "SPLIT", "",COUNTIFS(D$11:D$350,D31,AS$11:AS$350,"&gt;"&amp;AS31)+1)</f>
        <v>194</v>
      </c>
    </row>
    <row r="32" spans="1:48" x14ac:dyDescent="0.25">
      <c r="A32" s="88">
        <v>540011</v>
      </c>
      <c r="B32" s="9" t="s">
        <v>63</v>
      </c>
      <c r="C32" s="9" t="s">
        <v>64</v>
      </c>
      <c r="D32" s="9" t="s">
        <v>44</v>
      </c>
      <c r="E32" s="88">
        <v>11</v>
      </c>
      <c r="F32" s="9">
        <v>106</v>
      </c>
      <c r="G32" s="10">
        <v>4426870</v>
      </c>
      <c r="H32" s="9">
        <v>24</v>
      </c>
      <c r="I32" s="366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366">
        <v>0.85064935064935066</v>
      </c>
      <c r="AF32" s="10">
        <v>5080260</v>
      </c>
      <c r="AG32" s="366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88">
        <f>IF(D32 = "SPLIT", "",COUNTIFS(D$11:D$350,D32,AR$11:AR$350,"&gt;"&amp;AR32)+1)</f>
        <v>55</v>
      </c>
      <c r="AV32" s="88">
        <f>IF(D32 = "SPLIT", "",COUNTIFS(D$11:D$350,D32,AS$11:AS$350,"&gt;"&amp;AS32)+1)</f>
        <v>55</v>
      </c>
    </row>
    <row r="33" spans="1:48" x14ac:dyDescent="0.25">
      <c r="A33" s="87">
        <v>540013</v>
      </c>
      <c r="B33" s="6" t="s">
        <v>66</v>
      </c>
      <c r="C33" s="6" t="s">
        <v>64</v>
      </c>
      <c r="D33" s="6" t="s">
        <v>46</v>
      </c>
      <c r="E33" s="87">
        <v>11</v>
      </c>
      <c r="F33" s="6">
        <v>36</v>
      </c>
      <c r="G33" s="7">
        <v>1833290</v>
      </c>
      <c r="H33" s="6">
        <v>4</v>
      </c>
      <c r="I33" s="367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367">
        <v>0.58666666666666667</v>
      </c>
      <c r="AF33" s="7">
        <v>3071590</v>
      </c>
      <c r="AG33" s="367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176">
        <f>IF(D33 = "SPLIT", "",COUNTIFS(D$11:D$350,D33,AR$11:AR$350,"&gt;"&amp;AR33)+1)</f>
        <v>91</v>
      </c>
      <c r="AV33" s="176">
        <f>IF(D33 = "SPLIT", "",COUNTIFS(D$11:D$350,D33,AS$11:AS$350,"&gt;"&amp;AS33)+1)</f>
        <v>84</v>
      </c>
    </row>
    <row r="34" spans="1:48" x14ac:dyDescent="0.25">
      <c r="A34" s="87">
        <v>540014</v>
      </c>
      <c r="B34" s="6" t="s">
        <v>67</v>
      </c>
      <c r="C34" s="6" t="s">
        <v>64</v>
      </c>
      <c r="D34" s="6" t="s">
        <v>68</v>
      </c>
      <c r="E34" s="87">
        <v>11</v>
      </c>
      <c r="F34" s="6">
        <v>10</v>
      </c>
      <c r="G34" s="7">
        <v>362000</v>
      </c>
      <c r="H34" s="6">
        <v>1</v>
      </c>
      <c r="I34" s="367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6">
        <v>0</v>
      </c>
      <c r="Z34" s="7">
        <v>0</v>
      </c>
      <c r="AA34" s="6">
        <v>0</v>
      </c>
      <c r="AB34" s="7">
        <v>0</v>
      </c>
      <c r="AD34" s="6">
        <v>14</v>
      </c>
      <c r="AE34" s="367">
        <v>0.2978723404255319</v>
      </c>
      <c r="AF34" s="7">
        <v>5880930</v>
      </c>
      <c r="AG34" s="367">
        <v>0.26867878910816861</v>
      </c>
      <c r="AH34" s="6">
        <v>33</v>
      </c>
      <c r="AI34" s="7">
        <v>16007400</v>
      </c>
      <c r="AJ34" s="6">
        <v>0</v>
      </c>
      <c r="AK34" s="7">
        <v>0</v>
      </c>
      <c r="AM34" s="6">
        <v>12</v>
      </c>
      <c r="AN34" s="7">
        <v>409230</v>
      </c>
      <c r="AO34" s="6">
        <v>35</v>
      </c>
      <c r="AP34" s="7">
        <v>21479100</v>
      </c>
      <c r="AR34" s="6">
        <v>47</v>
      </c>
      <c r="AS34" s="7">
        <v>21888330</v>
      </c>
      <c r="AU34" s="176" t="str">
        <f>IF(D34 = "SPLIT", "",COUNTIFS(D$11:D$350,D34,AR$11:AR$350,"&gt;"&amp;AR34)+1)</f>
        <v/>
      </c>
      <c r="AV34" s="176" t="str">
        <f>IF(D34 = "SPLIT", "",COUNTIFS(D$11:D$350,D34,AS$11:AS$350,"&gt;"&amp;AS34)+1)</f>
        <v/>
      </c>
    </row>
    <row r="35" spans="1:48" x14ac:dyDescent="0.25">
      <c r="A35" s="87">
        <v>540015</v>
      </c>
      <c r="B35" s="6" t="s">
        <v>69</v>
      </c>
      <c r="C35" s="6" t="s">
        <v>64</v>
      </c>
      <c r="D35" s="6" t="s">
        <v>46</v>
      </c>
      <c r="E35" s="87">
        <v>11</v>
      </c>
      <c r="F35" s="6">
        <v>566</v>
      </c>
      <c r="G35" s="7">
        <v>29851300</v>
      </c>
      <c r="H35" s="6">
        <v>0</v>
      </c>
      <c r="I35" s="367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7">
        <v>9726700</v>
      </c>
      <c r="AA35" s="6">
        <v>12</v>
      </c>
      <c r="AB35" s="7">
        <v>1849000</v>
      </c>
      <c r="AD35" s="6">
        <v>616</v>
      </c>
      <c r="AE35" s="367">
        <v>0.77876106194690264</v>
      </c>
      <c r="AF35" s="7">
        <v>33130200</v>
      </c>
      <c r="AG35" s="367">
        <v>0.49530139274083612</v>
      </c>
      <c r="AH35" s="6">
        <v>147</v>
      </c>
      <c r="AI35" s="7">
        <v>20054370</v>
      </c>
      <c r="AJ35" s="6">
        <v>28</v>
      </c>
      <c r="AK35" s="7">
        <v>13704400</v>
      </c>
      <c r="AM35" s="6">
        <v>615</v>
      </c>
      <c r="AN35" s="7">
        <v>32829000</v>
      </c>
      <c r="AO35" s="6">
        <v>176</v>
      </c>
      <c r="AP35" s="7">
        <v>34059970</v>
      </c>
      <c r="AR35" s="6">
        <v>791</v>
      </c>
      <c r="AS35" s="7">
        <v>66888970</v>
      </c>
      <c r="AU35" s="176">
        <f>IF(D35 = "SPLIT", "",COUNTIFS(D$11:D$350,D35,AR$11:AR$350,"&gt;"&amp;AR35)+1)</f>
        <v>6</v>
      </c>
      <c r="AV35" s="176">
        <f>IF(D35 = "SPLIT", "",COUNTIFS(D$11:D$350,D35,AS$11:AS$350,"&gt;"&amp;AS35)+1)</f>
        <v>12</v>
      </c>
    </row>
    <row r="36" spans="1:48" x14ac:dyDescent="0.25">
      <c r="A36" s="89"/>
      <c r="B36" s="11"/>
      <c r="C36" s="11" t="s">
        <v>64</v>
      </c>
      <c r="D36" s="11" t="s">
        <v>2</v>
      </c>
      <c r="E36" s="89">
        <v>11</v>
      </c>
      <c r="F36" s="11">
        <v>721</v>
      </c>
      <c r="G36" s="12">
        <v>36742960</v>
      </c>
      <c r="H36" s="11">
        <v>30</v>
      </c>
      <c r="I36" s="368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11">
        <v>22</v>
      </c>
      <c r="Z36" s="12">
        <v>10734328</v>
      </c>
      <c r="AA36" s="11">
        <v>21</v>
      </c>
      <c r="AB36" s="12">
        <v>3224600</v>
      </c>
      <c r="AD36" s="11">
        <v>809</v>
      </c>
      <c r="AE36" s="368">
        <v>0.74976830398517147</v>
      </c>
      <c r="AF36" s="12">
        <v>47462480</v>
      </c>
      <c r="AG36" s="368">
        <v>0.42413169292604069</v>
      </c>
      <c r="AH36" s="11">
        <v>224</v>
      </c>
      <c r="AI36" s="12">
        <v>48202546</v>
      </c>
      <c r="AJ36" s="11">
        <v>46</v>
      </c>
      <c r="AK36" s="12">
        <v>16240028</v>
      </c>
      <c r="AM36" s="11">
        <v>805</v>
      </c>
      <c r="AN36" s="12">
        <v>40652780</v>
      </c>
      <c r="AO36" s="11">
        <v>274</v>
      </c>
      <c r="AP36" s="12">
        <v>71252274</v>
      </c>
      <c r="AR36" s="11">
        <v>1079</v>
      </c>
      <c r="AS36" s="12">
        <v>111905054</v>
      </c>
      <c r="AU36" s="369">
        <f>IF(D36 = "SPLIT", "",COUNTIFS(D$11:D$350,D36,AR$11:AR$350,"&gt;"&amp;AR36)+1)</f>
        <v>28</v>
      </c>
      <c r="AV36" s="369">
        <f>IF(D36 = "SPLIT", "",COUNTIFS(D$11:D$350,D36,AS$11:AS$350,"&gt;"&amp;AS36)+1)</f>
        <v>26</v>
      </c>
    </row>
    <row r="37" spans="1:48" x14ac:dyDescent="0.25">
      <c r="A37" s="87">
        <v>540017</v>
      </c>
      <c r="B37" s="6" t="s">
        <v>73</v>
      </c>
      <c r="C37" s="6" t="s">
        <v>72</v>
      </c>
      <c r="D37" s="6" t="s">
        <v>46</v>
      </c>
      <c r="E37" s="87">
        <v>2</v>
      </c>
      <c r="F37" s="6">
        <v>27</v>
      </c>
      <c r="G37" s="7">
        <v>1788700</v>
      </c>
      <c r="H37" s="6">
        <v>3</v>
      </c>
      <c r="I37" s="367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367">
        <v>0.70454545454545459</v>
      </c>
      <c r="AF37" s="7">
        <v>2024650</v>
      </c>
      <c r="AG37" s="367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176">
        <f>IF(D37 = "SPLIT", "",COUNTIFS(D$11:D$350,D37,AR$11:AR$350,"&gt;"&amp;AR37)+1)</f>
        <v>123</v>
      </c>
      <c r="AV37" s="176">
        <f>IF(D37 = "SPLIT", "",COUNTIFS(D$11:D$350,D37,AS$11:AS$350,"&gt;"&amp;AS37)+1)</f>
        <v>79</v>
      </c>
    </row>
    <row r="38" spans="1:48" x14ac:dyDescent="0.25">
      <c r="A38" s="88">
        <v>540016</v>
      </c>
      <c r="B38" s="9" t="s">
        <v>71</v>
      </c>
      <c r="C38" s="9" t="s">
        <v>72</v>
      </c>
      <c r="D38" s="9" t="s">
        <v>44</v>
      </c>
      <c r="E38" s="88">
        <v>2</v>
      </c>
      <c r="F38" s="9">
        <v>1055</v>
      </c>
      <c r="G38" s="10">
        <v>69409830</v>
      </c>
      <c r="H38" s="9">
        <v>609</v>
      </c>
      <c r="I38" s="366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366">
        <v>0.90726020137784846</v>
      </c>
      <c r="AF38" s="10">
        <v>102501910</v>
      </c>
      <c r="AG38" s="366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88">
        <f>IF(D38 = "SPLIT", "",COUNTIFS(D$11:D$350,D38,AR$11:AR$350,"&gt;"&amp;AR38)+1)</f>
        <v>12</v>
      </c>
      <c r="AV38" s="88">
        <f>IF(D38 = "SPLIT", "",COUNTIFS(D$11:D$350,D38,AS$11:AS$350,"&gt;"&amp;AS38)+1)</f>
        <v>5</v>
      </c>
    </row>
    <row r="39" spans="1:48" x14ac:dyDescent="0.25">
      <c r="A39" s="87">
        <v>540018</v>
      </c>
      <c r="B39" s="6" t="s">
        <v>74</v>
      </c>
      <c r="C39" s="6" t="s">
        <v>72</v>
      </c>
      <c r="D39" s="6" t="s">
        <v>68</v>
      </c>
      <c r="E39" s="87">
        <v>2</v>
      </c>
      <c r="F39" s="6">
        <v>742</v>
      </c>
      <c r="G39" s="7">
        <v>67228200</v>
      </c>
      <c r="H39" s="6">
        <v>7</v>
      </c>
      <c r="I39" s="367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367">
        <v>0.95960698689956336</v>
      </c>
      <c r="AF39" s="7">
        <v>84328780</v>
      </c>
      <c r="AG39" s="367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176" t="str">
        <f>IF(D39 = "SPLIT", "",COUNTIFS(D$11:D$350,D39,AR$11:AR$350,"&gt;"&amp;AR39)+1)</f>
        <v/>
      </c>
      <c r="AV39" s="176" t="str">
        <f>IF(D39 = "SPLIT", "",COUNTIFS(D$11:D$350,D39,AS$11:AS$350,"&gt;"&amp;AS39)+1)</f>
        <v/>
      </c>
    </row>
    <row r="40" spans="1:48" x14ac:dyDescent="0.25">
      <c r="A40" s="87">
        <v>540019</v>
      </c>
      <c r="B40" s="6" t="s">
        <v>75</v>
      </c>
      <c r="C40" s="6" t="s">
        <v>72</v>
      </c>
      <c r="D40" s="6" t="s">
        <v>46</v>
      </c>
      <c r="E40" s="87">
        <v>2</v>
      </c>
      <c r="F40" s="6">
        <v>217</v>
      </c>
      <c r="G40" s="7">
        <v>14272400</v>
      </c>
      <c r="H40" s="6">
        <v>80</v>
      </c>
      <c r="I40" s="367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367">
        <v>0.75656324582338907</v>
      </c>
      <c r="AF40" s="7">
        <v>19505420</v>
      </c>
      <c r="AG40" s="367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176">
        <f>IF(D40 = "SPLIT", "",COUNTIFS(D$11:D$350,D40,AR$11:AR$350,"&gt;"&amp;AR40)+1)</f>
        <v>13</v>
      </c>
      <c r="AV40" s="176">
        <f>IF(D40 = "SPLIT", "",COUNTIFS(D$11:D$350,D40,AS$11:AS$350,"&gt;"&amp;AS40)+1)</f>
        <v>16</v>
      </c>
    </row>
    <row r="41" spans="1:48" x14ac:dyDescent="0.25">
      <c r="A41" s="89"/>
      <c r="B41" s="11"/>
      <c r="C41" s="11" t="s">
        <v>72</v>
      </c>
      <c r="D41" s="11" t="s">
        <v>2</v>
      </c>
      <c r="E41" s="89">
        <v>2</v>
      </c>
      <c r="F41" s="11">
        <v>2041</v>
      </c>
      <c r="G41" s="12">
        <v>152699130</v>
      </c>
      <c r="H41" s="11">
        <v>699</v>
      </c>
      <c r="I41" s="368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368">
        <v>0.89987752602571958</v>
      </c>
      <c r="AF41" s="12">
        <v>208360760</v>
      </c>
      <c r="AG41" s="368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369">
        <f>IF(D41 = "SPLIT", "",COUNTIFS(D$11:D$350,D41,AR$11:AR$350,"&gt;"&amp;AR41)+1)</f>
        <v>7</v>
      </c>
      <c r="AV41" s="369">
        <f>IF(D41 = "SPLIT", "",COUNTIFS(D$11:D$350,D41,AS$11:AS$350,"&gt;"&amp;AS41)+1)</f>
        <v>4</v>
      </c>
    </row>
    <row r="42" spans="1:48" x14ac:dyDescent="0.25">
      <c r="A42" s="88">
        <v>540020</v>
      </c>
      <c r="B42" s="9" t="s">
        <v>76</v>
      </c>
      <c r="C42" s="9" t="s">
        <v>77</v>
      </c>
      <c r="D42" s="9" t="s">
        <v>44</v>
      </c>
      <c r="E42" s="88">
        <v>5</v>
      </c>
      <c r="F42" s="9">
        <v>322</v>
      </c>
      <c r="G42" s="10">
        <v>11837963</v>
      </c>
      <c r="H42" s="9">
        <v>110</v>
      </c>
      <c r="I42" s="366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10">
        <v>1203587</v>
      </c>
      <c r="AA42" s="9">
        <v>13</v>
      </c>
      <c r="AB42" s="10">
        <v>1621223</v>
      </c>
      <c r="AD42" s="9">
        <v>437</v>
      </c>
      <c r="AE42" s="366">
        <v>0.90852390852390852</v>
      </c>
      <c r="AF42" s="10">
        <v>13861263</v>
      </c>
      <c r="AG42" s="366">
        <v>0.60946349894705643</v>
      </c>
      <c r="AH42" s="9">
        <v>25</v>
      </c>
      <c r="AI42" s="10">
        <v>3231482</v>
      </c>
      <c r="AJ42" s="9">
        <v>19</v>
      </c>
      <c r="AK42" s="10">
        <v>5650640</v>
      </c>
      <c r="AM42" s="9">
        <v>436</v>
      </c>
      <c r="AN42" s="10">
        <v>13836263</v>
      </c>
      <c r="AO42" s="9">
        <v>45</v>
      </c>
      <c r="AP42" s="10">
        <v>8907122</v>
      </c>
      <c r="AR42" s="9">
        <v>481</v>
      </c>
      <c r="AS42" s="10">
        <v>22743385</v>
      </c>
      <c r="AU42" s="88">
        <f>IF(D42 = "SPLIT", "",COUNTIFS(D$11:D$350,D42,AR$11:AR$350,"&gt;"&amp;AR42)+1)</f>
        <v>43</v>
      </c>
      <c r="AV42" s="88">
        <f>IF(D42 = "SPLIT", "",COUNTIFS(D$11:D$350,D42,AS$11:AS$350,"&gt;"&amp;AS42)+1)</f>
        <v>47</v>
      </c>
    </row>
    <row r="43" spans="1:48" x14ac:dyDescent="0.25">
      <c r="A43" s="87">
        <v>540021</v>
      </c>
      <c r="B43" s="6" t="s">
        <v>78</v>
      </c>
      <c r="C43" s="6" t="s">
        <v>77</v>
      </c>
      <c r="D43" s="6" t="s">
        <v>46</v>
      </c>
      <c r="E43" s="87">
        <v>5</v>
      </c>
      <c r="F43" s="6">
        <v>81</v>
      </c>
      <c r="G43" s="7">
        <v>2519175</v>
      </c>
      <c r="H43" s="6">
        <v>13</v>
      </c>
      <c r="I43" s="367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367">
        <v>0.71755725190839692</v>
      </c>
      <c r="AF43" s="7">
        <v>2715525</v>
      </c>
      <c r="AG43" s="367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176">
        <f>IF(D43 = "SPLIT", "",COUNTIFS(D$11:D$350,D43,AR$11:AR$350,"&gt;"&amp;AR43)+1)</f>
        <v>56</v>
      </c>
      <c r="AV43" s="176">
        <f>IF(D43 = "SPLIT", "",COUNTIFS(D$11:D$350,D43,AS$11:AS$350,"&gt;"&amp;AS43)+1)</f>
        <v>96</v>
      </c>
    </row>
    <row r="44" spans="1:48" x14ac:dyDescent="0.25">
      <c r="A44" s="89"/>
      <c r="B44" s="11"/>
      <c r="C44" s="11" t="s">
        <v>77</v>
      </c>
      <c r="D44" s="11" t="s">
        <v>2</v>
      </c>
      <c r="E44" s="89">
        <v>5</v>
      </c>
      <c r="F44" s="11">
        <v>403</v>
      </c>
      <c r="G44" s="12">
        <v>14357138</v>
      </c>
      <c r="H44" s="11">
        <v>123</v>
      </c>
      <c r="I44" s="368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12">
        <v>1854437</v>
      </c>
      <c r="AA44" s="11">
        <v>13</v>
      </c>
      <c r="AB44" s="12">
        <v>1621223</v>
      </c>
      <c r="AD44" s="11">
        <v>531</v>
      </c>
      <c r="AE44" s="368">
        <v>0.86764705882352944</v>
      </c>
      <c r="AF44" s="12">
        <v>16576788</v>
      </c>
      <c r="AG44" s="368">
        <v>0.56778855978249143</v>
      </c>
      <c r="AH44" s="11">
        <v>59</v>
      </c>
      <c r="AI44" s="12">
        <v>5953376</v>
      </c>
      <c r="AJ44" s="11">
        <v>22</v>
      </c>
      <c r="AK44" s="12">
        <v>6665190</v>
      </c>
      <c r="AM44" s="11">
        <v>530</v>
      </c>
      <c r="AN44" s="12">
        <v>16551788</v>
      </c>
      <c r="AO44" s="11">
        <v>82</v>
      </c>
      <c r="AP44" s="12">
        <v>12643566</v>
      </c>
      <c r="AR44" s="11">
        <v>612</v>
      </c>
      <c r="AS44" s="12">
        <v>29195354</v>
      </c>
      <c r="AU44" s="369">
        <f>IF(D44 = "SPLIT", "",COUNTIFS(D$11:D$350,D44,AR$11:AR$350,"&gt;"&amp;AR44)+1)</f>
        <v>47</v>
      </c>
      <c r="AV44" s="369">
        <f>IF(D44 = "SPLIT", "",COUNTIFS(D$11:D$350,D44,AS$11:AS$350,"&gt;"&amp;AS44)+1)</f>
        <v>52</v>
      </c>
    </row>
    <row r="45" spans="1:48" x14ac:dyDescent="0.25">
      <c r="A45" s="87">
        <v>540023</v>
      </c>
      <c r="B45" s="6" t="s">
        <v>81</v>
      </c>
      <c r="C45" s="6" t="s">
        <v>80</v>
      </c>
      <c r="D45" s="6" t="s">
        <v>46</v>
      </c>
      <c r="E45" s="87">
        <v>3</v>
      </c>
      <c r="F45" s="6">
        <v>24</v>
      </c>
      <c r="G45" s="7">
        <v>951266</v>
      </c>
      <c r="H45" s="6">
        <v>12</v>
      </c>
      <c r="I45" s="367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367">
        <v>0.6607142857142857</v>
      </c>
      <c r="AF45" s="7">
        <v>1131436</v>
      </c>
      <c r="AG45" s="367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176">
        <f>IF(D45 = "SPLIT", "",COUNTIFS(D$11:D$350,D45,AR$11:AR$350,"&gt;"&amp;AR45)+1)</f>
        <v>109</v>
      </c>
      <c r="AV45" s="176">
        <f>IF(D45 = "SPLIT", "",COUNTIFS(D$11:D$350,D45,AS$11:AS$350,"&gt;"&amp;AS45)+1)</f>
        <v>38</v>
      </c>
    </row>
    <row r="46" spans="1:48" x14ac:dyDescent="0.25">
      <c r="A46" s="88">
        <v>540022</v>
      </c>
      <c r="B46" s="9" t="s">
        <v>79</v>
      </c>
      <c r="C46" s="9" t="s">
        <v>80</v>
      </c>
      <c r="D46" s="9" t="s">
        <v>44</v>
      </c>
      <c r="E46" s="88">
        <v>3</v>
      </c>
      <c r="F46" s="9">
        <v>644</v>
      </c>
      <c r="G46" s="10">
        <v>22478847</v>
      </c>
      <c r="H46" s="9">
        <v>295</v>
      </c>
      <c r="I46" s="366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366">
        <v>0.95833333333333337</v>
      </c>
      <c r="AF46" s="10">
        <v>25827156</v>
      </c>
      <c r="AG46" s="366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88">
        <f>IF(D46 = "SPLIT", "",COUNTIFS(D$11:D$350,D46,AR$11:AR$350,"&gt;"&amp;AR46)+1)</f>
        <v>21</v>
      </c>
      <c r="AV46" s="88">
        <f>IF(D46 = "SPLIT", "",COUNTIFS(D$11:D$350,D46,AS$11:AS$350,"&gt;"&amp;AS46)+1)</f>
        <v>40</v>
      </c>
    </row>
    <row r="47" spans="1:48" x14ac:dyDescent="0.25">
      <c r="A47" s="89"/>
      <c r="B47" s="11"/>
      <c r="C47" s="11" t="s">
        <v>80</v>
      </c>
      <c r="D47" s="11" t="s">
        <v>2</v>
      </c>
      <c r="E47" s="89">
        <v>3</v>
      </c>
      <c r="F47" s="11">
        <v>668</v>
      </c>
      <c r="G47" s="12">
        <v>23430113</v>
      </c>
      <c r="H47" s="11">
        <v>307</v>
      </c>
      <c r="I47" s="368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368">
        <v>0.94230769230769229</v>
      </c>
      <c r="AF47" s="12">
        <v>26958592</v>
      </c>
      <c r="AG47" s="368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369">
        <f>IF(D47 = "SPLIT", "",COUNTIFS(D$11:D$350,D47,AR$11:AR$350,"&gt;"&amp;AR47)+1)</f>
        <v>33</v>
      </c>
      <c r="AV47" s="369">
        <f>IF(D47 = "SPLIT", "",COUNTIFS(D$11:D$350,D47,AS$11:AS$350,"&gt;"&amp;AS47)+1)</f>
        <v>41</v>
      </c>
    </row>
    <row r="48" spans="1:48" x14ac:dyDescent="0.25">
      <c r="A48" s="88">
        <v>540024</v>
      </c>
      <c r="B48" s="9" t="s">
        <v>82</v>
      </c>
      <c r="C48" s="9" t="s">
        <v>83</v>
      </c>
      <c r="D48" s="9" t="s">
        <v>44</v>
      </c>
      <c r="E48" s="88">
        <v>6</v>
      </c>
      <c r="F48" s="9">
        <v>506</v>
      </c>
      <c r="G48" s="10">
        <v>25107067</v>
      </c>
      <c r="H48" s="9">
        <v>202</v>
      </c>
      <c r="I48" s="366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366">
        <v>0.92922673656618615</v>
      </c>
      <c r="AF48" s="10">
        <v>28145356</v>
      </c>
      <c r="AG48" s="366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88">
        <f>IF(D48 = "SPLIT", "",COUNTIFS(D$11:D$350,D48,AR$11:AR$350,"&gt;"&amp;AR48)+1)</f>
        <v>28</v>
      </c>
      <c r="AV48" s="88">
        <f>IF(D48 = "SPLIT", "",COUNTIFS(D$11:D$350,D48,AS$11:AS$350,"&gt;"&amp;AS48)+1)</f>
        <v>39</v>
      </c>
    </row>
    <row r="49" spans="1:48" x14ac:dyDescent="0.25">
      <c r="A49" s="87">
        <v>540025</v>
      </c>
      <c r="B49" s="6" t="s">
        <v>84</v>
      </c>
      <c r="C49" s="6" t="s">
        <v>83</v>
      </c>
      <c r="D49" s="6" t="s">
        <v>46</v>
      </c>
      <c r="E49" s="87">
        <v>6</v>
      </c>
      <c r="F49" s="6">
        <v>23</v>
      </c>
      <c r="G49" s="7">
        <v>898300</v>
      </c>
      <c r="H49" s="6">
        <v>1</v>
      </c>
      <c r="I49" s="367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7">
        <v>1383000</v>
      </c>
      <c r="AA49" s="6">
        <v>2</v>
      </c>
      <c r="AB49" s="7">
        <v>548404</v>
      </c>
      <c r="AD49" s="6">
        <v>24</v>
      </c>
      <c r="AE49" s="367">
        <v>0.82758620689655171</v>
      </c>
      <c r="AF49" s="7">
        <v>917000</v>
      </c>
      <c r="AG49" s="367">
        <v>0.31275537141149878</v>
      </c>
      <c r="AH49" s="6">
        <v>2</v>
      </c>
      <c r="AI49" s="7">
        <v>83600</v>
      </c>
      <c r="AJ49" s="6">
        <v>3</v>
      </c>
      <c r="AK49" s="7">
        <v>1931404</v>
      </c>
      <c r="AM49" s="6">
        <v>24</v>
      </c>
      <c r="AN49" s="7">
        <v>917000</v>
      </c>
      <c r="AO49" s="6">
        <v>5</v>
      </c>
      <c r="AP49" s="7">
        <v>2015004</v>
      </c>
      <c r="AR49" s="6">
        <v>29</v>
      </c>
      <c r="AS49" s="7">
        <v>2932004</v>
      </c>
      <c r="AU49" s="176">
        <f>IF(D49 = "SPLIT", "",COUNTIFS(D$11:D$350,D49,AR$11:AR$350,"&gt;"&amp;AR49)+1)</f>
        <v>149</v>
      </c>
      <c r="AV49" s="176">
        <f>IF(D49 = "SPLIT", "",COUNTIFS(D$11:D$350,D49,AS$11:AS$350,"&gt;"&amp;AS49)+1)</f>
        <v>137</v>
      </c>
    </row>
    <row r="50" spans="1:48" x14ac:dyDescent="0.25">
      <c r="A50" s="89"/>
      <c r="B50" s="11"/>
      <c r="C50" s="11" t="s">
        <v>83</v>
      </c>
      <c r="D50" s="11" t="s">
        <v>2</v>
      </c>
      <c r="E50" s="89">
        <v>6</v>
      </c>
      <c r="F50" s="11">
        <v>529</v>
      </c>
      <c r="G50" s="12">
        <v>26005367</v>
      </c>
      <c r="H50" s="11">
        <v>203</v>
      </c>
      <c r="I50" s="368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12">
        <v>1903405</v>
      </c>
      <c r="AA50" s="11">
        <v>26</v>
      </c>
      <c r="AB50" s="12">
        <v>1727539</v>
      </c>
      <c r="AD50" s="11">
        <v>733</v>
      </c>
      <c r="AE50" s="368">
        <v>0.9255050505050505</v>
      </c>
      <c r="AF50" s="12">
        <v>29062356</v>
      </c>
      <c r="AG50" s="368">
        <v>0.77729858057956314</v>
      </c>
      <c r="AH50" s="11">
        <v>25</v>
      </c>
      <c r="AI50" s="12">
        <v>4585222</v>
      </c>
      <c r="AJ50" s="11">
        <v>34</v>
      </c>
      <c r="AK50" s="12">
        <v>3741344</v>
      </c>
      <c r="AM50" s="11">
        <v>732</v>
      </c>
      <c r="AN50" s="12">
        <v>28078557</v>
      </c>
      <c r="AO50" s="11">
        <v>60</v>
      </c>
      <c r="AP50" s="12">
        <v>9310365</v>
      </c>
      <c r="AR50" s="11">
        <v>792</v>
      </c>
      <c r="AS50" s="12">
        <v>37388922</v>
      </c>
      <c r="AU50" s="369">
        <f>IF(D50 = "SPLIT", "",COUNTIFS(D$11:D$350,D50,AR$11:AR$350,"&gt;"&amp;AR50)+1)</f>
        <v>39</v>
      </c>
      <c r="AV50" s="369">
        <f>IF(D50 = "SPLIT", "",COUNTIFS(D$11:D$350,D50,AS$11:AS$350,"&gt;"&amp;AS50)+1)</f>
        <v>51</v>
      </c>
    </row>
    <row r="51" spans="1:48" x14ac:dyDescent="0.25">
      <c r="A51" s="87">
        <v>540027</v>
      </c>
      <c r="B51" s="6" t="s">
        <v>85</v>
      </c>
      <c r="C51" s="6" t="s">
        <v>86</v>
      </c>
      <c r="D51" s="6" t="s">
        <v>46</v>
      </c>
      <c r="E51" s="87">
        <v>4</v>
      </c>
      <c r="F51" s="6">
        <v>1</v>
      </c>
      <c r="G51" s="7">
        <v>65700</v>
      </c>
      <c r="H51" s="6">
        <v>0</v>
      </c>
      <c r="I51" s="367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367">
        <v>1</v>
      </c>
      <c r="AF51" s="7">
        <v>65700</v>
      </c>
      <c r="AG51" s="367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176">
        <f>IF(D51 = "SPLIT", "",COUNTIFS(D$11:D$350,D51,AR$11:AR$350,"&gt;"&amp;AR51)+1)</f>
        <v>206</v>
      </c>
      <c r="AV51" s="176">
        <f>IF(D51 = "SPLIT", "",COUNTIFS(D$11:D$350,D51,AS$11:AS$350,"&gt;"&amp;AS51)+1)</f>
        <v>205</v>
      </c>
    </row>
    <row r="52" spans="1:48" x14ac:dyDescent="0.25">
      <c r="A52" s="88">
        <v>540026</v>
      </c>
      <c r="B52" s="9" t="s">
        <v>94</v>
      </c>
      <c r="C52" s="9" t="s">
        <v>86</v>
      </c>
      <c r="D52" s="9" t="s">
        <v>44</v>
      </c>
      <c r="E52" s="88">
        <v>4</v>
      </c>
      <c r="F52" s="9">
        <v>1165</v>
      </c>
      <c r="G52" s="10">
        <v>44640452</v>
      </c>
      <c r="H52" s="9">
        <v>239</v>
      </c>
      <c r="I52" s="366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9">
        <v>49</v>
      </c>
      <c r="R52" s="10">
        <v>2500311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366">
        <v>0.93198168737737086</v>
      </c>
      <c r="AF52" s="10">
        <v>50385472</v>
      </c>
      <c r="AG52" s="366">
        <v>0.75682621257939875</v>
      </c>
      <c r="AH52" s="9">
        <v>57</v>
      </c>
      <c r="AI52" s="10">
        <v>6523186</v>
      </c>
      <c r="AJ52" s="9">
        <v>47</v>
      </c>
      <c r="AK52" s="10">
        <v>9666034</v>
      </c>
      <c r="AM52" s="9">
        <v>1423</v>
      </c>
      <c r="AN52" s="10">
        <v>49824372</v>
      </c>
      <c r="AO52" s="9">
        <v>106</v>
      </c>
      <c r="AP52" s="10">
        <v>16750320</v>
      </c>
      <c r="AR52" s="9">
        <v>1529</v>
      </c>
      <c r="AS52" s="10">
        <v>66574692</v>
      </c>
      <c r="AU52" s="88">
        <f>IF(D52 = "SPLIT", "",COUNTIFS(D$11:D$350,D52,AR$11:AR$350,"&gt;"&amp;AR52)+1)</f>
        <v>14</v>
      </c>
      <c r="AV52" s="88">
        <f>IF(D52 = "SPLIT", "",COUNTIFS(D$11:D$350,D52,AS$11:AS$350,"&gt;"&amp;AS52)+1)</f>
        <v>25</v>
      </c>
    </row>
    <row r="53" spans="1:48" x14ac:dyDescent="0.25">
      <c r="A53" s="87">
        <v>540294</v>
      </c>
      <c r="B53" s="6" t="s">
        <v>91</v>
      </c>
      <c r="C53" s="6" t="s">
        <v>86</v>
      </c>
      <c r="D53" s="6" t="s">
        <v>46</v>
      </c>
      <c r="E53" s="87">
        <v>4</v>
      </c>
      <c r="F53" s="6">
        <v>17</v>
      </c>
      <c r="G53" s="7">
        <v>619100</v>
      </c>
      <c r="H53" s="6">
        <v>1</v>
      </c>
      <c r="I53" s="367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367">
        <v>0.46666666666666667</v>
      </c>
      <c r="AF53" s="7">
        <v>869180</v>
      </c>
      <c r="AG53" s="367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176">
        <f>IF(D53 = "SPLIT", "",COUNTIFS(D$11:D$350,D53,AR$11:AR$350,"&gt;"&amp;AR53)+1)</f>
        <v>122</v>
      </c>
      <c r="AV53" s="176">
        <f>IF(D53 = "SPLIT", "",COUNTIFS(D$11:D$350,D53,AS$11:AS$350,"&gt;"&amp;AS53)+1)</f>
        <v>132</v>
      </c>
    </row>
    <row r="54" spans="1:48" x14ac:dyDescent="0.25">
      <c r="A54" s="87">
        <v>540028</v>
      </c>
      <c r="B54" s="6" t="s">
        <v>87</v>
      </c>
      <c r="C54" s="6" t="s">
        <v>86</v>
      </c>
      <c r="D54" s="6" t="s">
        <v>46</v>
      </c>
      <c r="E54" s="87">
        <v>4</v>
      </c>
      <c r="F54" s="6">
        <v>13</v>
      </c>
      <c r="G54" s="7">
        <v>550500</v>
      </c>
      <c r="H54" s="6">
        <v>7</v>
      </c>
      <c r="I54" s="367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367">
        <v>0.91304347826086951</v>
      </c>
      <c r="AF54" s="7">
        <v>694940</v>
      </c>
      <c r="AG54" s="367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176">
        <f>IF(D54 = "SPLIT", "",COUNTIFS(D$11:D$350,D54,AR$11:AR$350,"&gt;"&amp;AR54)+1)</f>
        <v>164</v>
      </c>
      <c r="AV54" s="176">
        <f>IF(D54 = "SPLIT", "",COUNTIFS(D$11:D$350,D54,AS$11:AS$350,"&gt;"&amp;AS54)+1)</f>
        <v>187</v>
      </c>
    </row>
    <row r="55" spans="1:48" x14ac:dyDescent="0.25">
      <c r="A55" s="87">
        <v>540029</v>
      </c>
      <c r="B55" s="6" t="s">
        <v>88</v>
      </c>
      <c r="C55" s="6" t="s">
        <v>86</v>
      </c>
      <c r="D55" s="6" t="s">
        <v>68</v>
      </c>
      <c r="E55" s="87">
        <v>4</v>
      </c>
      <c r="F55" s="6">
        <v>11</v>
      </c>
      <c r="G55" s="7">
        <v>930500</v>
      </c>
      <c r="H55" s="6">
        <v>1</v>
      </c>
      <c r="I55" s="367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367">
        <v>0.8666666666666667</v>
      </c>
      <c r="AF55" s="7">
        <v>1082950</v>
      </c>
      <c r="AG55" s="367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176" t="str">
        <f>IF(D55 = "SPLIT", "",COUNTIFS(D$11:D$350,D55,AR$11:AR$350,"&gt;"&amp;AR55)+1)</f>
        <v/>
      </c>
      <c r="AV55" s="176" t="str">
        <f>IF(D55 = "SPLIT", "",COUNTIFS(D$11:D$350,D55,AS$11:AS$350,"&gt;"&amp;AS55)+1)</f>
        <v/>
      </c>
    </row>
    <row r="56" spans="1:48" x14ac:dyDescent="0.25">
      <c r="A56" s="87">
        <v>540280</v>
      </c>
      <c r="B56" s="6" t="s">
        <v>93</v>
      </c>
      <c r="C56" s="6" t="s">
        <v>86</v>
      </c>
      <c r="D56" s="6" t="s">
        <v>46</v>
      </c>
      <c r="E56" s="87">
        <v>4</v>
      </c>
      <c r="F56" s="6">
        <v>31</v>
      </c>
      <c r="G56" s="7">
        <v>770900</v>
      </c>
      <c r="H56" s="6">
        <v>1</v>
      </c>
      <c r="I56" s="367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367">
        <v>0.84210526315789469</v>
      </c>
      <c r="AF56" s="7">
        <v>786970</v>
      </c>
      <c r="AG56" s="367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176">
        <f>IF(D56 = "SPLIT", "",COUNTIFS(D$11:D$350,D56,AR$11:AR$350,"&gt;"&amp;AR56)+1)</f>
        <v>130</v>
      </c>
      <c r="AV56" s="176">
        <f>IF(D56 = "SPLIT", "",COUNTIFS(D$11:D$350,D56,AS$11:AS$350,"&gt;"&amp;AS56)+1)</f>
        <v>171</v>
      </c>
    </row>
    <row r="57" spans="1:48" x14ac:dyDescent="0.25">
      <c r="A57" s="87">
        <v>540031</v>
      </c>
      <c r="B57" s="6" t="s">
        <v>89</v>
      </c>
      <c r="C57" s="6" t="s">
        <v>86</v>
      </c>
      <c r="D57" s="6" t="s">
        <v>46</v>
      </c>
      <c r="E57" s="87">
        <v>4</v>
      </c>
      <c r="F57" s="6">
        <v>47</v>
      </c>
      <c r="G57" s="7">
        <v>2173200</v>
      </c>
      <c r="H57" s="6">
        <v>2</v>
      </c>
      <c r="I57" s="367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367">
        <v>0.90909090909090906</v>
      </c>
      <c r="AF57" s="7">
        <v>2262200</v>
      </c>
      <c r="AG57" s="367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176">
        <f>IF(D57 = "SPLIT", "",COUNTIFS(D$11:D$350,D57,AR$11:AR$350,"&gt;"&amp;AR57)+1)</f>
        <v>111</v>
      </c>
      <c r="AV57" s="176">
        <f>IF(D57 = "SPLIT", "",COUNTIFS(D$11:D$350,D57,AS$11:AS$350,"&gt;"&amp;AS57)+1)</f>
        <v>146</v>
      </c>
    </row>
    <row r="58" spans="1:48" x14ac:dyDescent="0.25">
      <c r="A58" s="87">
        <v>540032</v>
      </c>
      <c r="B58" s="6" t="s">
        <v>90</v>
      </c>
      <c r="C58" s="6" t="s">
        <v>86</v>
      </c>
      <c r="D58" s="6" t="s">
        <v>46</v>
      </c>
      <c r="E58" s="87">
        <v>4</v>
      </c>
      <c r="F58" s="6">
        <v>28</v>
      </c>
      <c r="G58" s="7">
        <v>827030</v>
      </c>
      <c r="H58" s="6">
        <v>4</v>
      </c>
      <c r="I58" s="367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367">
        <v>0.82051282051282048</v>
      </c>
      <c r="AF58" s="7">
        <v>924510</v>
      </c>
      <c r="AG58" s="367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176">
        <f>IF(D58 = "SPLIT", "",COUNTIFS(D$11:D$350,D58,AR$11:AR$350,"&gt;"&amp;AR58)+1)</f>
        <v>129</v>
      </c>
      <c r="AV58" s="176">
        <f>IF(D58 = "SPLIT", "",COUNTIFS(D$11:D$350,D58,AS$11:AS$350,"&gt;"&amp;AS58)+1)</f>
        <v>167</v>
      </c>
    </row>
    <row r="59" spans="1:48" x14ac:dyDescent="0.25">
      <c r="A59" s="87">
        <v>540033</v>
      </c>
      <c r="B59" s="6" t="s">
        <v>92</v>
      </c>
      <c r="C59" s="6" t="s">
        <v>86</v>
      </c>
      <c r="D59" s="6" t="s">
        <v>68</v>
      </c>
      <c r="E59" s="87">
        <v>4</v>
      </c>
      <c r="F59" s="6">
        <v>54</v>
      </c>
      <c r="G59" s="7">
        <v>1801520</v>
      </c>
      <c r="H59" s="6">
        <v>6</v>
      </c>
      <c r="I59" s="367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367">
        <v>0.85135135135135132</v>
      </c>
      <c r="AF59" s="7">
        <v>2064280</v>
      </c>
      <c r="AG59" s="367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176" t="str">
        <f>IF(D59 = "SPLIT", "",COUNTIFS(D$11:D$350,D59,AR$11:AR$350,"&gt;"&amp;AR59)+1)</f>
        <v/>
      </c>
      <c r="AV59" s="176" t="str">
        <f>IF(D59 = "SPLIT", "",COUNTIFS(D$11:D$350,D59,AS$11:AS$350,"&gt;"&amp;AS59)+1)</f>
        <v/>
      </c>
    </row>
    <row r="60" spans="1:48" x14ac:dyDescent="0.25">
      <c r="A60" s="89"/>
      <c r="B60" s="11"/>
      <c r="C60" s="11" t="s">
        <v>86</v>
      </c>
      <c r="D60" s="11" t="s">
        <v>2</v>
      </c>
      <c r="E60" s="89">
        <v>4</v>
      </c>
      <c r="F60" s="11">
        <v>1367</v>
      </c>
      <c r="G60" s="12">
        <v>52378902</v>
      </c>
      <c r="H60" s="11">
        <v>261</v>
      </c>
      <c r="I60" s="368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1">
        <v>94</v>
      </c>
      <c r="R60" s="12">
        <v>6547011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368">
        <v>0.91148982957669045</v>
      </c>
      <c r="AF60" s="12">
        <v>59136202</v>
      </c>
      <c r="AG60" s="368">
        <v>0.70848116968768116</v>
      </c>
      <c r="AH60" s="11">
        <v>104</v>
      </c>
      <c r="AI60" s="12">
        <v>10994286</v>
      </c>
      <c r="AJ60" s="11">
        <v>57</v>
      </c>
      <c r="AK60" s="12">
        <v>13338494</v>
      </c>
      <c r="AM60" s="11">
        <v>1655</v>
      </c>
      <c r="AN60" s="12">
        <v>58395302</v>
      </c>
      <c r="AO60" s="11">
        <v>164</v>
      </c>
      <c r="AP60" s="12">
        <v>25073680</v>
      </c>
      <c r="AR60" s="11">
        <v>1819</v>
      </c>
      <c r="AS60" s="12">
        <v>83468982</v>
      </c>
      <c r="AU60" s="369">
        <f>IF(D60 = "SPLIT", "",COUNTIFS(D$11:D$350,D60,AR$11:AR$350,"&gt;"&amp;AR60)+1)</f>
        <v>18</v>
      </c>
      <c r="AV60" s="369">
        <f>IF(D60 = "SPLIT", "",COUNTIFS(D$11:D$350,D60,AS$11:AS$350,"&gt;"&amp;AS60)+1)</f>
        <v>31</v>
      </c>
    </row>
    <row r="61" spans="1:48" x14ac:dyDescent="0.25">
      <c r="A61" s="88">
        <v>540035</v>
      </c>
      <c r="B61" s="9" t="s">
        <v>95</v>
      </c>
      <c r="C61" s="9" t="s">
        <v>96</v>
      </c>
      <c r="D61" s="9" t="s">
        <v>44</v>
      </c>
      <c r="E61" s="88">
        <v>7</v>
      </c>
      <c r="F61" s="9">
        <v>224</v>
      </c>
      <c r="G61" s="10">
        <v>11003039</v>
      </c>
      <c r="H61" s="9">
        <v>100</v>
      </c>
      <c r="I61" s="366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366">
        <v>0.90782122905027929</v>
      </c>
      <c r="AF61" s="10">
        <v>13222089</v>
      </c>
      <c r="AG61" s="366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88">
        <f>IF(D61 = "SPLIT", "",COUNTIFS(D$11:D$350,D61,AR$11:AR$350,"&gt;"&amp;AR61)+1)</f>
        <v>49</v>
      </c>
      <c r="AV61" s="88">
        <f>IF(D61 = "SPLIT", "",COUNTIFS(D$11:D$350,D61,AS$11:AS$350,"&gt;"&amp;AS61)+1)</f>
        <v>54</v>
      </c>
    </row>
    <row r="62" spans="1:48" x14ac:dyDescent="0.25">
      <c r="A62" s="87">
        <v>540036</v>
      </c>
      <c r="B62" s="6" t="s">
        <v>97</v>
      </c>
      <c r="C62" s="6" t="s">
        <v>96</v>
      </c>
      <c r="D62" s="6" t="s">
        <v>46</v>
      </c>
      <c r="E62" s="87">
        <v>7</v>
      </c>
      <c r="F62" s="6">
        <v>67</v>
      </c>
      <c r="G62" s="7">
        <v>2544740</v>
      </c>
      <c r="H62" s="6">
        <v>11</v>
      </c>
      <c r="I62" s="367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7">
        <v>4726383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367">
        <v>0.6328125</v>
      </c>
      <c r="AF62" s="7">
        <v>3043260</v>
      </c>
      <c r="AG62" s="367">
        <v>0.128979332562914</v>
      </c>
      <c r="AH62" s="6">
        <v>40</v>
      </c>
      <c r="AI62" s="7">
        <v>4726383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7">
        <v>20756883</v>
      </c>
      <c r="AR62" s="6">
        <v>128</v>
      </c>
      <c r="AS62" s="7">
        <v>23594943</v>
      </c>
      <c r="AU62" s="176">
        <f>IF(D62 = "SPLIT", "",COUNTIFS(D$11:D$350,D62,AR$11:AR$350,"&gt;"&amp;AR62)+1)</f>
        <v>61</v>
      </c>
      <c r="AV62" s="176">
        <f>IF(D62 = "SPLIT", "",COUNTIFS(D$11:D$350,D62,AS$11:AS$350,"&gt;"&amp;AS62)+1)</f>
        <v>37</v>
      </c>
    </row>
    <row r="63" spans="1:48" x14ac:dyDescent="0.25">
      <c r="A63" s="87">
        <v>540037</v>
      </c>
      <c r="B63" s="6" t="s">
        <v>98</v>
      </c>
      <c r="C63" s="6" t="s">
        <v>96</v>
      </c>
      <c r="D63" s="6" t="s">
        <v>46</v>
      </c>
      <c r="E63" s="87">
        <v>7</v>
      </c>
      <c r="F63" s="6">
        <v>9</v>
      </c>
      <c r="G63" s="7">
        <v>232700</v>
      </c>
      <c r="H63" s="6">
        <v>5</v>
      </c>
      <c r="I63" s="367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367">
        <v>0.77777777777777779</v>
      </c>
      <c r="AF63" s="7">
        <v>342860</v>
      </c>
      <c r="AG63" s="367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176">
        <f>IF(D63 = "SPLIT", "",COUNTIFS(D$11:D$350,D63,AR$11:AR$350,"&gt;"&amp;AR63)+1)</f>
        <v>175</v>
      </c>
      <c r="AV63" s="176">
        <f>IF(D63 = "SPLIT", "",COUNTIFS(D$11:D$350,D63,AS$11:AS$350,"&gt;"&amp;AS63)+1)</f>
        <v>182</v>
      </c>
    </row>
    <row r="64" spans="1:48" x14ac:dyDescent="0.25">
      <c r="A64" s="89"/>
      <c r="B64" s="11"/>
      <c r="C64" s="11" t="s">
        <v>96</v>
      </c>
      <c r="D64" s="11" t="s">
        <v>2</v>
      </c>
      <c r="E64" s="89">
        <v>7</v>
      </c>
      <c r="F64" s="11">
        <v>300</v>
      </c>
      <c r="G64" s="12">
        <v>13780479</v>
      </c>
      <c r="H64" s="11">
        <v>116</v>
      </c>
      <c r="I64" s="368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12">
        <v>5763834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368">
        <v>0.83333333333333337</v>
      </c>
      <c r="AF64" s="12">
        <v>16608209</v>
      </c>
      <c r="AG64" s="368">
        <v>0.40617826839099502</v>
      </c>
      <c r="AH64" s="11">
        <v>64</v>
      </c>
      <c r="AI64" s="12">
        <v>6721534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12">
        <v>24485956</v>
      </c>
      <c r="AR64" s="11">
        <v>504</v>
      </c>
      <c r="AS64" s="12">
        <v>40888965</v>
      </c>
      <c r="AU64" s="369">
        <f>IF(D64 = "SPLIT", "",COUNTIFS(D$11:D$350,D64,AR$11:AR$350,"&gt;"&amp;AR64)+1)</f>
        <v>52</v>
      </c>
      <c r="AV64" s="369">
        <f>IF(D64 = "SPLIT", "",COUNTIFS(D$11:D$350,D64,AS$11:AS$350,"&gt;"&amp;AS64)+1)</f>
        <v>48</v>
      </c>
    </row>
    <row r="65" spans="1:48" x14ac:dyDescent="0.25">
      <c r="A65" s="87">
        <v>540240</v>
      </c>
      <c r="B65" s="6" t="s">
        <v>102</v>
      </c>
      <c r="C65" s="6" t="s">
        <v>100</v>
      </c>
      <c r="D65" s="6" t="s">
        <v>46</v>
      </c>
      <c r="E65" s="87">
        <v>8</v>
      </c>
      <c r="F65" s="6">
        <v>9</v>
      </c>
      <c r="G65" s="7">
        <v>283700</v>
      </c>
      <c r="H65" s="6">
        <v>7</v>
      </c>
      <c r="I65" s="367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367">
        <v>0.77272727272727271</v>
      </c>
      <c r="AF65" s="7">
        <v>496040</v>
      </c>
      <c r="AG65" s="367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176">
        <f>IF(D65 = "SPLIT", "",COUNTIFS(D$11:D$350,D65,AR$11:AR$350,"&gt;"&amp;AR65)+1)</f>
        <v>166</v>
      </c>
      <c r="AV65" s="176">
        <f>IF(D65 = "SPLIT", "",COUNTIFS(D$11:D$350,D65,AS$11:AS$350,"&gt;"&amp;AS65)+1)</f>
        <v>192</v>
      </c>
    </row>
    <row r="66" spans="1:48" x14ac:dyDescent="0.25">
      <c r="A66" s="88">
        <v>540038</v>
      </c>
      <c r="B66" s="9" t="s">
        <v>99</v>
      </c>
      <c r="C66" s="9" t="s">
        <v>100</v>
      </c>
      <c r="D66" s="9" t="s">
        <v>44</v>
      </c>
      <c r="E66" s="88">
        <v>8</v>
      </c>
      <c r="F66" s="9">
        <v>172</v>
      </c>
      <c r="G66" s="10">
        <v>10644649</v>
      </c>
      <c r="H66" s="9">
        <v>43</v>
      </c>
      <c r="I66" s="366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366">
        <v>0.80442804428044279</v>
      </c>
      <c r="AF66" s="10">
        <v>11986719</v>
      </c>
      <c r="AG66" s="366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88">
        <f>IF(D66 = "SPLIT", "",COUNTIFS(D$11:D$350,D66,AR$11:AR$350,"&gt;"&amp;AR66)+1)</f>
        <v>52</v>
      </c>
      <c r="AV66" s="88">
        <f>IF(D66 = "SPLIT", "",COUNTIFS(D$11:D$350,D66,AS$11:AS$350,"&gt;"&amp;AS66)+1)</f>
        <v>49</v>
      </c>
    </row>
    <row r="67" spans="1:48" x14ac:dyDescent="0.25">
      <c r="A67" s="87">
        <v>540039</v>
      </c>
      <c r="B67" s="6" t="s">
        <v>101</v>
      </c>
      <c r="C67" s="6" t="s">
        <v>100</v>
      </c>
      <c r="D67" s="6" t="s">
        <v>46</v>
      </c>
      <c r="E67" s="87">
        <v>8</v>
      </c>
      <c r="F67" s="6">
        <v>6</v>
      </c>
      <c r="G67" s="7">
        <v>277900</v>
      </c>
      <c r="H67" s="6">
        <v>1</v>
      </c>
      <c r="I67" s="367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367">
        <v>0.31818181818181818</v>
      </c>
      <c r="AF67" s="7">
        <v>307690</v>
      </c>
      <c r="AG67" s="367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176">
        <f>IF(D67 = "SPLIT", "",COUNTIFS(D$11:D$350,D67,AR$11:AR$350,"&gt;"&amp;AR67)+1)</f>
        <v>166</v>
      </c>
      <c r="AV67" s="176">
        <f>IF(D67 = "SPLIT", "",COUNTIFS(D$11:D$350,D67,AS$11:AS$350,"&gt;"&amp;AS67)+1)</f>
        <v>43</v>
      </c>
    </row>
    <row r="68" spans="1:48" x14ac:dyDescent="0.25">
      <c r="A68" s="89"/>
      <c r="B68" s="11"/>
      <c r="C68" s="11" t="s">
        <v>100</v>
      </c>
      <c r="D68" s="11" t="s">
        <v>2</v>
      </c>
      <c r="E68" s="89">
        <v>8</v>
      </c>
      <c r="F68" s="11">
        <v>187</v>
      </c>
      <c r="G68" s="12">
        <v>11206249</v>
      </c>
      <c r="H68" s="11">
        <v>51</v>
      </c>
      <c r="I68" s="368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368">
        <v>0.7682539682539683</v>
      </c>
      <c r="AF68" s="12">
        <v>12790449</v>
      </c>
      <c r="AG68" s="368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369">
        <f>IF(D68 = "SPLIT", "",COUNTIFS(D$11:D$350,D68,AR$11:AR$350,"&gt;"&amp;AR68)+1)</f>
        <v>55</v>
      </c>
      <c r="AV68" s="369">
        <f>IF(D68 = "SPLIT", "",COUNTIFS(D$11:D$350,D68,AS$11:AS$350,"&gt;"&amp;AS68)+1)</f>
        <v>50</v>
      </c>
    </row>
    <row r="69" spans="1:48" x14ac:dyDescent="0.25">
      <c r="A69" s="87">
        <v>540041</v>
      </c>
      <c r="B69" s="6" t="s">
        <v>105</v>
      </c>
      <c r="C69" s="6" t="s">
        <v>104</v>
      </c>
      <c r="D69" s="6" t="s">
        <v>68</v>
      </c>
      <c r="E69" s="87">
        <v>4</v>
      </c>
      <c r="F69" s="6">
        <v>107</v>
      </c>
      <c r="G69" s="7">
        <v>5786400</v>
      </c>
      <c r="H69" s="6">
        <v>10</v>
      </c>
      <c r="I69" s="367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367">
        <v>0.84615384615384615</v>
      </c>
      <c r="AF69" s="7">
        <v>6484800</v>
      </c>
      <c r="AG69" s="367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176" t="str">
        <f>IF(D69 = "SPLIT", "",COUNTIFS(D$11:D$350,D69,AR$11:AR$350,"&gt;"&amp;AR69)+1)</f>
        <v/>
      </c>
      <c r="AV69" s="176" t="str">
        <f>IF(D69 = "SPLIT", "",COUNTIFS(D$11:D$350,D69,AS$11:AS$350,"&gt;"&amp;AS69)+1)</f>
        <v/>
      </c>
    </row>
    <row r="70" spans="1:48" x14ac:dyDescent="0.25">
      <c r="A70" s="87">
        <v>540243</v>
      </c>
      <c r="B70" s="6" t="s">
        <v>110</v>
      </c>
      <c r="C70" s="6" t="s">
        <v>104</v>
      </c>
      <c r="D70" s="6" t="s">
        <v>46</v>
      </c>
      <c r="E70" s="87">
        <v>4</v>
      </c>
      <c r="F70" s="6">
        <v>2</v>
      </c>
      <c r="G70" s="7">
        <v>136600</v>
      </c>
      <c r="H70" s="6">
        <v>1</v>
      </c>
      <c r="I70" s="367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367">
        <v>1</v>
      </c>
      <c r="AF70" s="7">
        <v>156610</v>
      </c>
      <c r="AG70" s="367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176">
        <f>IF(D70 = "SPLIT", "",COUNTIFS(D$11:D$350,D70,AR$11:AR$350,"&gt;"&amp;AR70)+1)</f>
        <v>200</v>
      </c>
      <c r="AV70" s="176">
        <f>IF(D70 = "SPLIT", "",COUNTIFS(D$11:D$350,D70,AS$11:AS$350,"&gt;"&amp;AS70)+1)</f>
        <v>203</v>
      </c>
    </row>
    <row r="71" spans="1:48" x14ac:dyDescent="0.25">
      <c r="A71" s="88">
        <v>540040</v>
      </c>
      <c r="B71" s="9" t="s">
        <v>103</v>
      </c>
      <c r="C71" s="9" t="s">
        <v>104</v>
      </c>
      <c r="D71" s="9" t="s">
        <v>44</v>
      </c>
      <c r="E71" s="88">
        <v>4</v>
      </c>
      <c r="F71" s="9">
        <v>822</v>
      </c>
      <c r="G71" s="10">
        <v>96262083</v>
      </c>
      <c r="H71" s="9">
        <v>264</v>
      </c>
      <c r="I71" s="366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10">
        <v>4538214</v>
      </c>
      <c r="AA71" s="9">
        <v>9</v>
      </c>
      <c r="AB71" s="10">
        <v>1909254</v>
      </c>
      <c r="AD71" s="9">
        <v>1101</v>
      </c>
      <c r="AE71" s="366">
        <v>0.93147208121827407</v>
      </c>
      <c r="AF71" s="10">
        <v>103297019</v>
      </c>
      <c r="AG71" s="366">
        <v>0.88795372542753537</v>
      </c>
      <c r="AH71" s="9">
        <v>68</v>
      </c>
      <c r="AI71" s="10">
        <v>6511057</v>
      </c>
      <c r="AJ71" s="9">
        <v>13</v>
      </c>
      <c r="AK71" s="10">
        <v>6523458</v>
      </c>
      <c r="AM71" s="9">
        <v>1089</v>
      </c>
      <c r="AN71" s="10">
        <v>103000963</v>
      </c>
      <c r="AO71" s="9">
        <v>93</v>
      </c>
      <c r="AP71" s="10">
        <v>13330571</v>
      </c>
      <c r="AR71" s="9">
        <v>1182</v>
      </c>
      <c r="AS71" s="10">
        <v>116331534</v>
      </c>
      <c r="AU71" s="88">
        <f>IF(D71 = "SPLIT", "",COUNTIFS(D$11:D$350,D71,AR$11:AR$350,"&gt;"&amp;AR71)+1)</f>
        <v>16</v>
      </c>
      <c r="AV71" s="88">
        <f>IF(D71 = "SPLIT", "",COUNTIFS(D$11:D$350,D71,AS$11:AS$350,"&gt;"&amp;AS71)+1)</f>
        <v>14</v>
      </c>
    </row>
    <row r="72" spans="1:48" x14ac:dyDescent="0.25">
      <c r="A72" s="87">
        <v>540228</v>
      </c>
      <c r="B72" s="6" t="s">
        <v>109</v>
      </c>
      <c r="C72" s="6" t="s">
        <v>104</v>
      </c>
      <c r="D72" s="6" t="s">
        <v>46</v>
      </c>
      <c r="E72" s="87">
        <v>4</v>
      </c>
      <c r="F72" s="6">
        <v>229</v>
      </c>
      <c r="G72" s="7">
        <v>7620825</v>
      </c>
      <c r="H72" s="6">
        <v>16</v>
      </c>
      <c r="I72" s="367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367">
        <v>0.74411764705882355</v>
      </c>
      <c r="AF72" s="7">
        <v>8391825</v>
      </c>
      <c r="AG72" s="367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176">
        <f>IF(D72 = "SPLIT", "",COUNTIFS(D$11:D$350,D72,AR$11:AR$350,"&gt;"&amp;AR72)+1)</f>
        <v>18</v>
      </c>
      <c r="AV72" s="176">
        <f>IF(D72 = "SPLIT", "",COUNTIFS(D$11:D$350,D72,AS$11:AS$350,"&gt;"&amp;AS72)+1)</f>
        <v>50</v>
      </c>
    </row>
    <row r="73" spans="1:48" x14ac:dyDescent="0.25">
      <c r="A73" s="87">
        <v>540043</v>
      </c>
      <c r="B73" s="6" t="s">
        <v>106</v>
      </c>
      <c r="C73" s="6" t="s">
        <v>104</v>
      </c>
      <c r="D73" s="6" t="s">
        <v>46</v>
      </c>
      <c r="E73" s="87">
        <v>4</v>
      </c>
      <c r="F73" s="6">
        <v>29</v>
      </c>
      <c r="G73" s="7">
        <v>1137900</v>
      </c>
      <c r="H73" s="6">
        <v>0</v>
      </c>
      <c r="I73" s="367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7">
        <v>825340</v>
      </c>
      <c r="AA73" s="6">
        <v>0</v>
      </c>
      <c r="AB73" s="7">
        <v>0</v>
      </c>
      <c r="AD73" s="6">
        <v>34</v>
      </c>
      <c r="AE73" s="367">
        <v>0.5074626865671642</v>
      </c>
      <c r="AF73" s="7">
        <v>1354200</v>
      </c>
      <c r="AG73" s="367">
        <v>0.20469235534060831</v>
      </c>
      <c r="AH73" s="6">
        <v>32</v>
      </c>
      <c r="AI73" s="7">
        <v>4436242</v>
      </c>
      <c r="AJ73" s="6">
        <v>1</v>
      </c>
      <c r="AK73" s="7">
        <v>825340</v>
      </c>
      <c r="AM73" s="6">
        <v>34</v>
      </c>
      <c r="AN73" s="7">
        <v>1354200</v>
      </c>
      <c r="AO73" s="6">
        <v>33</v>
      </c>
      <c r="AP73" s="7">
        <v>5261582</v>
      </c>
      <c r="AR73" s="6">
        <v>67</v>
      </c>
      <c r="AS73" s="7">
        <v>6615782</v>
      </c>
      <c r="AU73" s="176">
        <f>IF(D73 = "SPLIT", "",COUNTIFS(D$11:D$350,D73,AR$11:AR$350,"&gt;"&amp;AR73)+1)</f>
        <v>102</v>
      </c>
      <c r="AV73" s="176">
        <f>IF(D73 = "SPLIT", "",COUNTIFS(D$11:D$350,D73,AS$11:AS$350,"&gt;"&amp;AS73)+1)</f>
        <v>93</v>
      </c>
    </row>
    <row r="74" spans="1:48" x14ac:dyDescent="0.25">
      <c r="A74" s="87">
        <v>540044</v>
      </c>
      <c r="B74" s="6" t="s">
        <v>107</v>
      </c>
      <c r="C74" s="6" t="s">
        <v>104</v>
      </c>
      <c r="D74" s="6" t="s">
        <v>46</v>
      </c>
      <c r="E74" s="87">
        <v>4</v>
      </c>
      <c r="F74" s="6">
        <v>45</v>
      </c>
      <c r="G74" s="7">
        <v>1973540</v>
      </c>
      <c r="H74" s="6">
        <v>11</v>
      </c>
      <c r="I74" s="367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367">
        <v>0.93548387096774188</v>
      </c>
      <c r="AF74" s="7">
        <v>2320960</v>
      </c>
      <c r="AG74" s="367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176">
        <f>IF(D74 = "SPLIT", "",COUNTIFS(D$11:D$350,D74,AR$11:AR$350,"&gt;"&amp;AR74)+1)</f>
        <v>106</v>
      </c>
      <c r="AV74" s="176">
        <f>IF(D74 = "SPLIT", "",COUNTIFS(D$11:D$350,D74,AS$11:AS$350,"&gt;"&amp;AS74)+1)</f>
        <v>131</v>
      </c>
    </row>
    <row r="75" spans="1:48" x14ac:dyDescent="0.25">
      <c r="A75" s="87">
        <v>540045</v>
      </c>
      <c r="B75" s="6" t="s">
        <v>108</v>
      </c>
      <c r="C75" s="6" t="s">
        <v>104</v>
      </c>
      <c r="D75" s="6" t="s">
        <v>46</v>
      </c>
      <c r="E75" s="87">
        <v>4</v>
      </c>
      <c r="F75" s="6">
        <v>338</v>
      </c>
      <c r="G75" s="7">
        <v>15856471</v>
      </c>
      <c r="H75" s="6">
        <v>4</v>
      </c>
      <c r="I75" s="367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367">
        <v>0.87616822429906538</v>
      </c>
      <c r="AF75" s="7">
        <v>18910396</v>
      </c>
      <c r="AG75" s="367">
        <v>0.5403827950407557</v>
      </c>
      <c r="AH75" s="6">
        <v>42</v>
      </c>
      <c r="AI75" s="7">
        <v>5143700</v>
      </c>
      <c r="AJ75" s="6">
        <v>11</v>
      </c>
      <c r="AK75" s="7">
        <v>10940349</v>
      </c>
      <c r="AM75" s="6">
        <v>371</v>
      </c>
      <c r="AN75" s="7">
        <v>18249381</v>
      </c>
      <c r="AO75" s="6">
        <v>57</v>
      </c>
      <c r="AP75" s="7">
        <v>16745064</v>
      </c>
      <c r="AR75" s="6">
        <v>428</v>
      </c>
      <c r="AS75" s="7">
        <v>34994445</v>
      </c>
      <c r="AU75" s="176">
        <f>IF(D75 = "SPLIT", "",COUNTIFS(D$11:D$350,D75,AR$11:AR$350,"&gt;"&amp;AR75)+1)</f>
        <v>12</v>
      </c>
      <c r="AV75" s="176">
        <f>IF(D75 = "SPLIT", "",COUNTIFS(D$11:D$350,D75,AS$11:AS$350,"&gt;"&amp;AS75)+1)</f>
        <v>28</v>
      </c>
    </row>
    <row r="76" spans="1:48" x14ac:dyDescent="0.25">
      <c r="A76" s="89"/>
      <c r="B76" s="11"/>
      <c r="C76" s="11" t="s">
        <v>104</v>
      </c>
      <c r="D76" s="11" t="s">
        <v>2</v>
      </c>
      <c r="E76" s="89">
        <v>4</v>
      </c>
      <c r="F76" s="11">
        <v>1572</v>
      </c>
      <c r="G76" s="12">
        <v>128773819</v>
      </c>
      <c r="H76" s="11">
        <v>306</v>
      </c>
      <c r="I76" s="368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12">
        <v>6782427</v>
      </c>
      <c r="AA76" s="11">
        <v>24</v>
      </c>
      <c r="AB76" s="12">
        <v>4617941</v>
      </c>
      <c r="AD76" s="11">
        <v>1945</v>
      </c>
      <c r="AE76" s="368">
        <v>0.87415730337078656</v>
      </c>
      <c r="AF76" s="12">
        <v>140915810</v>
      </c>
      <c r="AG76" s="368">
        <v>0.75009709846395056</v>
      </c>
      <c r="AH76" s="11">
        <v>239</v>
      </c>
      <c r="AI76" s="12">
        <v>23161158</v>
      </c>
      <c r="AJ76" s="11">
        <v>41</v>
      </c>
      <c r="AK76" s="12">
        <v>23786457</v>
      </c>
      <c r="AM76" s="11">
        <v>1927</v>
      </c>
      <c r="AN76" s="12">
        <v>139836739</v>
      </c>
      <c r="AO76" s="11">
        <v>298</v>
      </c>
      <c r="AP76" s="12">
        <v>48026686</v>
      </c>
      <c r="AR76" s="11">
        <v>2225</v>
      </c>
      <c r="AS76" s="12">
        <v>187863425</v>
      </c>
      <c r="AU76" s="369">
        <f>IF(D76 = "SPLIT", "",COUNTIFS(D$11:D$350,D76,AR$11:AR$350,"&gt;"&amp;AR76)+1)</f>
        <v>15</v>
      </c>
      <c r="AV76" s="369">
        <f>IF(D76 = "SPLIT", "",COUNTIFS(D$11:D$350,D76,AS$11:AS$350,"&gt;"&amp;AS76)+1)</f>
        <v>17</v>
      </c>
    </row>
    <row r="77" spans="1:48" x14ac:dyDescent="0.25">
      <c r="A77" s="87">
        <v>540046</v>
      </c>
      <c r="B77" s="6" t="s">
        <v>113</v>
      </c>
      <c r="C77" s="6" t="s">
        <v>112</v>
      </c>
      <c r="D77" s="6" t="s">
        <v>46</v>
      </c>
      <c r="E77" s="87">
        <v>8</v>
      </c>
      <c r="F77" s="6">
        <v>16</v>
      </c>
      <c r="G77" s="7">
        <v>1373600</v>
      </c>
      <c r="H77" s="6">
        <v>2</v>
      </c>
      <c r="I77" s="367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367">
        <v>0.59459459459459463</v>
      </c>
      <c r="AF77" s="7">
        <v>1979400</v>
      </c>
      <c r="AG77" s="367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176">
        <f>IF(D77 = "SPLIT", "",COUNTIFS(D$11:D$350,D77,AR$11:AR$350,"&gt;"&amp;AR77)+1)</f>
        <v>132</v>
      </c>
      <c r="AV77" s="176">
        <f>IF(D77 = "SPLIT", "",COUNTIFS(D$11:D$350,D77,AS$11:AS$350,"&gt;"&amp;AS77)+1)</f>
        <v>119</v>
      </c>
    </row>
    <row r="78" spans="1:48" x14ac:dyDescent="0.25">
      <c r="A78" s="88">
        <v>540226</v>
      </c>
      <c r="B78" s="9" t="s">
        <v>111</v>
      </c>
      <c r="C78" s="9" t="s">
        <v>112</v>
      </c>
      <c r="D78" s="9" t="s">
        <v>44</v>
      </c>
      <c r="E78" s="88">
        <v>8</v>
      </c>
      <c r="F78" s="9">
        <v>740</v>
      </c>
      <c r="G78" s="10">
        <v>47167177</v>
      </c>
      <c r="H78" s="9">
        <v>263</v>
      </c>
      <c r="I78" s="366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10">
        <v>850500</v>
      </c>
      <c r="AA78" s="9">
        <v>16</v>
      </c>
      <c r="AB78" s="10">
        <v>2488400</v>
      </c>
      <c r="AD78" s="9">
        <v>1015</v>
      </c>
      <c r="AE78" s="366">
        <v>0.92778793418647165</v>
      </c>
      <c r="AF78" s="10">
        <v>56448947</v>
      </c>
      <c r="AG78" s="366">
        <v>0.8371397877495913</v>
      </c>
      <c r="AH78" s="9">
        <v>57</v>
      </c>
      <c r="AI78" s="10">
        <v>7505483</v>
      </c>
      <c r="AJ78" s="9">
        <v>22</v>
      </c>
      <c r="AK78" s="10">
        <v>3476300</v>
      </c>
      <c r="AM78" s="9">
        <v>1005</v>
      </c>
      <c r="AN78" s="10">
        <v>53833147</v>
      </c>
      <c r="AO78" s="9">
        <v>89</v>
      </c>
      <c r="AP78" s="10">
        <v>13597583</v>
      </c>
      <c r="AR78" s="9">
        <v>1094</v>
      </c>
      <c r="AS78" s="10">
        <v>67430730</v>
      </c>
      <c r="AU78" s="88">
        <f>IF(D78 = "SPLIT", "",COUNTIFS(D$11:D$350,D78,AR$11:AR$350,"&gt;"&amp;AR78)+1)</f>
        <v>18</v>
      </c>
      <c r="AV78" s="88">
        <f>IF(D78 = "SPLIT", "",COUNTIFS(D$11:D$350,D78,AS$11:AS$350,"&gt;"&amp;AS78)+1)</f>
        <v>23</v>
      </c>
    </row>
    <row r="79" spans="1:48" x14ac:dyDescent="0.25">
      <c r="A79" s="87">
        <v>540276</v>
      </c>
      <c r="B79" s="6" t="s">
        <v>114</v>
      </c>
      <c r="C79" s="6" t="s">
        <v>112</v>
      </c>
      <c r="D79" s="6" t="s">
        <v>46</v>
      </c>
      <c r="E79" s="87">
        <v>8</v>
      </c>
      <c r="F79" s="6">
        <v>1</v>
      </c>
      <c r="G79" s="7">
        <v>56600</v>
      </c>
      <c r="H79" s="6">
        <v>0</v>
      </c>
      <c r="I79" s="367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367">
        <v>0.14285714285714279</v>
      </c>
      <c r="AF79" s="7">
        <v>56600</v>
      </c>
      <c r="AG79" s="367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176">
        <f>IF(D79 = "SPLIT", "",COUNTIFS(D$11:D$350,D79,AR$11:AR$350,"&gt;"&amp;AR79)+1)</f>
        <v>194</v>
      </c>
      <c r="AV79" s="176">
        <f>IF(D79 = "SPLIT", "",COUNTIFS(D$11:D$350,D79,AS$11:AS$350,"&gt;"&amp;AS79)+1)</f>
        <v>160</v>
      </c>
    </row>
    <row r="80" spans="1:48" x14ac:dyDescent="0.25">
      <c r="A80" s="89"/>
      <c r="B80" s="11"/>
      <c r="C80" s="11" t="s">
        <v>112</v>
      </c>
      <c r="D80" s="11" t="s">
        <v>2</v>
      </c>
      <c r="E80" s="89">
        <v>8</v>
      </c>
      <c r="F80" s="11">
        <v>757</v>
      </c>
      <c r="G80" s="12">
        <v>48597377</v>
      </c>
      <c r="H80" s="11">
        <v>265</v>
      </c>
      <c r="I80" s="368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12">
        <v>1839700</v>
      </c>
      <c r="AA80" s="11">
        <v>16</v>
      </c>
      <c r="AB80" s="12">
        <v>2488400</v>
      </c>
      <c r="AD80" s="11">
        <v>1038</v>
      </c>
      <c r="AE80" s="368">
        <v>0.91212653778558872</v>
      </c>
      <c r="AF80" s="12">
        <v>58484947</v>
      </c>
      <c r="AG80" s="368">
        <v>0.79940791683143042</v>
      </c>
      <c r="AH80" s="11">
        <v>74</v>
      </c>
      <c r="AI80" s="12">
        <v>10045883</v>
      </c>
      <c r="AJ80" s="11">
        <v>26</v>
      </c>
      <c r="AK80" s="12">
        <v>4629500</v>
      </c>
      <c r="AM80" s="11">
        <v>1028</v>
      </c>
      <c r="AN80" s="12">
        <v>55869147</v>
      </c>
      <c r="AO80" s="11">
        <v>110</v>
      </c>
      <c r="AP80" s="12">
        <v>17291183</v>
      </c>
      <c r="AR80" s="11">
        <v>1138</v>
      </c>
      <c r="AS80" s="12">
        <v>73160330</v>
      </c>
      <c r="AU80" s="369">
        <f>IF(D80 = "SPLIT", "",COUNTIFS(D$11:D$350,D80,AR$11:AR$350,"&gt;"&amp;AR80)+1)</f>
        <v>26</v>
      </c>
      <c r="AV80" s="369">
        <f>IF(D80 = "SPLIT", "",COUNTIFS(D$11:D$350,D80,AS$11:AS$350,"&gt;"&amp;AS80)+1)</f>
        <v>33</v>
      </c>
    </row>
    <row r="81" spans="1:48" x14ac:dyDescent="0.25">
      <c r="A81" s="87">
        <v>540048</v>
      </c>
      <c r="B81" s="6" t="s">
        <v>117</v>
      </c>
      <c r="C81" s="6" t="s">
        <v>116</v>
      </c>
      <c r="D81" s="6" t="s">
        <v>46</v>
      </c>
      <c r="E81" s="87">
        <v>11</v>
      </c>
      <c r="F81" s="6">
        <v>8</v>
      </c>
      <c r="G81" s="7">
        <v>783400</v>
      </c>
      <c r="H81" s="6">
        <v>0</v>
      </c>
      <c r="I81" s="367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6">
        <v>1</v>
      </c>
      <c r="Z81" s="7">
        <v>650000</v>
      </c>
      <c r="AA81" s="6">
        <v>1</v>
      </c>
      <c r="AB81" s="7">
        <v>348300</v>
      </c>
      <c r="AD81" s="6">
        <v>10</v>
      </c>
      <c r="AE81" s="367">
        <v>0.625</v>
      </c>
      <c r="AF81" s="7">
        <v>858400</v>
      </c>
      <c r="AG81" s="367">
        <v>0.40597805524025732</v>
      </c>
      <c r="AH81" s="6">
        <v>4</v>
      </c>
      <c r="AI81" s="7">
        <v>257700</v>
      </c>
      <c r="AJ81" s="6">
        <v>2</v>
      </c>
      <c r="AK81" s="7">
        <v>998300</v>
      </c>
      <c r="AM81" s="6">
        <v>10</v>
      </c>
      <c r="AN81" s="7">
        <v>858400</v>
      </c>
      <c r="AO81" s="6">
        <v>6</v>
      </c>
      <c r="AP81" s="7">
        <v>1256000</v>
      </c>
      <c r="AR81" s="6">
        <v>16</v>
      </c>
      <c r="AS81" s="7">
        <v>2114400</v>
      </c>
      <c r="AU81" s="176">
        <f>IF(D81 = "SPLIT", "",COUNTIFS(D$11:D$350,D81,AR$11:AR$350,"&gt;"&amp;AR81)+1)</f>
        <v>184</v>
      </c>
      <c r="AV81" s="176">
        <f>IF(D81 = "SPLIT", "",COUNTIFS(D$11:D$350,D81,AS$11:AS$350,"&gt;"&amp;AS81)+1)</f>
        <v>152</v>
      </c>
    </row>
    <row r="82" spans="1:48" x14ac:dyDescent="0.25">
      <c r="A82" s="88">
        <v>540047</v>
      </c>
      <c r="B82" s="9" t="s">
        <v>115</v>
      </c>
      <c r="C82" s="9" t="s">
        <v>116</v>
      </c>
      <c r="D82" s="9" t="s">
        <v>44</v>
      </c>
      <c r="E82" s="88">
        <v>11</v>
      </c>
      <c r="F82" s="9">
        <v>165</v>
      </c>
      <c r="G82" s="10">
        <v>10228650</v>
      </c>
      <c r="H82" s="9">
        <v>59</v>
      </c>
      <c r="I82" s="366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366">
        <v>0.93360995850622408</v>
      </c>
      <c r="AF82" s="10">
        <v>11005550</v>
      </c>
      <c r="AG82" s="366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88">
        <f>IF(D82 = "SPLIT", "",COUNTIFS(D$11:D$350,D82,AR$11:AR$350,"&gt;"&amp;AR82)+1)</f>
        <v>54</v>
      </c>
      <c r="AV82" s="88">
        <f>IF(D82 = "SPLIT", "",COUNTIFS(D$11:D$350,D82,AS$11:AS$350,"&gt;"&amp;AS82)+1)</f>
        <v>43</v>
      </c>
    </row>
    <row r="83" spans="1:48" x14ac:dyDescent="0.25">
      <c r="A83" s="87">
        <v>540049</v>
      </c>
      <c r="B83" s="6" t="s">
        <v>118</v>
      </c>
      <c r="C83" s="6" t="s">
        <v>116</v>
      </c>
      <c r="D83" s="6" t="s">
        <v>46</v>
      </c>
      <c r="E83" s="87">
        <v>11</v>
      </c>
      <c r="F83" s="6">
        <v>112</v>
      </c>
      <c r="G83" s="7">
        <v>3128760</v>
      </c>
      <c r="H83" s="6">
        <v>16</v>
      </c>
      <c r="I83" s="367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7">
        <v>4890780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367">
        <v>0.75862068965517238</v>
      </c>
      <c r="AF83" s="7">
        <v>3544720</v>
      </c>
      <c r="AG83" s="367">
        <v>0.38908927258158349</v>
      </c>
      <c r="AH83" s="6">
        <v>38</v>
      </c>
      <c r="AI83" s="7">
        <v>4899580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7">
        <v>5565580</v>
      </c>
      <c r="AR83" s="6">
        <v>174</v>
      </c>
      <c r="AS83" s="7">
        <v>9110300</v>
      </c>
      <c r="AU83" s="176">
        <f>IF(D83 = "SPLIT", "",COUNTIFS(D$11:D$350,D83,AR$11:AR$350,"&gt;"&amp;AR83)+1)</f>
        <v>40</v>
      </c>
      <c r="AV83" s="176">
        <f>IF(D83 = "SPLIT", "",COUNTIFS(D$11:D$350,D83,AS$11:AS$350,"&gt;"&amp;AS83)+1)</f>
        <v>68</v>
      </c>
    </row>
    <row r="84" spans="1:48" x14ac:dyDescent="0.25">
      <c r="A84" s="87">
        <v>540014</v>
      </c>
      <c r="B84" s="6" t="s">
        <v>67</v>
      </c>
      <c r="C84" s="6" t="s">
        <v>116</v>
      </c>
      <c r="D84" s="6" t="s">
        <v>68</v>
      </c>
      <c r="E84" s="87">
        <v>11</v>
      </c>
      <c r="F84" s="6">
        <v>101</v>
      </c>
      <c r="G84" s="7">
        <v>9912500</v>
      </c>
      <c r="H84" s="6">
        <v>0</v>
      </c>
      <c r="I84" s="367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6">
        <v>1</v>
      </c>
      <c r="Z84" s="7">
        <v>216600</v>
      </c>
      <c r="AA84" s="6">
        <v>2</v>
      </c>
      <c r="AB84" s="7">
        <v>427500</v>
      </c>
      <c r="AD84" s="6">
        <v>116</v>
      </c>
      <c r="AE84" s="367">
        <v>0.91338582677165359</v>
      </c>
      <c r="AF84" s="7">
        <v>11175200</v>
      </c>
      <c r="AG84" s="367">
        <v>0.48903791356660098</v>
      </c>
      <c r="AH84" s="6">
        <v>6</v>
      </c>
      <c r="AI84" s="7">
        <v>6677398</v>
      </c>
      <c r="AJ84" s="6">
        <v>5</v>
      </c>
      <c r="AK84" s="7">
        <v>4998800</v>
      </c>
      <c r="AM84" s="6">
        <v>116</v>
      </c>
      <c r="AN84" s="7">
        <v>11175200</v>
      </c>
      <c r="AO84" s="6">
        <v>11</v>
      </c>
      <c r="AP84" s="7">
        <v>11676198</v>
      </c>
      <c r="AR84" s="6">
        <v>127</v>
      </c>
      <c r="AS84" s="7">
        <v>22851398</v>
      </c>
      <c r="AU84" s="176" t="str">
        <f>IF(D84 = "SPLIT", "",COUNTIFS(D$11:D$350,D84,AR$11:AR$350,"&gt;"&amp;AR84)+1)</f>
        <v/>
      </c>
      <c r="AV84" s="176" t="str">
        <f>IF(D84 = "SPLIT", "",COUNTIFS(D$11:D$350,D84,AS$11:AS$350,"&gt;"&amp;AS84)+1)</f>
        <v/>
      </c>
    </row>
    <row r="85" spans="1:48" x14ac:dyDescent="0.25">
      <c r="A85" s="89"/>
      <c r="B85" s="11"/>
      <c r="C85" s="11" t="s">
        <v>116</v>
      </c>
      <c r="D85" s="11" t="s">
        <v>2</v>
      </c>
      <c r="E85" s="89">
        <v>11</v>
      </c>
      <c r="F85" s="11">
        <v>386</v>
      </c>
      <c r="G85" s="12">
        <v>24053310</v>
      </c>
      <c r="H85" s="11">
        <v>75</v>
      </c>
      <c r="I85" s="368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12">
        <v>8242980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11">
        <v>3</v>
      </c>
      <c r="Z85" s="12">
        <v>1096700</v>
      </c>
      <c r="AA85" s="11">
        <v>8</v>
      </c>
      <c r="AB85" s="12">
        <v>1269600</v>
      </c>
      <c r="AD85" s="11">
        <v>483</v>
      </c>
      <c r="AE85" s="368">
        <v>0.86559139784946237</v>
      </c>
      <c r="AF85" s="12">
        <v>26583870</v>
      </c>
      <c r="AG85" s="368">
        <v>0.46363079098339038</v>
      </c>
      <c r="AH85" s="11">
        <v>61</v>
      </c>
      <c r="AI85" s="12">
        <v>23954678</v>
      </c>
      <c r="AJ85" s="11">
        <v>14</v>
      </c>
      <c r="AK85" s="12">
        <v>6799900</v>
      </c>
      <c r="AM85" s="11">
        <v>483</v>
      </c>
      <c r="AN85" s="12">
        <v>26583870</v>
      </c>
      <c r="AO85" s="11">
        <v>75</v>
      </c>
      <c r="AP85" s="12">
        <v>30754578</v>
      </c>
      <c r="AR85" s="11">
        <v>558</v>
      </c>
      <c r="AS85" s="12">
        <v>57338448</v>
      </c>
      <c r="AU85" s="369">
        <f>IF(D85 = "SPLIT", "",COUNTIFS(D$11:D$350,D85,AR$11:AR$350,"&gt;"&amp;AR85)+1)</f>
        <v>48</v>
      </c>
      <c r="AV85" s="369">
        <f>IF(D85 = "SPLIT", "",COUNTIFS(D$11:D$350,D85,AS$11:AS$350,"&gt;"&amp;AS85)+1)</f>
        <v>40</v>
      </c>
    </row>
    <row r="86" spans="1:48" x14ac:dyDescent="0.25">
      <c r="A86" s="88">
        <v>540051</v>
      </c>
      <c r="B86" s="9" t="s">
        <v>119</v>
      </c>
      <c r="C86" s="9" t="s">
        <v>120</v>
      </c>
      <c r="D86" s="9" t="s">
        <v>44</v>
      </c>
      <c r="E86" s="88">
        <v>8</v>
      </c>
      <c r="F86" s="9">
        <v>324</v>
      </c>
      <c r="G86" s="10">
        <v>19665857</v>
      </c>
      <c r="H86" s="9">
        <v>148</v>
      </c>
      <c r="I86" s="366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366">
        <v>0.87615526802218113</v>
      </c>
      <c r="AF86" s="10">
        <v>22165619</v>
      </c>
      <c r="AG86" s="366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88">
        <f>IF(D86 = "SPLIT", "",COUNTIFS(D$11:D$350,D86,AR$11:AR$350,"&gt;"&amp;AR86)+1)</f>
        <v>38</v>
      </c>
      <c r="AV86" s="88">
        <f>IF(D86 = "SPLIT", "",COUNTIFS(D$11:D$350,D86,AS$11:AS$350,"&gt;"&amp;AS86)+1)</f>
        <v>36</v>
      </c>
    </row>
    <row r="87" spans="1:48" x14ac:dyDescent="0.25">
      <c r="A87" s="87">
        <v>540052</v>
      </c>
      <c r="B87" s="6" t="s">
        <v>121</v>
      </c>
      <c r="C87" s="6" t="s">
        <v>120</v>
      </c>
      <c r="D87" s="6" t="s">
        <v>46</v>
      </c>
      <c r="E87" s="87">
        <v>8</v>
      </c>
      <c r="F87" s="6">
        <v>23</v>
      </c>
      <c r="G87" s="7">
        <v>1413000</v>
      </c>
      <c r="H87" s="6">
        <v>26</v>
      </c>
      <c r="I87" s="367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6">
        <v>23</v>
      </c>
      <c r="R87" s="7">
        <v>12230906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6">
        <v>2</v>
      </c>
      <c r="Z87" s="7">
        <v>719100</v>
      </c>
      <c r="AA87" s="6">
        <v>2</v>
      </c>
      <c r="AB87" s="7">
        <v>153910</v>
      </c>
      <c r="AD87" s="6">
        <v>52</v>
      </c>
      <c r="AE87" s="367">
        <v>0.64197530864197527</v>
      </c>
      <c r="AF87" s="7">
        <v>4897500</v>
      </c>
      <c r="AG87" s="367">
        <v>0.26247786825202762</v>
      </c>
      <c r="AH87" s="6">
        <v>25</v>
      </c>
      <c r="AI87" s="7">
        <v>12888206</v>
      </c>
      <c r="AJ87" s="6">
        <v>4</v>
      </c>
      <c r="AK87" s="7">
        <v>873010</v>
      </c>
      <c r="AM87" s="6">
        <v>51</v>
      </c>
      <c r="AN87" s="7">
        <v>1886600</v>
      </c>
      <c r="AO87" s="6">
        <v>30</v>
      </c>
      <c r="AP87" s="7">
        <v>16772116</v>
      </c>
      <c r="AR87" s="6">
        <v>81</v>
      </c>
      <c r="AS87" s="7">
        <v>18658716</v>
      </c>
      <c r="AU87" s="176">
        <f>IF(D87 = "SPLIT", "",COUNTIFS(D$11:D$350,D87,AR$11:AR$350,"&gt;"&amp;AR87)+1)</f>
        <v>84</v>
      </c>
      <c r="AV87" s="176">
        <f>IF(D87 = "SPLIT", "",COUNTIFS(D$11:D$350,D87,AS$11:AS$350,"&gt;"&amp;AS87)+1)</f>
        <v>45</v>
      </c>
    </row>
    <row r="88" spans="1:48" x14ac:dyDescent="0.25">
      <c r="A88" s="87">
        <v>540245</v>
      </c>
      <c r="B88" s="6" t="s">
        <v>122</v>
      </c>
      <c r="C88" s="6" t="s">
        <v>120</v>
      </c>
      <c r="D88" s="6" t="s">
        <v>46</v>
      </c>
      <c r="E88" s="87">
        <v>8</v>
      </c>
      <c r="F88" s="6">
        <v>2</v>
      </c>
      <c r="G88" s="7">
        <v>184300</v>
      </c>
      <c r="H88" s="6">
        <v>0</v>
      </c>
      <c r="I88" s="367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367">
        <v>1</v>
      </c>
      <c r="AF88" s="7">
        <v>184300</v>
      </c>
      <c r="AG88" s="367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176">
        <f>IF(D88 = "SPLIT", "",COUNTIFS(D$11:D$350,D88,AR$11:AR$350,"&gt;"&amp;AR88)+1)</f>
        <v>202</v>
      </c>
      <c r="AV88" s="176">
        <f>IF(D88 = "SPLIT", "",COUNTIFS(D$11:D$350,D88,AS$11:AS$350,"&gt;"&amp;AS88)+1)</f>
        <v>202</v>
      </c>
    </row>
    <row r="89" spans="1:48" x14ac:dyDescent="0.25">
      <c r="A89" s="89"/>
      <c r="B89" s="11"/>
      <c r="C89" s="11" t="s">
        <v>120</v>
      </c>
      <c r="D89" s="11" t="s">
        <v>2</v>
      </c>
      <c r="E89" s="89">
        <v>8</v>
      </c>
      <c r="F89" s="11">
        <v>349</v>
      </c>
      <c r="G89" s="12">
        <v>21263157</v>
      </c>
      <c r="H89" s="11">
        <v>174</v>
      </c>
      <c r="I89" s="368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11">
        <v>75</v>
      </c>
      <c r="R89" s="12">
        <v>22136190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11">
        <v>2</v>
      </c>
      <c r="Z89" s="12">
        <v>719100</v>
      </c>
      <c r="AA89" s="11">
        <v>12</v>
      </c>
      <c r="AB89" s="12">
        <v>1792650</v>
      </c>
      <c r="AD89" s="11">
        <v>528</v>
      </c>
      <c r="AE89" s="368">
        <v>0.84615384615384615</v>
      </c>
      <c r="AF89" s="12">
        <v>27247419</v>
      </c>
      <c r="AG89" s="368">
        <v>0.45806869795079652</v>
      </c>
      <c r="AH89" s="11">
        <v>82</v>
      </c>
      <c r="AI89" s="12">
        <v>29724090</v>
      </c>
      <c r="AJ89" s="11">
        <v>14</v>
      </c>
      <c r="AK89" s="12">
        <v>2511750</v>
      </c>
      <c r="AM89" s="11">
        <v>526</v>
      </c>
      <c r="AN89" s="12">
        <v>24196519</v>
      </c>
      <c r="AO89" s="11">
        <v>98</v>
      </c>
      <c r="AP89" s="12">
        <v>35286740</v>
      </c>
      <c r="AR89" s="11">
        <v>624</v>
      </c>
      <c r="AS89" s="12">
        <v>59483259</v>
      </c>
      <c r="AU89" s="369">
        <f>IF(D89 = "SPLIT", "",COUNTIFS(D$11:D$350,D89,AR$11:AR$350,"&gt;"&amp;AR89)+1)</f>
        <v>46</v>
      </c>
      <c r="AV89" s="369">
        <f>IF(D89 = "SPLIT", "",COUNTIFS(D$11:D$350,D89,AS$11:AS$350,"&gt;"&amp;AS89)+1)</f>
        <v>39</v>
      </c>
    </row>
    <row r="90" spans="1:48" x14ac:dyDescent="0.25">
      <c r="A90" s="87">
        <v>540054</v>
      </c>
      <c r="B90" s="6" t="s">
        <v>125</v>
      </c>
      <c r="C90" s="6" t="s">
        <v>124</v>
      </c>
      <c r="D90" s="6" t="s">
        <v>46</v>
      </c>
      <c r="E90" s="87">
        <v>6</v>
      </c>
      <c r="F90" s="6">
        <v>16</v>
      </c>
      <c r="G90" s="7">
        <v>564900</v>
      </c>
      <c r="H90" s="6">
        <v>5</v>
      </c>
      <c r="I90" s="367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367">
        <v>0.72413793103448276</v>
      </c>
      <c r="AF90" s="7">
        <v>736940</v>
      </c>
      <c r="AG90" s="367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176">
        <f>IF(D90 = "SPLIT", "",COUNTIFS(D$11:D$350,D90,AR$11:AR$350,"&gt;"&amp;AR90)+1)</f>
        <v>149</v>
      </c>
      <c r="AV90" s="176">
        <f>IF(D90 = "SPLIT", "",COUNTIFS(D$11:D$350,D90,AS$11:AS$350,"&gt;"&amp;AS90)+1)</f>
        <v>135</v>
      </c>
    </row>
    <row r="91" spans="1:48" x14ac:dyDescent="0.25">
      <c r="A91" s="87">
        <v>540055</v>
      </c>
      <c r="B91" s="6" t="s">
        <v>126</v>
      </c>
      <c r="C91" s="6" t="s">
        <v>124</v>
      </c>
      <c r="D91" s="6" t="s">
        <v>46</v>
      </c>
      <c r="E91" s="87">
        <v>6</v>
      </c>
      <c r="F91" s="6">
        <v>81</v>
      </c>
      <c r="G91" s="7">
        <v>7275900</v>
      </c>
      <c r="H91" s="6">
        <v>7</v>
      </c>
      <c r="I91" s="367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7">
        <v>10162790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367">
        <v>0.68055555555555558</v>
      </c>
      <c r="AF91" s="7">
        <v>12819800</v>
      </c>
      <c r="AG91" s="367">
        <v>0.1844461156437637</v>
      </c>
      <c r="AH91" s="6">
        <v>41</v>
      </c>
      <c r="AI91" s="7">
        <v>10162790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7">
        <v>60378210</v>
      </c>
      <c r="AR91" s="6">
        <v>144</v>
      </c>
      <c r="AS91" s="7">
        <v>69504310</v>
      </c>
      <c r="AU91" s="176">
        <f>IF(D91 = "SPLIT", "",COUNTIFS(D$11:D$350,D91,AR$11:AR$350,"&gt;"&amp;AR91)+1)</f>
        <v>50</v>
      </c>
      <c r="AV91" s="176">
        <f>IF(D91 = "SPLIT", "",COUNTIFS(D$11:D$350,D91,AS$11:AS$350,"&gt;"&amp;AS91)+1)</f>
        <v>11</v>
      </c>
    </row>
    <row r="92" spans="1:48" x14ac:dyDescent="0.25">
      <c r="A92" s="87">
        <v>540056</v>
      </c>
      <c r="B92" s="6" t="s">
        <v>127</v>
      </c>
      <c r="C92" s="6" t="s">
        <v>124</v>
      </c>
      <c r="D92" s="6" t="s">
        <v>46</v>
      </c>
      <c r="E92" s="87">
        <v>6</v>
      </c>
      <c r="F92" s="6">
        <v>360</v>
      </c>
      <c r="G92" s="7">
        <v>15637120</v>
      </c>
      <c r="H92" s="6">
        <v>2</v>
      </c>
      <c r="I92" s="367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7">
        <v>979877</v>
      </c>
      <c r="AA92" s="6">
        <v>7</v>
      </c>
      <c r="AB92" s="7">
        <v>1001840</v>
      </c>
      <c r="AD92" s="6">
        <v>377</v>
      </c>
      <c r="AE92" s="367">
        <v>0.82857142857142863</v>
      </c>
      <c r="AF92" s="7">
        <v>18034940</v>
      </c>
      <c r="AG92" s="367">
        <v>0.57136698334368619</v>
      </c>
      <c r="AH92" s="6">
        <v>68</v>
      </c>
      <c r="AI92" s="7">
        <v>9433590</v>
      </c>
      <c r="AJ92" s="6">
        <v>10</v>
      </c>
      <c r="AK92" s="7">
        <v>4096017</v>
      </c>
      <c r="AM92" s="6">
        <v>375</v>
      </c>
      <c r="AN92" s="7">
        <v>16247840</v>
      </c>
      <c r="AO92" s="6">
        <v>80</v>
      </c>
      <c r="AP92" s="7">
        <v>15316707</v>
      </c>
      <c r="AR92" s="6">
        <v>455</v>
      </c>
      <c r="AS92" s="7">
        <v>31564547</v>
      </c>
      <c r="AU92" s="176">
        <f>IF(D92 = "SPLIT", "",COUNTIFS(D$11:D$350,D92,AR$11:AR$350,"&gt;"&amp;AR92)+1)</f>
        <v>11</v>
      </c>
      <c r="AV92" s="176">
        <f>IF(D92 = "SPLIT", "",COUNTIFS(D$11:D$350,D92,AS$11:AS$350,"&gt;"&amp;AS92)+1)</f>
        <v>32</v>
      </c>
    </row>
    <row r="93" spans="1:48" x14ac:dyDescent="0.25">
      <c r="A93" s="88">
        <v>540053</v>
      </c>
      <c r="B93" s="9" t="s">
        <v>123</v>
      </c>
      <c r="C93" s="9" t="s">
        <v>124</v>
      </c>
      <c r="D93" s="9" t="s">
        <v>44</v>
      </c>
      <c r="E93" s="88">
        <v>6</v>
      </c>
      <c r="F93" s="9">
        <v>635</v>
      </c>
      <c r="G93" s="10">
        <v>34270766</v>
      </c>
      <c r="H93" s="9">
        <v>243</v>
      </c>
      <c r="I93" s="366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9">
        <v>5</v>
      </c>
      <c r="Z93" s="10">
        <v>176900</v>
      </c>
      <c r="AA93" s="9">
        <v>26</v>
      </c>
      <c r="AB93" s="10">
        <v>3678350</v>
      </c>
      <c r="AD93" s="9">
        <v>887</v>
      </c>
      <c r="AE93" s="366">
        <v>0.87131630648330061</v>
      </c>
      <c r="AF93" s="10">
        <v>46898993</v>
      </c>
      <c r="AG93" s="366">
        <v>0.69589367620271181</v>
      </c>
      <c r="AH93" s="9">
        <v>99</v>
      </c>
      <c r="AI93" s="10">
        <v>16145143</v>
      </c>
      <c r="AJ93" s="9">
        <v>32</v>
      </c>
      <c r="AK93" s="10">
        <v>4349770</v>
      </c>
      <c r="AM93" s="9">
        <v>886</v>
      </c>
      <c r="AN93" s="10">
        <v>44290193</v>
      </c>
      <c r="AO93" s="9">
        <v>132</v>
      </c>
      <c r="AP93" s="10">
        <v>23103713</v>
      </c>
      <c r="AR93" s="9">
        <v>1018</v>
      </c>
      <c r="AS93" s="10">
        <v>67393906</v>
      </c>
      <c r="AU93" s="88">
        <f>IF(D93 = "SPLIT", "",COUNTIFS(D$11:D$350,D93,AR$11:AR$350,"&gt;"&amp;AR93)+1)</f>
        <v>19</v>
      </c>
      <c r="AV93" s="88">
        <f>IF(D93 = "SPLIT", "",COUNTIFS(D$11:D$350,D93,AS$11:AS$350,"&gt;"&amp;AS93)+1)</f>
        <v>24</v>
      </c>
    </row>
    <row r="94" spans="1:48" x14ac:dyDescent="0.25">
      <c r="A94" s="87">
        <v>540057</v>
      </c>
      <c r="B94" s="6" t="s">
        <v>128</v>
      </c>
      <c r="C94" s="6" t="s">
        <v>124</v>
      </c>
      <c r="D94" s="6" t="s">
        <v>46</v>
      </c>
      <c r="E94" s="87">
        <v>6</v>
      </c>
      <c r="F94" s="6">
        <v>44</v>
      </c>
      <c r="G94" s="7">
        <v>1783680</v>
      </c>
      <c r="H94" s="6">
        <v>13</v>
      </c>
      <c r="I94" s="367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367">
        <v>0.78082191780821919</v>
      </c>
      <c r="AF94" s="7">
        <v>2117630</v>
      </c>
      <c r="AG94" s="367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176">
        <f>IF(D94 = "SPLIT", "",COUNTIFS(D$11:D$350,D94,AR$11:AR$350,"&gt;"&amp;AR94)+1)</f>
        <v>95</v>
      </c>
      <c r="AV94" s="176">
        <f>IF(D94 = "SPLIT", "",COUNTIFS(D$11:D$350,D94,AS$11:AS$350,"&gt;"&amp;AS94)+1)</f>
        <v>111</v>
      </c>
    </row>
    <row r="95" spans="1:48" x14ac:dyDescent="0.25">
      <c r="A95" s="87">
        <v>540058</v>
      </c>
      <c r="B95" s="6" t="s">
        <v>129</v>
      </c>
      <c r="C95" s="6" t="s">
        <v>124</v>
      </c>
      <c r="D95" s="6" t="s">
        <v>46</v>
      </c>
      <c r="E95" s="87">
        <v>6</v>
      </c>
      <c r="F95" s="6">
        <v>25</v>
      </c>
      <c r="G95" s="7">
        <v>783403</v>
      </c>
      <c r="H95" s="6">
        <v>1</v>
      </c>
      <c r="I95" s="367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367">
        <v>0.70270270270270274</v>
      </c>
      <c r="AF95" s="7">
        <v>798833</v>
      </c>
      <c r="AG95" s="367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176">
        <f>IF(D95 = "SPLIT", "",COUNTIFS(D$11:D$350,D95,AR$11:AR$350,"&gt;"&amp;AR95)+1)</f>
        <v>132</v>
      </c>
      <c r="AV95" s="176">
        <f>IF(D95 = "SPLIT", "",COUNTIFS(D$11:D$350,D95,AS$11:AS$350,"&gt;"&amp;AS95)+1)</f>
        <v>151</v>
      </c>
    </row>
    <row r="96" spans="1:48" x14ac:dyDescent="0.25">
      <c r="A96" s="87">
        <v>540059</v>
      </c>
      <c r="B96" s="6" t="s">
        <v>130</v>
      </c>
      <c r="C96" s="6" t="s">
        <v>124</v>
      </c>
      <c r="D96" s="6" t="s">
        <v>46</v>
      </c>
      <c r="E96" s="87">
        <v>6</v>
      </c>
      <c r="F96" s="6">
        <v>38</v>
      </c>
      <c r="G96" s="7">
        <v>1633800</v>
      </c>
      <c r="H96" s="6">
        <v>2</v>
      </c>
      <c r="I96" s="367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367">
        <v>0.69841269841269837</v>
      </c>
      <c r="AF96" s="7">
        <v>1956340</v>
      </c>
      <c r="AG96" s="367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176">
        <f>IF(D96 = "SPLIT", "",COUNTIFS(D$11:D$350,D96,AR$11:AR$350,"&gt;"&amp;AR96)+1)</f>
        <v>105</v>
      </c>
      <c r="AV96" s="176">
        <f>IF(D96 = "SPLIT", "",COUNTIFS(D$11:D$350,D96,AS$11:AS$350,"&gt;"&amp;AS96)+1)</f>
        <v>115</v>
      </c>
    </row>
    <row r="97" spans="1:48" x14ac:dyDescent="0.25">
      <c r="A97" s="87">
        <v>540242</v>
      </c>
      <c r="B97" s="6" t="s">
        <v>134</v>
      </c>
      <c r="C97" s="6" t="s">
        <v>124</v>
      </c>
      <c r="D97" s="6" t="s">
        <v>46</v>
      </c>
      <c r="E97" s="87">
        <v>6</v>
      </c>
      <c r="F97" s="6">
        <v>112</v>
      </c>
      <c r="G97" s="7">
        <v>4381500</v>
      </c>
      <c r="H97" s="6">
        <v>14</v>
      </c>
      <c r="I97" s="367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367">
        <v>0.86092715231788075</v>
      </c>
      <c r="AF97" s="7">
        <v>5164430</v>
      </c>
      <c r="AG97" s="367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176">
        <f>IF(D97 = "SPLIT", "",COUNTIFS(D$11:D$350,D97,AR$11:AR$350,"&gt;"&amp;AR97)+1)</f>
        <v>47</v>
      </c>
      <c r="AV97" s="176">
        <f>IF(D97 = "SPLIT", "",COUNTIFS(D$11:D$350,D97,AS$11:AS$350,"&gt;"&amp;AS97)+1)</f>
        <v>78</v>
      </c>
    </row>
    <row r="98" spans="1:48" x14ac:dyDescent="0.25">
      <c r="A98" s="87">
        <v>540060</v>
      </c>
      <c r="B98" s="6" t="s">
        <v>131</v>
      </c>
      <c r="C98" s="6" t="s">
        <v>124</v>
      </c>
      <c r="D98" s="6" t="s">
        <v>46</v>
      </c>
      <c r="E98" s="87">
        <v>6</v>
      </c>
      <c r="F98" s="6">
        <v>35</v>
      </c>
      <c r="G98" s="7">
        <v>1483400</v>
      </c>
      <c r="H98" s="6">
        <v>35</v>
      </c>
      <c r="I98" s="367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6">
        <v>1</v>
      </c>
      <c r="Z98" s="7">
        <v>153800</v>
      </c>
      <c r="AA98" s="6">
        <v>1</v>
      </c>
      <c r="AB98" s="7">
        <v>102100</v>
      </c>
      <c r="AD98" s="6">
        <v>73</v>
      </c>
      <c r="AE98" s="367">
        <v>0.79347826086956519</v>
      </c>
      <c r="AF98" s="7">
        <v>2368820</v>
      </c>
      <c r="AG98" s="367">
        <v>0.39936137785930081</v>
      </c>
      <c r="AH98" s="6">
        <v>17</v>
      </c>
      <c r="AI98" s="7">
        <v>3306800</v>
      </c>
      <c r="AJ98" s="6">
        <v>2</v>
      </c>
      <c r="AK98" s="7">
        <v>255900</v>
      </c>
      <c r="AM98" s="6">
        <v>73</v>
      </c>
      <c r="AN98" s="7">
        <v>2368820</v>
      </c>
      <c r="AO98" s="6">
        <v>19</v>
      </c>
      <c r="AP98" s="7">
        <v>3562700</v>
      </c>
      <c r="AR98" s="6">
        <v>92</v>
      </c>
      <c r="AS98" s="7">
        <v>5931520</v>
      </c>
      <c r="AU98" s="176">
        <f>IF(D98 = "SPLIT", "",COUNTIFS(D$11:D$350,D98,AR$11:AR$350,"&gt;"&amp;AR98)+1)</f>
        <v>76</v>
      </c>
      <c r="AV98" s="176">
        <f>IF(D98 = "SPLIT", "",COUNTIFS(D$11:D$350,D98,AS$11:AS$350,"&gt;"&amp;AS98)+1)</f>
        <v>100</v>
      </c>
    </row>
    <row r="99" spans="1:48" x14ac:dyDescent="0.25">
      <c r="A99" s="87">
        <v>540061</v>
      </c>
      <c r="B99" s="6" t="s">
        <v>132</v>
      </c>
      <c r="C99" s="6" t="s">
        <v>124</v>
      </c>
      <c r="D99" s="6" t="s">
        <v>46</v>
      </c>
      <c r="E99" s="87">
        <v>6</v>
      </c>
      <c r="F99" s="6">
        <v>7</v>
      </c>
      <c r="G99" s="7">
        <v>421733</v>
      </c>
      <c r="H99" s="6">
        <v>0</v>
      </c>
      <c r="I99" s="367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367">
        <v>0.41176470588235292</v>
      </c>
      <c r="AF99" s="7">
        <v>421733</v>
      </c>
      <c r="AG99" s="367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176">
        <f>IF(D99 = "SPLIT", "",COUNTIFS(D$11:D$350,D99,AR$11:AR$350,"&gt;"&amp;AR99)+1)</f>
        <v>180</v>
      </c>
      <c r="AV99" s="176">
        <f>IF(D99 = "SPLIT", "",COUNTIFS(D$11:D$350,D99,AS$11:AS$350,"&gt;"&amp;AS99)+1)</f>
        <v>158</v>
      </c>
    </row>
    <row r="100" spans="1:48" x14ac:dyDescent="0.25">
      <c r="A100" s="87">
        <v>540062</v>
      </c>
      <c r="B100" s="6" t="s">
        <v>133</v>
      </c>
      <c r="C100" s="6" t="s">
        <v>124</v>
      </c>
      <c r="D100" s="6" t="s">
        <v>46</v>
      </c>
      <c r="E100" s="87">
        <v>6</v>
      </c>
      <c r="F100" s="6">
        <v>1</v>
      </c>
      <c r="G100" s="7">
        <v>64000</v>
      </c>
      <c r="H100" s="6">
        <v>0</v>
      </c>
      <c r="I100" s="367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367">
        <v>1</v>
      </c>
      <c r="AF100" s="7">
        <v>64000</v>
      </c>
      <c r="AG100" s="367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176">
        <f>IF(D100 = "SPLIT", "",COUNTIFS(D$11:D$350,D100,AR$11:AR$350,"&gt;"&amp;AR100)+1)</f>
        <v>206</v>
      </c>
      <c r="AV100" s="176">
        <f>IF(D100 = "SPLIT", "",COUNTIFS(D$11:D$350,D100,AS$11:AS$350,"&gt;"&amp;AS100)+1)</f>
        <v>206</v>
      </c>
    </row>
    <row r="101" spans="1:48" x14ac:dyDescent="0.25">
      <c r="A101" s="89"/>
      <c r="B101" s="11"/>
      <c r="C101" s="11" t="s">
        <v>124</v>
      </c>
      <c r="D101" s="11" t="s">
        <v>2</v>
      </c>
      <c r="E101" s="89">
        <v>6</v>
      </c>
      <c r="F101" s="11">
        <v>1354</v>
      </c>
      <c r="G101" s="12">
        <v>68300202</v>
      </c>
      <c r="H101" s="11">
        <v>322</v>
      </c>
      <c r="I101" s="368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12">
        <v>42942823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11">
        <v>14</v>
      </c>
      <c r="Z101" s="12">
        <v>3087177</v>
      </c>
      <c r="AA101" s="11">
        <v>43</v>
      </c>
      <c r="AB101" s="12">
        <v>8197930</v>
      </c>
      <c r="AD101" s="11">
        <v>1721</v>
      </c>
      <c r="AE101" s="368">
        <v>0.8274038461538461</v>
      </c>
      <c r="AF101" s="12">
        <v>91382459</v>
      </c>
      <c r="AG101" s="368">
        <v>0.46007098364924642</v>
      </c>
      <c r="AH101" s="11">
        <v>297</v>
      </c>
      <c r="AI101" s="12">
        <v>47391723</v>
      </c>
      <c r="AJ101" s="11">
        <v>62</v>
      </c>
      <c r="AK101" s="12">
        <v>59852687</v>
      </c>
      <c r="AM101" s="11">
        <v>1716</v>
      </c>
      <c r="AN101" s="12">
        <v>83292859</v>
      </c>
      <c r="AO101" s="11">
        <v>364</v>
      </c>
      <c r="AP101" s="12">
        <v>115334010</v>
      </c>
      <c r="AR101" s="11">
        <v>2080</v>
      </c>
      <c r="AS101" s="12">
        <v>198626869</v>
      </c>
      <c r="AU101" s="369">
        <f>IF(D101 = "SPLIT", "",COUNTIFS(D$11:D$350,D101,AR$11:AR$350,"&gt;"&amp;AR101)+1)</f>
        <v>16</v>
      </c>
      <c r="AV101" s="369">
        <f>IF(D101 = "SPLIT", "",COUNTIFS(D$11:D$350,D101,AS$11:AS$350,"&gt;"&amp;AS101)+1)</f>
        <v>15</v>
      </c>
    </row>
    <row r="102" spans="1:48" x14ac:dyDescent="0.25">
      <c r="A102" s="88">
        <v>540063</v>
      </c>
      <c r="B102" s="9" t="s">
        <v>135</v>
      </c>
      <c r="C102" s="9" t="s">
        <v>136</v>
      </c>
      <c r="D102" s="9" t="s">
        <v>44</v>
      </c>
      <c r="E102" s="88">
        <v>5</v>
      </c>
      <c r="F102" s="9">
        <v>524</v>
      </c>
      <c r="G102" s="10">
        <v>37744640</v>
      </c>
      <c r="H102" s="9">
        <v>334</v>
      </c>
      <c r="I102" s="366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366">
        <v>0.92085561497326207</v>
      </c>
      <c r="AF102" s="10">
        <v>49286910</v>
      </c>
      <c r="AG102" s="366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88">
        <f>IF(D102 = "SPLIT", "",COUNTIFS(D$11:D$350,D102,AR$11:AR$350,"&gt;"&amp;AR102)+1)</f>
        <v>22</v>
      </c>
      <c r="AV102" s="88">
        <f>IF(D102 = "SPLIT", "",COUNTIFS(D$11:D$350,D102,AS$11:AS$350,"&gt;"&amp;AS102)+1)</f>
        <v>22</v>
      </c>
    </row>
    <row r="103" spans="1:48" x14ac:dyDescent="0.25">
      <c r="A103" s="87">
        <v>540241</v>
      </c>
      <c r="B103" s="6" t="s">
        <v>138</v>
      </c>
      <c r="C103" s="6" t="s">
        <v>136</v>
      </c>
      <c r="D103" s="6" t="s">
        <v>46</v>
      </c>
      <c r="E103" s="87">
        <v>5</v>
      </c>
      <c r="F103" s="6">
        <v>38</v>
      </c>
      <c r="G103" s="7">
        <v>6323150</v>
      </c>
      <c r="H103" s="6">
        <v>94</v>
      </c>
      <c r="I103" s="367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367">
        <v>0.9</v>
      </c>
      <c r="AF103" s="7">
        <v>9350850</v>
      </c>
      <c r="AG103" s="367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176">
        <f>IF(D103 = "SPLIT", "",COUNTIFS(D$11:D$350,D103,AR$11:AR$350,"&gt;"&amp;AR103)+1)</f>
        <v>49</v>
      </c>
      <c r="AV103" s="176">
        <f>IF(D103 = "SPLIT", "",COUNTIFS(D$11:D$350,D103,AS$11:AS$350,"&gt;"&amp;AS103)+1)</f>
        <v>66</v>
      </c>
    </row>
    <row r="104" spans="1:48" x14ac:dyDescent="0.25">
      <c r="A104" s="87">
        <v>540064</v>
      </c>
      <c r="B104" s="6" t="s">
        <v>137</v>
      </c>
      <c r="C104" s="6" t="s">
        <v>136</v>
      </c>
      <c r="D104" s="6" t="s">
        <v>46</v>
      </c>
      <c r="E104" s="87">
        <v>5</v>
      </c>
      <c r="F104" s="6">
        <v>0</v>
      </c>
      <c r="G104" s="7">
        <v>0</v>
      </c>
      <c r="H104" s="6">
        <v>12</v>
      </c>
      <c r="I104" s="367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367">
        <v>0.72727272727272729</v>
      </c>
      <c r="AF104" s="7">
        <v>1736800</v>
      </c>
      <c r="AG104" s="367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176">
        <f>IF(D104 = "SPLIT", "",COUNTIFS(D$11:D$350,D104,AR$11:AR$350,"&gt;"&amp;AR104)+1)</f>
        <v>166</v>
      </c>
      <c r="AV104" s="176">
        <f>IF(D104 = "SPLIT", "",COUNTIFS(D$11:D$350,D104,AS$11:AS$350,"&gt;"&amp;AS104)+1)</f>
        <v>136</v>
      </c>
    </row>
    <row r="105" spans="1:48" x14ac:dyDescent="0.25">
      <c r="A105" s="89"/>
      <c r="B105" s="11"/>
      <c r="C105" s="11" t="s">
        <v>136</v>
      </c>
      <c r="D105" s="11" t="s">
        <v>2</v>
      </c>
      <c r="E105" s="89">
        <v>5</v>
      </c>
      <c r="F105" s="11">
        <v>562</v>
      </c>
      <c r="G105" s="12">
        <v>44067790</v>
      </c>
      <c r="H105" s="11">
        <v>440</v>
      </c>
      <c r="I105" s="368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368">
        <v>0.91418247515808493</v>
      </c>
      <c r="AF105" s="12">
        <v>60374560</v>
      </c>
      <c r="AG105" s="368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369">
        <f>IF(D105 = "SPLIT", "",COUNTIFS(D$11:D$350,D105,AR$11:AR$350,"&gt;"&amp;AR105)+1)</f>
        <v>27</v>
      </c>
      <c r="AV105" s="369">
        <f>IF(D105 = "SPLIT", "",COUNTIFS(D$11:D$350,D105,AS$11:AS$350,"&gt;"&amp;AS105)+1)</f>
        <v>32</v>
      </c>
    </row>
    <row r="106" spans="1:48" x14ac:dyDescent="0.25">
      <c r="A106" s="87">
        <v>540030</v>
      </c>
      <c r="B106" s="6" t="s">
        <v>141</v>
      </c>
      <c r="C106" s="6" t="s">
        <v>140</v>
      </c>
      <c r="D106" s="6" t="s">
        <v>46</v>
      </c>
      <c r="E106" s="87">
        <v>9</v>
      </c>
      <c r="F106" s="6">
        <v>3</v>
      </c>
      <c r="G106" s="7">
        <v>251200</v>
      </c>
      <c r="H106" s="6">
        <v>0</v>
      </c>
      <c r="I106" s="367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6">
        <v>0</v>
      </c>
      <c r="Z106" s="7">
        <v>0</v>
      </c>
      <c r="AA106" s="6">
        <v>0</v>
      </c>
      <c r="AB106" s="7">
        <v>0</v>
      </c>
      <c r="AD106" s="6">
        <v>3</v>
      </c>
      <c r="AE106" s="367">
        <v>1</v>
      </c>
      <c r="AF106" s="7">
        <v>251200</v>
      </c>
      <c r="AG106" s="367">
        <v>1</v>
      </c>
      <c r="AH106" s="6">
        <v>0</v>
      </c>
      <c r="AI106" s="7">
        <v>0</v>
      </c>
      <c r="AJ106" s="6">
        <v>0</v>
      </c>
      <c r="AK106" s="7">
        <v>0</v>
      </c>
      <c r="AM106" s="6">
        <v>3</v>
      </c>
      <c r="AN106" s="7">
        <v>251200</v>
      </c>
      <c r="AO106" s="6">
        <v>0</v>
      </c>
      <c r="AP106" s="7">
        <v>0</v>
      </c>
      <c r="AR106" s="6">
        <v>3</v>
      </c>
      <c r="AS106" s="7">
        <v>251200</v>
      </c>
      <c r="AU106" s="176">
        <f>IF(D106 = "SPLIT", "",COUNTIFS(D$11:D$350,D106,AR$11:AR$350,"&gt;"&amp;AR106)+1)</f>
        <v>200</v>
      </c>
      <c r="AV106" s="176">
        <f>IF(D106 = "SPLIT", "",COUNTIFS(D$11:D$350,D106,AS$11:AS$350,"&gt;"&amp;AS106)+1)</f>
        <v>201</v>
      </c>
    </row>
    <row r="107" spans="1:48" x14ac:dyDescent="0.25">
      <c r="A107" s="87">
        <v>540066</v>
      </c>
      <c r="B107" s="6" t="s">
        <v>142</v>
      </c>
      <c r="C107" s="6" t="s">
        <v>140</v>
      </c>
      <c r="D107" s="6" t="s">
        <v>46</v>
      </c>
      <c r="E107" s="87">
        <v>9</v>
      </c>
      <c r="F107" s="6">
        <v>21</v>
      </c>
      <c r="G107" s="7">
        <v>1990800</v>
      </c>
      <c r="H107" s="6">
        <v>0</v>
      </c>
      <c r="I107" s="367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7">
        <v>1106900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367">
        <v>0.85185185185185186</v>
      </c>
      <c r="AF107" s="7">
        <v>2073200</v>
      </c>
      <c r="AG107" s="367">
        <v>0.65192918461683591</v>
      </c>
      <c r="AH107" s="6">
        <v>4</v>
      </c>
      <c r="AI107" s="7">
        <v>1106900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7">
        <v>1106900</v>
      </c>
      <c r="AR107" s="6">
        <v>27</v>
      </c>
      <c r="AS107" s="7">
        <v>3180100</v>
      </c>
      <c r="AU107" s="176">
        <f>IF(D107 = "SPLIT", "",COUNTIFS(D$11:D$350,D107,AR$11:AR$350,"&gt;"&amp;AR107)+1)</f>
        <v>157</v>
      </c>
      <c r="AV107" s="176">
        <f>IF(D107 = "SPLIT", "",COUNTIFS(D$11:D$350,D107,AS$11:AS$350,"&gt;"&amp;AS107)+1)</f>
        <v>130</v>
      </c>
    </row>
    <row r="108" spans="1:48" x14ac:dyDescent="0.25">
      <c r="A108" s="87">
        <v>540067</v>
      </c>
      <c r="B108" s="6" t="s">
        <v>521</v>
      </c>
      <c r="C108" s="6" t="s">
        <v>140</v>
      </c>
      <c r="D108" s="6" t="s">
        <v>46</v>
      </c>
      <c r="E108" s="87">
        <v>9</v>
      </c>
      <c r="F108" s="6">
        <v>6</v>
      </c>
      <c r="G108" s="7">
        <v>721900</v>
      </c>
      <c r="H108" s="6">
        <v>0</v>
      </c>
      <c r="I108" s="367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367">
        <v>0.19354838709677419</v>
      </c>
      <c r="AF108" s="7">
        <v>721900</v>
      </c>
      <c r="AG108" s="367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176">
        <f>IF(D108 = "SPLIT", "",COUNTIFS(D$11:D$350,D108,AR$11:AR$350,"&gt;"&amp;AR108)+1)</f>
        <v>143</v>
      </c>
      <c r="AV108" s="176">
        <f>IF(D108 = "SPLIT", "",COUNTIFS(D$11:D$350,D108,AS$11:AS$350,"&gt;"&amp;AS108)+1)</f>
        <v>89</v>
      </c>
    </row>
    <row r="109" spans="1:48" x14ac:dyDescent="0.25">
      <c r="A109" s="88">
        <v>540065</v>
      </c>
      <c r="B109" s="9" t="s">
        <v>139</v>
      </c>
      <c r="C109" s="9" t="s">
        <v>140</v>
      </c>
      <c r="D109" s="9" t="s">
        <v>44</v>
      </c>
      <c r="E109" s="88">
        <v>9</v>
      </c>
      <c r="F109" s="9">
        <v>421</v>
      </c>
      <c r="G109" s="10">
        <v>56945700</v>
      </c>
      <c r="H109" s="9">
        <v>77</v>
      </c>
      <c r="I109" s="366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366">
        <v>0.96007604562737647</v>
      </c>
      <c r="AF109" s="10">
        <v>60021910</v>
      </c>
      <c r="AG109" s="366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88">
        <f>IF(D109 = "SPLIT", "",COUNTIFS(D$11:D$350,D109,AR$11:AR$350,"&gt;"&amp;AR109)+1)</f>
        <v>40</v>
      </c>
      <c r="AV109" s="88">
        <f>IF(D109 = "SPLIT", "",COUNTIFS(D$11:D$350,D109,AS$11:AS$350,"&gt;"&amp;AS109)+1)</f>
        <v>20</v>
      </c>
    </row>
    <row r="110" spans="1:48" x14ac:dyDescent="0.25">
      <c r="A110" s="87">
        <v>540068</v>
      </c>
      <c r="B110" s="6" t="s">
        <v>143</v>
      </c>
      <c r="C110" s="6" t="s">
        <v>140</v>
      </c>
      <c r="D110" s="6" t="s">
        <v>46</v>
      </c>
      <c r="E110" s="87">
        <v>9</v>
      </c>
      <c r="F110" s="6">
        <v>65</v>
      </c>
      <c r="G110" s="7">
        <v>4493500</v>
      </c>
      <c r="H110" s="6">
        <v>10</v>
      </c>
      <c r="I110" s="367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367">
        <v>0.98750000000000004</v>
      </c>
      <c r="AF110" s="7">
        <v>5205670</v>
      </c>
      <c r="AG110" s="367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176">
        <f>IF(D110 = "SPLIT", "",COUNTIFS(D$11:D$350,D110,AR$11:AR$350,"&gt;"&amp;AR110)+1)</f>
        <v>86</v>
      </c>
      <c r="AV110" s="176">
        <f>IF(D110 = "SPLIT", "",COUNTIFS(D$11:D$350,D110,AS$11:AS$350,"&gt;"&amp;AS110)+1)</f>
        <v>102</v>
      </c>
    </row>
    <row r="111" spans="1:48" x14ac:dyDescent="0.25">
      <c r="A111" s="87">
        <v>540069</v>
      </c>
      <c r="B111" s="6" t="s">
        <v>144</v>
      </c>
      <c r="C111" s="6" t="s">
        <v>140</v>
      </c>
      <c r="D111" s="6" t="s">
        <v>46</v>
      </c>
      <c r="E111" s="87">
        <v>9</v>
      </c>
      <c r="F111" s="6">
        <v>35</v>
      </c>
      <c r="G111" s="7">
        <v>7191400</v>
      </c>
      <c r="H111" s="6">
        <v>0</v>
      </c>
      <c r="I111" s="367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7">
        <v>6056770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367">
        <v>0.5757575757575758</v>
      </c>
      <c r="AF111" s="7">
        <v>7872600</v>
      </c>
      <c r="AG111" s="367">
        <v>0.42046423789454912</v>
      </c>
      <c r="AH111" s="6">
        <v>24</v>
      </c>
      <c r="AI111" s="7">
        <v>6056770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7">
        <v>10850990</v>
      </c>
      <c r="AR111" s="6">
        <v>66</v>
      </c>
      <c r="AS111" s="7">
        <v>18723590</v>
      </c>
      <c r="AU111" s="176">
        <f>IF(D111 = "SPLIT", "",COUNTIFS(D$11:D$350,D111,AR$11:AR$350,"&gt;"&amp;AR111)+1)</f>
        <v>103</v>
      </c>
      <c r="AV111" s="176">
        <f>IF(D111 = "SPLIT", "",COUNTIFS(D$11:D$350,D111,AS$11:AS$350,"&gt;"&amp;AS111)+1)</f>
        <v>44</v>
      </c>
    </row>
    <row r="112" spans="1:48" x14ac:dyDescent="0.25">
      <c r="A112" s="89"/>
      <c r="B112" s="11"/>
      <c r="C112" s="11" t="s">
        <v>140</v>
      </c>
      <c r="D112" s="11" t="s">
        <v>2</v>
      </c>
      <c r="E112" s="89">
        <v>9</v>
      </c>
      <c r="F112" s="11">
        <v>551</v>
      </c>
      <c r="G112" s="12">
        <v>71594500</v>
      </c>
      <c r="H112" s="11">
        <v>87</v>
      </c>
      <c r="I112" s="368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12">
        <v>14069669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11">
        <v>5</v>
      </c>
      <c r="Z112" s="12">
        <v>5160700</v>
      </c>
      <c r="AA112" s="11">
        <v>3</v>
      </c>
      <c r="AB112" s="12">
        <v>288240</v>
      </c>
      <c r="AD112" s="11">
        <v>654</v>
      </c>
      <c r="AE112" s="368">
        <v>0.89222373806275579</v>
      </c>
      <c r="AF112" s="12">
        <v>76146480</v>
      </c>
      <c r="AG112" s="368">
        <v>0.72738805875836288</v>
      </c>
      <c r="AH112" s="11">
        <v>67</v>
      </c>
      <c r="AI112" s="12">
        <v>18295169</v>
      </c>
      <c r="AJ112" s="11">
        <v>12</v>
      </c>
      <c r="AK112" s="12">
        <v>10243160</v>
      </c>
      <c r="AM112" s="11">
        <v>654</v>
      </c>
      <c r="AN112" s="12">
        <v>76146480</v>
      </c>
      <c r="AO112" s="11">
        <v>79</v>
      </c>
      <c r="AP112" s="12">
        <v>28538329</v>
      </c>
      <c r="AR112" s="11">
        <v>733</v>
      </c>
      <c r="AS112" s="12">
        <v>104684809</v>
      </c>
      <c r="AU112" s="369">
        <f>IF(D112 = "SPLIT", "",COUNTIFS(D$11:D$350,D112,AR$11:AR$350,"&gt;"&amp;AR112)+1)</f>
        <v>42</v>
      </c>
      <c r="AV112" s="369">
        <f>IF(D112 = "SPLIT", "",COUNTIFS(D$11:D$350,D112,AS$11:AS$350,"&gt;"&amp;AS112)+1)</f>
        <v>28</v>
      </c>
    </row>
    <row r="113" spans="1:48" x14ac:dyDescent="0.25">
      <c r="A113" s="87">
        <v>540071</v>
      </c>
      <c r="B113" s="6" t="s">
        <v>147</v>
      </c>
      <c r="C113" s="6" t="s">
        <v>146</v>
      </c>
      <c r="D113" s="6" t="s">
        <v>46</v>
      </c>
      <c r="E113" s="87">
        <v>3</v>
      </c>
      <c r="F113" s="6">
        <v>122</v>
      </c>
      <c r="G113" s="7">
        <v>6497100</v>
      </c>
      <c r="H113" s="6">
        <v>5</v>
      </c>
      <c r="I113" s="367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367">
        <v>0.86250000000000004</v>
      </c>
      <c r="AF113" s="7">
        <v>7582900</v>
      </c>
      <c r="AG113" s="367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M113" s="6">
        <v>138</v>
      </c>
      <c r="AN113" s="7">
        <v>7582900</v>
      </c>
      <c r="AO113" s="6">
        <v>22</v>
      </c>
      <c r="AP113" s="7">
        <v>6375213</v>
      </c>
      <c r="AR113" s="6">
        <v>160</v>
      </c>
      <c r="AS113" s="7">
        <v>13958113</v>
      </c>
      <c r="AU113" s="176">
        <f>IF(D113 = "SPLIT", "",COUNTIFS(D$11:D$350,D113,AR$11:AR$350,"&gt;"&amp;AR113)+1)</f>
        <v>44</v>
      </c>
      <c r="AV113" s="176">
        <f>IF(D113 = "SPLIT", "",COUNTIFS(D$11:D$350,D113,AS$11:AS$350,"&gt;"&amp;AS113)+1)</f>
        <v>53</v>
      </c>
    </row>
    <row r="114" spans="1:48" x14ac:dyDescent="0.25">
      <c r="A114" s="87">
        <v>540072</v>
      </c>
      <c r="B114" s="6" t="s">
        <v>148</v>
      </c>
      <c r="C114" s="6" t="s">
        <v>146</v>
      </c>
      <c r="D114" s="6" t="s">
        <v>46</v>
      </c>
      <c r="E114" s="87">
        <v>3</v>
      </c>
      <c r="F114" s="6">
        <v>83</v>
      </c>
      <c r="G114" s="7">
        <v>4508650</v>
      </c>
      <c r="H114" s="6">
        <v>38</v>
      </c>
      <c r="I114" s="367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367">
        <v>0.95419847328244278</v>
      </c>
      <c r="AF114" s="7">
        <v>5902014</v>
      </c>
      <c r="AG114" s="367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M114" s="6">
        <v>125</v>
      </c>
      <c r="AN114" s="7">
        <v>5902014</v>
      </c>
      <c r="AO114" s="6">
        <v>6</v>
      </c>
      <c r="AP114" s="7">
        <v>11688088</v>
      </c>
      <c r="AR114" s="6">
        <v>131</v>
      </c>
      <c r="AS114" s="7">
        <v>17590102</v>
      </c>
      <c r="AU114" s="176">
        <f>IF(D114 = "SPLIT", "",COUNTIFS(D$11:D$350,D114,AR$11:AR$350,"&gt;"&amp;AR114)+1)</f>
        <v>56</v>
      </c>
      <c r="AV114" s="176">
        <f>IF(D114 = "SPLIT", "",COUNTIFS(D$11:D$350,D114,AS$11:AS$350,"&gt;"&amp;AS114)+1)</f>
        <v>47</v>
      </c>
    </row>
    <row r="115" spans="1:48" x14ac:dyDescent="0.25">
      <c r="A115" s="87">
        <v>540073</v>
      </c>
      <c r="B115" s="6" t="s">
        <v>149</v>
      </c>
      <c r="C115" s="6" t="s">
        <v>146</v>
      </c>
      <c r="D115" s="6" t="s">
        <v>46</v>
      </c>
      <c r="E115" s="87">
        <v>3</v>
      </c>
      <c r="F115" s="6">
        <v>1467</v>
      </c>
      <c r="G115" s="7">
        <v>92384666</v>
      </c>
      <c r="H115" s="6">
        <v>15</v>
      </c>
      <c r="I115" s="367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367">
        <v>0.84922749067661163</v>
      </c>
      <c r="AF115" s="7">
        <v>133020965</v>
      </c>
      <c r="AG115" s="367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M115" s="6">
        <v>1580</v>
      </c>
      <c r="AN115" s="7">
        <v>100734582</v>
      </c>
      <c r="AO115" s="6">
        <v>292</v>
      </c>
      <c r="AP115" s="7">
        <v>557414361</v>
      </c>
      <c r="AR115" s="6">
        <v>1877</v>
      </c>
      <c r="AS115" s="7">
        <v>659568723</v>
      </c>
      <c r="AU115" s="176">
        <f>IF(D115 = "SPLIT", "",COUNTIFS(D$11:D$350,D115,AR$11:AR$350,"&gt;"&amp;AR115)+1)</f>
        <v>2</v>
      </c>
      <c r="AV115" s="176">
        <f>IF(D115 = "SPLIT", "",COUNTIFS(D$11:D$350,D115,AS$11:AS$350,"&gt;"&amp;AS115)+1)</f>
        <v>1</v>
      </c>
    </row>
    <row r="116" spans="1:48" x14ac:dyDescent="0.25">
      <c r="A116" s="87">
        <v>540074</v>
      </c>
      <c r="B116" s="6" t="s">
        <v>150</v>
      </c>
      <c r="C116" s="6" t="s">
        <v>146</v>
      </c>
      <c r="D116" s="6" t="s">
        <v>46</v>
      </c>
      <c r="E116" s="87">
        <v>3</v>
      </c>
      <c r="F116" s="6">
        <v>198</v>
      </c>
      <c r="G116" s="7">
        <v>9171326</v>
      </c>
      <c r="H116" s="6">
        <v>62</v>
      </c>
      <c r="I116" s="367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367">
        <v>0.93581081081081086</v>
      </c>
      <c r="AF116" s="7">
        <v>11675256</v>
      </c>
      <c r="AG116" s="367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M116" s="6">
        <v>277</v>
      </c>
      <c r="AN116" s="7">
        <v>11675256</v>
      </c>
      <c r="AO116" s="6">
        <v>19</v>
      </c>
      <c r="AP116" s="7">
        <v>1928846</v>
      </c>
      <c r="AR116" s="6">
        <v>296</v>
      </c>
      <c r="AS116" s="7">
        <v>13604102</v>
      </c>
      <c r="AU116" s="176">
        <f>IF(D116 = "SPLIT", "",COUNTIFS(D$11:D$350,D116,AR$11:AR$350,"&gt;"&amp;AR116)+1)</f>
        <v>29</v>
      </c>
      <c r="AV116" s="176">
        <f>IF(D116 = "SPLIT", "",COUNTIFS(D$11:D$350,D116,AS$11:AS$350,"&gt;"&amp;AS116)+1)</f>
        <v>55</v>
      </c>
    </row>
    <row r="117" spans="1:48" x14ac:dyDescent="0.25">
      <c r="A117" s="87">
        <v>540075</v>
      </c>
      <c r="B117" s="6" t="s">
        <v>151</v>
      </c>
      <c r="C117" s="6" t="s">
        <v>146</v>
      </c>
      <c r="D117" s="6" t="s">
        <v>46</v>
      </c>
      <c r="E117" s="87">
        <v>3</v>
      </c>
      <c r="F117" s="6">
        <v>187</v>
      </c>
      <c r="G117" s="7">
        <v>9486725</v>
      </c>
      <c r="H117" s="6">
        <v>12</v>
      </c>
      <c r="I117" s="367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367">
        <v>0.71380471380471378</v>
      </c>
      <c r="AF117" s="7">
        <v>10448222</v>
      </c>
      <c r="AG117" s="367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M117" s="6">
        <v>212</v>
      </c>
      <c r="AN117" s="7">
        <v>10448222</v>
      </c>
      <c r="AO117" s="6">
        <v>85</v>
      </c>
      <c r="AP117" s="7">
        <v>12631936</v>
      </c>
      <c r="AR117" s="6">
        <v>297</v>
      </c>
      <c r="AS117" s="7">
        <v>23080158</v>
      </c>
      <c r="AU117" s="176">
        <f>IF(D117 = "SPLIT", "",COUNTIFS(D$11:D$350,D117,AR$11:AR$350,"&gt;"&amp;AR117)+1)</f>
        <v>28</v>
      </c>
      <c r="AV117" s="176">
        <f>IF(D117 = "SPLIT", "",COUNTIFS(D$11:D$350,D117,AS$11:AS$350,"&gt;"&amp;AS117)+1)</f>
        <v>41</v>
      </c>
    </row>
    <row r="118" spans="1:48" x14ac:dyDescent="0.25">
      <c r="A118" s="87">
        <v>540076</v>
      </c>
      <c r="B118" s="6" t="s">
        <v>152</v>
      </c>
      <c r="C118" s="6" t="s">
        <v>146</v>
      </c>
      <c r="D118" s="6" t="s">
        <v>46</v>
      </c>
      <c r="E118" s="87">
        <v>3</v>
      </c>
      <c r="F118" s="6">
        <v>888</v>
      </c>
      <c r="G118" s="7">
        <v>52027200</v>
      </c>
      <c r="H118" s="6">
        <v>2</v>
      </c>
      <c r="I118" s="367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7">
        <v>2911257</v>
      </c>
      <c r="AA118" s="6">
        <v>3</v>
      </c>
      <c r="AB118" s="7">
        <v>545100</v>
      </c>
      <c r="AD118" s="6">
        <v>995</v>
      </c>
      <c r="AE118" s="367">
        <v>0.93164794007490637</v>
      </c>
      <c r="AF118" s="7">
        <v>56864312</v>
      </c>
      <c r="AG118" s="367">
        <v>0.65041649291801507</v>
      </c>
      <c r="AH118" s="6">
        <v>61</v>
      </c>
      <c r="AI118" s="7">
        <v>11927974</v>
      </c>
      <c r="AJ118" s="6">
        <v>12</v>
      </c>
      <c r="AK118" s="7">
        <v>18635251</v>
      </c>
      <c r="AM118" s="6">
        <v>995</v>
      </c>
      <c r="AN118" s="7">
        <v>56864312</v>
      </c>
      <c r="AO118" s="6">
        <v>73</v>
      </c>
      <c r="AP118" s="7">
        <v>30563225</v>
      </c>
      <c r="AR118" s="6">
        <v>1068</v>
      </c>
      <c r="AS118" s="7">
        <v>87427537</v>
      </c>
      <c r="AU118" s="176">
        <f>IF(D118 = "SPLIT", "",COUNTIFS(D$11:D$350,D118,AR$11:AR$350,"&gt;"&amp;AR118)+1)</f>
        <v>4</v>
      </c>
      <c r="AV118" s="176">
        <f>IF(D118 = "SPLIT", "",COUNTIFS(D$11:D$350,D118,AS$11:AS$350,"&gt;"&amp;AS118)+1)</f>
        <v>6</v>
      </c>
    </row>
    <row r="119" spans="1:48" x14ac:dyDescent="0.25">
      <c r="A119" s="87">
        <v>540077</v>
      </c>
      <c r="B119" s="6" t="s">
        <v>153</v>
      </c>
      <c r="C119" s="6" t="s">
        <v>146</v>
      </c>
      <c r="D119" s="6" t="s">
        <v>46</v>
      </c>
      <c r="E119" s="87">
        <v>3</v>
      </c>
      <c r="F119" s="6">
        <v>65</v>
      </c>
      <c r="G119" s="7">
        <v>3990100</v>
      </c>
      <c r="H119" s="6">
        <v>21</v>
      </c>
      <c r="I119" s="367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367">
        <v>0.94623655913978499</v>
      </c>
      <c r="AF119" s="7">
        <v>4802740</v>
      </c>
      <c r="AG119" s="367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M119" s="6">
        <v>88</v>
      </c>
      <c r="AN119" s="7">
        <v>4802740</v>
      </c>
      <c r="AO119" s="6">
        <v>5</v>
      </c>
      <c r="AP119" s="7">
        <v>10772435</v>
      </c>
      <c r="AR119" s="6">
        <v>93</v>
      </c>
      <c r="AS119" s="7">
        <v>15575175</v>
      </c>
      <c r="AU119" s="176">
        <f>IF(D119 = "SPLIT", "",COUNTIFS(D$11:D$350,D119,AR$11:AR$350,"&gt;"&amp;AR119)+1)</f>
        <v>73</v>
      </c>
      <c r="AV119" s="176">
        <f>IF(D119 = "SPLIT", "",COUNTIFS(D$11:D$350,D119,AS$11:AS$350,"&gt;"&amp;AS119)+1)</f>
        <v>48</v>
      </c>
    </row>
    <row r="120" spans="1:48" x14ac:dyDescent="0.25">
      <c r="A120" s="87">
        <v>540078</v>
      </c>
      <c r="B120" s="6" t="s">
        <v>154</v>
      </c>
      <c r="C120" s="6" t="s">
        <v>146</v>
      </c>
      <c r="D120" s="6" t="s">
        <v>46</v>
      </c>
      <c r="E120" s="87">
        <v>3</v>
      </c>
      <c r="F120" s="6">
        <v>56</v>
      </c>
      <c r="G120" s="7">
        <v>3307000</v>
      </c>
      <c r="H120" s="6">
        <v>19</v>
      </c>
      <c r="I120" s="367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367">
        <v>0.96385542168674698</v>
      </c>
      <c r="AF120" s="7">
        <v>4735047</v>
      </c>
      <c r="AG120" s="367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M120" s="6">
        <v>79</v>
      </c>
      <c r="AN120" s="7">
        <v>4090540</v>
      </c>
      <c r="AO120" s="6">
        <v>4</v>
      </c>
      <c r="AP120" s="7">
        <v>1434826</v>
      </c>
      <c r="AR120" s="6">
        <v>83</v>
      </c>
      <c r="AS120" s="7">
        <v>5525366</v>
      </c>
      <c r="AU120" s="176">
        <f>IF(D120 = "SPLIT", "",COUNTIFS(D$11:D$350,D120,AR$11:AR$350,"&gt;"&amp;AR120)+1)</f>
        <v>81</v>
      </c>
      <c r="AV120" s="176">
        <f>IF(D120 = "SPLIT", "",COUNTIFS(D$11:D$350,D120,AS$11:AS$350,"&gt;"&amp;AS120)+1)</f>
        <v>101</v>
      </c>
    </row>
    <row r="121" spans="1:48" x14ac:dyDescent="0.25">
      <c r="A121" s="87">
        <v>540279</v>
      </c>
      <c r="B121" s="6" t="s">
        <v>160</v>
      </c>
      <c r="C121" s="6" t="s">
        <v>146</v>
      </c>
      <c r="D121" s="6" t="s">
        <v>46</v>
      </c>
      <c r="E121" s="87">
        <v>3</v>
      </c>
      <c r="F121" s="6">
        <v>12</v>
      </c>
      <c r="G121" s="7">
        <v>344000</v>
      </c>
      <c r="H121" s="6">
        <v>7</v>
      </c>
      <c r="I121" s="367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367">
        <v>0.90476190476190477</v>
      </c>
      <c r="AF121" s="7">
        <v>533700</v>
      </c>
      <c r="AG121" s="367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M121" s="6">
        <v>19</v>
      </c>
      <c r="AN121" s="7">
        <v>533700</v>
      </c>
      <c r="AO121" s="6">
        <v>2</v>
      </c>
      <c r="AP121" s="7">
        <v>156300</v>
      </c>
      <c r="AR121" s="6">
        <v>21</v>
      </c>
      <c r="AS121" s="7">
        <v>690000</v>
      </c>
      <c r="AU121" s="176">
        <f>IF(D121 = "SPLIT", "",COUNTIFS(D$11:D$350,D121,AR$11:AR$350,"&gt;"&amp;AR121)+1)</f>
        <v>172</v>
      </c>
      <c r="AV121" s="176">
        <f>IF(D121 = "SPLIT", "",COUNTIFS(D$11:D$350,D121,AS$11:AS$350,"&gt;"&amp;AS121)+1)</f>
        <v>188</v>
      </c>
    </row>
    <row r="122" spans="1:48" x14ac:dyDescent="0.25">
      <c r="A122" s="88">
        <v>540070</v>
      </c>
      <c r="B122" s="9" t="s">
        <v>145</v>
      </c>
      <c r="C122" s="9" t="s">
        <v>146</v>
      </c>
      <c r="D122" s="9" t="s">
        <v>44</v>
      </c>
      <c r="E122" s="88">
        <v>3</v>
      </c>
      <c r="F122" s="9">
        <v>5307</v>
      </c>
      <c r="G122" s="10">
        <v>345719728</v>
      </c>
      <c r="H122" s="9">
        <v>2604</v>
      </c>
      <c r="I122" s="366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9">
        <v>21</v>
      </c>
      <c r="T122" s="10">
        <v>11452842</v>
      </c>
      <c r="U122" s="9">
        <v>4</v>
      </c>
      <c r="V122" s="10">
        <v>507150</v>
      </c>
      <c r="W122" s="9">
        <v>9</v>
      </c>
      <c r="X122" s="10">
        <v>36615995</v>
      </c>
      <c r="Y122" s="9">
        <v>26</v>
      </c>
      <c r="Z122" s="10">
        <v>7644500</v>
      </c>
      <c r="AA122" s="9">
        <v>153</v>
      </c>
      <c r="AB122" s="10">
        <v>24851511</v>
      </c>
      <c r="AD122" s="9">
        <v>8272</v>
      </c>
      <c r="AE122" s="366">
        <v>0.93058836764540442</v>
      </c>
      <c r="AF122" s="10">
        <v>457332617</v>
      </c>
      <c r="AG122" s="366">
        <v>0.73485768744355184</v>
      </c>
      <c r="AH122" s="9">
        <v>424</v>
      </c>
      <c r="AI122" s="10">
        <v>95327774</v>
      </c>
      <c r="AJ122" s="9">
        <v>192</v>
      </c>
      <c r="AK122" s="10">
        <v>69619156</v>
      </c>
      <c r="AM122" s="9">
        <v>8249</v>
      </c>
      <c r="AN122" s="10">
        <v>451219506</v>
      </c>
      <c r="AO122" s="9">
        <v>639</v>
      </c>
      <c r="AP122" s="10">
        <v>171060041</v>
      </c>
      <c r="AR122" s="9">
        <v>8889</v>
      </c>
      <c r="AS122" s="10">
        <v>622341747</v>
      </c>
      <c r="AU122" s="88">
        <f>IF(D122 = "SPLIT", "",COUNTIFS(D$11:D$350,D122,AR$11:AR$350,"&gt;"&amp;AR122)+1)</f>
        <v>1</v>
      </c>
      <c r="AV122" s="88">
        <f>IF(D122 = "SPLIT", "",COUNTIFS(D$11:D$350,D122,AS$11:AS$350,"&gt;"&amp;AS122)+1)</f>
        <v>1</v>
      </c>
    </row>
    <row r="123" spans="1:48" x14ac:dyDescent="0.25">
      <c r="A123" s="87">
        <v>540079</v>
      </c>
      <c r="B123" s="6" t="s">
        <v>155</v>
      </c>
      <c r="C123" s="6" t="s">
        <v>146</v>
      </c>
      <c r="D123" s="6" t="s">
        <v>46</v>
      </c>
      <c r="E123" s="87">
        <v>3</v>
      </c>
      <c r="F123" s="6">
        <v>89</v>
      </c>
      <c r="G123" s="7">
        <v>5189700</v>
      </c>
      <c r="H123" s="6">
        <v>13</v>
      </c>
      <c r="I123" s="367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367">
        <v>0.90625</v>
      </c>
      <c r="AF123" s="7">
        <v>6601647</v>
      </c>
      <c r="AG123" s="367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M123" s="6">
        <v>115</v>
      </c>
      <c r="AN123" s="7">
        <v>6526747</v>
      </c>
      <c r="AO123" s="6">
        <v>13</v>
      </c>
      <c r="AP123" s="7">
        <v>1895788</v>
      </c>
      <c r="AR123" s="6">
        <v>128</v>
      </c>
      <c r="AS123" s="7">
        <v>8422535</v>
      </c>
      <c r="AU123" s="176">
        <f>IF(D123 = "SPLIT", "",COUNTIFS(D$11:D$350,D123,AR$11:AR$350,"&gt;"&amp;AR123)+1)</f>
        <v>61</v>
      </c>
      <c r="AV123" s="176">
        <f>IF(D123 = "SPLIT", "",COUNTIFS(D$11:D$350,D123,AS$11:AS$350,"&gt;"&amp;AS123)+1)</f>
        <v>75</v>
      </c>
    </row>
    <row r="124" spans="1:48" x14ac:dyDescent="0.25">
      <c r="A124" s="87">
        <v>540029</v>
      </c>
      <c r="B124" s="6" t="s">
        <v>88</v>
      </c>
      <c r="C124" s="6" t="s">
        <v>146</v>
      </c>
      <c r="D124" s="6" t="s">
        <v>68</v>
      </c>
      <c r="E124" s="87">
        <v>3</v>
      </c>
      <c r="F124" s="6">
        <v>42</v>
      </c>
      <c r="G124" s="7">
        <v>1341150</v>
      </c>
      <c r="H124" s="6">
        <v>4</v>
      </c>
      <c r="I124" s="367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367">
        <v>0.79661016949152541</v>
      </c>
      <c r="AF124" s="7">
        <v>1540130</v>
      </c>
      <c r="AG124" s="367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M124" s="6">
        <v>47</v>
      </c>
      <c r="AN124" s="7">
        <v>1540130</v>
      </c>
      <c r="AO124" s="6">
        <v>12</v>
      </c>
      <c r="AP124" s="7">
        <v>2584251</v>
      </c>
      <c r="AR124" s="6">
        <v>59</v>
      </c>
      <c r="AS124" s="7">
        <v>4124381</v>
      </c>
      <c r="AU124" s="176" t="str">
        <f>IF(D124 = "SPLIT", "",COUNTIFS(D$11:D$350,D124,AR$11:AR$350,"&gt;"&amp;AR124)+1)</f>
        <v/>
      </c>
      <c r="AV124" s="176" t="str">
        <f>IF(D124 = "SPLIT", "",COUNTIFS(D$11:D$350,D124,AS$11:AS$350,"&gt;"&amp;AS124)+1)</f>
        <v/>
      </c>
    </row>
    <row r="125" spans="1:48" x14ac:dyDescent="0.25">
      <c r="A125" s="87">
        <v>540081</v>
      </c>
      <c r="B125" s="6" t="s">
        <v>156</v>
      </c>
      <c r="C125" s="6" t="s">
        <v>146</v>
      </c>
      <c r="D125" s="6" t="s">
        <v>68</v>
      </c>
      <c r="E125" s="87">
        <v>3</v>
      </c>
      <c r="F125" s="6">
        <v>514</v>
      </c>
      <c r="G125" s="7">
        <v>35899900</v>
      </c>
      <c r="H125" s="6">
        <v>11</v>
      </c>
      <c r="I125" s="367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367">
        <v>0.92271293375394325</v>
      </c>
      <c r="AF125" s="7">
        <v>42041080</v>
      </c>
      <c r="AG125" s="367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M125" s="6">
        <v>585</v>
      </c>
      <c r="AN125" s="7">
        <v>42041080</v>
      </c>
      <c r="AO125" s="6">
        <v>49</v>
      </c>
      <c r="AP125" s="7">
        <v>6532370</v>
      </c>
      <c r="AR125" s="6">
        <v>634</v>
      </c>
      <c r="AS125" s="7">
        <v>48573450</v>
      </c>
      <c r="AU125" s="176" t="str">
        <f>IF(D125 = "SPLIT", "",COUNTIFS(D$11:D$350,D125,AR$11:AR$350,"&gt;"&amp;AR125)+1)</f>
        <v/>
      </c>
      <c r="AV125" s="176" t="str">
        <f>IF(D125 = "SPLIT", "",COUNTIFS(D$11:D$350,D125,AS$11:AS$350,"&gt;"&amp;AS125)+1)</f>
        <v/>
      </c>
    </row>
    <row r="126" spans="1:48" x14ac:dyDescent="0.25">
      <c r="A126" s="87">
        <v>540082</v>
      </c>
      <c r="B126" s="6" t="s">
        <v>157</v>
      </c>
      <c r="C126" s="6" t="s">
        <v>146</v>
      </c>
      <c r="D126" s="6" t="s">
        <v>46</v>
      </c>
      <c r="E126" s="87">
        <v>3</v>
      </c>
      <c r="F126" s="6">
        <v>27</v>
      </c>
      <c r="G126" s="7">
        <v>1873800</v>
      </c>
      <c r="H126" s="6">
        <v>13</v>
      </c>
      <c r="I126" s="367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367">
        <v>0.97560975609756095</v>
      </c>
      <c r="AF126" s="7">
        <v>2220100</v>
      </c>
      <c r="AG126" s="367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M126" s="6">
        <v>40</v>
      </c>
      <c r="AN126" s="7">
        <v>2220100</v>
      </c>
      <c r="AO126" s="6">
        <v>1</v>
      </c>
      <c r="AP126" s="7">
        <v>280000</v>
      </c>
      <c r="AR126" s="6">
        <v>41</v>
      </c>
      <c r="AS126" s="7">
        <v>2500100</v>
      </c>
      <c r="AU126" s="176">
        <f>IF(D126 = "SPLIT", "",COUNTIFS(D$11:D$350,D126,AR$11:AR$350,"&gt;"&amp;AR126)+1)</f>
        <v>126</v>
      </c>
      <c r="AV126" s="176">
        <f>IF(D126 = "SPLIT", "",COUNTIFS(D$11:D$350,D126,AS$11:AS$350,"&gt;"&amp;AS126)+1)</f>
        <v>145</v>
      </c>
    </row>
    <row r="127" spans="1:48" x14ac:dyDescent="0.25">
      <c r="A127" s="87">
        <v>540033</v>
      </c>
      <c r="B127" s="6" t="s">
        <v>92</v>
      </c>
      <c r="C127" s="6" t="s">
        <v>146</v>
      </c>
      <c r="D127" s="6" t="s">
        <v>68</v>
      </c>
      <c r="E127" s="87">
        <v>3</v>
      </c>
      <c r="F127" s="6">
        <v>0</v>
      </c>
      <c r="G127" s="7">
        <v>0</v>
      </c>
      <c r="H127" s="6">
        <v>0</v>
      </c>
      <c r="I127" s="367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367">
        <v>0</v>
      </c>
      <c r="AF127" s="7">
        <v>0</v>
      </c>
      <c r="AG127" s="367">
        <v>0</v>
      </c>
      <c r="AH127" s="6">
        <v>0</v>
      </c>
      <c r="AI127" s="7">
        <v>0</v>
      </c>
      <c r="AJ127" s="6">
        <v>0</v>
      </c>
      <c r="AK127" s="7">
        <v>0</v>
      </c>
      <c r="AM127" s="6">
        <v>0</v>
      </c>
      <c r="AN127" s="7">
        <v>0</v>
      </c>
      <c r="AO127" s="6">
        <v>0</v>
      </c>
      <c r="AP127" s="7">
        <v>0</v>
      </c>
      <c r="AR127" s="6">
        <v>0</v>
      </c>
      <c r="AS127" s="7">
        <v>0</v>
      </c>
      <c r="AU127" s="176" t="str">
        <f>IF(D127 = "SPLIT", "",COUNTIFS(D$11:D$350,D127,AR$11:AR$350,"&gt;"&amp;AR127)+1)</f>
        <v/>
      </c>
      <c r="AV127" s="176" t="str">
        <f>IF(D127 = "SPLIT", "",COUNTIFS(D$11:D$350,D127,AS$11:AS$350,"&gt;"&amp;AS127)+1)</f>
        <v/>
      </c>
    </row>
    <row r="128" spans="1:48" x14ac:dyDescent="0.25">
      <c r="A128" s="87">
        <v>540223</v>
      </c>
      <c r="B128" s="6" t="s">
        <v>159</v>
      </c>
      <c r="C128" s="6" t="s">
        <v>146</v>
      </c>
      <c r="D128" s="6" t="s">
        <v>46</v>
      </c>
      <c r="E128" s="87">
        <v>3</v>
      </c>
      <c r="F128" s="6">
        <v>318</v>
      </c>
      <c r="G128" s="7">
        <v>22425302</v>
      </c>
      <c r="H128" s="6">
        <v>0</v>
      </c>
      <c r="I128" s="367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367">
        <v>0.90231362467866327</v>
      </c>
      <c r="AF128" s="7">
        <v>28663186</v>
      </c>
      <c r="AG128" s="367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M128" s="6">
        <v>350</v>
      </c>
      <c r="AN128" s="7">
        <v>26109986</v>
      </c>
      <c r="AO128" s="6">
        <v>39</v>
      </c>
      <c r="AP128" s="7">
        <v>119693053</v>
      </c>
      <c r="AR128" s="6">
        <v>389</v>
      </c>
      <c r="AS128" s="7">
        <v>145803039</v>
      </c>
      <c r="AU128" s="176">
        <f>IF(D128 = "SPLIT", "",COUNTIFS(D$11:D$350,D128,AR$11:AR$350,"&gt;"&amp;AR128)+1)</f>
        <v>14</v>
      </c>
      <c r="AV128" s="176">
        <f>IF(D128 = "SPLIT", "",COUNTIFS(D$11:D$350,D128,AS$11:AS$350,"&gt;"&amp;AS128)+1)</f>
        <v>4</v>
      </c>
    </row>
    <row r="129" spans="1:48" x14ac:dyDescent="0.25">
      <c r="A129" s="87">
        <v>540083</v>
      </c>
      <c r="B129" s="6" t="s">
        <v>158</v>
      </c>
      <c r="C129" s="6" t="s">
        <v>146</v>
      </c>
      <c r="D129" s="6" t="s">
        <v>46</v>
      </c>
      <c r="E129" s="87">
        <v>3</v>
      </c>
      <c r="F129" s="6">
        <v>613</v>
      </c>
      <c r="G129" s="7">
        <v>43813300</v>
      </c>
      <c r="H129" s="6">
        <v>1</v>
      </c>
      <c r="I129" s="367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6">
        <v>1</v>
      </c>
      <c r="Z129" s="7">
        <v>389743</v>
      </c>
      <c r="AA129" s="6">
        <v>4</v>
      </c>
      <c r="AB129" s="7">
        <v>2107110</v>
      </c>
      <c r="AD129" s="6">
        <v>639</v>
      </c>
      <c r="AE129" s="367">
        <v>0.93695014662756593</v>
      </c>
      <c r="AF129" s="7">
        <v>46684106</v>
      </c>
      <c r="AG129" s="367">
        <v>0.71355442026960725</v>
      </c>
      <c r="AH129" s="6">
        <v>37</v>
      </c>
      <c r="AI129" s="7">
        <v>12652441</v>
      </c>
      <c r="AJ129" s="6">
        <v>6</v>
      </c>
      <c r="AK129" s="7">
        <v>6088184</v>
      </c>
      <c r="AM129" s="6">
        <v>639</v>
      </c>
      <c r="AN129" s="7">
        <v>46684106</v>
      </c>
      <c r="AO129" s="6">
        <v>43</v>
      </c>
      <c r="AP129" s="7">
        <v>18740625</v>
      </c>
      <c r="AR129" s="6">
        <v>682</v>
      </c>
      <c r="AS129" s="7">
        <v>65424731</v>
      </c>
      <c r="AU129" s="176">
        <f>IF(D129 = "SPLIT", "",COUNTIFS(D$11:D$350,D129,AR$11:AR$350,"&gt;"&amp;AR129)+1)</f>
        <v>8</v>
      </c>
      <c r="AV129" s="176">
        <f>IF(D129 = "SPLIT", "",COUNTIFS(D$11:D$350,D129,AS$11:AS$350,"&gt;"&amp;AS129)+1)</f>
        <v>13</v>
      </c>
    </row>
    <row r="130" spans="1:48" x14ac:dyDescent="0.25">
      <c r="A130" s="89"/>
      <c r="B130" s="11"/>
      <c r="C130" s="11" t="s">
        <v>146</v>
      </c>
      <c r="D130" s="11" t="s">
        <v>2</v>
      </c>
      <c r="E130" s="89">
        <v>3</v>
      </c>
      <c r="F130" s="11">
        <v>9988</v>
      </c>
      <c r="G130" s="12">
        <v>637979647</v>
      </c>
      <c r="H130" s="11">
        <v>2827</v>
      </c>
      <c r="I130" s="368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11">
        <v>33</v>
      </c>
      <c r="T130" s="12">
        <v>20370993</v>
      </c>
      <c r="U130" s="11">
        <v>4</v>
      </c>
      <c r="V130" s="12">
        <v>507150</v>
      </c>
      <c r="W130" s="11">
        <v>34</v>
      </c>
      <c r="X130" s="12">
        <v>163226976</v>
      </c>
      <c r="Y130" s="11">
        <v>60</v>
      </c>
      <c r="Z130" s="12">
        <v>103342429</v>
      </c>
      <c r="AA130" s="11">
        <v>245</v>
      </c>
      <c r="AB130" s="12">
        <v>48367446</v>
      </c>
      <c r="AD130" s="11">
        <v>13578</v>
      </c>
      <c r="AE130" s="368">
        <v>0.91446659482758619</v>
      </c>
      <c r="AF130" s="12">
        <v>820648022</v>
      </c>
      <c r="AG130" s="368">
        <v>0.47321164832968982</v>
      </c>
      <c r="AH130" s="11">
        <v>921</v>
      </c>
      <c r="AI130" s="12">
        <v>596635256</v>
      </c>
      <c r="AJ130" s="11">
        <v>343</v>
      </c>
      <c r="AK130" s="12">
        <v>315444001</v>
      </c>
      <c r="AM130" s="11">
        <v>13538</v>
      </c>
      <c r="AN130" s="12">
        <v>778975921</v>
      </c>
      <c r="AO130" s="11">
        <v>1304</v>
      </c>
      <c r="AP130" s="12">
        <v>953751358</v>
      </c>
      <c r="AR130" s="11">
        <v>14848</v>
      </c>
      <c r="AS130" s="12">
        <v>1734209259</v>
      </c>
      <c r="AU130" s="369">
        <f>IF(D130 = "SPLIT", "",COUNTIFS(D$11:D$350,D130,AR$11:AR$350,"&gt;"&amp;AR130)+1)</f>
        <v>1</v>
      </c>
      <c r="AV130" s="369">
        <f>IF(D130 = "SPLIT", "",COUNTIFS(D$11:D$350,D130,AS$11:AS$350,"&gt;"&amp;AS130)+1)</f>
        <v>1</v>
      </c>
    </row>
    <row r="131" spans="1:48" x14ac:dyDescent="0.25">
      <c r="A131" s="87">
        <v>540086</v>
      </c>
      <c r="B131" s="6" t="s">
        <v>163</v>
      </c>
      <c r="C131" s="6" t="s">
        <v>162</v>
      </c>
      <c r="D131" s="6" t="s">
        <v>46</v>
      </c>
      <c r="E131" s="87">
        <v>7</v>
      </c>
      <c r="F131" s="6">
        <v>14</v>
      </c>
      <c r="G131" s="7">
        <v>877500</v>
      </c>
      <c r="H131" s="6">
        <v>4</v>
      </c>
      <c r="I131" s="367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367">
        <v>0.59375</v>
      </c>
      <c r="AF131" s="7">
        <v>966210</v>
      </c>
      <c r="AG131" s="367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176">
        <f>IF(D131 = "SPLIT", "",COUNTIFS(D$11:D$350,D131,AR$11:AR$350,"&gt;"&amp;AR131)+1)</f>
        <v>141</v>
      </c>
      <c r="AV131" s="176">
        <f>IF(D131 = "SPLIT", "",COUNTIFS(D$11:D$350,D131,AS$11:AS$350,"&gt;"&amp;AS131)+1)</f>
        <v>142</v>
      </c>
    </row>
    <row r="132" spans="1:48" x14ac:dyDescent="0.25">
      <c r="A132" s="88">
        <v>540085</v>
      </c>
      <c r="B132" s="9" t="s">
        <v>161</v>
      </c>
      <c r="C132" s="9" t="s">
        <v>162</v>
      </c>
      <c r="D132" s="9" t="s">
        <v>44</v>
      </c>
      <c r="E132" s="88">
        <v>7</v>
      </c>
      <c r="F132" s="9">
        <v>398</v>
      </c>
      <c r="G132" s="10">
        <v>27161780</v>
      </c>
      <c r="H132" s="9">
        <v>169</v>
      </c>
      <c r="I132" s="366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366">
        <v>0.85672514619883045</v>
      </c>
      <c r="AF132" s="10">
        <v>38759740</v>
      </c>
      <c r="AG132" s="366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88">
        <f>IF(D132 = "SPLIT", "",COUNTIFS(D$11:D$350,D132,AR$11:AR$350,"&gt;"&amp;AR132)+1)</f>
        <v>33</v>
      </c>
      <c r="AV132" s="88">
        <f>IF(D132 = "SPLIT", "",COUNTIFS(D$11:D$350,D132,AS$11:AS$350,"&gt;"&amp;AS132)+1)</f>
        <v>29</v>
      </c>
    </row>
    <row r="133" spans="1:48" x14ac:dyDescent="0.25">
      <c r="A133" s="87">
        <v>540087</v>
      </c>
      <c r="B133" s="6" t="s">
        <v>164</v>
      </c>
      <c r="C133" s="6" t="s">
        <v>162</v>
      </c>
      <c r="D133" s="6" t="s">
        <v>46</v>
      </c>
      <c r="E133" s="87">
        <v>7</v>
      </c>
      <c r="F133" s="6">
        <v>252</v>
      </c>
      <c r="G133" s="7">
        <v>11826875</v>
      </c>
      <c r="H133" s="6">
        <v>3</v>
      </c>
      <c r="I133" s="367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367">
        <v>0.77286135693215341</v>
      </c>
      <c r="AF133" s="7">
        <v>14018345</v>
      </c>
      <c r="AG133" s="367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176">
        <f>IF(D133 = "SPLIT", "",COUNTIFS(D$11:D$350,D133,AR$11:AR$350,"&gt;"&amp;AR133)+1)</f>
        <v>19</v>
      </c>
      <c r="AV133" s="176">
        <f>IF(D133 = "SPLIT", "",COUNTIFS(D$11:D$350,D133,AS$11:AS$350,"&gt;"&amp;AS133)+1)</f>
        <v>33</v>
      </c>
    </row>
    <row r="134" spans="1:48" x14ac:dyDescent="0.25">
      <c r="A134" s="89"/>
      <c r="B134" s="11"/>
      <c r="C134" s="11" t="s">
        <v>162</v>
      </c>
      <c r="D134" s="11" t="s">
        <v>2</v>
      </c>
      <c r="E134" s="89">
        <v>7</v>
      </c>
      <c r="F134" s="11">
        <v>664</v>
      </c>
      <c r="G134" s="12">
        <v>39866155</v>
      </c>
      <c r="H134" s="11">
        <v>176</v>
      </c>
      <c r="I134" s="368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368">
        <v>0.82180094786729863</v>
      </c>
      <c r="AF134" s="12">
        <v>53744295</v>
      </c>
      <c r="AG134" s="368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369">
        <f>IF(D134 = "SPLIT", "",COUNTIFS(D$11:D$350,D134,AR$11:AR$350,"&gt;"&amp;AR134)+1)</f>
        <v>32</v>
      </c>
      <c r="AV134" s="369">
        <f>IF(D134 = "SPLIT", "",COUNTIFS(D$11:D$350,D134,AS$11:AS$350,"&gt;"&amp;AS134)+1)</f>
        <v>30</v>
      </c>
    </row>
    <row r="135" spans="1:48" x14ac:dyDescent="0.25">
      <c r="A135" s="87">
        <v>540089</v>
      </c>
      <c r="B135" s="6" t="s">
        <v>167</v>
      </c>
      <c r="C135" s="6" t="s">
        <v>166</v>
      </c>
      <c r="D135" s="6" t="s">
        <v>46</v>
      </c>
      <c r="E135" s="87">
        <v>2</v>
      </c>
      <c r="F135" s="6">
        <v>88</v>
      </c>
      <c r="G135" s="7">
        <v>2740666</v>
      </c>
      <c r="H135" s="6">
        <v>17</v>
      </c>
      <c r="I135" s="367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367">
        <v>0.94017094017094016</v>
      </c>
      <c r="AF135" s="7">
        <v>3339316</v>
      </c>
      <c r="AG135" s="367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176">
        <f>IF(D135 = "SPLIT", "",COUNTIFS(D$11:D$350,D135,AR$11:AR$350,"&gt;"&amp;AR135)+1)</f>
        <v>66</v>
      </c>
      <c r="AV135" s="176">
        <f>IF(D135 = "SPLIT", "",COUNTIFS(D$11:D$350,D135,AS$11:AS$350,"&gt;"&amp;AS135)+1)</f>
        <v>120</v>
      </c>
    </row>
    <row r="136" spans="1:48" x14ac:dyDescent="0.25">
      <c r="A136" s="88">
        <v>540088</v>
      </c>
      <c r="B136" s="9" t="s">
        <v>165</v>
      </c>
      <c r="C136" s="9" t="s">
        <v>166</v>
      </c>
      <c r="D136" s="9" t="s">
        <v>44</v>
      </c>
      <c r="E136" s="88">
        <v>2</v>
      </c>
      <c r="F136" s="9">
        <v>1412</v>
      </c>
      <c r="G136" s="10">
        <v>58244404</v>
      </c>
      <c r="H136" s="9">
        <v>988</v>
      </c>
      <c r="I136" s="366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366">
        <v>0.93874365977370267</v>
      </c>
      <c r="AF136" s="10">
        <v>82796244</v>
      </c>
      <c r="AG136" s="366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88">
        <f>IF(D136 = "SPLIT", "",COUNTIFS(D$11:D$350,D136,AR$11:AR$350,"&gt;"&amp;AR136)+1)</f>
        <v>5</v>
      </c>
      <c r="AV136" s="88">
        <f>IF(D136 = "SPLIT", "",COUNTIFS(D$11:D$350,D136,AS$11:AS$350,"&gt;"&amp;AS136)+1)</f>
        <v>12</v>
      </c>
    </row>
    <row r="137" spans="1:48" x14ac:dyDescent="0.25">
      <c r="A137" s="87">
        <v>540090</v>
      </c>
      <c r="B137" s="6" t="s">
        <v>168</v>
      </c>
      <c r="C137" s="6" t="s">
        <v>166</v>
      </c>
      <c r="D137" s="6" t="s">
        <v>46</v>
      </c>
      <c r="E137" s="87">
        <v>2</v>
      </c>
      <c r="F137" s="6">
        <v>26</v>
      </c>
      <c r="G137" s="7">
        <v>663200</v>
      </c>
      <c r="H137" s="6">
        <v>13</v>
      </c>
      <c r="I137" s="367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367">
        <v>0.90697674418604646</v>
      </c>
      <c r="AF137" s="7">
        <v>816650</v>
      </c>
      <c r="AG137" s="367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176">
        <f>IF(D137 = "SPLIT", "",COUNTIFS(D$11:D$350,D137,AR$11:AR$350,"&gt;"&amp;AR137)+1)</f>
        <v>124</v>
      </c>
      <c r="AV137" s="176">
        <f>IF(D137 = "SPLIT", "",COUNTIFS(D$11:D$350,D137,AS$11:AS$350,"&gt;"&amp;AS137)+1)</f>
        <v>175</v>
      </c>
    </row>
    <row r="138" spans="1:48" x14ac:dyDescent="0.25">
      <c r="A138" s="89"/>
      <c r="B138" s="11"/>
      <c r="C138" s="11" t="s">
        <v>166</v>
      </c>
      <c r="D138" s="11" t="s">
        <v>2</v>
      </c>
      <c r="E138" s="89">
        <v>2</v>
      </c>
      <c r="F138" s="11">
        <v>1526</v>
      </c>
      <c r="G138" s="12">
        <v>61648270</v>
      </c>
      <c r="H138" s="11">
        <v>1018</v>
      </c>
      <c r="I138" s="368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368">
        <v>0.93830334190231357</v>
      </c>
      <c r="AF138" s="12">
        <v>86952210</v>
      </c>
      <c r="AG138" s="368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369">
        <f>IF(D138 = "SPLIT", "",COUNTIFS(D$11:D$350,D138,AR$11:AR$350,"&gt;"&amp;AR138)+1)</f>
        <v>10</v>
      </c>
      <c r="AV138" s="369">
        <f>IF(D138 = "SPLIT", "",COUNTIFS(D$11:D$350,D138,AS$11:AS$350,"&gt;"&amp;AS138)+1)</f>
        <v>22</v>
      </c>
    </row>
    <row r="139" spans="1:48" x14ac:dyDescent="0.25">
      <c r="A139" s="87">
        <v>540092</v>
      </c>
      <c r="B139" s="6" t="s">
        <v>171</v>
      </c>
      <c r="C139" s="6" t="s">
        <v>170</v>
      </c>
      <c r="D139" s="6" t="s">
        <v>46</v>
      </c>
      <c r="E139" s="87">
        <v>2</v>
      </c>
      <c r="F139" s="6">
        <v>22</v>
      </c>
      <c r="G139" s="7">
        <v>1270300</v>
      </c>
      <c r="H139" s="6">
        <v>17</v>
      </c>
      <c r="I139" s="367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367">
        <v>0.66176470588235292</v>
      </c>
      <c r="AF139" s="7">
        <v>5456260</v>
      </c>
      <c r="AG139" s="367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176">
        <f>IF(D139 = "SPLIT", "",COUNTIFS(D$11:D$350,D139,AR$11:AR$350,"&gt;"&amp;AR139)+1)</f>
        <v>101</v>
      </c>
      <c r="AV139" s="176">
        <f>IF(D139 = "SPLIT", "",COUNTIFS(D$11:D$350,D139,AS$11:AS$350,"&gt;"&amp;AS139)+1)</f>
        <v>17</v>
      </c>
    </row>
    <row r="140" spans="1:48" x14ac:dyDescent="0.25">
      <c r="A140" s="87">
        <v>545535</v>
      </c>
      <c r="B140" s="6" t="s">
        <v>173</v>
      </c>
      <c r="C140" s="6" t="s">
        <v>170</v>
      </c>
      <c r="D140" s="6" t="s">
        <v>46</v>
      </c>
      <c r="E140" s="87">
        <v>2</v>
      </c>
      <c r="F140" s="6">
        <v>1</v>
      </c>
      <c r="G140" s="7">
        <v>163500</v>
      </c>
      <c r="H140" s="6">
        <v>0</v>
      </c>
      <c r="I140" s="367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367">
        <v>0.25</v>
      </c>
      <c r="AF140" s="7">
        <v>163500</v>
      </c>
      <c r="AG140" s="367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176">
        <f>IF(D140 = "SPLIT", "",COUNTIFS(D$11:D$350,D140,AR$11:AR$350,"&gt;"&amp;AR140)+1)</f>
        <v>199</v>
      </c>
      <c r="AV140" s="176">
        <f>IF(D140 = "SPLIT", "",COUNTIFS(D$11:D$350,D140,AS$11:AS$350,"&gt;"&amp;AS140)+1)</f>
        <v>159</v>
      </c>
    </row>
    <row r="141" spans="1:48" x14ac:dyDescent="0.25">
      <c r="A141" s="88">
        <v>545536</v>
      </c>
      <c r="B141" s="9" t="s">
        <v>169</v>
      </c>
      <c r="C141" s="9" t="s">
        <v>170</v>
      </c>
      <c r="D141" s="9" t="s">
        <v>44</v>
      </c>
      <c r="E141" s="88">
        <v>2</v>
      </c>
      <c r="F141" s="9">
        <v>3017</v>
      </c>
      <c r="G141" s="10">
        <v>127217567</v>
      </c>
      <c r="H141" s="9">
        <v>1693</v>
      </c>
      <c r="I141" s="366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366">
        <v>0.90737564322469988</v>
      </c>
      <c r="AF141" s="10">
        <v>167448397</v>
      </c>
      <c r="AG141" s="366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88">
        <f>IF(D141 = "SPLIT", "",COUNTIFS(D$11:D$350,D141,AR$11:AR$350,"&gt;"&amp;AR141)+1)</f>
        <v>2</v>
      </c>
      <c r="AV141" s="88">
        <f>IF(D141 = "SPLIT", "",COUNTIFS(D$11:D$350,D141,AS$11:AS$350,"&gt;"&amp;AS141)+1)</f>
        <v>4</v>
      </c>
    </row>
    <row r="142" spans="1:48" x14ac:dyDescent="0.25">
      <c r="A142" s="87">
        <v>545537</v>
      </c>
      <c r="B142" s="6" t="s">
        <v>174</v>
      </c>
      <c r="C142" s="6" t="s">
        <v>170</v>
      </c>
      <c r="D142" s="6" t="s">
        <v>46</v>
      </c>
      <c r="E142" s="87">
        <v>2</v>
      </c>
      <c r="F142" s="6">
        <v>80</v>
      </c>
      <c r="G142" s="7">
        <v>4425325</v>
      </c>
      <c r="H142" s="6">
        <v>22</v>
      </c>
      <c r="I142" s="367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367">
        <v>0.65853658536585369</v>
      </c>
      <c r="AF142" s="7">
        <v>5143925</v>
      </c>
      <c r="AG142" s="367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176">
        <f>IF(D142 = "SPLIT", "",COUNTIFS(D$11:D$350,D142,AR$11:AR$350,"&gt;"&amp;AR142)+1)</f>
        <v>43</v>
      </c>
      <c r="AV142" s="176">
        <f>IF(D142 = "SPLIT", "",COUNTIFS(D$11:D$350,D142,AS$11:AS$350,"&gt;"&amp;AS142)+1)</f>
        <v>65</v>
      </c>
    </row>
    <row r="143" spans="1:48" x14ac:dyDescent="0.25">
      <c r="A143" s="87">
        <v>540095</v>
      </c>
      <c r="B143" s="6" t="s">
        <v>172</v>
      </c>
      <c r="C143" s="6" t="s">
        <v>170</v>
      </c>
      <c r="D143" s="6" t="s">
        <v>46</v>
      </c>
      <c r="E143" s="87">
        <v>2</v>
      </c>
      <c r="F143" s="6">
        <v>30</v>
      </c>
      <c r="G143" s="7">
        <v>4203800</v>
      </c>
      <c r="H143" s="6">
        <v>0</v>
      </c>
      <c r="I143" s="367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367">
        <v>1</v>
      </c>
      <c r="AF143" s="7">
        <v>4203800</v>
      </c>
      <c r="AG143" s="367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176">
        <f>IF(D143 = "SPLIT", "",COUNTIFS(D$11:D$350,D143,AR$11:AR$350,"&gt;"&amp;AR143)+1)</f>
        <v>146</v>
      </c>
      <c r="AV143" s="176">
        <f>IF(D143 = "SPLIT", "",COUNTIFS(D$11:D$350,D143,AS$11:AS$350,"&gt;"&amp;AS143)+1)</f>
        <v>117</v>
      </c>
    </row>
    <row r="144" spans="1:48" x14ac:dyDescent="0.25">
      <c r="A144" s="87">
        <v>545539</v>
      </c>
      <c r="B144" s="6" t="s">
        <v>175</v>
      </c>
      <c r="C144" s="6" t="s">
        <v>170</v>
      </c>
      <c r="D144" s="6" t="s">
        <v>46</v>
      </c>
      <c r="E144" s="87">
        <v>2</v>
      </c>
      <c r="F144" s="6">
        <v>12</v>
      </c>
      <c r="G144" s="7">
        <v>294600</v>
      </c>
      <c r="H144" s="6">
        <v>0</v>
      </c>
      <c r="I144" s="367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367">
        <v>0.72222222222222221</v>
      </c>
      <c r="AF144" s="7">
        <v>309200</v>
      </c>
      <c r="AG144" s="367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176">
        <f>IF(D144 = "SPLIT", "",COUNTIFS(D$11:D$350,D144,AR$11:AR$350,"&gt;"&amp;AR144)+1)</f>
        <v>175</v>
      </c>
      <c r="AV144" s="176">
        <f>IF(D144 = "SPLIT", "",COUNTIFS(D$11:D$350,D144,AS$11:AS$350,"&gt;"&amp;AS144)+1)</f>
        <v>199</v>
      </c>
    </row>
    <row r="145" spans="1:48" x14ac:dyDescent="0.25">
      <c r="A145" s="89"/>
      <c r="B145" s="11"/>
      <c r="C145" s="11" t="s">
        <v>170</v>
      </c>
      <c r="D145" s="11" t="s">
        <v>2</v>
      </c>
      <c r="E145" s="89">
        <v>2</v>
      </c>
      <c r="F145" s="11">
        <v>3162</v>
      </c>
      <c r="G145" s="12">
        <v>137575092</v>
      </c>
      <c r="H145" s="11">
        <v>1732</v>
      </c>
      <c r="I145" s="368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368">
        <v>0.89640209726993314</v>
      </c>
      <c r="AF145" s="12">
        <v>182725082</v>
      </c>
      <c r="AG145" s="368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369">
        <f>IF(D145 = "SPLIT", "",COUNTIFS(D$11:D$350,D145,AR$11:AR$350,"&gt;"&amp;AR145)+1)</f>
        <v>2</v>
      </c>
      <c r="AV145" s="369">
        <f>IF(D145 = "SPLIT", "",COUNTIFS(D$11:D$350,D145,AS$11:AS$350,"&gt;"&amp;AS145)+1)</f>
        <v>6</v>
      </c>
    </row>
    <row r="146" spans="1:48" x14ac:dyDescent="0.25">
      <c r="A146" s="87">
        <v>540098</v>
      </c>
      <c r="B146" s="6" t="s">
        <v>178</v>
      </c>
      <c r="C146" s="6" t="s">
        <v>177</v>
      </c>
      <c r="D146" s="6" t="s">
        <v>46</v>
      </c>
      <c r="E146" s="87">
        <v>6</v>
      </c>
      <c r="F146" s="6">
        <v>20</v>
      </c>
      <c r="G146" s="7">
        <v>1140400</v>
      </c>
      <c r="H146" s="6">
        <v>3</v>
      </c>
      <c r="I146" s="367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367">
        <v>0.83333333333333337</v>
      </c>
      <c r="AF146" s="7">
        <v>1254204</v>
      </c>
      <c r="AG146" s="367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176">
        <f>IF(D146 = "SPLIT", "",COUNTIFS(D$11:D$350,D146,AR$11:AR$350,"&gt;"&amp;AR146)+1)</f>
        <v>146</v>
      </c>
      <c r="AV146" s="176">
        <f>IF(D146 = "SPLIT", "",COUNTIFS(D$11:D$350,D146,AS$11:AS$350,"&gt;"&amp;AS146)+1)</f>
        <v>165</v>
      </c>
    </row>
    <row r="147" spans="1:48" x14ac:dyDescent="0.25">
      <c r="A147" s="87">
        <v>540099</v>
      </c>
      <c r="B147" s="6" t="s">
        <v>179</v>
      </c>
      <c r="C147" s="6" t="s">
        <v>177</v>
      </c>
      <c r="D147" s="6" t="s">
        <v>46</v>
      </c>
      <c r="E147" s="87">
        <v>6</v>
      </c>
      <c r="F147" s="6">
        <v>17</v>
      </c>
      <c r="G147" s="7">
        <v>1804300</v>
      </c>
      <c r="H147" s="6">
        <v>0</v>
      </c>
      <c r="I147" s="367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367">
        <v>0.39583333333333331</v>
      </c>
      <c r="AF147" s="7">
        <v>2159100</v>
      </c>
      <c r="AG147" s="367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176">
        <f>IF(D147 = "SPLIT", "",COUNTIFS(D$11:D$350,D147,AR$11:AR$350,"&gt;"&amp;AR147)+1)</f>
        <v>119</v>
      </c>
      <c r="AV147" s="176">
        <f>IF(D147 = "SPLIT", "",COUNTIFS(D$11:D$350,D147,AS$11:AS$350,"&gt;"&amp;AS147)+1)</f>
        <v>73</v>
      </c>
    </row>
    <row r="148" spans="1:48" x14ac:dyDescent="0.25">
      <c r="A148" s="87">
        <v>540100</v>
      </c>
      <c r="B148" s="6" t="s">
        <v>180</v>
      </c>
      <c r="C148" s="6" t="s">
        <v>177</v>
      </c>
      <c r="D148" s="6" t="s">
        <v>46</v>
      </c>
      <c r="E148" s="87">
        <v>6</v>
      </c>
      <c r="F148" s="6">
        <v>18</v>
      </c>
      <c r="G148" s="7">
        <v>712100</v>
      </c>
      <c r="H148" s="6">
        <v>3</v>
      </c>
      <c r="I148" s="367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367">
        <v>0.66666666666666663</v>
      </c>
      <c r="AF148" s="7">
        <v>831670</v>
      </c>
      <c r="AG148" s="367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176">
        <f>IF(D148 = "SPLIT", "",COUNTIFS(D$11:D$350,D148,AR$11:AR$350,"&gt;"&amp;AR148)+1)</f>
        <v>139</v>
      </c>
      <c r="AV148" s="176">
        <f>IF(D148 = "SPLIT", "",COUNTIFS(D$11:D$350,D148,AS$11:AS$350,"&gt;"&amp;AS148)+1)</f>
        <v>83</v>
      </c>
    </row>
    <row r="149" spans="1:48" x14ac:dyDescent="0.25">
      <c r="A149" s="87">
        <v>540101</v>
      </c>
      <c r="B149" s="6" t="s">
        <v>181</v>
      </c>
      <c r="C149" s="6" t="s">
        <v>177</v>
      </c>
      <c r="D149" s="6" t="s">
        <v>46</v>
      </c>
      <c r="E149" s="87">
        <v>6</v>
      </c>
      <c r="F149" s="6">
        <v>30</v>
      </c>
      <c r="G149" s="7">
        <v>2073745</v>
      </c>
      <c r="H149" s="6">
        <v>2</v>
      </c>
      <c r="I149" s="367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367">
        <v>0.6470588235294118</v>
      </c>
      <c r="AF149" s="7">
        <v>3392245</v>
      </c>
      <c r="AG149" s="367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176">
        <f>IF(D149 = "SPLIT", "",COUNTIFS(D$11:D$350,D149,AR$11:AR$350,"&gt;"&amp;AR149)+1)</f>
        <v>114</v>
      </c>
      <c r="AV149" s="176">
        <f>IF(D149 = "SPLIT", "",COUNTIFS(D$11:D$350,D149,AS$11:AS$350,"&gt;"&amp;AS149)+1)</f>
        <v>97</v>
      </c>
    </row>
    <row r="150" spans="1:48" x14ac:dyDescent="0.25">
      <c r="A150" s="87">
        <v>540102</v>
      </c>
      <c r="B150" s="6" t="s">
        <v>182</v>
      </c>
      <c r="C150" s="6" t="s">
        <v>177</v>
      </c>
      <c r="D150" s="6" t="s">
        <v>46</v>
      </c>
      <c r="E150" s="87">
        <v>6</v>
      </c>
      <c r="F150" s="6">
        <v>29</v>
      </c>
      <c r="G150" s="7">
        <v>674700</v>
      </c>
      <c r="H150" s="6">
        <v>3</v>
      </c>
      <c r="I150" s="367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367">
        <v>0.88888888888888884</v>
      </c>
      <c r="AF150" s="7">
        <v>758110</v>
      </c>
      <c r="AG150" s="367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176">
        <f>IF(D150 = "SPLIT", "",COUNTIFS(D$11:D$350,D150,AR$11:AR$350,"&gt;"&amp;AR150)+1)</f>
        <v>134</v>
      </c>
      <c r="AV150" s="176">
        <f>IF(D150 = "SPLIT", "",COUNTIFS(D$11:D$350,D150,AS$11:AS$350,"&gt;"&amp;AS150)+1)</f>
        <v>177</v>
      </c>
    </row>
    <row r="151" spans="1:48" x14ac:dyDescent="0.25">
      <c r="A151" s="87">
        <v>540103</v>
      </c>
      <c r="B151" s="6" t="s">
        <v>183</v>
      </c>
      <c r="C151" s="6" t="s">
        <v>177</v>
      </c>
      <c r="D151" s="6" t="s">
        <v>46</v>
      </c>
      <c r="E151" s="87">
        <v>6</v>
      </c>
      <c r="F151" s="6">
        <v>144</v>
      </c>
      <c r="G151" s="7">
        <v>7904160</v>
      </c>
      <c r="H151" s="6">
        <v>10</v>
      </c>
      <c r="I151" s="367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367">
        <v>0.79207920792079212</v>
      </c>
      <c r="AF151" s="7">
        <v>8306090</v>
      </c>
      <c r="AG151" s="367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176">
        <f>IF(D151 = "SPLIT", "",COUNTIFS(D$11:D$350,D151,AR$11:AR$350,"&gt;"&amp;AR151)+1)</f>
        <v>37</v>
      </c>
      <c r="AV151" s="176">
        <f>IF(D151 = "SPLIT", "",COUNTIFS(D$11:D$350,D151,AS$11:AS$350,"&gt;"&amp;AS151)+1)</f>
        <v>40</v>
      </c>
    </row>
    <row r="152" spans="1:48" x14ac:dyDescent="0.25">
      <c r="A152" s="88">
        <v>540097</v>
      </c>
      <c r="B152" s="9" t="s">
        <v>176</v>
      </c>
      <c r="C152" s="9" t="s">
        <v>177</v>
      </c>
      <c r="D152" s="9" t="s">
        <v>44</v>
      </c>
      <c r="E152" s="88">
        <v>6</v>
      </c>
      <c r="F152" s="9">
        <v>751</v>
      </c>
      <c r="G152" s="10">
        <v>59663522</v>
      </c>
      <c r="H152" s="9">
        <v>281</v>
      </c>
      <c r="I152" s="366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366">
        <v>0.90189328743545616</v>
      </c>
      <c r="AF152" s="10">
        <v>67892796</v>
      </c>
      <c r="AG152" s="366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88">
        <f>IF(D152 = "SPLIT", "",COUNTIFS(D$11:D$350,D152,AR$11:AR$350,"&gt;"&amp;AR152)+1)</f>
        <v>17</v>
      </c>
      <c r="AV152" s="88">
        <f>IF(D152 = "SPLIT", "",COUNTIFS(D$11:D$350,D152,AS$11:AS$350,"&gt;"&amp;AS152)+1)</f>
        <v>17</v>
      </c>
    </row>
    <row r="153" spans="1:48" x14ac:dyDescent="0.25">
      <c r="A153" s="87">
        <v>540104</v>
      </c>
      <c r="B153" s="6" t="s">
        <v>184</v>
      </c>
      <c r="C153" s="6" t="s">
        <v>177</v>
      </c>
      <c r="D153" s="6" t="s">
        <v>46</v>
      </c>
      <c r="E153" s="87">
        <v>6</v>
      </c>
      <c r="F153" s="6">
        <v>17</v>
      </c>
      <c r="G153" s="7">
        <v>852100</v>
      </c>
      <c r="H153" s="6">
        <v>1</v>
      </c>
      <c r="I153" s="367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367">
        <v>0.81818181818181823</v>
      </c>
      <c r="AF153" s="7">
        <v>859700</v>
      </c>
      <c r="AG153" s="367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176">
        <f>IF(D153 = "SPLIT", "",COUNTIFS(D$11:D$350,D153,AR$11:AR$350,"&gt;"&amp;AR153)+1)</f>
        <v>166</v>
      </c>
      <c r="AV153" s="176">
        <f>IF(D153 = "SPLIT", "",COUNTIFS(D$11:D$350,D153,AS$11:AS$350,"&gt;"&amp;AS153)+1)</f>
        <v>156</v>
      </c>
    </row>
    <row r="154" spans="1:48" x14ac:dyDescent="0.25">
      <c r="A154" s="87">
        <v>540292</v>
      </c>
      <c r="B154" s="6" t="s">
        <v>187</v>
      </c>
      <c r="C154" s="6" t="s">
        <v>177</v>
      </c>
      <c r="D154" s="6" t="s">
        <v>46</v>
      </c>
      <c r="E154" s="87">
        <v>6</v>
      </c>
      <c r="F154" s="6">
        <v>50</v>
      </c>
      <c r="G154" s="7">
        <v>4779370</v>
      </c>
      <c r="H154" s="6">
        <v>4</v>
      </c>
      <c r="I154" s="367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367">
        <v>1</v>
      </c>
      <c r="AF154" s="7">
        <v>5016370</v>
      </c>
      <c r="AG154" s="367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176">
        <f>IF(D154 = "SPLIT", "",COUNTIFS(D$11:D$350,D154,AR$11:AR$350,"&gt;"&amp;AR154)+1)</f>
        <v>109</v>
      </c>
      <c r="AV154" s="176">
        <f>IF(D154 = "SPLIT", "",COUNTIFS(D$11:D$350,D154,AS$11:AS$350,"&gt;"&amp;AS154)+1)</f>
        <v>105</v>
      </c>
    </row>
    <row r="155" spans="1:48" x14ac:dyDescent="0.25">
      <c r="A155" s="87">
        <v>540105</v>
      </c>
      <c r="B155" s="6" t="s">
        <v>185</v>
      </c>
      <c r="C155" s="6" t="s">
        <v>177</v>
      </c>
      <c r="D155" s="6" t="s">
        <v>46</v>
      </c>
      <c r="E155" s="87">
        <v>6</v>
      </c>
      <c r="F155" s="6">
        <v>9</v>
      </c>
      <c r="G155" s="7">
        <v>319100</v>
      </c>
      <c r="H155" s="6">
        <v>1</v>
      </c>
      <c r="I155" s="367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367">
        <v>0.47826086956521741</v>
      </c>
      <c r="AF155" s="7">
        <v>352200</v>
      </c>
      <c r="AG155" s="367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176">
        <f>IF(D155 = "SPLIT", "",COUNTIFS(D$11:D$350,D155,AR$11:AR$350,"&gt;"&amp;AR155)+1)</f>
        <v>164</v>
      </c>
      <c r="AV155" s="176">
        <f>IF(D155 = "SPLIT", "",COUNTIFS(D$11:D$350,D155,AS$11:AS$350,"&gt;"&amp;AS155)+1)</f>
        <v>168</v>
      </c>
    </row>
    <row r="156" spans="1:48" x14ac:dyDescent="0.25">
      <c r="A156" s="87">
        <v>540106</v>
      </c>
      <c r="B156" s="6" t="s">
        <v>186</v>
      </c>
      <c r="C156" s="6" t="s">
        <v>177</v>
      </c>
      <c r="D156" s="6" t="s">
        <v>46</v>
      </c>
      <c r="E156" s="87">
        <v>6</v>
      </c>
      <c r="F156" s="6">
        <v>33</v>
      </c>
      <c r="G156" s="7">
        <v>1973900</v>
      </c>
      <c r="H156" s="6">
        <v>1</v>
      </c>
      <c r="I156" s="367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367">
        <v>0.74468085106382975</v>
      </c>
      <c r="AF156" s="7">
        <v>1999100</v>
      </c>
      <c r="AG156" s="367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176">
        <f>IF(D156 = "SPLIT", "",COUNTIFS(D$11:D$350,D156,AR$11:AR$350,"&gt;"&amp;AR156)+1)</f>
        <v>120</v>
      </c>
      <c r="AV156" s="176">
        <f>IF(D156 = "SPLIT", "",COUNTIFS(D$11:D$350,D156,AS$11:AS$350,"&gt;"&amp;AS156)+1)</f>
        <v>141</v>
      </c>
    </row>
    <row r="157" spans="1:48" x14ac:dyDescent="0.25">
      <c r="A157" s="89"/>
      <c r="B157" s="11"/>
      <c r="C157" s="11" t="s">
        <v>177</v>
      </c>
      <c r="D157" s="11" t="s">
        <v>2</v>
      </c>
      <c r="E157" s="89">
        <v>6</v>
      </c>
      <c r="F157" s="11">
        <v>1118</v>
      </c>
      <c r="G157" s="12">
        <v>81897397</v>
      </c>
      <c r="H157" s="11">
        <v>309</v>
      </c>
      <c r="I157" s="368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368">
        <v>0.85321637426900587</v>
      </c>
      <c r="AF157" s="12">
        <v>92821585</v>
      </c>
      <c r="AG157" s="368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369">
        <f>IF(D157 = "SPLIT", "",COUNTIFS(D$11:D$350,D157,AR$11:AR$350,"&gt;"&amp;AR157)+1)</f>
        <v>19</v>
      </c>
      <c r="AV157" s="369">
        <f>IF(D157 = "SPLIT", "",COUNTIFS(D$11:D$350,D157,AS$11:AS$350,"&gt;"&amp;AS157)+1)</f>
        <v>19</v>
      </c>
    </row>
    <row r="158" spans="1:48" x14ac:dyDescent="0.25">
      <c r="A158" s="87">
        <v>540108</v>
      </c>
      <c r="B158" s="6" t="s">
        <v>190</v>
      </c>
      <c r="C158" s="6" t="s">
        <v>189</v>
      </c>
      <c r="D158" s="6" t="s">
        <v>46</v>
      </c>
      <c r="E158" s="87">
        <v>10</v>
      </c>
      <c r="F158" s="6">
        <v>237</v>
      </c>
      <c r="G158" s="7">
        <v>8724000</v>
      </c>
      <c r="H158" s="6">
        <v>2</v>
      </c>
      <c r="I158" s="367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367">
        <v>0.83125000000000004</v>
      </c>
      <c r="AF158" s="7">
        <v>9832150</v>
      </c>
      <c r="AG158" s="367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176">
        <f>IF(D158 = "SPLIT", "",COUNTIFS(D$11:D$350,D158,AR$11:AR$350,"&gt;"&amp;AR158)+1)</f>
        <v>22</v>
      </c>
      <c r="AV158" s="176">
        <f>IF(D158 = "SPLIT", "",COUNTIFS(D$11:D$350,D158,AS$11:AS$350,"&gt;"&amp;AS158)+1)</f>
        <v>36</v>
      </c>
    </row>
    <row r="159" spans="1:48" x14ac:dyDescent="0.25">
      <c r="A159" s="87">
        <v>540287</v>
      </c>
      <c r="B159" s="6" t="s">
        <v>194</v>
      </c>
      <c r="C159" s="6" t="s">
        <v>189</v>
      </c>
      <c r="D159" s="6" t="s">
        <v>46</v>
      </c>
      <c r="E159" s="87">
        <v>10</v>
      </c>
      <c r="F159" s="6">
        <v>47</v>
      </c>
      <c r="G159" s="7">
        <v>1772900</v>
      </c>
      <c r="H159" s="6">
        <v>2</v>
      </c>
      <c r="I159" s="367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367">
        <v>0.68421052631578949</v>
      </c>
      <c r="AF159" s="7">
        <v>2956200</v>
      </c>
      <c r="AG159" s="367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176">
        <f>IF(D159 = "SPLIT", "",COUNTIFS(D$11:D$350,D159,AR$11:AR$350,"&gt;"&amp;AR159)+1)</f>
        <v>90</v>
      </c>
      <c r="AV159" s="176">
        <f>IF(D159 = "SPLIT", "",COUNTIFS(D$11:D$350,D159,AS$11:AS$350,"&gt;"&amp;AS159)+1)</f>
        <v>57</v>
      </c>
    </row>
    <row r="160" spans="1:48" x14ac:dyDescent="0.25">
      <c r="A160" s="87">
        <v>540109</v>
      </c>
      <c r="B160" s="6" t="s">
        <v>191</v>
      </c>
      <c r="C160" s="6" t="s">
        <v>189</v>
      </c>
      <c r="D160" s="6" t="s">
        <v>46</v>
      </c>
      <c r="E160" s="87">
        <v>10</v>
      </c>
      <c r="F160" s="6">
        <v>33</v>
      </c>
      <c r="G160" s="7">
        <v>2203700</v>
      </c>
      <c r="H160" s="6">
        <v>0</v>
      </c>
      <c r="I160" s="367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367">
        <v>0.82499999999999996</v>
      </c>
      <c r="AF160" s="7">
        <v>2203700</v>
      </c>
      <c r="AG160" s="367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176">
        <f>IF(D160 = "SPLIT", "",COUNTIFS(D$11:D$350,D160,AR$11:AR$350,"&gt;"&amp;AR160)+1)</f>
        <v>127</v>
      </c>
      <c r="AV160" s="176">
        <f>IF(D160 = "SPLIT", "",COUNTIFS(D$11:D$350,D160,AS$11:AS$350,"&gt;"&amp;AS160)+1)</f>
        <v>19</v>
      </c>
    </row>
    <row r="161" spans="1:48" x14ac:dyDescent="0.25">
      <c r="A161" s="88">
        <v>540107</v>
      </c>
      <c r="B161" s="9" t="s">
        <v>188</v>
      </c>
      <c r="C161" s="9" t="s">
        <v>189</v>
      </c>
      <c r="D161" s="9" t="s">
        <v>44</v>
      </c>
      <c r="E161" s="88">
        <v>10</v>
      </c>
      <c r="F161" s="9">
        <v>407</v>
      </c>
      <c r="G161" s="10">
        <v>29009669</v>
      </c>
      <c r="H161" s="9">
        <v>177</v>
      </c>
      <c r="I161" s="366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366">
        <v>0.92391304347826086</v>
      </c>
      <c r="AF161" s="10">
        <v>35324588</v>
      </c>
      <c r="AG161" s="366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88">
        <f>IF(D161 = "SPLIT", "",COUNTIFS(D$11:D$350,D161,AR$11:AR$350,"&gt;"&amp;AR161)+1)</f>
        <v>35</v>
      </c>
      <c r="AV161" s="88">
        <f>IF(D161 = "SPLIT", "",COUNTIFS(D$11:D$350,D161,AS$11:AS$350,"&gt;"&amp;AS161)+1)</f>
        <v>19</v>
      </c>
    </row>
    <row r="162" spans="1:48" x14ac:dyDescent="0.25">
      <c r="A162" s="87">
        <v>540110</v>
      </c>
      <c r="B162" s="6" t="s">
        <v>192</v>
      </c>
      <c r="C162" s="6" t="s">
        <v>189</v>
      </c>
      <c r="D162" s="6" t="s">
        <v>46</v>
      </c>
      <c r="E162" s="87">
        <v>10</v>
      </c>
      <c r="F162" s="6">
        <v>119</v>
      </c>
      <c r="G162" s="7">
        <v>5769200</v>
      </c>
      <c r="H162" s="6">
        <v>1</v>
      </c>
      <c r="I162" s="367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7">
        <v>1355900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367">
        <v>0.86805555555555558</v>
      </c>
      <c r="AF162" s="7">
        <v>6070260</v>
      </c>
      <c r="AG162" s="367">
        <v>0.70170250937489886</v>
      </c>
      <c r="AH162" s="6">
        <v>14</v>
      </c>
      <c r="AI162" s="7">
        <v>1516400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7">
        <v>2580500</v>
      </c>
      <c r="AR162" s="6">
        <v>144</v>
      </c>
      <c r="AS162" s="7">
        <v>8650760</v>
      </c>
      <c r="AU162" s="176">
        <f>IF(D162 = "SPLIT", "",COUNTIFS(D$11:D$350,D162,AR$11:AR$350,"&gt;"&amp;AR162)+1)</f>
        <v>50</v>
      </c>
      <c r="AV162" s="176">
        <f>IF(D162 = "SPLIT", "",COUNTIFS(D$11:D$350,D162,AS$11:AS$350,"&gt;"&amp;AS162)+1)</f>
        <v>74</v>
      </c>
    </row>
    <row r="163" spans="1:48" x14ac:dyDescent="0.25">
      <c r="A163" s="87">
        <v>540111</v>
      </c>
      <c r="B163" s="6" t="s">
        <v>193</v>
      </c>
      <c r="C163" s="6" t="s">
        <v>189</v>
      </c>
      <c r="D163" s="6" t="s">
        <v>46</v>
      </c>
      <c r="E163" s="87">
        <v>10</v>
      </c>
      <c r="F163" s="6">
        <v>88</v>
      </c>
      <c r="G163" s="7">
        <v>3648900</v>
      </c>
      <c r="H163" s="6">
        <v>170</v>
      </c>
      <c r="I163" s="367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6">
        <v>56</v>
      </c>
      <c r="R163" s="7">
        <v>31712618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6">
        <v>7</v>
      </c>
      <c r="Z163" s="7">
        <v>3769500</v>
      </c>
      <c r="AA163" s="6">
        <v>3</v>
      </c>
      <c r="AB163" s="7">
        <v>274300</v>
      </c>
      <c r="AD163" s="6">
        <v>267</v>
      </c>
      <c r="AE163" s="367">
        <v>0.79701492537313434</v>
      </c>
      <c r="AF163" s="7">
        <v>6742860</v>
      </c>
      <c r="AG163" s="367">
        <v>0.15539523500335711</v>
      </c>
      <c r="AH163" s="6">
        <v>56</v>
      </c>
      <c r="AI163" s="7">
        <v>31712618</v>
      </c>
      <c r="AJ163" s="6">
        <v>12</v>
      </c>
      <c r="AK163" s="7">
        <v>4936200</v>
      </c>
      <c r="AM163" s="6">
        <v>267</v>
      </c>
      <c r="AN163" s="7">
        <v>6742860</v>
      </c>
      <c r="AO163" s="6">
        <v>68</v>
      </c>
      <c r="AP163" s="7">
        <v>36648818</v>
      </c>
      <c r="AR163" s="6">
        <v>335</v>
      </c>
      <c r="AS163" s="7">
        <v>43391678</v>
      </c>
      <c r="AU163" s="176">
        <f>IF(D163 = "SPLIT", "",COUNTIFS(D$11:D$350,D163,AR$11:AR$350,"&gt;"&amp;AR163)+1)</f>
        <v>20</v>
      </c>
      <c r="AV163" s="176">
        <f>IF(D163 = "SPLIT", "",COUNTIFS(D$11:D$350,D163,AS$11:AS$350,"&gt;"&amp;AS163)+1)</f>
        <v>22</v>
      </c>
    </row>
    <row r="164" spans="1:48" x14ac:dyDescent="0.25">
      <c r="A164" s="87">
        <v>540152</v>
      </c>
      <c r="B164" s="6" t="s">
        <v>195</v>
      </c>
      <c r="C164" s="6" t="s">
        <v>189</v>
      </c>
      <c r="D164" s="6" t="s">
        <v>68</v>
      </c>
      <c r="E164" s="87">
        <v>10</v>
      </c>
      <c r="F164" s="6">
        <v>4</v>
      </c>
      <c r="G164" s="7">
        <v>164000</v>
      </c>
      <c r="H164" s="6">
        <v>0</v>
      </c>
      <c r="I164" s="367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367">
        <v>1</v>
      </c>
      <c r="AF164" s="7">
        <v>164000</v>
      </c>
      <c r="AG164" s="367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176" t="str">
        <f>IF(D164 = "SPLIT", "",COUNTIFS(D$11:D$350,D164,AR$11:AR$350,"&gt;"&amp;AR164)+1)</f>
        <v/>
      </c>
      <c r="AV164" s="176" t="str">
        <f>IF(D164 = "SPLIT", "",COUNTIFS(D$11:D$350,D164,AS$11:AS$350,"&gt;"&amp;AS164)+1)</f>
        <v/>
      </c>
    </row>
    <row r="165" spans="1:48" x14ac:dyDescent="0.25">
      <c r="A165" s="89"/>
      <c r="B165" s="11"/>
      <c r="C165" s="11" t="s">
        <v>189</v>
      </c>
      <c r="D165" s="11" t="s">
        <v>2</v>
      </c>
      <c r="E165" s="89">
        <v>10</v>
      </c>
      <c r="F165" s="11">
        <v>935</v>
      </c>
      <c r="G165" s="12">
        <v>51292369</v>
      </c>
      <c r="H165" s="11">
        <v>352</v>
      </c>
      <c r="I165" s="368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11">
        <v>135</v>
      </c>
      <c r="R165" s="12">
        <v>44604201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11">
        <v>19</v>
      </c>
      <c r="Z165" s="12">
        <v>8564739</v>
      </c>
      <c r="AA165" s="11">
        <v>23</v>
      </c>
      <c r="AB165" s="12">
        <v>2661200</v>
      </c>
      <c r="AD165" s="11">
        <v>1342</v>
      </c>
      <c r="AE165" s="368">
        <v>0.85860524632117718</v>
      </c>
      <c r="AF165" s="12">
        <v>63293758</v>
      </c>
      <c r="AG165" s="368">
        <v>0.29026162782832249</v>
      </c>
      <c r="AH165" s="11">
        <v>175</v>
      </c>
      <c r="AI165" s="12">
        <v>94029817</v>
      </c>
      <c r="AJ165" s="11">
        <v>46</v>
      </c>
      <c r="AK165" s="12">
        <v>60734039</v>
      </c>
      <c r="AM165" s="11">
        <v>1332</v>
      </c>
      <c r="AN165" s="12">
        <v>58930958</v>
      </c>
      <c r="AO165" s="11">
        <v>231</v>
      </c>
      <c r="AP165" s="12">
        <v>159126656</v>
      </c>
      <c r="AR165" s="11">
        <v>1563</v>
      </c>
      <c r="AS165" s="12">
        <v>218057614</v>
      </c>
      <c r="AU165" s="369">
        <f>IF(D165 = "SPLIT", "",COUNTIFS(D$11:D$350,D165,AR$11:AR$350,"&gt;"&amp;AR165)+1)</f>
        <v>21</v>
      </c>
      <c r="AV165" s="369">
        <f>IF(D165 = "SPLIT", "",COUNTIFS(D$11:D$350,D165,AS$11:AS$350,"&gt;"&amp;AS165)+1)</f>
        <v>11</v>
      </c>
    </row>
    <row r="166" spans="1:48" x14ac:dyDescent="0.25">
      <c r="A166" s="87">
        <v>540247</v>
      </c>
      <c r="B166" s="6" t="s">
        <v>199</v>
      </c>
      <c r="C166" s="6" t="s">
        <v>197</v>
      </c>
      <c r="D166" s="6" t="s">
        <v>46</v>
      </c>
      <c r="E166" s="87">
        <v>2</v>
      </c>
      <c r="F166" s="6">
        <v>118</v>
      </c>
      <c r="G166" s="7">
        <v>5752652</v>
      </c>
      <c r="H166" s="6">
        <v>71</v>
      </c>
      <c r="I166" s="367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367">
        <v>0.92380952380952386</v>
      </c>
      <c r="AF166" s="7">
        <v>8342332</v>
      </c>
      <c r="AG166" s="367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176">
        <f>IF(D166 = "SPLIT", "",COUNTIFS(D$11:D$350,D166,AR$11:AR$350,"&gt;"&amp;AR166)+1)</f>
        <v>35</v>
      </c>
      <c r="AV166" s="176">
        <f>IF(D166 = "SPLIT", "",COUNTIFS(D$11:D$350,D166,AS$11:AS$350,"&gt;"&amp;AS166)+1)</f>
        <v>70</v>
      </c>
    </row>
    <row r="167" spans="1:48" x14ac:dyDescent="0.25">
      <c r="A167" s="87">
        <v>540251</v>
      </c>
      <c r="B167" s="6" t="s">
        <v>203</v>
      </c>
      <c r="C167" s="6" t="s">
        <v>197</v>
      </c>
      <c r="D167" s="6" t="s">
        <v>46</v>
      </c>
      <c r="E167" s="87">
        <v>2</v>
      </c>
      <c r="F167" s="6">
        <v>64</v>
      </c>
      <c r="G167" s="7">
        <v>1898400</v>
      </c>
      <c r="H167" s="6">
        <v>49</v>
      </c>
      <c r="I167" s="367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367">
        <v>0.85074626865671643</v>
      </c>
      <c r="AF167" s="7">
        <v>2647716</v>
      </c>
      <c r="AG167" s="367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176">
        <f>IF(D167 = "SPLIT", "",COUNTIFS(D$11:D$350,D167,AR$11:AR$350,"&gt;"&amp;AR167)+1)</f>
        <v>53</v>
      </c>
      <c r="AV167" s="176">
        <f>IF(D167 = "SPLIT", "",COUNTIFS(D$11:D$350,D167,AS$11:AS$350,"&gt;"&amp;AS167)+1)</f>
        <v>123</v>
      </c>
    </row>
    <row r="168" spans="1:48" x14ac:dyDescent="0.25">
      <c r="A168" s="87">
        <v>540113</v>
      </c>
      <c r="B168" s="6" t="s">
        <v>198</v>
      </c>
      <c r="C168" s="6" t="s">
        <v>197</v>
      </c>
      <c r="D168" s="6" t="s">
        <v>46</v>
      </c>
      <c r="E168" s="87">
        <v>2</v>
      </c>
      <c r="F168" s="6">
        <v>27</v>
      </c>
      <c r="G168" s="7">
        <v>667300</v>
      </c>
      <c r="H168" s="6">
        <v>2</v>
      </c>
      <c r="I168" s="367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367">
        <v>0.87878787878787878</v>
      </c>
      <c r="AF168" s="7">
        <v>695800</v>
      </c>
      <c r="AG168" s="367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176">
        <f>IF(D168 = "SPLIT", "",COUNTIFS(D$11:D$350,D168,AR$11:AR$350,"&gt;"&amp;AR168)+1)</f>
        <v>139</v>
      </c>
      <c r="AV168" s="176">
        <f>IF(D168 = "SPLIT", "",COUNTIFS(D$11:D$350,D168,AS$11:AS$350,"&gt;"&amp;AS168)+1)</f>
        <v>180</v>
      </c>
    </row>
    <row r="169" spans="1:48" x14ac:dyDescent="0.25">
      <c r="A169" s="87">
        <v>540248</v>
      </c>
      <c r="B169" s="6" t="s">
        <v>200</v>
      </c>
      <c r="C169" s="6" t="s">
        <v>197</v>
      </c>
      <c r="D169" s="6" t="s">
        <v>46</v>
      </c>
      <c r="E169" s="87">
        <v>2</v>
      </c>
      <c r="F169" s="6">
        <v>50</v>
      </c>
      <c r="G169" s="7">
        <v>2369600</v>
      </c>
      <c r="H169" s="6">
        <v>49</v>
      </c>
      <c r="I169" s="367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7">
        <v>47000</v>
      </c>
      <c r="AA169" s="6">
        <v>1</v>
      </c>
      <c r="AB169" s="7">
        <v>150200</v>
      </c>
      <c r="AD169" s="6">
        <v>101</v>
      </c>
      <c r="AE169" s="367">
        <v>0.93518518518518523</v>
      </c>
      <c r="AF169" s="7">
        <v>3528750</v>
      </c>
      <c r="AG169" s="367">
        <v>0.91403002085141105</v>
      </c>
      <c r="AH169" s="6">
        <v>5</v>
      </c>
      <c r="AI169" s="7">
        <v>134700</v>
      </c>
      <c r="AJ169" s="6">
        <v>2</v>
      </c>
      <c r="AK169" s="7">
        <v>197200</v>
      </c>
      <c r="AM169" s="6">
        <v>100</v>
      </c>
      <c r="AN169" s="7">
        <v>3259150</v>
      </c>
      <c r="AO169" s="6">
        <v>8</v>
      </c>
      <c r="AP169" s="7">
        <v>601500</v>
      </c>
      <c r="AR169" s="6">
        <v>108</v>
      </c>
      <c r="AS169" s="7">
        <v>3860650</v>
      </c>
      <c r="AU169" s="176">
        <f>IF(D169 = "SPLIT", "",COUNTIFS(D$11:D$350,D169,AR$11:AR$350,"&gt;"&amp;AR169)+1)</f>
        <v>68</v>
      </c>
      <c r="AV169" s="176">
        <f>IF(D169 = "SPLIT", "",COUNTIFS(D$11:D$350,D169,AS$11:AS$350,"&gt;"&amp;AS169)+1)</f>
        <v>121</v>
      </c>
    </row>
    <row r="170" spans="1:48" x14ac:dyDescent="0.25">
      <c r="A170" s="88">
        <v>540112</v>
      </c>
      <c r="B170" s="9" t="s">
        <v>196</v>
      </c>
      <c r="C170" s="9" t="s">
        <v>197</v>
      </c>
      <c r="D170" s="9" t="s">
        <v>44</v>
      </c>
      <c r="E170" s="88">
        <v>2</v>
      </c>
      <c r="F170" s="9">
        <v>447</v>
      </c>
      <c r="G170" s="10">
        <v>29779168</v>
      </c>
      <c r="H170" s="9">
        <v>384</v>
      </c>
      <c r="I170" s="366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366">
        <v>0.94988610478359914</v>
      </c>
      <c r="AF170" s="10">
        <v>37517268</v>
      </c>
      <c r="AG170" s="366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88">
        <f>IF(D170 = "SPLIT", "",COUNTIFS(D$11:D$350,D170,AR$11:AR$350,"&gt;"&amp;AR170)+1)</f>
        <v>26</v>
      </c>
      <c r="AV170" s="88">
        <f>IF(D170 = "SPLIT", "",COUNTIFS(D$11:D$350,D170,AS$11:AS$350,"&gt;"&amp;AS170)+1)</f>
        <v>35</v>
      </c>
    </row>
    <row r="171" spans="1:48" x14ac:dyDescent="0.25">
      <c r="A171" s="87">
        <v>540249</v>
      </c>
      <c r="B171" s="6" t="s">
        <v>201</v>
      </c>
      <c r="C171" s="6" t="s">
        <v>197</v>
      </c>
      <c r="D171" s="6" t="s">
        <v>46</v>
      </c>
      <c r="E171" s="87">
        <v>2</v>
      </c>
      <c r="F171" s="6">
        <v>55</v>
      </c>
      <c r="G171" s="7">
        <v>4188100</v>
      </c>
      <c r="H171" s="6">
        <v>14</v>
      </c>
      <c r="I171" s="367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6">
        <v>0</v>
      </c>
      <c r="Z171" s="7">
        <v>0</v>
      </c>
      <c r="AA171" s="6">
        <v>1</v>
      </c>
      <c r="AB171" s="7">
        <v>150000</v>
      </c>
      <c r="AD171" s="6">
        <v>69</v>
      </c>
      <c r="AE171" s="367">
        <v>0.98571428571428577</v>
      </c>
      <c r="AF171" s="7">
        <v>4405560</v>
      </c>
      <c r="AG171" s="367">
        <v>0.96707320285541187</v>
      </c>
      <c r="AH171" s="6">
        <v>0</v>
      </c>
      <c r="AI171" s="7">
        <v>0</v>
      </c>
      <c r="AJ171" s="6">
        <v>1</v>
      </c>
      <c r="AK171" s="7">
        <v>150000</v>
      </c>
      <c r="AM171" s="6">
        <v>69</v>
      </c>
      <c r="AN171" s="7">
        <v>4405560</v>
      </c>
      <c r="AO171" s="6">
        <v>1</v>
      </c>
      <c r="AP171" s="7">
        <v>150000</v>
      </c>
      <c r="AR171" s="6">
        <v>70</v>
      </c>
      <c r="AS171" s="7">
        <v>4555560</v>
      </c>
      <c r="AU171" s="176">
        <f>IF(D171 = "SPLIT", "",COUNTIFS(D$11:D$350,D171,AR$11:AR$350,"&gt;"&amp;AR171)+1)</f>
        <v>97</v>
      </c>
      <c r="AV171" s="176">
        <f>IF(D171 = "SPLIT", "",COUNTIFS(D$11:D$350,D171,AS$11:AS$350,"&gt;"&amp;AS171)+1)</f>
        <v>112</v>
      </c>
    </row>
    <row r="172" spans="1:48" x14ac:dyDescent="0.25">
      <c r="A172" s="87">
        <v>540250</v>
      </c>
      <c r="B172" s="6" t="s">
        <v>202</v>
      </c>
      <c r="C172" s="6" t="s">
        <v>197</v>
      </c>
      <c r="D172" s="6" t="s">
        <v>46</v>
      </c>
      <c r="E172" s="87">
        <v>2</v>
      </c>
      <c r="F172" s="6">
        <v>43</v>
      </c>
      <c r="G172" s="7">
        <v>2080700</v>
      </c>
      <c r="H172" s="6">
        <v>18</v>
      </c>
      <c r="I172" s="367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367">
        <v>0.92753623188405798</v>
      </c>
      <c r="AF172" s="7">
        <v>2619290</v>
      </c>
      <c r="AG172" s="367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176">
        <f>IF(D172 = "SPLIT", "",COUNTIFS(D$11:D$350,D172,AR$11:AR$350,"&gt;"&amp;AR172)+1)</f>
        <v>100</v>
      </c>
      <c r="AV172" s="176">
        <f>IF(D172 = "SPLIT", "",COUNTIFS(D$11:D$350,D172,AS$11:AS$350,"&gt;"&amp;AS172)+1)</f>
        <v>107</v>
      </c>
    </row>
    <row r="173" spans="1:48" x14ac:dyDescent="0.25">
      <c r="A173" s="89"/>
      <c r="B173" s="11"/>
      <c r="C173" s="11" t="s">
        <v>197</v>
      </c>
      <c r="D173" s="11" t="s">
        <v>2</v>
      </c>
      <c r="E173" s="89">
        <v>2</v>
      </c>
      <c r="F173" s="11">
        <v>804</v>
      </c>
      <c r="G173" s="12">
        <v>46735920</v>
      </c>
      <c r="H173" s="11">
        <v>587</v>
      </c>
      <c r="I173" s="368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11">
        <v>7</v>
      </c>
      <c r="Z173" s="12">
        <v>1671200</v>
      </c>
      <c r="AA173" s="11">
        <v>29</v>
      </c>
      <c r="AB173" s="12">
        <v>1953241</v>
      </c>
      <c r="AD173" s="11">
        <v>1405</v>
      </c>
      <c r="AE173" s="368">
        <v>0.9354194407456724</v>
      </c>
      <c r="AF173" s="12">
        <v>59756716</v>
      </c>
      <c r="AG173" s="368">
        <v>0.869868700835015</v>
      </c>
      <c r="AH173" s="11">
        <v>60</v>
      </c>
      <c r="AI173" s="12">
        <v>5274491</v>
      </c>
      <c r="AJ173" s="11">
        <v>37</v>
      </c>
      <c r="AK173" s="12">
        <v>3665041</v>
      </c>
      <c r="AM173" s="11">
        <v>1404</v>
      </c>
      <c r="AN173" s="12">
        <v>59487116</v>
      </c>
      <c r="AO173" s="11">
        <v>98</v>
      </c>
      <c r="AP173" s="12">
        <v>9209132</v>
      </c>
      <c r="AR173" s="11">
        <v>1502</v>
      </c>
      <c r="AS173" s="12">
        <v>68696248</v>
      </c>
      <c r="AU173" s="369">
        <f>IF(D173 = "SPLIT", "",COUNTIFS(D$11:D$350,D173,AR$11:AR$350,"&gt;"&amp;AR173)+1)</f>
        <v>22</v>
      </c>
      <c r="AV173" s="369">
        <f>IF(D173 = "SPLIT", "",COUNTIFS(D$11:D$350,D173,AS$11:AS$350,"&gt;"&amp;AS173)+1)</f>
        <v>35</v>
      </c>
    </row>
    <row r="174" spans="1:48" x14ac:dyDescent="0.25">
      <c r="A174" s="87">
        <v>540115</v>
      </c>
      <c r="B174" s="6" t="s">
        <v>206</v>
      </c>
      <c r="C174" s="6" t="s">
        <v>205</v>
      </c>
      <c r="D174" s="6" t="s">
        <v>46</v>
      </c>
      <c r="E174" s="87">
        <v>1</v>
      </c>
      <c r="F174" s="6">
        <v>34</v>
      </c>
      <c r="G174" s="7">
        <v>494000</v>
      </c>
      <c r="H174" s="6">
        <v>8</v>
      </c>
      <c r="I174" s="367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367">
        <v>0.86</v>
      </c>
      <c r="AF174" s="7">
        <v>626552</v>
      </c>
      <c r="AG174" s="367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176">
        <f>IF(D174 = "SPLIT", "",COUNTIFS(D$11:D$350,D174,AR$11:AR$350,"&gt;"&amp;AR174)+1)</f>
        <v>118</v>
      </c>
      <c r="AV174" s="176">
        <f>IF(D174 = "SPLIT", "",COUNTIFS(D$11:D$350,D174,AS$11:AS$350,"&gt;"&amp;AS174)+1)</f>
        <v>185</v>
      </c>
    </row>
    <row r="175" spans="1:48" x14ac:dyDescent="0.25">
      <c r="A175" s="87">
        <v>540291</v>
      </c>
      <c r="B175" s="6" t="s">
        <v>215</v>
      </c>
      <c r="C175" s="6" t="s">
        <v>205</v>
      </c>
      <c r="D175" s="6" t="s">
        <v>46</v>
      </c>
      <c r="E175" s="87">
        <v>1</v>
      </c>
      <c r="F175" s="6">
        <v>21</v>
      </c>
      <c r="G175" s="7">
        <v>628830</v>
      </c>
      <c r="H175" s="6">
        <v>13</v>
      </c>
      <c r="I175" s="367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367">
        <v>0.64814814814814814</v>
      </c>
      <c r="AF175" s="7">
        <v>903000</v>
      </c>
      <c r="AG175" s="367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176">
        <f>IF(D175 = "SPLIT", "",COUNTIFS(D$11:D$350,D175,AR$11:AR$350,"&gt;"&amp;AR175)+1)</f>
        <v>112</v>
      </c>
      <c r="AV175" s="176">
        <f>IF(D175 = "SPLIT", "",COUNTIFS(D$11:D$350,D175,AS$11:AS$350,"&gt;"&amp;AS175)+1)</f>
        <v>62</v>
      </c>
    </row>
    <row r="176" spans="1:48" x14ac:dyDescent="0.25">
      <c r="A176" s="87">
        <v>540116</v>
      </c>
      <c r="B176" s="6" t="s">
        <v>207</v>
      </c>
      <c r="C176" s="6" t="s">
        <v>205</v>
      </c>
      <c r="D176" s="6" t="s">
        <v>46</v>
      </c>
      <c r="E176" s="87">
        <v>1</v>
      </c>
      <c r="F176" s="6">
        <v>39</v>
      </c>
      <c r="G176" s="7">
        <v>700070</v>
      </c>
      <c r="H176" s="6">
        <v>13</v>
      </c>
      <c r="I176" s="367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367">
        <v>0.88135593220338981</v>
      </c>
      <c r="AF176" s="7">
        <v>929650</v>
      </c>
      <c r="AG176" s="367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176">
        <f>IF(D176 = "SPLIT", "",COUNTIFS(D$11:D$350,D176,AR$11:AR$350,"&gt;"&amp;AR176)+1)</f>
        <v>107</v>
      </c>
      <c r="AV176" s="176">
        <f>IF(D176 = "SPLIT", "",COUNTIFS(D$11:D$350,D176,AS$11:AS$350,"&gt;"&amp;AS176)+1)</f>
        <v>170</v>
      </c>
    </row>
    <row r="177" spans="1:48" x14ac:dyDescent="0.25">
      <c r="A177" s="87">
        <v>540117</v>
      </c>
      <c r="B177" s="6" t="s">
        <v>208</v>
      </c>
      <c r="C177" s="6" t="s">
        <v>205</v>
      </c>
      <c r="D177" s="6" t="s">
        <v>46</v>
      </c>
      <c r="E177" s="87">
        <v>1</v>
      </c>
      <c r="F177" s="6">
        <v>246</v>
      </c>
      <c r="G177" s="7">
        <v>3334280</v>
      </c>
      <c r="H177" s="6">
        <v>14</v>
      </c>
      <c r="I177" s="367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367">
        <v>0.94584837545126355</v>
      </c>
      <c r="AF177" s="7">
        <v>5662810</v>
      </c>
      <c r="AG177" s="367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176">
        <f>IF(D177 = "SPLIT", "",COUNTIFS(D$11:D$350,D177,AR$11:AR$350,"&gt;"&amp;AR177)+1)</f>
        <v>30</v>
      </c>
      <c r="AV177" s="176">
        <f>IF(D177 = "SPLIT", "",COUNTIFS(D$11:D$350,D177,AS$11:AS$350,"&gt;"&amp;AS177)+1)</f>
        <v>80</v>
      </c>
    </row>
    <row r="178" spans="1:48" x14ac:dyDescent="0.25">
      <c r="A178" s="87">
        <v>540118</v>
      </c>
      <c r="B178" s="6" t="s">
        <v>209</v>
      </c>
      <c r="C178" s="6" t="s">
        <v>205</v>
      </c>
      <c r="D178" s="6" t="s">
        <v>46</v>
      </c>
      <c r="E178" s="87">
        <v>1</v>
      </c>
      <c r="F178" s="6">
        <v>31</v>
      </c>
      <c r="G178" s="7">
        <v>798500</v>
      </c>
      <c r="H178" s="6">
        <v>8</v>
      </c>
      <c r="I178" s="367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367">
        <v>0.56338028169014087</v>
      </c>
      <c r="AF178" s="7">
        <v>956640</v>
      </c>
      <c r="AG178" s="367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176">
        <f>IF(D178 = "SPLIT", "",COUNTIFS(D$11:D$350,D178,AR$11:AR$350,"&gt;"&amp;AR178)+1)</f>
        <v>96</v>
      </c>
      <c r="AV178" s="176">
        <f>IF(D178 = "SPLIT", "",COUNTIFS(D$11:D$350,D178,AS$11:AS$350,"&gt;"&amp;AS178)+1)</f>
        <v>51</v>
      </c>
    </row>
    <row r="179" spans="1:48" x14ac:dyDescent="0.25">
      <c r="A179" s="87">
        <v>540119</v>
      </c>
      <c r="B179" s="6" t="s">
        <v>210</v>
      </c>
      <c r="C179" s="6" t="s">
        <v>205</v>
      </c>
      <c r="D179" s="6" t="s">
        <v>46</v>
      </c>
      <c r="E179" s="87">
        <v>1</v>
      </c>
      <c r="F179" s="6">
        <v>55</v>
      </c>
      <c r="G179" s="7">
        <v>976300</v>
      </c>
      <c r="H179" s="6">
        <v>11</v>
      </c>
      <c r="I179" s="367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367">
        <v>0.73913043478260865</v>
      </c>
      <c r="AF179" s="7">
        <v>1214860</v>
      </c>
      <c r="AG179" s="367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176">
        <f>IF(D179 = "SPLIT", "",COUNTIFS(D$11:D$350,D179,AR$11:AR$350,"&gt;"&amp;AR179)+1)</f>
        <v>76</v>
      </c>
      <c r="AV179" s="176">
        <f>IF(D179 = "SPLIT", "",COUNTIFS(D$11:D$350,D179,AS$11:AS$350,"&gt;"&amp;AS179)+1)</f>
        <v>134</v>
      </c>
    </row>
    <row r="180" spans="1:48" x14ac:dyDescent="0.25">
      <c r="A180" s="87">
        <v>540120</v>
      </c>
      <c r="B180" s="6" t="s">
        <v>211</v>
      </c>
      <c r="C180" s="6" t="s">
        <v>205</v>
      </c>
      <c r="D180" s="6" t="s">
        <v>46</v>
      </c>
      <c r="E180" s="87">
        <v>1</v>
      </c>
      <c r="F180" s="6">
        <v>31</v>
      </c>
      <c r="G180" s="7">
        <v>456900</v>
      </c>
      <c r="H180" s="6">
        <v>7</v>
      </c>
      <c r="I180" s="367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367">
        <v>0.74509803921568629</v>
      </c>
      <c r="AF180" s="7">
        <v>578970</v>
      </c>
      <c r="AG180" s="367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176">
        <f>IF(D180 = "SPLIT", "",COUNTIFS(D$11:D$350,D180,AR$11:AR$350,"&gt;"&amp;AR180)+1)</f>
        <v>114</v>
      </c>
      <c r="AV180" s="176">
        <f>IF(D180 = "SPLIT", "",COUNTIFS(D$11:D$350,D180,AS$11:AS$350,"&gt;"&amp;AS180)+1)</f>
        <v>143</v>
      </c>
    </row>
    <row r="181" spans="1:48" x14ac:dyDescent="0.25">
      <c r="A181" s="88">
        <v>540114</v>
      </c>
      <c r="B181" s="9" t="s">
        <v>204</v>
      </c>
      <c r="C181" s="9" t="s">
        <v>205</v>
      </c>
      <c r="D181" s="9" t="s">
        <v>44</v>
      </c>
      <c r="E181" s="88">
        <v>1</v>
      </c>
      <c r="F181" s="9">
        <v>1423</v>
      </c>
      <c r="G181" s="10">
        <v>23123062</v>
      </c>
      <c r="H181" s="9">
        <v>829</v>
      </c>
      <c r="I181" s="366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10">
        <v>673223</v>
      </c>
      <c r="AA181" s="9">
        <v>54</v>
      </c>
      <c r="AB181" s="10">
        <v>5464560</v>
      </c>
      <c r="AD181" s="9">
        <v>2260</v>
      </c>
      <c r="AE181" s="366">
        <v>0.93853820598006643</v>
      </c>
      <c r="AF181" s="10">
        <v>37513905</v>
      </c>
      <c r="AG181" s="366">
        <v>0.67515992794556368</v>
      </c>
      <c r="AH181" s="9">
        <v>75</v>
      </c>
      <c r="AI181" s="10">
        <v>7891773</v>
      </c>
      <c r="AJ181" s="9">
        <v>73</v>
      </c>
      <c r="AK181" s="10">
        <v>10157313</v>
      </c>
      <c r="AM181" s="9">
        <v>2258</v>
      </c>
      <c r="AN181" s="10">
        <v>37288735</v>
      </c>
      <c r="AO181" s="9">
        <v>150</v>
      </c>
      <c r="AP181" s="10">
        <v>18274256</v>
      </c>
      <c r="AR181" s="9">
        <v>2408</v>
      </c>
      <c r="AS181" s="10">
        <v>55562991</v>
      </c>
      <c r="AU181" s="88">
        <f>IF(D181 = "SPLIT", "",COUNTIFS(D$11:D$350,D181,AR$11:AR$350,"&gt;"&amp;AR181)+1)</f>
        <v>6</v>
      </c>
      <c r="AV181" s="88">
        <f>IF(D181 = "SPLIT", "",COUNTIFS(D$11:D$350,D181,AS$11:AS$350,"&gt;"&amp;AS181)+1)</f>
        <v>30</v>
      </c>
    </row>
    <row r="182" spans="1:48" x14ac:dyDescent="0.25">
      <c r="A182" s="87">
        <v>540121</v>
      </c>
      <c r="B182" s="6" t="s">
        <v>212</v>
      </c>
      <c r="C182" s="6" t="s">
        <v>205</v>
      </c>
      <c r="D182" s="6" t="s">
        <v>46</v>
      </c>
      <c r="E182" s="87">
        <v>1</v>
      </c>
      <c r="F182" s="6">
        <v>84</v>
      </c>
      <c r="G182" s="7">
        <v>1219570</v>
      </c>
      <c r="H182" s="6">
        <v>8</v>
      </c>
      <c r="I182" s="367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367">
        <v>0.70149253731343286</v>
      </c>
      <c r="AF182" s="7">
        <v>1362870</v>
      </c>
      <c r="AG182" s="367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176">
        <f>IF(D182 = "SPLIT", "",COUNTIFS(D$11:D$350,D182,AR$11:AR$350,"&gt;"&amp;AR182)+1)</f>
        <v>53</v>
      </c>
      <c r="AV182" s="176">
        <f>IF(D182 = "SPLIT", "",COUNTIFS(D$11:D$350,D182,AS$11:AS$350,"&gt;"&amp;AS182)+1)</f>
        <v>110</v>
      </c>
    </row>
    <row r="183" spans="1:48" x14ac:dyDescent="0.25">
      <c r="A183" s="87">
        <v>540122</v>
      </c>
      <c r="B183" s="6" t="s">
        <v>213</v>
      </c>
      <c r="C183" s="6" t="s">
        <v>205</v>
      </c>
      <c r="D183" s="6" t="s">
        <v>46</v>
      </c>
      <c r="E183" s="87">
        <v>1</v>
      </c>
      <c r="F183" s="6">
        <v>105</v>
      </c>
      <c r="G183" s="7">
        <v>2003100</v>
      </c>
      <c r="H183" s="6">
        <v>12</v>
      </c>
      <c r="I183" s="367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6">
        <v>1</v>
      </c>
      <c r="Z183" s="7">
        <v>249770</v>
      </c>
      <c r="AA183" s="6">
        <v>10</v>
      </c>
      <c r="AB183" s="7">
        <v>1211100</v>
      </c>
      <c r="AD183" s="6">
        <v>118</v>
      </c>
      <c r="AE183" s="367">
        <v>0.76129032258064511</v>
      </c>
      <c r="AF183" s="7">
        <v>2224610</v>
      </c>
      <c r="AG183" s="367">
        <v>0.42325313262227032</v>
      </c>
      <c r="AH183" s="6">
        <v>25</v>
      </c>
      <c r="AI183" s="7">
        <v>1201700</v>
      </c>
      <c r="AJ183" s="6">
        <v>12</v>
      </c>
      <c r="AK183" s="7">
        <v>1829670</v>
      </c>
      <c r="AM183" s="6">
        <v>118</v>
      </c>
      <c r="AN183" s="7">
        <v>2224610</v>
      </c>
      <c r="AO183" s="6">
        <v>37</v>
      </c>
      <c r="AP183" s="7">
        <v>3031370</v>
      </c>
      <c r="AR183" s="6">
        <v>155</v>
      </c>
      <c r="AS183" s="7">
        <v>5255980</v>
      </c>
      <c r="AU183" s="176">
        <f>IF(D183 = "SPLIT", "",COUNTIFS(D$11:D$350,D183,AR$11:AR$350,"&gt;"&amp;AR183)+1)</f>
        <v>45</v>
      </c>
      <c r="AV183" s="176">
        <f>IF(D183 = "SPLIT", "",COUNTIFS(D$11:D$350,D183,AS$11:AS$350,"&gt;"&amp;AS183)+1)</f>
        <v>104</v>
      </c>
    </row>
    <row r="184" spans="1:48" x14ac:dyDescent="0.25">
      <c r="A184" s="87">
        <v>540123</v>
      </c>
      <c r="B184" s="6" t="s">
        <v>214</v>
      </c>
      <c r="C184" s="6" t="s">
        <v>205</v>
      </c>
      <c r="D184" s="6" t="s">
        <v>46</v>
      </c>
      <c r="E184" s="87">
        <v>1</v>
      </c>
      <c r="F184" s="6">
        <v>242</v>
      </c>
      <c r="G184" s="7">
        <v>7668850</v>
      </c>
      <c r="H184" s="6">
        <v>23</v>
      </c>
      <c r="I184" s="367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367">
        <v>0.74316939890710387</v>
      </c>
      <c r="AF184" s="7">
        <v>9580978</v>
      </c>
      <c r="AG184" s="367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176">
        <f>IF(D184 = "SPLIT", "",COUNTIFS(D$11:D$350,D184,AR$11:AR$350,"&gt;"&amp;AR184)+1)</f>
        <v>16</v>
      </c>
      <c r="AV184" s="176">
        <f>IF(D184 = "SPLIT", "",COUNTIFS(D$11:D$350,D184,AS$11:AS$350,"&gt;"&amp;AS184)+1)</f>
        <v>24</v>
      </c>
    </row>
    <row r="185" spans="1:48" x14ac:dyDescent="0.25">
      <c r="A185" s="89"/>
      <c r="B185" s="11"/>
      <c r="C185" s="11" t="s">
        <v>205</v>
      </c>
      <c r="D185" s="11" t="s">
        <v>2</v>
      </c>
      <c r="E185" s="89">
        <v>1</v>
      </c>
      <c r="F185" s="11">
        <v>2311</v>
      </c>
      <c r="G185" s="12">
        <v>41403462</v>
      </c>
      <c r="H185" s="11">
        <v>946</v>
      </c>
      <c r="I185" s="368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11">
        <v>36</v>
      </c>
      <c r="Z185" s="12">
        <v>7749978</v>
      </c>
      <c r="AA185" s="11">
        <v>102</v>
      </c>
      <c r="AB185" s="12">
        <v>12049550</v>
      </c>
      <c r="AD185" s="11">
        <v>3282</v>
      </c>
      <c r="AE185" s="368">
        <v>0.88297013720742534</v>
      </c>
      <c r="AF185" s="12">
        <v>61554845</v>
      </c>
      <c r="AG185" s="368">
        <v>0.42159251554452948</v>
      </c>
      <c r="AH185" s="11">
        <v>280</v>
      </c>
      <c r="AI185" s="12">
        <v>34634922</v>
      </c>
      <c r="AJ185" s="11">
        <v>155</v>
      </c>
      <c r="AK185" s="12">
        <v>49815778</v>
      </c>
      <c r="AM185" s="11">
        <v>3275</v>
      </c>
      <c r="AN185" s="12">
        <v>57774475</v>
      </c>
      <c r="AO185" s="11">
        <v>442</v>
      </c>
      <c r="AP185" s="12">
        <v>88231070</v>
      </c>
      <c r="AR185" s="11">
        <v>3717</v>
      </c>
      <c r="AS185" s="12">
        <v>146005545</v>
      </c>
      <c r="AU185" s="369">
        <f>IF(D185 = "SPLIT", "",COUNTIFS(D$11:D$350,D185,AR$11:AR$350,"&gt;"&amp;AR185)+1)</f>
        <v>5</v>
      </c>
      <c r="AV185" s="369">
        <f>IF(D185 = "SPLIT", "",COUNTIFS(D$11:D$350,D185,AS$11:AS$350,"&gt;"&amp;AS185)+1)</f>
        <v>18</v>
      </c>
    </row>
    <row r="186" spans="1:48" x14ac:dyDescent="0.25">
      <c r="A186" s="87">
        <v>540285</v>
      </c>
      <c r="B186" s="6" t="s">
        <v>221</v>
      </c>
      <c r="C186" s="6" t="s">
        <v>217</v>
      </c>
      <c r="D186" s="6" t="s">
        <v>46</v>
      </c>
      <c r="E186" s="87">
        <v>1</v>
      </c>
      <c r="F186" s="6">
        <v>0</v>
      </c>
      <c r="G186" s="7">
        <v>0</v>
      </c>
      <c r="H186" s="6">
        <v>1</v>
      </c>
      <c r="I186" s="367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367">
        <v>0.5</v>
      </c>
      <c r="AF186" s="7">
        <v>27000</v>
      </c>
      <c r="AG186" s="367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176">
        <f>IF(D186 = "SPLIT", "",COUNTIFS(D$11:D$350,D186,AR$11:AR$350,"&gt;"&amp;AR186)+1)</f>
        <v>202</v>
      </c>
      <c r="AV186" s="176">
        <f>IF(D186 = "SPLIT", "",COUNTIFS(D$11:D$350,D186,AS$11:AS$350,"&gt;"&amp;AS186)+1)</f>
        <v>207</v>
      </c>
    </row>
    <row r="187" spans="1:48" x14ac:dyDescent="0.25">
      <c r="A187" s="87">
        <v>540125</v>
      </c>
      <c r="B187" s="6" t="s">
        <v>218</v>
      </c>
      <c r="C187" s="6" t="s">
        <v>217</v>
      </c>
      <c r="D187" s="6" t="s">
        <v>46</v>
      </c>
      <c r="E187" s="87">
        <v>1</v>
      </c>
      <c r="F187" s="6">
        <v>32</v>
      </c>
      <c r="G187" s="7">
        <v>1492800</v>
      </c>
      <c r="H187" s="6">
        <v>3</v>
      </c>
      <c r="I187" s="367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367">
        <v>0.76086956521739135</v>
      </c>
      <c r="AF187" s="7">
        <v>1550490</v>
      </c>
      <c r="AG187" s="367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176">
        <f>IF(D187 = "SPLIT", "",COUNTIFS(D$11:D$350,D187,AR$11:AR$350,"&gt;"&amp;AR187)+1)</f>
        <v>121</v>
      </c>
      <c r="AV187" s="176">
        <f>IF(D187 = "SPLIT", "",COUNTIFS(D$11:D$350,D187,AS$11:AS$350,"&gt;"&amp;AS187)+1)</f>
        <v>144</v>
      </c>
    </row>
    <row r="188" spans="1:48" x14ac:dyDescent="0.25">
      <c r="A188" s="88">
        <v>540124</v>
      </c>
      <c r="B188" s="9" t="s">
        <v>216</v>
      </c>
      <c r="C188" s="9" t="s">
        <v>217</v>
      </c>
      <c r="D188" s="9" t="s">
        <v>44</v>
      </c>
      <c r="E188" s="88">
        <v>1</v>
      </c>
      <c r="F188" s="9">
        <v>863</v>
      </c>
      <c r="G188" s="10">
        <v>32735061</v>
      </c>
      <c r="H188" s="9">
        <v>1119</v>
      </c>
      <c r="I188" s="366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9">
        <v>9</v>
      </c>
      <c r="Z188" s="10">
        <v>1474390</v>
      </c>
      <c r="AA188" s="9">
        <v>31</v>
      </c>
      <c r="AB188" s="10">
        <v>9198143</v>
      </c>
      <c r="AD188" s="9">
        <v>2012</v>
      </c>
      <c r="AE188" s="366">
        <v>0.90143369175627241</v>
      </c>
      <c r="AF188" s="10">
        <v>67037556</v>
      </c>
      <c r="AG188" s="366">
        <v>0.57557788765843465</v>
      </c>
      <c r="AH188" s="9">
        <v>178</v>
      </c>
      <c r="AI188" s="10">
        <v>31426535</v>
      </c>
      <c r="AJ188" s="9">
        <v>42</v>
      </c>
      <c r="AK188" s="10">
        <v>18005908</v>
      </c>
      <c r="AM188" s="9">
        <v>2005</v>
      </c>
      <c r="AN188" s="10">
        <v>66833368</v>
      </c>
      <c r="AO188" s="9">
        <v>227</v>
      </c>
      <c r="AP188" s="10">
        <v>49636631</v>
      </c>
      <c r="AR188" s="9">
        <v>2232</v>
      </c>
      <c r="AS188" s="10">
        <v>116469999</v>
      </c>
      <c r="AU188" s="88">
        <f>IF(D188 = "SPLIT", "",COUNTIFS(D$11:D$350,D188,AR$11:AR$350,"&gt;"&amp;AR188)+1)</f>
        <v>8</v>
      </c>
      <c r="AV188" s="88">
        <f>IF(D188 = "SPLIT", "",COUNTIFS(D$11:D$350,D188,AS$11:AS$350,"&gt;"&amp;AS188)+1)</f>
        <v>13</v>
      </c>
    </row>
    <row r="189" spans="1:48" x14ac:dyDescent="0.25">
      <c r="A189" s="87">
        <v>540127</v>
      </c>
      <c r="B189" s="6" t="s">
        <v>219</v>
      </c>
      <c r="C189" s="6" t="s">
        <v>217</v>
      </c>
      <c r="D189" s="6" t="s">
        <v>46</v>
      </c>
      <c r="E189" s="87">
        <v>1</v>
      </c>
      <c r="F189" s="6">
        <v>16</v>
      </c>
      <c r="G189" s="7">
        <v>194800</v>
      </c>
      <c r="H189" s="6">
        <v>11</v>
      </c>
      <c r="I189" s="367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367">
        <v>1</v>
      </c>
      <c r="AF189" s="7">
        <v>483670</v>
      </c>
      <c r="AG189" s="367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176">
        <f>IF(D189 = "SPLIT", "",COUNTIFS(D$11:D$350,D189,AR$11:AR$350,"&gt;"&amp;AR189)+1)</f>
        <v>157</v>
      </c>
      <c r="AV189" s="176">
        <f>IF(D189 = "SPLIT", "",COUNTIFS(D$11:D$350,D189,AS$11:AS$350,"&gt;"&amp;AS189)+1)</f>
        <v>197</v>
      </c>
    </row>
    <row r="190" spans="1:48" x14ac:dyDescent="0.25">
      <c r="A190" s="87">
        <v>540128</v>
      </c>
      <c r="B190" s="6" t="s">
        <v>220</v>
      </c>
      <c r="C190" s="6" t="s">
        <v>217</v>
      </c>
      <c r="D190" s="6" t="s">
        <v>46</v>
      </c>
      <c r="E190" s="87">
        <v>1</v>
      </c>
      <c r="F190" s="6">
        <v>96</v>
      </c>
      <c r="G190" s="7">
        <v>7427500</v>
      </c>
      <c r="H190" s="6">
        <v>9</v>
      </c>
      <c r="I190" s="367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367">
        <v>0.45228215767634861</v>
      </c>
      <c r="AF190" s="7">
        <v>7949570</v>
      </c>
      <c r="AG190" s="367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176">
        <f>IF(D190 = "SPLIT", "",COUNTIFS(D$11:D$350,D190,AR$11:AR$350,"&gt;"&amp;AR190)+1)</f>
        <v>32</v>
      </c>
      <c r="AV190" s="176">
        <f>IF(D190 = "SPLIT", "",COUNTIFS(D$11:D$350,D190,AS$11:AS$350,"&gt;"&amp;AS190)+1)</f>
        <v>8</v>
      </c>
    </row>
    <row r="191" spans="1:48" x14ac:dyDescent="0.25">
      <c r="A191" s="89"/>
      <c r="B191" s="11"/>
      <c r="C191" s="11" t="s">
        <v>217</v>
      </c>
      <c r="D191" s="11" t="s">
        <v>2</v>
      </c>
      <c r="E191" s="89">
        <v>1</v>
      </c>
      <c r="F191" s="11">
        <v>1007</v>
      </c>
      <c r="G191" s="12">
        <v>41850161</v>
      </c>
      <c r="H191" s="11">
        <v>1143</v>
      </c>
      <c r="I191" s="368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11">
        <v>16</v>
      </c>
      <c r="Z191" s="12">
        <v>4326293</v>
      </c>
      <c r="AA191" s="11">
        <v>36</v>
      </c>
      <c r="AB191" s="12">
        <v>11046543</v>
      </c>
      <c r="AD191" s="11">
        <v>2184</v>
      </c>
      <c r="AE191" s="368">
        <v>0.8571428571428571</v>
      </c>
      <c r="AF191" s="12">
        <v>77048286</v>
      </c>
      <c r="AG191" s="368">
        <v>0.3875613548297499</v>
      </c>
      <c r="AH191" s="11">
        <v>304</v>
      </c>
      <c r="AI191" s="12">
        <v>69904887</v>
      </c>
      <c r="AJ191" s="11">
        <v>60</v>
      </c>
      <c r="AK191" s="12">
        <v>51849636</v>
      </c>
      <c r="AM191" s="11">
        <v>2175</v>
      </c>
      <c r="AN191" s="12">
        <v>76698898</v>
      </c>
      <c r="AO191" s="11">
        <v>373</v>
      </c>
      <c r="AP191" s="12">
        <v>122103911</v>
      </c>
      <c r="AR191" s="11">
        <v>2548</v>
      </c>
      <c r="AS191" s="12">
        <v>198802809</v>
      </c>
      <c r="AU191" s="369">
        <f>IF(D191 = "SPLIT", "",COUNTIFS(D$11:D$350,D191,AR$11:AR$350,"&gt;"&amp;AR191)+1)</f>
        <v>12</v>
      </c>
      <c r="AV191" s="369">
        <f>IF(D191 = "SPLIT", "",COUNTIFS(D$11:D$350,D191,AS$11:AS$350,"&gt;"&amp;AS191)+1)</f>
        <v>14</v>
      </c>
    </row>
    <row r="192" spans="1:48" x14ac:dyDescent="0.25">
      <c r="A192" s="87">
        <v>540130</v>
      </c>
      <c r="B192" s="6" t="s">
        <v>224</v>
      </c>
      <c r="C192" s="6" t="s">
        <v>223</v>
      </c>
      <c r="D192" s="6" t="s">
        <v>46</v>
      </c>
      <c r="E192" s="87">
        <v>8</v>
      </c>
      <c r="F192" s="6">
        <v>327</v>
      </c>
      <c r="G192" s="7">
        <v>17813100</v>
      </c>
      <c r="H192" s="6">
        <v>25</v>
      </c>
      <c r="I192" s="367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367">
        <v>0.81213307240704502</v>
      </c>
      <c r="AF192" s="7">
        <v>22092760</v>
      </c>
      <c r="AG192" s="367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176">
        <f>IF(D192 = "SPLIT", "",COUNTIFS(D$11:D$350,D192,AR$11:AR$350,"&gt;"&amp;AR192)+1)</f>
        <v>10</v>
      </c>
      <c r="AV192" s="176">
        <f>IF(D192 = "SPLIT", "",COUNTIFS(D$11:D$350,D192,AS$11:AS$350,"&gt;"&amp;AS192)+1)</f>
        <v>15</v>
      </c>
    </row>
    <row r="193" spans="1:48" x14ac:dyDescent="0.25">
      <c r="A193" s="88">
        <v>540129</v>
      </c>
      <c r="B193" s="9" t="s">
        <v>222</v>
      </c>
      <c r="C193" s="9" t="s">
        <v>223</v>
      </c>
      <c r="D193" s="9" t="s">
        <v>44</v>
      </c>
      <c r="E193" s="88">
        <v>8</v>
      </c>
      <c r="F193" s="9">
        <v>465</v>
      </c>
      <c r="G193" s="10">
        <v>31840355</v>
      </c>
      <c r="H193" s="9">
        <v>168</v>
      </c>
      <c r="I193" s="366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366">
        <v>0.87854251012145745</v>
      </c>
      <c r="AF193" s="10">
        <v>37721832</v>
      </c>
      <c r="AG193" s="366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88">
        <f>IF(D193 = "SPLIT", "",COUNTIFS(D$11:D$350,D193,AR$11:AR$350,"&gt;"&amp;AR193)+1)</f>
        <v>29</v>
      </c>
      <c r="AV193" s="88">
        <f>IF(D193 = "SPLIT", "",COUNTIFS(D$11:D$350,D193,AS$11:AS$350,"&gt;"&amp;AS193)+1)</f>
        <v>7</v>
      </c>
    </row>
    <row r="194" spans="1:48" x14ac:dyDescent="0.25">
      <c r="A194" s="87">
        <v>540131</v>
      </c>
      <c r="B194" s="6" t="s">
        <v>225</v>
      </c>
      <c r="C194" s="6" t="s">
        <v>223</v>
      </c>
      <c r="D194" s="6" t="s">
        <v>46</v>
      </c>
      <c r="E194" s="87">
        <v>8</v>
      </c>
      <c r="F194" s="6">
        <v>15</v>
      </c>
      <c r="G194" s="7">
        <v>465800</v>
      </c>
      <c r="H194" s="6">
        <v>4</v>
      </c>
      <c r="I194" s="367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367">
        <v>0.5490196078431373</v>
      </c>
      <c r="AF194" s="7">
        <v>2214530</v>
      </c>
      <c r="AG194" s="367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176">
        <f>IF(D194 = "SPLIT", "",COUNTIFS(D$11:D$350,D194,AR$11:AR$350,"&gt;"&amp;AR194)+1)</f>
        <v>114</v>
      </c>
      <c r="AV194" s="176">
        <f>IF(D194 = "SPLIT", "",COUNTIFS(D$11:D$350,D194,AS$11:AS$350,"&gt;"&amp;AS194)+1)</f>
        <v>106</v>
      </c>
    </row>
    <row r="195" spans="1:48" x14ac:dyDescent="0.25">
      <c r="A195" s="87">
        <v>540155</v>
      </c>
      <c r="B195" s="6" t="s">
        <v>226</v>
      </c>
      <c r="C195" s="6" t="s">
        <v>223</v>
      </c>
      <c r="D195" s="6" t="s">
        <v>46</v>
      </c>
      <c r="E195" s="87">
        <v>8</v>
      </c>
      <c r="F195" s="6">
        <v>8</v>
      </c>
      <c r="G195" s="7">
        <v>392800</v>
      </c>
      <c r="H195" s="6">
        <v>0</v>
      </c>
      <c r="I195" s="367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367">
        <v>1</v>
      </c>
      <c r="AF195" s="7">
        <v>436800</v>
      </c>
      <c r="AG195" s="367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176">
        <f>IF(D195 = "SPLIT", "",COUNTIFS(D$11:D$350,D195,AR$11:AR$350,"&gt;"&amp;AR195)+1)</f>
        <v>193</v>
      </c>
      <c r="AV195" s="176">
        <f>IF(D195 = "SPLIT", "",COUNTIFS(D$11:D$350,D195,AS$11:AS$350,"&gt;"&amp;AS195)+1)</f>
        <v>198</v>
      </c>
    </row>
    <row r="196" spans="1:48" x14ac:dyDescent="0.25">
      <c r="A196" s="89"/>
      <c r="B196" s="11"/>
      <c r="C196" s="11" t="s">
        <v>223</v>
      </c>
      <c r="D196" s="11" t="s">
        <v>2</v>
      </c>
      <c r="E196" s="89">
        <v>8</v>
      </c>
      <c r="F196" s="11">
        <v>815</v>
      </c>
      <c r="G196" s="12">
        <v>50512055</v>
      </c>
      <c r="H196" s="11">
        <v>197</v>
      </c>
      <c r="I196" s="368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368">
        <v>0.84070121951219512</v>
      </c>
      <c r="AF196" s="12">
        <v>62465922</v>
      </c>
      <c r="AG196" s="368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369">
        <f>IF(D196 = "SPLIT", "",COUNTIFS(D$11:D$350,D196,AR$11:AR$350,"&gt;"&amp;AR196)+1)</f>
        <v>23</v>
      </c>
      <c r="AV196" s="369">
        <f>IF(D196 = "SPLIT", "",COUNTIFS(D$11:D$350,D196,AS$11:AS$350,"&gt;"&amp;AS196)+1)</f>
        <v>10</v>
      </c>
    </row>
    <row r="197" spans="1:48" x14ac:dyDescent="0.25">
      <c r="A197" s="87">
        <v>540134</v>
      </c>
      <c r="B197" s="6" t="s">
        <v>229</v>
      </c>
      <c r="C197" s="6" t="s">
        <v>228</v>
      </c>
      <c r="D197" s="6" t="s">
        <v>46</v>
      </c>
      <c r="E197" s="87">
        <v>2</v>
      </c>
      <c r="F197" s="6">
        <v>58</v>
      </c>
      <c r="G197" s="7">
        <v>2303822</v>
      </c>
      <c r="H197" s="6">
        <v>48</v>
      </c>
      <c r="I197" s="367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367">
        <v>0.82442748091603058</v>
      </c>
      <c r="AF197" s="7">
        <v>3266902</v>
      </c>
      <c r="AG197" s="367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176">
        <f>IF(D197 = "SPLIT", "",COUNTIFS(D$11:D$350,D197,AR$11:AR$350,"&gt;"&amp;AR197)+1)</f>
        <v>56</v>
      </c>
      <c r="AV197" s="176">
        <f>IF(D197 = "SPLIT", "",COUNTIFS(D$11:D$350,D197,AS$11:AS$350,"&gt;"&amp;AS197)+1)</f>
        <v>87</v>
      </c>
    </row>
    <row r="198" spans="1:48" x14ac:dyDescent="0.25">
      <c r="A198" s="87">
        <v>540135</v>
      </c>
      <c r="B198" s="6" t="s">
        <v>230</v>
      </c>
      <c r="C198" s="6" t="s">
        <v>228</v>
      </c>
      <c r="D198" s="6" t="s">
        <v>46</v>
      </c>
      <c r="E198" s="87">
        <v>2</v>
      </c>
      <c r="F198" s="6">
        <v>31</v>
      </c>
      <c r="G198" s="7">
        <v>1302221</v>
      </c>
      <c r="H198" s="6">
        <v>15</v>
      </c>
      <c r="I198" s="367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367">
        <v>0.66666666666666663</v>
      </c>
      <c r="AF198" s="7">
        <v>2105218</v>
      </c>
      <c r="AG198" s="367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176">
        <f>IF(D198 = "SPLIT", "",COUNTIFS(D$11:D$350,D198,AR$11:AR$350,"&gt;"&amp;AR198)+1)</f>
        <v>89</v>
      </c>
      <c r="AV198" s="176">
        <f>IF(D198 = "SPLIT", "",COUNTIFS(D$11:D$350,D198,AS$11:AS$350,"&gt;"&amp;AS198)+1)</f>
        <v>92</v>
      </c>
    </row>
    <row r="199" spans="1:48" x14ac:dyDescent="0.25">
      <c r="A199" s="87">
        <v>540136</v>
      </c>
      <c r="B199" s="6" t="s">
        <v>231</v>
      </c>
      <c r="C199" s="6" t="s">
        <v>228</v>
      </c>
      <c r="D199" s="6" t="s">
        <v>46</v>
      </c>
      <c r="E199" s="87">
        <v>2</v>
      </c>
      <c r="F199" s="6">
        <v>48</v>
      </c>
      <c r="G199" s="7">
        <v>2400272</v>
      </c>
      <c r="H199" s="6">
        <v>18</v>
      </c>
      <c r="I199" s="367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7">
        <v>105808</v>
      </c>
      <c r="AA199" s="6">
        <v>2</v>
      </c>
      <c r="AB199" s="7">
        <v>406470</v>
      </c>
      <c r="AD199" s="6">
        <v>67</v>
      </c>
      <c r="AE199" s="367">
        <v>0.83750000000000002</v>
      </c>
      <c r="AF199" s="7">
        <v>2868302</v>
      </c>
      <c r="AG199" s="367">
        <v>0.67764999282966809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7">
        <v>1417217</v>
      </c>
      <c r="AR199" s="6">
        <v>80</v>
      </c>
      <c r="AS199" s="7">
        <v>4232719</v>
      </c>
      <c r="AU199" s="176">
        <f>IF(D199 = "SPLIT", "",COUNTIFS(D$11:D$350,D199,AR$11:AR$350,"&gt;"&amp;AR199)+1)</f>
        <v>86</v>
      </c>
      <c r="AV199" s="176">
        <f>IF(D199 = "SPLIT", "",COUNTIFS(D$11:D$350,D199,AS$11:AS$350,"&gt;"&amp;AS199)+1)</f>
        <v>116</v>
      </c>
    </row>
    <row r="200" spans="1:48" x14ac:dyDescent="0.25">
      <c r="A200" s="87">
        <v>545538</v>
      </c>
      <c r="B200" s="6" t="s">
        <v>233</v>
      </c>
      <c r="C200" s="6" t="s">
        <v>228</v>
      </c>
      <c r="D200" s="6" t="s">
        <v>46</v>
      </c>
      <c r="E200" s="87">
        <v>2</v>
      </c>
      <c r="F200" s="6">
        <v>26</v>
      </c>
      <c r="G200" s="7">
        <v>1165522</v>
      </c>
      <c r="H200" s="6">
        <v>19</v>
      </c>
      <c r="I200" s="367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7">
        <v>304884</v>
      </c>
      <c r="AA200" s="6">
        <v>1</v>
      </c>
      <c r="AB200" s="7">
        <v>6600</v>
      </c>
      <c r="AD200" s="6">
        <v>45</v>
      </c>
      <c r="AE200" s="367">
        <v>0.88235294117647056</v>
      </c>
      <c r="AF200" s="7">
        <v>1406152</v>
      </c>
      <c r="AG200" s="367">
        <v>0.17800345512171101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7">
        <v>6493425</v>
      </c>
      <c r="AR200" s="6">
        <v>51</v>
      </c>
      <c r="AS200" s="7">
        <v>7899577</v>
      </c>
      <c r="AU200" s="176">
        <f>IF(D200 = "SPLIT", "",COUNTIFS(D$11:D$350,D200,AR$11:AR$350,"&gt;"&amp;AR200)+1)</f>
        <v>114</v>
      </c>
      <c r="AV200" s="176">
        <f>IF(D200 = "SPLIT", "",COUNTIFS(D$11:D$350,D200,AS$11:AS$350,"&gt;"&amp;AS200)+1)</f>
        <v>81</v>
      </c>
    </row>
    <row r="201" spans="1:48" x14ac:dyDescent="0.25">
      <c r="A201" s="88">
        <v>540133</v>
      </c>
      <c r="B201" s="9" t="s">
        <v>227</v>
      </c>
      <c r="C201" s="9" t="s">
        <v>228</v>
      </c>
      <c r="D201" s="9" t="s">
        <v>44</v>
      </c>
      <c r="E201" s="88">
        <v>2</v>
      </c>
      <c r="F201" s="9">
        <v>1546</v>
      </c>
      <c r="G201" s="10">
        <v>57475682</v>
      </c>
      <c r="H201" s="9">
        <v>1617</v>
      </c>
      <c r="I201" s="366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10">
        <v>6380753</v>
      </c>
      <c r="AA201" s="9">
        <v>62</v>
      </c>
      <c r="AB201" s="10">
        <v>7398411</v>
      </c>
      <c r="AD201" s="9">
        <v>3189</v>
      </c>
      <c r="AE201" s="366">
        <v>0.93987621573828473</v>
      </c>
      <c r="AF201" s="10">
        <v>92552037</v>
      </c>
      <c r="AG201" s="366">
        <v>0.58939923186699361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10">
        <v>66193860</v>
      </c>
      <c r="AR201" s="9">
        <v>3393</v>
      </c>
      <c r="AS201" s="10">
        <v>157027753</v>
      </c>
      <c r="AU201" s="88">
        <f>IF(D201 = "SPLIT", "",COUNTIFS(D$11:D$350,D201,AR$11:AR$350,"&gt;"&amp;AR201)+1)</f>
        <v>3</v>
      </c>
      <c r="AV201" s="88">
        <f>IF(D201 = "SPLIT", "",COUNTIFS(D$11:D$350,D201,AS$11:AS$350,"&gt;"&amp;AS201)+1)</f>
        <v>9</v>
      </c>
    </row>
    <row r="202" spans="1:48" x14ac:dyDescent="0.25">
      <c r="A202" s="87">
        <v>540138</v>
      </c>
      <c r="B202" s="6" t="s">
        <v>232</v>
      </c>
      <c r="C202" s="6" t="s">
        <v>228</v>
      </c>
      <c r="D202" s="6" t="s">
        <v>46</v>
      </c>
      <c r="E202" s="87">
        <v>2</v>
      </c>
      <c r="F202" s="6">
        <v>30</v>
      </c>
      <c r="G202" s="7">
        <v>1276023</v>
      </c>
      <c r="H202" s="6">
        <v>1</v>
      </c>
      <c r="I202" s="367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7">
        <v>859928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7">
        <v>4778759</v>
      </c>
      <c r="AA202" s="6">
        <v>3</v>
      </c>
      <c r="AB202" s="7">
        <v>369000</v>
      </c>
      <c r="AD202" s="6">
        <v>31</v>
      </c>
      <c r="AE202" s="367">
        <v>0.77500000000000002</v>
      </c>
      <c r="AF202" s="7">
        <v>1299623</v>
      </c>
      <c r="AG202" s="367">
        <v>0.17785245185984991</v>
      </c>
      <c r="AH202" s="6">
        <v>5</v>
      </c>
      <c r="AI202" s="7">
        <v>859928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7">
        <v>6007687</v>
      </c>
      <c r="AR202" s="6">
        <v>40</v>
      </c>
      <c r="AS202" s="7">
        <v>7307310</v>
      </c>
      <c r="AU202" s="176">
        <f>IF(D202 = "SPLIT", "",COUNTIFS(D$11:D$350,D202,AR$11:AR$350,"&gt;"&amp;AR202)+1)</f>
        <v>127</v>
      </c>
      <c r="AV202" s="176">
        <f>IF(D202 = "SPLIT", "",COUNTIFS(D$11:D$350,D202,AS$11:AS$350,"&gt;"&amp;AS202)+1)</f>
        <v>86</v>
      </c>
    </row>
    <row r="203" spans="1:48" x14ac:dyDescent="0.25">
      <c r="A203" s="89"/>
      <c r="B203" s="11"/>
      <c r="C203" s="11" t="s">
        <v>228</v>
      </c>
      <c r="D203" s="11" t="s">
        <v>2</v>
      </c>
      <c r="E203" s="89">
        <v>2</v>
      </c>
      <c r="F203" s="11">
        <v>1739</v>
      </c>
      <c r="G203" s="12">
        <v>65923542</v>
      </c>
      <c r="H203" s="11">
        <v>1718</v>
      </c>
      <c r="I203" s="368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12">
        <v>14084795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12">
        <v>16219969</v>
      </c>
      <c r="AA203" s="11">
        <v>74</v>
      </c>
      <c r="AB203" s="12">
        <v>9167231</v>
      </c>
      <c r="AD203" s="11">
        <v>3492</v>
      </c>
      <c r="AE203" s="368">
        <v>0.92552345613570108</v>
      </c>
      <c r="AF203" s="12">
        <v>103498234</v>
      </c>
      <c r="AG203" s="368">
        <v>0.54371239911789326</v>
      </c>
      <c r="AH203" s="11">
        <v>178</v>
      </c>
      <c r="AI203" s="12">
        <v>18129605</v>
      </c>
      <c r="AJ203" s="11">
        <v>102</v>
      </c>
      <c r="AK203" s="12">
        <v>68550683</v>
      </c>
      <c r="AM203" s="11">
        <v>3470</v>
      </c>
      <c r="AN203" s="12">
        <v>101074249</v>
      </c>
      <c r="AO203" s="11">
        <v>302</v>
      </c>
      <c r="AP203" s="12">
        <v>89104273</v>
      </c>
      <c r="AR203" s="11">
        <v>3773</v>
      </c>
      <c r="AS203" s="12">
        <v>190354743</v>
      </c>
      <c r="AU203" s="369">
        <f>IF(D203 = "SPLIT", "",COUNTIFS(D$11:D$350,D203,AR$11:AR$350,"&gt;"&amp;AR203)+1)</f>
        <v>4</v>
      </c>
      <c r="AV203" s="369">
        <f>IF(D203 = "SPLIT", "",COUNTIFS(D$11:D$350,D203,AS$11:AS$350,"&gt;"&amp;AS203)+1)</f>
        <v>16</v>
      </c>
    </row>
    <row r="204" spans="1:48" x14ac:dyDescent="0.25">
      <c r="A204" s="87">
        <v>540140</v>
      </c>
      <c r="B204" s="6" t="s">
        <v>236</v>
      </c>
      <c r="C204" s="6" t="s">
        <v>235</v>
      </c>
      <c r="D204" s="6" t="s">
        <v>46</v>
      </c>
      <c r="E204" s="87">
        <v>6</v>
      </c>
      <c r="F204" s="6">
        <v>5</v>
      </c>
      <c r="G204" s="7">
        <v>228100</v>
      </c>
      <c r="H204" s="6">
        <v>7</v>
      </c>
      <c r="I204" s="367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367">
        <v>0.8666666666666667</v>
      </c>
      <c r="AF204" s="7">
        <v>483270</v>
      </c>
      <c r="AG204" s="367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176">
        <f>IF(D204 = "SPLIT", "",COUNTIFS(D$11:D$350,D204,AR$11:AR$350,"&gt;"&amp;AR204)+1)</f>
        <v>186</v>
      </c>
      <c r="AV204" s="176">
        <f>IF(D204 = "SPLIT", "",COUNTIFS(D$11:D$350,D204,AS$11:AS$350,"&gt;"&amp;AS204)+1)</f>
        <v>189</v>
      </c>
    </row>
    <row r="205" spans="1:48" x14ac:dyDescent="0.25">
      <c r="A205" s="87">
        <v>540272</v>
      </c>
      <c r="B205" s="6" t="s">
        <v>238</v>
      </c>
      <c r="C205" s="6" t="s">
        <v>235</v>
      </c>
      <c r="D205" s="6" t="s">
        <v>46</v>
      </c>
      <c r="E205" s="87">
        <v>6</v>
      </c>
      <c r="F205" s="6">
        <v>10</v>
      </c>
      <c r="G205" s="7">
        <v>394300</v>
      </c>
      <c r="H205" s="6">
        <v>5</v>
      </c>
      <c r="I205" s="367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367">
        <v>0.68965517241379315</v>
      </c>
      <c r="AF205" s="7">
        <v>646490</v>
      </c>
      <c r="AG205" s="367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176">
        <f>IF(D205 = "SPLIT", "",COUNTIFS(D$11:D$350,D205,AR$11:AR$350,"&gt;"&amp;AR205)+1)</f>
        <v>149</v>
      </c>
      <c r="AV205" s="176">
        <f>IF(D205 = "SPLIT", "",COUNTIFS(D$11:D$350,D205,AS$11:AS$350,"&gt;"&amp;AS205)+1)</f>
        <v>169</v>
      </c>
    </row>
    <row r="206" spans="1:48" x14ac:dyDescent="0.25">
      <c r="A206" s="88">
        <v>540139</v>
      </c>
      <c r="B206" s="9" t="s">
        <v>234</v>
      </c>
      <c r="C206" s="9" t="s">
        <v>235</v>
      </c>
      <c r="D206" s="9" t="s">
        <v>44</v>
      </c>
      <c r="E206" s="88">
        <v>6</v>
      </c>
      <c r="F206" s="9">
        <v>563</v>
      </c>
      <c r="G206" s="10">
        <v>59548891</v>
      </c>
      <c r="H206" s="9">
        <v>242</v>
      </c>
      <c r="I206" s="366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10">
        <v>35043547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366">
        <v>0.87549800796812749</v>
      </c>
      <c r="AF206" s="10">
        <v>79074512</v>
      </c>
      <c r="AG206" s="366">
        <v>0.52807505746904526</v>
      </c>
      <c r="AH206" s="9">
        <v>96</v>
      </c>
      <c r="AI206" s="10">
        <v>41077917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10">
        <v>78728854</v>
      </c>
      <c r="AR206" s="9">
        <v>1004</v>
      </c>
      <c r="AS206" s="10">
        <v>149741047</v>
      </c>
      <c r="AU206" s="88">
        <f>IF(D206 = "SPLIT", "",COUNTIFS(D$11:D$350,D206,AR$11:AR$350,"&gt;"&amp;AR206)+1)</f>
        <v>20</v>
      </c>
      <c r="AV206" s="88">
        <f>IF(D206 = "SPLIT", "",COUNTIFS(D$11:D$350,D206,AS$11:AS$350,"&gt;"&amp;AS206)+1)</f>
        <v>10</v>
      </c>
    </row>
    <row r="207" spans="1:48" x14ac:dyDescent="0.25">
      <c r="A207" s="87">
        <v>540141</v>
      </c>
      <c r="B207" s="6" t="s">
        <v>237</v>
      </c>
      <c r="C207" s="6" t="s">
        <v>235</v>
      </c>
      <c r="D207" s="6" t="s">
        <v>46</v>
      </c>
      <c r="E207" s="87">
        <v>6</v>
      </c>
      <c r="F207" s="6">
        <v>70</v>
      </c>
      <c r="G207" s="7">
        <v>6164000</v>
      </c>
      <c r="H207" s="6">
        <v>25</v>
      </c>
      <c r="I207" s="367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7">
        <v>721712</v>
      </c>
      <c r="AA207" s="6">
        <v>2</v>
      </c>
      <c r="AB207" s="7">
        <v>1600000</v>
      </c>
      <c r="AD207" s="6">
        <v>112</v>
      </c>
      <c r="AE207" s="367">
        <v>0.6588235294117647</v>
      </c>
      <c r="AF207" s="7">
        <v>8436600</v>
      </c>
      <c r="AG207" s="367">
        <v>0.19735349907477831</v>
      </c>
      <c r="AH207" s="6">
        <v>52</v>
      </c>
      <c r="AI207" s="7">
        <v>21990360</v>
      </c>
      <c r="AJ207" s="6">
        <v>6</v>
      </c>
      <c r="AK207" s="7">
        <v>12321712</v>
      </c>
      <c r="AM207" s="6">
        <v>112</v>
      </c>
      <c r="AN207" s="7">
        <v>8436600</v>
      </c>
      <c r="AO207" s="6">
        <v>58</v>
      </c>
      <c r="AP207" s="7">
        <v>34312072</v>
      </c>
      <c r="AR207" s="6">
        <v>170</v>
      </c>
      <c r="AS207" s="7">
        <v>42748672</v>
      </c>
      <c r="AU207" s="176">
        <f>IF(D207 = "SPLIT", "",COUNTIFS(D$11:D$350,D207,AR$11:AR$350,"&gt;"&amp;AR207)+1)</f>
        <v>42</v>
      </c>
      <c r="AV207" s="176">
        <f>IF(D207 = "SPLIT", "",COUNTIFS(D$11:D$350,D207,AS$11:AS$350,"&gt;"&amp;AS207)+1)</f>
        <v>23</v>
      </c>
    </row>
    <row r="208" spans="1:48" x14ac:dyDescent="0.25">
      <c r="A208" s="87">
        <v>540273</v>
      </c>
      <c r="B208" s="6" t="s">
        <v>239</v>
      </c>
      <c r="C208" s="6" t="s">
        <v>235</v>
      </c>
      <c r="D208" s="6" t="s">
        <v>46</v>
      </c>
      <c r="E208" s="87">
        <v>6</v>
      </c>
      <c r="F208" s="6">
        <v>0</v>
      </c>
      <c r="G208" s="7">
        <v>0</v>
      </c>
      <c r="H208" s="6">
        <v>0</v>
      </c>
      <c r="I208" s="367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7">
        <v>4200000</v>
      </c>
      <c r="AA208" s="6">
        <v>0</v>
      </c>
      <c r="AB208" s="7">
        <v>0</v>
      </c>
      <c r="AD208" s="6">
        <v>14</v>
      </c>
      <c r="AE208" s="367">
        <v>0.82352941176470584</v>
      </c>
      <c r="AF208" s="7">
        <v>1588200</v>
      </c>
      <c r="AG208" s="367">
        <v>0.26020282779297799</v>
      </c>
      <c r="AH208" s="6">
        <v>2</v>
      </c>
      <c r="AI208" s="7">
        <v>315500</v>
      </c>
      <c r="AJ208" s="6">
        <v>1</v>
      </c>
      <c r="AK208" s="7">
        <v>4200000</v>
      </c>
      <c r="AM208" s="6">
        <v>14</v>
      </c>
      <c r="AN208" s="7">
        <v>1588200</v>
      </c>
      <c r="AO208" s="6">
        <v>3</v>
      </c>
      <c r="AP208" s="7">
        <v>4515500</v>
      </c>
      <c r="AR208" s="6">
        <v>17</v>
      </c>
      <c r="AS208" s="7">
        <v>6103700</v>
      </c>
      <c r="AU208" s="176">
        <f>IF(D208 = "SPLIT", "",COUNTIFS(D$11:D$350,D208,AR$11:AR$350,"&gt;"&amp;AR208)+1)</f>
        <v>180</v>
      </c>
      <c r="AV208" s="176">
        <f>IF(D208 = "SPLIT", "",COUNTIFS(D$11:D$350,D208,AS$11:AS$350,"&gt;"&amp;AS208)+1)</f>
        <v>99</v>
      </c>
    </row>
    <row r="209" spans="1:48" x14ac:dyDescent="0.25">
      <c r="A209" s="87">
        <v>540274</v>
      </c>
      <c r="B209" s="6" t="s">
        <v>240</v>
      </c>
      <c r="C209" s="6" t="s">
        <v>235</v>
      </c>
      <c r="D209" s="6" t="s">
        <v>46</v>
      </c>
      <c r="E209" s="87">
        <v>6</v>
      </c>
      <c r="F209" s="6">
        <v>10</v>
      </c>
      <c r="G209" s="7">
        <v>820600</v>
      </c>
      <c r="H209" s="6">
        <v>9</v>
      </c>
      <c r="I209" s="367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367">
        <v>0.7931034482758621</v>
      </c>
      <c r="AF209" s="7">
        <v>1118010</v>
      </c>
      <c r="AG209" s="367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176">
        <f>IF(D209 = "SPLIT", "",COUNTIFS(D$11:D$350,D209,AR$11:AR$350,"&gt;"&amp;AR209)+1)</f>
        <v>149</v>
      </c>
      <c r="AV209" s="176">
        <f>IF(D209 = "SPLIT", "",COUNTIFS(D$11:D$350,D209,AS$11:AS$350,"&gt;"&amp;AS209)+1)</f>
        <v>133</v>
      </c>
    </row>
    <row r="210" spans="1:48" x14ac:dyDescent="0.25">
      <c r="A210" s="89"/>
      <c r="B210" s="11"/>
      <c r="C210" s="11" t="s">
        <v>235</v>
      </c>
      <c r="D210" s="11" t="s">
        <v>2</v>
      </c>
      <c r="E210" s="89">
        <v>6</v>
      </c>
      <c r="F210" s="11">
        <v>658</v>
      </c>
      <c r="G210" s="12">
        <v>67155891</v>
      </c>
      <c r="H210" s="11">
        <v>288</v>
      </c>
      <c r="I210" s="368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12">
        <v>56449207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12">
        <v>28633930</v>
      </c>
      <c r="AA210" s="11">
        <v>19</v>
      </c>
      <c r="AB210" s="12">
        <v>4359690</v>
      </c>
      <c r="AD210" s="11">
        <v>1061</v>
      </c>
      <c r="AE210" s="368">
        <v>0.83939873417721522</v>
      </c>
      <c r="AF210" s="12">
        <v>91347082</v>
      </c>
      <c r="AG210" s="368">
        <v>0.44832420017622482</v>
      </c>
      <c r="AH210" s="11">
        <v>167</v>
      </c>
      <c r="AI210" s="12">
        <v>66294877</v>
      </c>
      <c r="AJ210" s="11">
        <v>36</v>
      </c>
      <c r="AK210" s="12">
        <v>46110330</v>
      </c>
      <c r="AM210" s="11">
        <v>1053</v>
      </c>
      <c r="AN210" s="12">
        <v>83169363</v>
      </c>
      <c r="AO210" s="11">
        <v>211</v>
      </c>
      <c r="AP210" s="12">
        <v>120582926</v>
      </c>
      <c r="AR210" s="11">
        <v>1264</v>
      </c>
      <c r="AS210" s="12">
        <v>203752289</v>
      </c>
      <c r="AU210" s="369">
        <f>IF(D210 = "SPLIT", "",COUNTIFS(D$11:D$350,D210,AR$11:AR$350,"&gt;"&amp;AR210)+1)</f>
        <v>24</v>
      </c>
      <c r="AV210" s="369">
        <f>IF(D210 = "SPLIT", "",COUNTIFS(D$11:D$350,D210,AS$11:AS$350,"&gt;"&amp;AS210)+1)</f>
        <v>13</v>
      </c>
    </row>
    <row r="211" spans="1:48" x14ac:dyDescent="0.25">
      <c r="A211" s="87">
        <v>540041</v>
      </c>
      <c r="B211" s="6" t="s">
        <v>105</v>
      </c>
      <c r="C211" s="6" t="s">
        <v>242</v>
      </c>
      <c r="D211" s="6" t="s">
        <v>68</v>
      </c>
      <c r="E211" s="87">
        <v>1</v>
      </c>
      <c r="F211" s="6">
        <v>48</v>
      </c>
      <c r="G211" s="7">
        <v>2110400</v>
      </c>
      <c r="H211" s="6">
        <v>5</v>
      </c>
      <c r="I211" s="367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367">
        <v>0.81818181818181823</v>
      </c>
      <c r="AF211" s="7">
        <v>2383860</v>
      </c>
      <c r="AG211" s="367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176" t="str">
        <f>IF(D211 = "SPLIT", "",COUNTIFS(D$11:D$350,D211,AR$11:AR$350,"&gt;"&amp;AR211)+1)</f>
        <v/>
      </c>
      <c r="AV211" s="176" t="str">
        <f>IF(D211 = "SPLIT", "",COUNTIFS(D$11:D$350,D211,AS$11:AS$350,"&gt;"&amp;AS211)+1)</f>
        <v/>
      </c>
    </row>
    <row r="212" spans="1:48" x14ac:dyDescent="0.25">
      <c r="A212" s="88">
        <v>540278</v>
      </c>
      <c r="B212" s="9" t="s">
        <v>241</v>
      </c>
      <c r="C212" s="9" t="s">
        <v>242</v>
      </c>
      <c r="D212" s="9" t="s">
        <v>44</v>
      </c>
      <c r="E212" s="88">
        <v>1</v>
      </c>
      <c r="F212" s="9">
        <v>292</v>
      </c>
      <c r="G212" s="10">
        <v>15856359</v>
      </c>
      <c r="H212" s="9">
        <v>80</v>
      </c>
      <c r="I212" s="366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366">
        <v>0.90314769975786924</v>
      </c>
      <c r="AF212" s="10">
        <v>17522973</v>
      </c>
      <c r="AG212" s="366">
        <v>0.75929254087849629</v>
      </c>
      <c r="AH212" s="9">
        <v>24</v>
      </c>
      <c r="AI212" s="10">
        <v>2094381</v>
      </c>
      <c r="AJ212" s="9">
        <v>16</v>
      </c>
      <c r="AK212" s="10">
        <v>3460672</v>
      </c>
      <c r="AM212" s="9">
        <v>373</v>
      </c>
      <c r="AN212" s="10">
        <v>17522973</v>
      </c>
      <c r="AO212" s="9">
        <v>40</v>
      </c>
      <c r="AP212" s="10">
        <v>5555053</v>
      </c>
      <c r="AR212" s="9">
        <v>413</v>
      </c>
      <c r="AS212" s="10">
        <v>23078026</v>
      </c>
      <c r="AU212" s="88">
        <f>IF(D212 = "SPLIT", "",COUNTIFS(D$11:D$350,D212,AR$11:AR$350,"&gt;"&amp;AR212)+1)</f>
        <v>45</v>
      </c>
      <c r="AV212" s="88">
        <f>IF(D212 = "SPLIT", "",COUNTIFS(D$11:D$350,D212,AS$11:AS$350,"&gt;"&amp;AS212)+1)</f>
        <v>44</v>
      </c>
    </row>
    <row r="213" spans="1:48" x14ac:dyDescent="0.25">
      <c r="A213" s="87">
        <v>540143</v>
      </c>
      <c r="B213" s="6" t="s">
        <v>243</v>
      </c>
      <c r="C213" s="6" t="s">
        <v>242</v>
      </c>
      <c r="D213" s="6" t="s">
        <v>46</v>
      </c>
      <c r="E213" s="87">
        <v>1</v>
      </c>
      <c r="F213" s="6">
        <v>17</v>
      </c>
      <c r="G213" s="7">
        <v>762033</v>
      </c>
      <c r="H213" s="6">
        <v>3</v>
      </c>
      <c r="I213" s="367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367">
        <v>0.64516129032258063</v>
      </c>
      <c r="AF213" s="7">
        <v>845403</v>
      </c>
      <c r="AG213" s="367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176">
        <f>IF(D213 = "SPLIT", "",COUNTIFS(D$11:D$350,D213,AR$11:AR$350,"&gt;"&amp;AR213)+1)</f>
        <v>143</v>
      </c>
      <c r="AV213" s="176">
        <f>IF(D213 = "SPLIT", "",COUNTIFS(D$11:D$350,D213,AS$11:AS$350,"&gt;"&amp;AS213)+1)</f>
        <v>155</v>
      </c>
    </row>
    <row r="214" spans="1:48" x14ac:dyDescent="0.25">
      <c r="A214" s="89"/>
      <c r="B214" s="11"/>
      <c r="C214" s="11" t="s">
        <v>242</v>
      </c>
      <c r="D214" s="11" t="s">
        <v>2</v>
      </c>
      <c r="E214" s="89">
        <v>1</v>
      </c>
      <c r="F214" s="11">
        <v>357</v>
      </c>
      <c r="G214" s="12">
        <v>18728792</v>
      </c>
      <c r="H214" s="11">
        <v>88</v>
      </c>
      <c r="I214" s="368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368">
        <v>0.87647058823529411</v>
      </c>
      <c r="AF214" s="12">
        <v>20752236</v>
      </c>
      <c r="AG214" s="368">
        <v>0.73367796337103508</v>
      </c>
      <c r="AH214" s="11">
        <v>40</v>
      </c>
      <c r="AI214" s="12">
        <v>3060703</v>
      </c>
      <c r="AJ214" s="11">
        <v>23</v>
      </c>
      <c r="AK214" s="12">
        <v>4472272</v>
      </c>
      <c r="AM214" s="11">
        <v>446</v>
      </c>
      <c r="AN214" s="12">
        <v>20569536</v>
      </c>
      <c r="AO214" s="11">
        <v>64</v>
      </c>
      <c r="AP214" s="12">
        <v>7715675</v>
      </c>
      <c r="AR214" s="11">
        <v>510</v>
      </c>
      <c r="AS214" s="12">
        <v>28285211</v>
      </c>
      <c r="AU214" s="369">
        <f>IF(D214 = "SPLIT", "",COUNTIFS(D$11:D$350,D214,AR$11:AR$350,"&gt;"&amp;AR214)+1)</f>
        <v>50</v>
      </c>
      <c r="AV214" s="369">
        <f>IF(D214 = "SPLIT", "",COUNTIFS(D$11:D$350,D214,AS$11:AS$350,"&gt;"&amp;AS214)+1)</f>
        <v>54</v>
      </c>
    </row>
    <row r="215" spans="1:48" x14ac:dyDescent="0.25">
      <c r="A215" s="87">
        <v>540005</v>
      </c>
      <c r="B215" s="6" t="s">
        <v>246</v>
      </c>
      <c r="C215" s="6" t="s">
        <v>245</v>
      </c>
      <c r="D215" s="6" t="s">
        <v>46</v>
      </c>
      <c r="E215" s="87">
        <v>9</v>
      </c>
      <c r="F215" s="6">
        <v>52</v>
      </c>
      <c r="G215" s="7">
        <v>5542000</v>
      </c>
      <c r="H215" s="6">
        <v>3</v>
      </c>
      <c r="I215" s="367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367">
        <v>0.49612403100775188</v>
      </c>
      <c r="AF215" s="7">
        <v>7225600</v>
      </c>
      <c r="AG215" s="367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176">
        <f>IF(D215 = "SPLIT", "",COUNTIFS(D$11:D$350,D215,AR$11:AR$350,"&gt;"&amp;AR215)+1)</f>
        <v>60</v>
      </c>
      <c r="AV215" s="176">
        <f>IF(D215 = "SPLIT", "",COUNTIFS(D$11:D$350,D215,AS$11:AS$350,"&gt;"&amp;AS215)+1)</f>
        <v>27</v>
      </c>
    </row>
    <row r="216" spans="1:48" x14ac:dyDescent="0.25">
      <c r="A216" s="88">
        <v>540144</v>
      </c>
      <c r="B216" s="9" t="s">
        <v>244</v>
      </c>
      <c r="C216" s="9" t="s">
        <v>245</v>
      </c>
      <c r="D216" s="9" t="s">
        <v>44</v>
      </c>
      <c r="E216" s="88">
        <v>9</v>
      </c>
      <c r="F216" s="9">
        <v>367</v>
      </c>
      <c r="G216" s="10">
        <v>33781910</v>
      </c>
      <c r="H216" s="9">
        <v>66</v>
      </c>
      <c r="I216" s="366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10">
        <v>7719600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366">
        <v>0.90702479338842978</v>
      </c>
      <c r="AF216" s="10">
        <v>35346698</v>
      </c>
      <c r="AG216" s="366">
        <v>0.50591183504594162</v>
      </c>
      <c r="AH216" s="9">
        <v>38</v>
      </c>
      <c r="AI216" s="10">
        <v>11134600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10">
        <v>34552820</v>
      </c>
      <c r="AR216" s="9">
        <v>484</v>
      </c>
      <c r="AS216" s="10">
        <v>69867308</v>
      </c>
      <c r="AU216" s="88">
        <f>IF(D216 = "SPLIT", "",COUNTIFS(D$11:D$350,D216,AR$11:AR$350,"&gt;"&amp;AR216)+1)</f>
        <v>41</v>
      </c>
      <c r="AV216" s="88">
        <f>IF(D216 = "SPLIT", "",COUNTIFS(D$11:D$350,D216,AS$11:AS$350,"&gt;"&amp;AS216)+1)</f>
        <v>21</v>
      </c>
    </row>
    <row r="217" spans="1:48" x14ac:dyDescent="0.25">
      <c r="A217" s="87">
        <v>540252</v>
      </c>
      <c r="B217" s="6" t="s">
        <v>247</v>
      </c>
      <c r="C217" s="6" t="s">
        <v>245</v>
      </c>
      <c r="D217" s="6" t="s">
        <v>46</v>
      </c>
      <c r="E217" s="87">
        <v>9</v>
      </c>
      <c r="F217" s="6">
        <v>12</v>
      </c>
      <c r="G217" s="7">
        <v>805700</v>
      </c>
      <c r="H217" s="6">
        <v>0</v>
      </c>
      <c r="I217" s="367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367">
        <v>0.53333333333333333</v>
      </c>
      <c r="AF217" s="7">
        <v>1133100</v>
      </c>
      <c r="AG217" s="367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176">
        <f>IF(D217 = "SPLIT", "",COUNTIFS(D$11:D$350,D217,AR$11:AR$350,"&gt;"&amp;AR217)+1)</f>
        <v>146</v>
      </c>
      <c r="AV217" s="176">
        <f>IF(D217 = "SPLIT", "",COUNTIFS(D$11:D$350,D217,AS$11:AS$350,"&gt;"&amp;AS217)+1)</f>
        <v>138</v>
      </c>
    </row>
    <row r="218" spans="1:48" x14ac:dyDescent="0.25">
      <c r="A218" s="89"/>
      <c r="B218" s="11"/>
      <c r="C218" s="11" t="s">
        <v>245</v>
      </c>
      <c r="D218" s="11" t="s">
        <v>2</v>
      </c>
      <c r="E218" s="89">
        <v>9</v>
      </c>
      <c r="F218" s="11">
        <v>431</v>
      </c>
      <c r="G218" s="12">
        <v>40129610</v>
      </c>
      <c r="H218" s="11">
        <v>69</v>
      </c>
      <c r="I218" s="368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12">
        <v>20670500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368">
        <v>0.80715396578538101</v>
      </c>
      <c r="AF218" s="12">
        <v>43705398</v>
      </c>
      <c r="AG218" s="368">
        <v>0.40519883590090738</v>
      </c>
      <c r="AH218" s="11">
        <v>103</v>
      </c>
      <c r="AI218" s="12">
        <v>24141000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12">
        <v>65120020</v>
      </c>
      <c r="AR218" s="11">
        <v>643</v>
      </c>
      <c r="AS218" s="12">
        <v>107861608</v>
      </c>
      <c r="AU218" s="369">
        <f>IF(D218 = "SPLIT", "",COUNTIFS(D$11:D$350,D218,AR$11:AR$350,"&gt;"&amp;AR218)+1)</f>
        <v>44</v>
      </c>
      <c r="AV218" s="369">
        <f>IF(D218 = "SPLIT", "",COUNTIFS(D$11:D$350,D218,AS$11:AS$350,"&gt;"&amp;AS218)+1)</f>
        <v>27</v>
      </c>
    </row>
    <row r="219" spans="1:48" x14ac:dyDescent="0.25">
      <c r="A219" s="88">
        <v>540146</v>
      </c>
      <c r="B219" s="9" t="s">
        <v>248</v>
      </c>
      <c r="C219" s="9" t="s">
        <v>249</v>
      </c>
      <c r="D219" s="9" t="s">
        <v>44</v>
      </c>
      <c r="E219" s="88">
        <v>4</v>
      </c>
      <c r="F219" s="9">
        <v>455</v>
      </c>
      <c r="G219" s="10">
        <v>17833100</v>
      </c>
      <c r="H219" s="9">
        <v>165</v>
      </c>
      <c r="I219" s="366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366">
        <v>0.90173410404624277</v>
      </c>
      <c r="AF219" s="10">
        <v>21060320</v>
      </c>
      <c r="AG219" s="366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88">
        <f>IF(D219 = "SPLIT", "",COUNTIFS(D$11:D$350,D219,AR$11:AR$350,"&gt;"&amp;AR219)+1)</f>
        <v>32</v>
      </c>
      <c r="AV219" s="88">
        <f>IF(D219 = "SPLIT", "",COUNTIFS(D$11:D$350,D219,AS$11:AS$350,"&gt;"&amp;AS219)+1)</f>
        <v>41</v>
      </c>
    </row>
    <row r="220" spans="1:48" x14ac:dyDescent="0.25">
      <c r="A220" s="87">
        <v>540147</v>
      </c>
      <c r="B220" s="6" t="s">
        <v>250</v>
      </c>
      <c r="C220" s="6" t="s">
        <v>249</v>
      </c>
      <c r="D220" s="6" t="s">
        <v>46</v>
      </c>
      <c r="E220" s="87">
        <v>4</v>
      </c>
      <c r="F220" s="6">
        <v>217</v>
      </c>
      <c r="G220" s="7">
        <v>6725470</v>
      </c>
      <c r="H220" s="6">
        <v>42</v>
      </c>
      <c r="I220" s="367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367">
        <v>0.80547112462006076</v>
      </c>
      <c r="AF220" s="7">
        <v>7517650</v>
      </c>
      <c r="AG220" s="367">
        <v>0.59095772152316661</v>
      </c>
      <c r="AH220" s="6">
        <v>47</v>
      </c>
      <c r="AI220" s="7">
        <v>1399470</v>
      </c>
      <c r="AJ220" s="6">
        <v>17</v>
      </c>
      <c r="AK220" s="7">
        <v>3804010</v>
      </c>
      <c r="AM220" s="6">
        <v>264</v>
      </c>
      <c r="AN220" s="7">
        <v>7500350</v>
      </c>
      <c r="AO220" s="6">
        <v>65</v>
      </c>
      <c r="AP220" s="7">
        <v>5220780</v>
      </c>
      <c r="AR220" s="6">
        <v>329</v>
      </c>
      <c r="AS220" s="7">
        <v>12721130</v>
      </c>
      <c r="AU220" s="176">
        <f>IF(D220 = "SPLIT", "",COUNTIFS(D$11:D$350,D220,AR$11:AR$350,"&gt;"&amp;AR220)+1)</f>
        <v>21</v>
      </c>
      <c r="AV220" s="176">
        <f>IF(D220 = "SPLIT", "",COUNTIFS(D$11:D$350,D220,AS$11:AS$350,"&gt;"&amp;AS220)+1)</f>
        <v>58</v>
      </c>
    </row>
    <row r="221" spans="1:48" x14ac:dyDescent="0.25">
      <c r="A221" s="87">
        <v>540148</v>
      </c>
      <c r="B221" s="6" t="s">
        <v>251</v>
      </c>
      <c r="C221" s="6" t="s">
        <v>249</v>
      </c>
      <c r="D221" s="6" t="s">
        <v>46</v>
      </c>
      <c r="E221" s="87">
        <v>4</v>
      </c>
      <c r="F221" s="6">
        <v>19</v>
      </c>
      <c r="G221" s="7">
        <v>1422800</v>
      </c>
      <c r="H221" s="6">
        <v>3</v>
      </c>
      <c r="I221" s="367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6">
        <v>0</v>
      </c>
      <c r="Z221" s="7">
        <v>0</v>
      </c>
      <c r="AA221" s="6">
        <v>1</v>
      </c>
      <c r="AB221" s="7">
        <v>108700</v>
      </c>
      <c r="AD221" s="6">
        <v>23</v>
      </c>
      <c r="AE221" s="367">
        <v>0.65714285714285714</v>
      </c>
      <c r="AF221" s="7">
        <v>1496740</v>
      </c>
      <c r="AG221" s="367">
        <v>0.45875119535100412</v>
      </c>
      <c r="AH221" s="6">
        <v>11</v>
      </c>
      <c r="AI221" s="7">
        <v>1657200</v>
      </c>
      <c r="AJ221" s="6">
        <v>1</v>
      </c>
      <c r="AK221" s="7">
        <v>108700</v>
      </c>
      <c r="AM221" s="6">
        <v>23</v>
      </c>
      <c r="AN221" s="7">
        <v>1496740</v>
      </c>
      <c r="AO221" s="6">
        <v>12</v>
      </c>
      <c r="AP221" s="7">
        <v>1765900</v>
      </c>
      <c r="AR221" s="6">
        <v>35</v>
      </c>
      <c r="AS221" s="7">
        <v>3262640</v>
      </c>
      <c r="AU221" s="176">
        <f>IF(D221 = "SPLIT", "",COUNTIFS(D$11:D$350,D221,AR$11:AR$350,"&gt;"&amp;AR221)+1)</f>
        <v>136</v>
      </c>
      <c r="AV221" s="176">
        <f>IF(D221 = "SPLIT", "",COUNTIFS(D$11:D$350,D221,AS$11:AS$350,"&gt;"&amp;AS221)+1)</f>
        <v>129</v>
      </c>
    </row>
    <row r="222" spans="1:48" x14ac:dyDescent="0.25">
      <c r="A222" s="89"/>
      <c r="B222" s="11"/>
      <c r="C222" s="11" t="s">
        <v>249</v>
      </c>
      <c r="D222" s="11" t="s">
        <v>2</v>
      </c>
      <c r="E222" s="89">
        <v>4</v>
      </c>
      <c r="F222" s="11">
        <v>691</v>
      </c>
      <c r="G222" s="12">
        <v>25981370</v>
      </c>
      <c r="H222" s="11">
        <v>210</v>
      </c>
      <c r="I222" s="368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11">
        <v>10</v>
      </c>
      <c r="Z222" s="12">
        <v>3380470</v>
      </c>
      <c r="AA222" s="11">
        <v>31</v>
      </c>
      <c r="AB222" s="12">
        <v>3048491</v>
      </c>
      <c r="AD222" s="11">
        <v>912</v>
      </c>
      <c r="AE222" s="368">
        <v>0.86363636363636365</v>
      </c>
      <c r="AF222" s="12">
        <v>30074710</v>
      </c>
      <c r="AG222" s="368">
        <v>0.64097799586040372</v>
      </c>
      <c r="AH222" s="11">
        <v>100</v>
      </c>
      <c r="AI222" s="12">
        <v>9702534</v>
      </c>
      <c r="AJ222" s="11">
        <v>44</v>
      </c>
      <c r="AK222" s="12">
        <v>7142791</v>
      </c>
      <c r="AM222" s="11">
        <v>909</v>
      </c>
      <c r="AN222" s="12">
        <v>29785410</v>
      </c>
      <c r="AO222" s="11">
        <v>147</v>
      </c>
      <c r="AP222" s="12">
        <v>17134625</v>
      </c>
      <c r="AR222" s="11">
        <v>1056</v>
      </c>
      <c r="AS222" s="12">
        <v>46920035</v>
      </c>
      <c r="AU222" s="369">
        <f>IF(D222 = "SPLIT", "",COUNTIFS(D$11:D$350,D222,AR$11:AR$350,"&gt;"&amp;AR222)+1)</f>
        <v>31</v>
      </c>
      <c r="AV222" s="369">
        <f>IF(D222 = "SPLIT", "",COUNTIFS(D$11:D$350,D222,AS$11:AS$350,"&gt;"&amp;AS222)+1)</f>
        <v>45</v>
      </c>
    </row>
    <row r="223" spans="1:48" x14ac:dyDescent="0.25">
      <c r="A223" s="88">
        <v>540149</v>
      </c>
      <c r="B223" s="9" t="s">
        <v>252</v>
      </c>
      <c r="C223" s="9" t="s">
        <v>253</v>
      </c>
      <c r="D223" s="9" t="s">
        <v>44</v>
      </c>
      <c r="E223" s="88">
        <v>10</v>
      </c>
      <c r="F223" s="9">
        <v>187</v>
      </c>
      <c r="G223" s="10">
        <v>11869598</v>
      </c>
      <c r="H223" s="9">
        <v>153</v>
      </c>
      <c r="I223" s="366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366">
        <v>0.91957104557640745</v>
      </c>
      <c r="AF223" s="10">
        <v>14551595</v>
      </c>
      <c r="AG223" s="366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88">
        <f>IF(D223 = "SPLIT", "",COUNTIFS(D$11:D$350,D223,AR$11:AR$350,"&gt;"&amp;AR223)+1)</f>
        <v>48</v>
      </c>
      <c r="AV223" s="88">
        <f>IF(D223 = "SPLIT", "",COUNTIFS(D$11:D$350,D223,AS$11:AS$350,"&gt;"&amp;AS223)+1)</f>
        <v>53</v>
      </c>
    </row>
    <row r="224" spans="1:48" x14ac:dyDescent="0.25">
      <c r="A224" s="87">
        <v>540150</v>
      </c>
      <c r="B224" s="6" t="s">
        <v>255</v>
      </c>
      <c r="C224" s="6" t="s">
        <v>253</v>
      </c>
      <c r="D224" s="6" t="s">
        <v>46</v>
      </c>
      <c r="E224" s="87">
        <v>10</v>
      </c>
      <c r="F224" s="6">
        <v>84</v>
      </c>
      <c r="G224" s="7">
        <v>4155600</v>
      </c>
      <c r="H224" s="6">
        <v>13</v>
      </c>
      <c r="I224" s="367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367">
        <v>0.80152671755725191</v>
      </c>
      <c r="AF224" s="7">
        <v>5047290</v>
      </c>
      <c r="AG224" s="367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176">
        <f>IF(D224 = "SPLIT", "",COUNTIFS(D$11:D$350,D224,AR$11:AR$350,"&gt;"&amp;AR224)+1)</f>
        <v>56</v>
      </c>
      <c r="AV224" s="176">
        <f>IF(D224 = "SPLIT", "",COUNTIFS(D$11:D$350,D224,AS$11:AS$350,"&gt;"&amp;AS224)+1)</f>
        <v>94</v>
      </c>
    </row>
    <row r="225" spans="1:48" x14ac:dyDescent="0.25">
      <c r="A225" s="87">
        <v>540151</v>
      </c>
      <c r="B225" s="6" t="s">
        <v>256</v>
      </c>
      <c r="C225" s="6" t="s">
        <v>253</v>
      </c>
      <c r="D225" s="6" t="s">
        <v>46</v>
      </c>
      <c r="E225" s="87">
        <v>10</v>
      </c>
      <c r="F225" s="6">
        <v>64</v>
      </c>
      <c r="G225" s="7">
        <v>3054300</v>
      </c>
      <c r="H225" s="6">
        <v>9</v>
      </c>
      <c r="I225" s="367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367">
        <v>0.8651685393258427</v>
      </c>
      <c r="AF225" s="7">
        <v>3311380</v>
      </c>
      <c r="AG225" s="367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176">
        <f>IF(D225 = "SPLIT", "",COUNTIFS(D$11:D$350,D225,AR$11:AR$350,"&gt;"&amp;AR225)+1)</f>
        <v>78</v>
      </c>
      <c r="AV225" s="176">
        <f>IF(D225 = "SPLIT", "",COUNTIFS(D$11:D$350,D225,AS$11:AS$350,"&gt;"&amp;AS225)+1)</f>
        <v>114</v>
      </c>
    </row>
    <row r="226" spans="1:48" x14ac:dyDescent="0.25">
      <c r="A226" s="87">
        <v>540094</v>
      </c>
      <c r="B226" s="6" t="s">
        <v>254</v>
      </c>
      <c r="C226" s="6" t="s">
        <v>253</v>
      </c>
      <c r="D226" s="6" t="s">
        <v>46</v>
      </c>
      <c r="E226" s="87">
        <v>10</v>
      </c>
      <c r="F226" s="6">
        <v>8</v>
      </c>
      <c r="G226" s="7">
        <v>450500</v>
      </c>
      <c r="H226" s="6">
        <v>1</v>
      </c>
      <c r="I226" s="367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367">
        <v>0.83333333333333337</v>
      </c>
      <c r="AF226" s="7">
        <v>515180</v>
      </c>
      <c r="AG226" s="367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176">
        <f>IF(D226 = "SPLIT", "",COUNTIFS(D$11:D$350,D226,AR$11:AR$350,"&gt;"&amp;AR226)+1)</f>
        <v>191</v>
      </c>
      <c r="AV226" s="176">
        <f>IF(D226 = "SPLIT", "",COUNTIFS(D$11:D$350,D226,AS$11:AS$350,"&gt;"&amp;AS226)+1)</f>
        <v>178</v>
      </c>
    </row>
    <row r="227" spans="1:48" x14ac:dyDescent="0.25">
      <c r="A227" s="87">
        <v>540152</v>
      </c>
      <c r="B227" s="6" t="s">
        <v>195</v>
      </c>
      <c r="C227" s="6" t="s">
        <v>253</v>
      </c>
      <c r="D227" s="6" t="s">
        <v>68</v>
      </c>
      <c r="E227" s="87">
        <v>10</v>
      </c>
      <c r="F227" s="6">
        <v>1944</v>
      </c>
      <c r="G227" s="7">
        <v>90741533</v>
      </c>
      <c r="H227" s="6">
        <v>29</v>
      </c>
      <c r="I227" s="367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7">
        <v>7929460</v>
      </c>
      <c r="AA227" s="6">
        <v>29</v>
      </c>
      <c r="AB227" s="7">
        <v>10239168</v>
      </c>
      <c r="AD227" s="6">
        <v>2335</v>
      </c>
      <c r="AE227" s="367">
        <v>0.82450564971751417</v>
      </c>
      <c r="AF227" s="7">
        <v>137844648</v>
      </c>
      <c r="AG227" s="367">
        <v>0.37653899181915768</v>
      </c>
      <c r="AH227" s="6">
        <v>442</v>
      </c>
      <c r="AI227" s="7">
        <v>139278574</v>
      </c>
      <c r="AJ227" s="6">
        <v>55</v>
      </c>
      <c r="AK227" s="7">
        <v>88960108</v>
      </c>
      <c r="AM227" s="6">
        <v>2328</v>
      </c>
      <c r="AN227" s="7">
        <v>108798448</v>
      </c>
      <c r="AO227" s="6">
        <v>504</v>
      </c>
      <c r="AP227" s="7">
        <v>257284882</v>
      </c>
      <c r="AR227" s="6">
        <v>2832</v>
      </c>
      <c r="AS227" s="7">
        <v>366083330</v>
      </c>
      <c r="AU227" s="176" t="str">
        <f>IF(D227 = "SPLIT", "",COUNTIFS(D$11:D$350,D227,AR$11:AR$350,"&gt;"&amp;AR227)+1)</f>
        <v/>
      </c>
      <c r="AV227" s="176" t="str">
        <f>IF(D227 = "SPLIT", "",COUNTIFS(D$11:D$350,D227,AS$11:AS$350,"&gt;"&amp;AS227)+1)</f>
        <v/>
      </c>
    </row>
    <row r="228" spans="1:48" x14ac:dyDescent="0.25">
      <c r="A228" s="89"/>
      <c r="B228" s="11"/>
      <c r="C228" s="11" t="s">
        <v>253</v>
      </c>
      <c r="D228" s="11" t="s">
        <v>2</v>
      </c>
      <c r="E228" s="89">
        <v>10</v>
      </c>
      <c r="F228" s="11">
        <v>2287</v>
      </c>
      <c r="G228" s="12">
        <v>110271531</v>
      </c>
      <c r="H228" s="11">
        <v>205</v>
      </c>
      <c r="I228" s="368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12">
        <v>8702160</v>
      </c>
      <c r="AA228" s="11">
        <v>36</v>
      </c>
      <c r="AB228" s="12">
        <v>11352638</v>
      </c>
      <c r="AD228" s="11">
        <v>2870</v>
      </c>
      <c r="AE228" s="368">
        <v>0.83503054989816705</v>
      </c>
      <c r="AF228" s="12">
        <v>161270093</v>
      </c>
      <c r="AG228" s="368">
        <v>0.40862371383657198</v>
      </c>
      <c r="AH228" s="11">
        <v>502</v>
      </c>
      <c r="AI228" s="12">
        <v>142550134</v>
      </c>
      <c r="AJ228" s="11">
        <v>65</v>
      </c>
      <c r="AK228" s="12">
        <v>90846278</v>
      </c>
      <c r="AM228" s="11">
        <v>2862</v>
      </c>
      <c r="AN228" s="12">
        <v>132154493</v>
      </c>
      <c r="AO228" s="11">
        <v>575</v>
      </c>
      <c r="AP228" s="12">
        <v>262512012</v>
      </c>
      <c r="AR228" s="11">
        <v>3437</v>
      </c>
      <c r="AS228" s="12">
        <v>394666505</v>
      </c>
      <c r="AU228" s="369">
        <f>IF(D228 = "SPLIT", "",COUNTIFS(D$11:D$350,D228,AR$11:AR$350,"&gt;"&amp;AR228)+1)</f>
        <v>6</v>
      </c>
      <c r="AV228" s="369">
        <f>IF(D228 = "SPLIT", "",COUNTIFS(D$11:D$350,D228,AS$11:AS$350,"&gt;"&amp;AS228)+1)</f>
        <v>3</v>
      </c>
    </row>
    <row r="229" spans="1:48" x14ac:dyDescent="0.25">
      <c r="A229" s="87">
        <v>540154</v>
      </c>
      <c r="B229" s="6" t="s">
        <v>259</v>
      </c>
      <c r="C229" s="6" t="s">
        <v>258</v>
      </c>
      <c r="D229" s="6" t="s">
        <v>46</v>
      </c>
      <c r="E229" s="87">
        <v>8</v>
      </c>
      <c r="F229" s="6">
        <v>4</v>
      </c>
      <c r="G229" s="7">
        <v>323000</v>
      </c>
      <c r="H229" s="6">
        <v>0</v>
      </c>
      <c r="I229" s="367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367">
        <v>0.2857142857142857</v>
      </c>
      <c r="AF229" s="7">
        <v>323000</v>
      </c>
      <c r="AG229" s="367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176">
        <f>IF(D229 = "SPLIT", "",COUNTIFS(D$11:D$350,D229,AR$11:AR$350,"&gt;"&amp;AR229)+1)</f>
        <v>188</v>
      </c>
      <c r="AV229" s="176">
        <f>IF(D229 = "SPLIT", "",COUNTIFS(D$11:D$350,D229,AS$11:AS$350,"&gt;"&amp;AS229)+1)</f>
        <v>128</v>
      </c>
    </row>
    <row r="230" spans="1:48" x14ac:dyDescent="0.25">
      <c r="A230" s="88">
        <v>540153</v>
      </c>
      <c r="B230" s="9" t="s">
        <v>257</v>
      </c>
      <c r="C230" s="9" t="s">
        <v>258</v>
      </c>
      <c r="D230" s="9" t="s">
        <v>44</v>
      </c>
      <c r="E230" s="88">
        <v>8</v>
      </c>
      <c r="F230" s="9">
        <v>470</v>
      </c>
      <c r="G230" s="10">
        <v>39198845</v>
      </c>
      <c r="H230" s="9">
        <v>166</v>
      </c>
      <c r="I230" s="366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366">
        <v>0.89280868385346002</v>
      </c>
      <c r="AF230" s="10">
        <v>43949796</v>
      </c>
      <c r="AG230" s="366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88">
        <f>IF(D230 = "SPLIT", "",COUNTIFS(D$11:D$350,D230,AR$11:AR$350,"&gt;"&amp;AR230)+1)</f>
        <v>30</v>
      </c>
      <c r="AV230" s="88">
        <f>IF(D230 = "SPLIT", "",COUNTIFS(D$11:D$350,D230,AS$11:AS$350,"&gt;"&amp;AS230)+1)</f>
        <v>27</v>
      </c>
    </row>
    <row r="231" spans="1:48" x14ac:dyDescent="0.25">
      <c r="A231" s="89"/>
      <c r="B231" s="11"/>
      <c r="C231" s="11" t="s">
        <v>258</v>
      </c>
      <c r="D231" s="11" t="s">
        <v>2</v>
      </c>
      <c r="E231" s="89">
        <v>8</v>
      </c>
      <c r="F231" s="11">
        <v>474</v>
      </c>
      <c r="G231" s="12">
        <v>39521845</v>
      </c>
      <c r="H231" s="11">
        <v>166</v>
      </c>
      <c r="I231" s="368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368">
        <v>0.881491344873502</v>
      </c>
      <c r="AF231" s="12">
        <v>44272796</v>
      </c>
      <c r="AG231" s="368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369">
        <f>IF(D231 = "SPLIT", "",COUNTIFS(D$11:D$350,D231,AR$11:AR$350,"&gt;"&amp;AR231)+1)</f>
        <v>40</v>
      </c>
      <c r="AV231" s="369">
        <f>IF(D231 = "SPLIT", "",COUNTIFS(D$11:D$350,D231,AS$11:AS$350,"&gt;"&amp;AS231)+1)</f>
        <v>34</v>
      </c>
    </row>
    <row r="232" spans="1:48" x14ac:dyDescent="0.25">
      <c r="A232" s="87">
        <v>540253</v>
      </c>
      <c r="B232" s="6" t="s">
        <v>263</v>
      </c>
      <c r="C232" s="6" t="s">
        <v>261</v>
      </c>
      <c r="D232" s="6" t="s">
        <v>46</v>
      </c>
      <c r="E232" s="87">
        <v>5</v>
      </c>
      <c r="F232" s="6">
        <v>8</v>
      </c>
      <c r="G232" s="7">
        <v>495900</v>
      </c>
      <c r="H232" s="6">
        <v>0</v>
      </c>
      <c r="I232" s="367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367">
        <v>0.5625</v>
      </c>
      <c r="AF232" s="7">
        <v>869200</v>
      </c>
      <c r="AG232" s="367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176">
        <f>IF(D232 = "SPLIT", "",COUNTIFS(D$11:D$350,D232,AR$11:AR$350,"&gt;"&amp;AR232)+1)</f>
        <v>184</v>
      </c>
      <c r="AV232" s="176">
        <f>IF(D232 = "SPLIT", "",COUNTIFS(D$11:D$350,D232,AS$11:AS$350,"&gt;"&amp;AS232)+1)</f>
        <v>153</v>
      </c>
    </row>
    <row r="233" spans="1:48" x14ac:dyDescent="0.25">
      <c r="A233" s="88">
        <v>540225</v>
      </c>
      <c r="B233" s="9" t="s">
        <v>260</v>
      </c>
      <c r="C233" s="9" t="s">
        <v>261</v>
      </c>
      <c r="D233" s="9" t="s">
        <v>44</v>
      </c>
      <c r="E233" s="88">
        <v>5</v>
      </c>
      <c r="F233" s="9">
        <v>168</v>
      </c>
      <c r="G233" s="10">
        <v>12316840</v>
      </c>
      <c r="H233" s="9">
        <v>80</v>
      </c>
      <c r="I233" s="366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366">
        <v>0.89855072463768115</v>
      </c>
      <c r="AF233" s="10">
        <v>13569780</v>
      </c>
      <c r="AG233" s="366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88">
        <f>IF(D233 = "SPLIT", "",COUNTIFS(D$11:D$350,D233,AR$11:AR$350,"&gt;"&amp;AR233)+1)</f>
        <v>51</v>
      </c>
      <c r="AV233" s="88">
        <f>IF(D233 = "SPLIT", "",COUNTIFS(D$11:D$350,D233,AS$11:AS$350,"&gt;"&amp;AS233)+1)</f>
        <v>45</v>
      </c>
    </row>
    <row r="234" spans="1:48" x14ac:dyDescent="0.25">
      <c r="A234" s="87">
        <v>540156</v>
      </c>
      <c r="B234" s="6" t="s">
        <v>262</v>
      </c>
      <c r="C234" s="6" t="s">
        <v>261</v>
      </c>
      <c r="D234" s="6" t="s">
        <v>46</v>
      </c>
      <c r="E234" s="87">
        <v>5</v>
      </c>
      <c r="F234" s="6">
        <v>61</v>
      </c>
      <c r="G234" s="7">
        <v>4460300</v>
      </c>
      <c r="H234" s="6">
        <v>22</v>
      </c>
      <c r="I234" s="367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7">
        <v>6731400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367">
        <v>0.58278145695364236</v>
      </c>
      <c r="AF234" s="7">
        <v>5242665</v>
      </c>
      <c r="AG234" s="367">
        <v>0.34205901629076157</v>
      </c>
      <c r="AH234" s="6">
        <v>51</v>
      </c>
      <c r="AI234" s="7">
        <v>6827000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7">
        <v>10239220</v>
      </c>
      <c r="AR234" s="6">
        <v>151</v>
      </c>
      <c r="AS234" s="7">
        <v>15326785</v>
      </c>
      <c r="AU234" s="176">
        <f>IF(D234 = "SPLIT", "",COUNTIFS(D$11:D$350,D234,AR$11:AR$350,"&gt;"&amp;AR234)+1)</f>
        <v>47</v>
      </c>
      <c r="AV234" s="176">
        <f>IF(D234 = "SPLIT", "",COUNTIFS(D$11:D$350,D234,AS$11:AS$350,"&gt;"&amp;AS234)+1)</f>
        <v>49</v>
      </c>
    </row>
    <row r="235" spans="1:48" x14ac:dyDescent="0.25">
      <c r="A235" s="89"/>
      <c r="B235" s="11"/>
      <c r="C235" s="11" t="s">
        <v>261</v>
      </c>
      <c r="D235" s="11" t="s">
        <v>2</v>
      </c>
      <c r="E235" s="89">
        <v>5</v>
      </c>
      <c r="F235" s="11">
        <v>237</v>
      </c>
      <c r="G235" s="12">
        <v>17273040</v>
      </c>
      <c r="H235" s="11">
        <v>102</v>
      </c>
      <c r="I235" s="368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12">
        <v>9504000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368">
        <v>0.77878103837471779</v>
      </c>
      <c r="AF235" s="12">
        <v>19681645</v>
      </c>
      <c r="AG235" s="368">
        <v>0.48755756996448513</v>
      </c>
      <c r="AH235" s="11">
        <v>80</v>
      </c>
      <c r="AI235" s="12">
        <v>16314200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12">
        <v>20841293</v>
      </c>
      <c r="AR235" s="11">
        <v>443</v>
      </c>
      <c r="AS235" s="12">
        <v>40367838</v>
      </c>
      <c r="AU235" s="369">
        <f>IF(D235 = "SPLIT", "",COUNTIFS(D$11:D$350,D235,AR$11:AR$350,"&gt;"&amp;AR235)+1)</f>
        <v>53</v>
      </c>
      <c r="AV235" s="369">
        <f>IF(D235 = "SPLIT", "",COUNTIFS(D$11:D$350,D235,AS$11:AS$350,"&gt;"&amp;AS235)+1)</f>
        <v>49</v>
      </c>
    </row>
    <row r="236" spans="1:48" x14ac:dyDescent="0.25">
      <c r="A236" s="87">
        <v>540158</v>
      </c>
      <c r="B236" s="6" t="s">
        <v>266</v>
      </c>
      <c r="C236" s="6" t="s">
        <v>265</v>
      </c>
      <c r="D236" s="6" t="s">
        <v>46</v>
      </c>
      <c r="E236" s="87">
        <v>4</v>
      </c>
      <c r="F236" s="6">
        <v>15</v>
      </c>
      <c r="G236" s="7">
        <v>499400</v>
      </c>
      <c r="H236" s="6">
        <v>7</v>
      </c>
      <c r="I236" s="367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367">
        <v>0.85185185185185186</v>
      </c>
      <c r="AF236" s="7">
        <v>645460</v>
      </c>
      <c r="AG236" s="367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176">
        <f>IF(D236 = "SPLIT", "",COUNTIFS(D$11:D$350,D236,AR$11:AR$350,"&gt;"&amp;AR236)+1)</f>
        <v>157</v>
      </c>
      <c r="AV236" s="176">
        <f>IF(D236 = "SPLIT", "",COUNTIFS(D$11:D$350,D236,AS$11:AS$350,"&gt;"&amp;AS236)+1)</f>
        <v>181</v>
      </c>
    </row>
    <row r="237" spans="1:48" x14ac:dyDescent="0.25">
      <c r="A237" s="87">
        <v>540159</v>
      </c>
      <c r="B237" s="6" t="s">
        <v>267</v>
      </c>
      <c r="C237" s="6" t="s">
        <v>265</v>
      </c>
      <c r="D237" s="6" t="s">
        <v>46</v>
      </c>
      <c r="E237" s="87">
        <v>4</v>
      </c>
      <c r="F237" s="6">
        <v>244</v>
      </c>
      <c r="G237" s="7">
        <v>8262760</v>
      </c>
      <c r="H237" s="6">
        <v>22</v>
      </c>
      <c r="I237" s="367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7">
        <v>9598900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367">
        <v>0.75065616797900259</v>
      </c>
      <c r="AF237" s="7">
        <v>15308630</v>
      </c>
      <c r="AG237" s="367">
        <v>0.44334943840757568</v>
      </c>
      <c r="AH237" s="6">
        <v>82</v>
      </c>
      <c r="AI237" s="7">
        <v>9634900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7">
        <v>24773760</v>
      </c>
      <c r="AR237" s="6">
        <v>381</v>
      </c>
      <c r="AS237" s="7">
        <v>34529490</v>
      </c>
      <c r="AU237" s="176">
        <f>IF(D237 = "SPLIT", "",COUNTIFS(D$11:D$350,D237,AR$11:AR$350,"&gt;"&amp;AR237)+1)</f>
        <v>15</v>
      </c>
      <c r="AV237" s="176">
        <f>IF(D237 = "SPLIT", "",COUNTIFS(D$11:D$350,D237,AS$11:AS$350,"&gt;"&amp;AS237)+1)</f>
        <v>29</v>
      </c>
    </row>
    <row r="238" spans="1:48" x14ac:dyDescent="0.25">
      <c r="A238" s="88">
        <v>540283</v>
      </c>
      <c r="B238" s="9" t="s">
        <v>264</v>
      </c>
      <c r="C238" s="9" t="s">
        <v>265</v>
      </c>
      <c r="D238" s="9" t="s">
        <v>44</v>
      </c>
      <c r="E238" s="88">
        <v>4</v>
      </c>
      <c r="F238" s="9">
        <v>400</v>
      </c>
      <c r="G238" s="10">
        <v>21016870</v>
      </c>
      <c r="H238" s="9">
        <v>90</v>
      </c>
      <c r="I238" s="366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366">
        <v>0.92962962962962958</v>
      </c>
      <c r="AF238" s="10">
        <v>23166151</v>
      </c>
      <c r="AG238" s="366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88">
        <f>IF(D238 = "SPLIT", "",COUNTIFS(D$11:D$350,D238,AR$11:AR$350,"&gt;"&amp;AR238)+1)</f>
        <v>39</v>
      </c>
      <c r="AV238" s="88">
        <f>IF(D238 = "SPLIT", "",COUNTIFS(D$11:D$350,D238,AS$11:AS$350,"&gt;"&amp;AS238)+1)</f>
        <v>42</v>
      </c>
    </row>
    <row r="239" spans="1:48" x14ac:dyDescent="0.25">
      <c r="A239" s="89"/>
      <c r="B239" s="11"/>
      <c r="C239" s="11" t="s">
        <v>265</v>
      </c>
      <c r="D239" s="11" t="s">
        <v>2</v>
      </c>
      <c r="E239" s="89">
        <v>4</v>
      </c>
      <c r="F239" s="11">
        <v>659</v>
      </c>
      <c r="G239" s="12">
        <v>29779030</v>
      </c>
      <c r="H239" s="11">
        <v>119</v>
      </c>
      <c r="I239" s="368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12">
        <v>12025650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368">
        <v>0.85548523206751059</v>
      </c>
      <c r="AF239" s="12">
        <v>39120241</v>
      </c>
      <c r="AG239" s="368">
        <v>0.62314672534829141</v>
      </c>
      <c r="AH239" s="11">
        <v>107</v>
      </c>
      <c r="AI239" s="12">
        <v>12252210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12">
        <v>29856628</v>
      </c>
      <c r="AR239" s="11">
        <v>948</v>
      </c>
      <c r="AS239" s="12">
        <v>62778539</v>
      </c>
      <c r="AU239" s="369">
        <f>IF(D239 = "SPLIT", "",COUNTIFS(D$11:D$350,D239,AR$11:AR$350,"&gt;"&amp;AR239)+1)</f>
        <v>35</v>
      </c>
      <c r="AV239" s="369">
        <f>IF(D239 = "SPLIT", "",COUNTIFS(D$11:D$350,D239,AS$11:AS$350,"&gt;"&amp;AS239)+1)</f>
        <v>37</v>
      </c>
    </row>
    <row r="240" spans="1:48" x14ac:dyDescent="0.25">
      <c r="A240" s="87">
        <v>540161</v>
      </c>
      <c r="B240" s="6" t="s">
        <v>270</v>
      </c>
      <c r="C240" s="6" t="s">
        <v>269</v>
      </c>
      <c r="D240" s="6" t="s">
        <v>46</v>
      </c>
      <c r="E240" s="87">
        <v>6</v>
      </c>
      <c r="F240" s="6">
        <v>16</v>
      </c>
      <c r="G240" s="7">
        <v>682200</v>
      </c>
      <c r="H240" s="6">
        <v>26</v>
      </c>
      <c r="I240" s="367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367">
        <v>0.84615384615384615</v>
      </c>
      <c r="AF240" s="7">
        <v>1223520</v>
      </c>
      <c r="AG240" s="367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176">
        <f>IF(D240 = "SPLIT", "",COUNTIFS(D$11:D$350,D240,AR$11:AR$350,"&gt;"&amp;AR240)+1)</f>
        <v>113</v>
      </c>
      <c r="AV240" s="176">
        <f>IF(D240 = "SPLIT", "",COUNTIFS(D$11:D$350,D240,AS$11:AS$350,"&gt;"&amp;AS240)+1)</f>
        <v>154</v>
      </c>
    </row>
    <row r="241" spans="1:48" x14ac:dyDescent="0.25">
      <c r="A241" s="87">
        <v>540162</v>
      </c>
      <c r="B241" s="6" t="s">
        <v>271</v>
      </c>
      <c r="C241" s="6" t="s">
        <v>269</v>
      </c>
      <c r="D241" s="6" t="s">
        <v>46</v>
      </c>
      <c r="E241" s="87">
        <v>6</v>
      </c>
      <c r="F241" s="6">
        <v>10</v>
      </c>
      <c r="G241" s="7">
        <v>806700</v>
      </c>
      <c r="H241" s="6">
        <v>4</v>
      </c>
      <c r="I241" s="367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367">
        <v>0.48275862068965519</v>
      </c>
      <c r="AF241" s="7">
        <v>858700</v>
      </c>
      <c r="AG241" s="367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176">
        <f>IF(D241 = "SPLIT", "",COUNTIFS(D$11:D$350,D241,AR$11:AR$350,"&gt;"&amp;AR241)+1)</f>
        <v>149</v>
      </c>
      <c r="AV241" s="176">
        <f>IF(D241 = "SPLIT", "",COUNTIFS(D$11:D$350,D241,AS$11:AS$350,"&gt;"&amp;AS241)+1)</f>
        <v>124</v>
      </c>
    </row>
    <row r="242" spans="1:48" x14ac:dyDescent="0.25">
      <c r="A242" s="87">
        <v>540254</v>
      </c>
      <c r="B242" s="6" t="s">
        <v>273</v>
      </c>
      <c r="C242" s="6" t="s">
        <v>269</v>
      </c>
      <c r="D242" s="6" t="s">
        <v>46</v>
      </c>
      <c r="E242" s="87">
        <v>6</v>
      </c>
      <c r="F242" s="6">
        <v>1</v>
      </c>
      <c r="G242" s="7">
        <v>30600</v>
      </c>
      <c r="H242" s="6">
        <v>0</v>
      </c>
      <c r="I242" s="367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367">
        <v>1</v>
      </c>
      <c r="AF242" s="7">
        <v>30600</v>
      </c>
      <c r="AG242" s="367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176">
        <f>IF(D242 = "SPLIT", "",COUNTIFS(D$11:D$350,D242,AR$11:AR$350,"&gt;"&amp;AR242)+1)</f>
        <v>206</v>
      </c>
      <c r="AV242" s="176">
        <f>IF(D242 = "SPLIT", "",COUNTIFS(D$11:D$350,D242,AS$11:AS$350,"&gt;"&amp;AS242)+1)</f>
        <v>208</v>
      </c>
    </row>
    <row r="243" spans="1:48" x14ac:dyDescent="0.25">
      <c r="A243" s="87">
        <v>540270</v>
      </c>
      <c r="B243" s="6" t="s">
        <v>277</v>
      </c>
      <c r="C243" s="6" t="s">
        <v>269</v>
      </c>
      <c r="D243" s="6" t="s">
        <v>46</v>
      </c>
      <c r="E243" s="87">
        <v>6</v>
      </c>
      <c r="F243" s="6">
        <v>0</v>
      </c>
      <c r="G243" s="7">
        <v>0</v>
      </c>
      <c r="H243" s="6">
        <v>0</v>
      </c>
      <c r="I243" s="367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367">
        <v>0</v>
      </c>
      <c r="AF243" s="7">
        <v>0</v>
      </c>
      <c r="AG243" s="367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176">
        <f>IF(D243 = "SPLIT", "",COUNTIFS(D$11:D$350,D243,AR$11:AR$350,"&gt;"&amp;AR243)+1)</f>
        <v>210</v>
      </c>
      <c r="AV243" s="176">
        <f>IF(D243 = "SPLIT", "",COUNTIFS(D$11:D$350,D243,AS$11:AS$350,"&gt;"&amp;AS243)+1)</f>
        <v>210</v>
      </c>
    </row>
    <row r="244" spans="1:48" x14ac:dyDescent="0.25">
      <c r="A244" s="87">
        <v>540268</v>
      </c>
      <c r="B244" s="6" t="s">
        <v>275</v>
      </c>
      <c r="C244" s="6" t="s">
        <v>269</v>
      </c>
      <c r="D244" s="6" t="s">
        <v>46</v>
      </c>
      <c r="E244" s="87">
        <v>6</v>
      </c>
      <c r="F244" s="6">
        <v>15</v>
      </c>
      <c r="G244" s="7">
        <v>545450</v>
      </c>
      <c r="H244" s="6">
        <v>3</v>
      </c>
      <c r="I244" s="367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367">
        <v>0.8571428571428571</v>
      </c>
      <c r="AF244" s="7">
        <v>593240</v>
      </c>
      <c r="AG244" s="367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176">
        <f>IF(D244 = "SPLIT", "",COUNTIFS(D$11:D$350,D244,AR$11:AR$350,"&gt;"&amp;AR244)+1)</f>
        <v>172</v>
      </c>
      <c r="AV244" s="176">
        <f>IF(D244 = "SPLIT", "",COUNTIFS(D$11:D$350,D244,AS$11:AS$350,"&gt;"&amp;AS244)+1)</f>
        <v>184</v>
      </c>
    </row>
    <row r="245" spans="1:48" x14ac:dyDescent="0.25">
      <c r="A245" s="88">
        <v>540160</v>
      </c>
      <c r="B245" s="9" t="s">
        <v>268</v>
      </c>
      <c r="C245" s="9" t="s">
        <v>269</v>
      </c>
      <c r="D245" s="9" t="s">
        <v>44</v>
      </c>
      <c r="E245" s="88">
        <v>6</v>
      </c>
      <c r="F245" s="9">
        <v>324</v>
      </c>
      <c r="G245" s="10">
        <v>23599130</v>
      </c>
      <c r="H245" s="9">
        <v>104</v>
      </c>
      <c r="I245" s="366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366">
        <v>0.89440993788819878</v>
      </c>
      <c r="AF245" s="10">
        <v>25717180</v>
      </c>
      <c r="AG245" s="366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88">
        <f>IF(D245 = "SPLIT", "",COUNTIFS(D$11:D$350,D245,AR$11:AR$350,"&gt;"&amp;AR245)+1)</f>
        <v>42</v>
      </c>
      <c r="AV245" s="88">
        <f>IF(D245 = "SPLIT", "",COUNTIFS(D$11:D$350,D245,AS$11:AS$350,"&gt;"&amp;AS245)+1)</f>
        <v>3</v>
      </c>
    </row>
    <row r="246" spans="1:48" x14ac:dyDescent="0.25">
      <c r="A246" s="87">
        <v>540269</v>
      </c>
      <c r="B246" s="6" t="s">
        <v>276</v>
      </c>
      <c r="C246" s="6" t="s">
        <v>269</v>
      </c>
      <c r="D246" s="6" t="s">
        <v>46</v>
      </c>
      <c r="E246" s="87">
        <v>6</v>
      </c>
      <c r="F246" s="6">
        <v>0</v>
      </c>
      <c r="G246" s="7">
        <v>0</v>
      </c>
      <c r="H246" s="6">
        <v>0</v>
      </c>
      <c r="I246" s="367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367">
        <v>0</v>
      </c>
      <c r="AF246" s="7">
        <v>0</v>
      </c>
      <c r="AG246" s="367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176">
        <f>IF(D246 = "SPLIT", "",COUNTIFS(D$11:D$350,D246,AR$11:AR$350,"&gt;"&amp;AR246)+1)</f>
        <v>210</v>
      </c>
      <c r="AV246" s="176">
        <f>IF(D246 = "SPLIT", "",COUNTIFS(D$11:D$350,D246,AS$11:AS$350,"&gt;"&amp;AS246)+1)</f>
        <v>210</v>
      </c>
    </row>
    <row r="247" spans="1:48" x14ac:dyDescent="0.25">
      <c r="A247" s="87">
        <v>540163</v>
      </c>
      <c r="B247" s="6" t="s">
        <v>272</v>
      </c>
      <c r="C247" s="6" t="s">
        <v>269</v>
      </c>
      <c r="D247" s="6" t="s">
        <v>46</v>
      </c>
      <c r="E247" s="87">
        <v>6</v>
      </c>
      <c r="F247" s="6">
        <v>82</v>
      </c>
      <c r="G247" s="7">
        <v>3651100</v>
      </c>
      <c r="H247" s="6">
        <v>13</v>
      </c>
      <c r="I247" s="367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367">
        <v>0.78400000000000003</v>
      </c>
      <c r="AF247" s="7">
        <v>4068840</v>
      </c>
      <c r="AG247" s="367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176">
        <f>IF(D247 = "SPLIT", "",COUNTIFS(D$11:D$350,D247,AR$11:AR$350,"&gt;"&amp;AR247)+1)</f>
        <v>64</v>
      </c>
      <c r="AV247" s="176">
        <f>IF(D247 = "SPLIT", "",COUNTIFS(D$11:D$350,D247,AS$11:AS$350,"&gt;"&amp;AS247)+1)</f>
        <v>85</v>
      </c>
    </row>
    <row r="248" spans="1:48" x14ac:dyDescent="0.25">
      <c r="A248" s="87">
        <v>540257</v>
      </c>
      <c r="B248" s="6" t="s">
        <v>274</v>
      </c>
      <c r="C248" s="6" t="s">
        <v>269</v>
      </c>
      <c r="D248" s="6" t="s">
        <v>46</v>
      </c>
      <c r="E248" s="87">
        <v>6</v>
      </c>
      <c r="F248" s="6">
        <v>16</v>
      </c>
      <c r="G248" s="7">
        <v>857000</v>
      </c>
      <c r="H248" s="6">
        <v>7</v>
      </c>
      <c r="I248" s="367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367">
        <v>0.8571428571428571</v>
      </c>
      <c r="AF248" s="7">
        <v>1021700</v>
      </c>
      <c r="AG248" s="367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176">
        <f>IF(D248 = "SPLIT", "",COUNTIFS(D$11:D$350,D248,AR$11:AR$350,"&gt;"&amp;AR248)+1)</f>
        <v>155</v>
      </c>
      <c r="AV248" s="176">
        <f>IF(D248 = "SPLIT", "",COUNTIFS(D$11:D$350,D248,AS$11:AS$350,"&gt;"&amp;AS248)+1)</f>
        <v>162</v>
      </c>
    </row>
    <row r="249" spans="1:48" x14ac:dyDescent="0.25">
      <c r="A249" s="89"/>
      <c r="B249" s="11"/>
      <c r="C249" s="11" t="s">
        <v>269</v>
      </c>
      <c r="D249" s="11" t="s">
        <v>2</v>
      </c>
      <c r="E249" s="89">
        <v>6</v>
      </c>
      <c r="F249" s="11">
        <v>464</v>
      </c>
      <c r="G249" s="12">
        <v>30172180</v>
      </c>
      <c r="H249" s="11">
        <v>157</v>
      </c>
      <c r="I249" s="368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368">
        <v>0.85385656292286871</v>
      </c>
      <c r="AF249" s="12">
        <v>33513780</v>
      </c>
      <c r="AG249" s="368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369">
        <f>IF(D249 = "SPLIT", "",COUNTIFS(D$11:D$350,D249,AR$11:AR$350,"&gt;"&amp;AR249)+1)</f>
        <v>41</v>
      </c>
      <c r="AV249" s="369">
        <f>IF(D249 = "SPLIT", "",COUNTIFS(D$11:D$350,D249,AS$11:AS$350,"&gt;"&amp;AS249)+1)</f>
        <v>5</v>
      </c>
    </row>
    <row r="250" spans="1:48" x14ac:dyDescent="0.25">
      <c r="A250" s="87">
        <v>540165</v>
      </c>
      <c r="B250" s="6" t="s">
        <v>279</v>
      </c>
      <c r="C250" s="6" t="s">
        <v>278</v>
      </c>
      <c r="D250" s="6" t="s">
        <v>46</v>
      </c>
      <c r="E250" s="87">
        <v>3</v>
      </c>
      <c r="F250" s="6">
        <v>74</v>
      </c>
      <c r="G250" s="7">
        <v>3345107</v>
      </c>
      <c r="H250" s="6">
        <v>17</v>
      </c>
      <c r="I250" s="367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367">
        <v>0.93</v>
      </c>
      <c r="AF250" s="7">
        <v>3668117</v>
      </c>
      <c r="AG250" s="367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176">
        <f>IF(D250 = "SPLIT", "",COUNTIFS(D$11:D$350,D250,AR$11:AR$350,"&gt;"&amp;AR250)+1)</f>
        <v>70</v>
      </c>
      <c r="AV250" s="176">
        <f>IF(D250 = "SPLIT", "",COUNTIFS(D$11:D$350,D250,AS$11:AS$350,"&gt;"&amp;AS250)+1)</f>
        <v>118</v>
      </c>
    </row>
    <row r="251" spans="1:48" x14ac:dyDescent="0.25">
      <c r="A251" s="87">
        <v>540166</v>
      </c>
      <c r="B251" s="6" t="s">
        <v>280</v>
      </c>
      <c r="C251" s="6" t="s">
        <v>278</v>
      </c>
      <c r="D251" s="6" t="s">
        <v>46</v>
      </c>
      <c r="E251" s="87">
        <v>3</v>
      </c>
      <c r="F251" s="6">
        <v>194</v>
      </c>
      <c r="G251" s="7">
        <v>14955282</v>
      </c>
      <c r="H251" s="6">
        <v>83</v>
      </c>
      <c r="I251" s="367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367">
        <v>0.93</v>
      </c>
      <c r="AF251" s="7">
        <v>16171982</v>
      </c>
      <c r="AG251" s="367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176">
        <f>IF(D251 = "SPLIT", "",COUNTIFS(D$11:D$350,D251,AR$11:AR$350,"&gt;"&amp;AR251)+1)</f>
        <v>26</v>
      </c>
      <c r="AV251" s="176">
        <f>IF(D251 = "SPLIT", "",COUNTIFS(D$11:D$350,D251,AS$11:AS$350,"&gt;"&amp;AS251)+1)</f>
        <v>25</v>
      </c>
    </row>
    <row r="252" spans="1:48" x14ac:dyDescent="0.25">
      <c r="A252" s="87">
        <v>540222</v>
      </c>
      <c r="B252" s="6" t="s">
        <v>282</v>
      </c>
      <c r="C252" s="6" t="s">
        <v>278</v>
      </c>
      <c r="D252" s="6" t="s">
        <v>46</v>
      </c>
      <c r="E252" s="87">
        <v>3</v>
      </c>
      <c r="F252" s="6">
        <v>5</v>
      </c>
      <c r="G252" s="7">
        <v>371500</v>
      </c>
      <c r="H252" s="6">
        <v>0</v>
      </c>
      <c r="I252" s="367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367">
        <v>0.7142857142857143</v>
      </c>
      <c r="AF252" s="7">
        <v>371500</v>
      </c>
      <c r="AG252" s="367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176">
        <f>IF(D252 = "SPLIT", "",COUNTIFS(D$11:D$350,D252,AR$11:AR$350,"&gt;"&amp;AR252)+1)</f>
        <v>194</v>
      </c>
      <c r="AV252" s="176">
        <f>IF(D252 = "SPLIT", "",COUNTIFS(D$11:D$350,D252,AS$11:AS$350,"&gt;"&amp;AS252)+1)</f>
        <v>54</v>
      </c>
    </row>
    <row r="253" spans="1:48" x14ac:dyDescent="0.25">
      <c r="A253" s="87">
        <v>540167</v>
      </c>
      <c r="B253" s="6" t="s">
        <v>281</v>
      </c>
      <c r="C253" s="6" t="s">
        <v>278</v>
      </c>
      <c r="D253" s="6" t="s">
        <v>46</v>
      </c>
      <c r="E253" s="87">
        <v>3</v>
      </c>
      <c r="F253" s="6">
        <v>13</v>
      </c>
      <c r="G253" s="7">
        <v>2582600</v>
      </c>
      <c r="H253" s="6">
        <v>5</v>
      </c>
      <c r="I253" s="367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367">
        <v>0.79166666666666663</v>
      </c>
      <c r="AF253" s="7">
        <v>2964273</v>
      </c>
      <c r="AG253" s="367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176">
        <f>IF(D253 = "SPLIT", "",COUNTIFS(D$11:D$350,D253,AR$11:AR$350,"&gt;"&amp;AR253)+1)</f>
        <v>162</v>
      </c>
      <c r="AV253" s="176">
        <f>IF(D253 = "SPLIT", "",COUNTIFS(D$11:D$350,D253,AS$11:AS$350,"&gt;"&amp;AS253)+1)</f>
        <v>126</v>
      </c>
    </row>
    <row r="254" spans="1:48" x14ac:dyDescent="0.25">
      <c r="A254" s="87">
        <v>540081</v>
      </c>
      <c r="B254" s="6" t="s">
        <v>156</v>
      </c>
      <c r="C254" s="6" t="s">
        <v>278</v>
      </c>
      <c r="D254" s="6" t="s">
        <v>68</v>
      </c>
      <c r="E254" s="87">
        <v>3</v>
      </c>
      <c r="F254" s="6">
        <v>84</v>
      </c>
      <c r="G254" s="7">
        <v>3847600</v>
      </c>
      <c r="H254" s="6">
        <v>1</v>
      </c>
      <c r="I254" s="367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367">
        <v>0.9285714285714286</v>
      </c>
      <c r="AF254" s="7">
        <v>4135900</v>
      </c>
      <c r="AG254" s="367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176" t="str">
        <f>IF(D254 = "SPLIT", "",COUNTIFS(D$11:D$350,D254,AR$11:AR$350,"&gt;"&amp;AR254)+1)</f>
        <v/>
      </c>
      <c r="AV254" s="176" t="str">
        <f>IF(D254 = "SPLIT", "",COUNTIFS(D$11:D$350,D254,AS$11:AS$350,"&gt;"&amp;AS254)+1)</f>
        <v/>
      </c>
    </row>
    <row r="255" spans="1:48" x14ac:dyDescent="0.25">
      <c r="A255" s="87">
        <v>540168</v>
      </c>
      <c r="B255" s="6" t="s">
        <v>285</v>
      </c>
      <c r="C255" s="6" t="s">
        <v>278</v>
      </c>
      <c r="D255" s="6" t="s">
        <v>46</v>
      </c>
      <c r="E255" s="87">
        <v>3</v>
      </c>
      <c r="F255" s="6">
        <v>64</v>
      </c>
      <c r="G255" s="7">
        <v>4892000</v>
      </c>
      <c r="H255" s="6">
        <v>0</v>
      </c>
      <c r="I255" s="367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367">
        <v>0.9285714285714286</v>
      </c>
      <c r="AF255" s="7">
        <v>4950700</v>
      </c>
      <c r="AG255" s="367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176">
        <f>IF(D255 = "SPLIT", "",COUNTIFS(D$11:D$350,D255,AR$11:AR$350,"&gt;"&amp;AR255)+1)</f>
        <v>97</v>
      </c>
      <c r="AV255" s="176">
        <f>IF(D255 = "SPLIT", "",COUNTIFS(D$11:D$350,D255,AS$11:AS$350,"&gt;"&amp;AS255)+1)</f>
        <v>95</v>
      </c>
    </row>
    <row r="256" spans="1:48" x14ac:dyDescent="0.25">
      <c r="A256" s="88">
        <v>540164</v>
      </c>
      <c r="B256" s="9" t="s">
        <v>284</v>
      </c>
      <c r="C256" s="9" t="s">
        <v>278</v>
      </c>
      <c r="D256" s="9" t="s">
        <v>44</v>
      </c>
      <c r="E256" s="88">
        <v>3</v>
      </c>
      <c r="F256" s="9">
        <v>1148</v>
      </c>
      <c r="G256" s="10">
        <v>130556636</v>
      </c>
      <c r="H256" s="9">
        <v>595</v>
      </c>
      <c r="I256" s="366">
        <v>0.34136546184738958</v>
      </c>
      <c r="J256" s="10">
        <v>8428140</v>
      </c>
      <c r="K256" s="9">
        <v>1743</v>
      </c>
      <c r="L256" s="10">
        <v>138984776</v>
      </c>
      <c r="M256" s="9">
        <v>15</v>
      </c>
      <c r="N256" s="10">
        <v>1703700</v>
      </c>
      <c r="O256" s="9">
        <v>3</v>
      </c>
      <c r="P256" s="10">
        <v>2116500</v>
      </c>
      <c r="Q256" s="9">
        <v>110</v>
      </c>
      <c r="R256" s="10">
        <v>22805990</v>
      </c>
      <c r="S256" s="9">
        <v>10</v>
      </c>
      <c r="T256" s="10">
        <v>12880190</v>
      </c>
      <c r="U256" s="9">
        <v>1</v>
      </c>
      <c r="V256" s="10">
        <v>135420</v>
      </c>
      <c r="W256" s="9">
        <v>0</v>
      </c>
      <c r="X256" s="10">
        <v>0</v>
      </c>
      <c r="Y256" s="9">
        <v>6</v>
      </c>
      <c r="Z256" s="10">
        <v>228135500</v>
      </c>
      <c r="AA256" s="9">
        <v>14</v>
      </c>
      <c r="AB256" s="10">
        <v>2824800</v>
      </c>
      <c r="AD256" s="9">
        <v>1761</v>
      </c>
      <c r="AE256" s="366">
        <v>0.92586750788643535</v>
      </c>
      <c r="AF256" s="10">
        <v>142804976</v>
      </c>
      <c r="AG256" s="366">
        <v>0.34865613223408071</v>
      </c>
      <c r="AH256" s="9">
        <v>120</v>
      </c>
      <c r="AI256" s="10">
        <v>35686180</v>
      </c>
      <c r="AJ256" s="9">
        <v>21</v>
      </c>
      <c r="AK256" s="10">
        <v>231095720</v>
      </c>
      <c r="AM256" s="9">
        <v>1758</v>
      </c>
      <c r="AN256" s="10">
        <v>140688476</v>
      </c>
      <c r="AO256" s="9">
        <v>144</v>
      </c>
      <c r="AP256" s="10">
        <v>268898400</v>
      </c>
      <c r="AR256" s="9">
        <v>1902</v>
      </c>
      <c r="AS256" s="10">
        <v>409586876</v>
      </c>
      <c r="AU256" s="88">
        <f>IF(D256 = "SPLIT", "",COUNTIFS(D$11:D$350,D256,AR$11:AR$350,"&gt;"&amp;AR256)+1)</f>
        <v>11</v>
      </c>
      <c r="AV256" s="88">
        <f>IF(D256 = "SPLIT", "",COUNTIFS(D$11:D$350,D256,AS$11:AS$350,"&gt;"&amp;AS256)+1)</f>
        <v>2</v>
      </c>
    </row>
    <row r="257" spans="1:48" x14ac:dyDescent="0.25">
      <c r="A257" s="87">
        <v>540271</v>
      </c>
      <c r="B257" s="6" t="s">
        <v>283</v>
      </c>
      <c r="C257" s="6" t="s">
        <v>278</v>
      </c>
      <c r="D257" s="6" t="s">
        <v>46</v>
      </c>
      <c r="E257" s="87">
        <v>3</v>
      </c>
      <c r="F257" s="6">
        <v>174</v>
      </c>
      <c r="G257" s="7">
        <v>34183200</v>
      </c>
      <c r="H257" s="6">
        <v>0</v>
      </c>
      <c r="I257" s="367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367">
        <v>0.96685082872928174</v>
      </c>
      <c r="AF257" s="7">
        <v>34310900</v>
      </c>
      <c r="AG257" s="367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176">
        <f>IF(D257 = "SPLIT", "",COUNTIFS(D$11:D$350,D257,AR$11:AR$350,"&gt;"&amp;AR257)+1)</f>
        <v>39</v>
      </c>
      <c r="AV257" s="176">
        <f>IF(D257 = "SPLIT", "",COUNTIFS(D$11:D$350,D257,AS$11:AS$350,"&gt;"&amp;AS257)+1)</f>
        <v>26</v>
      </c>
    </row>
    <row r="258" spans="1:48" x14ac:dyDescent="0.25">
      <c r="A258" s="89"/>
      <c r="B258" s="11"/>
      <c r="C258" s="11" t="s">
        <v>278</v>
      </c>
      <c r="D258" s="11" t="s">
        <v>2</v>
      </c>
      <c r="E258" s="89">
        <v>3</v>
      </c>
      <c r="F258" s="11">
        <v>1756</v>
      </c>
      <c r="G258" s="12">
        <v>194733925</v>
      </c>
      <c r="H258" s="11">
        <v>701</v>
      </c>
      <c r="I258" s="368">
        <v>0.28530728530728527</v>
      </c>
      <c r="J258" s="12">
        <v>10011190</v>
      </c>
      <c r="K258" s="11">
        <v>2457</v>
      </c>
      <c r="L258" s="12">
        <v>204745115</v>
      </c>
      <c r="M258" s="11">
        <v>27</v>
      </c>
      <c r="N258" s="12">
        <v>2444333</v>
      </c>
      <c r="O258" s="11">
        <v>4</v>
      </c>
      <c r="P258" s="12">
        <v>2188900</v>
      </c>
      <c r="Q258" s="11">
        <v>141</v>
      </c>
      <c r="R258" s="12">
        <v>25572390</v>
      </c>
      <c r="S258" s="11">
        <v>10</v>
      </c>
      <c r="T258" s="12">
        <v>12880190</v>
      </c>
      <c r="U258" s="11">
        <v>1</v>
      </c>
      <c r="V258" s="12">
        <v>135420</v>
      </c>
      <c r="W258" s="11">
        <v>2</v>
      </c>
      <c r="X258" s="12">
        <v>19297843</v>
      </c>
      <c r="Y258" s="11">
        <v>13</v>
      </c>
      <c r="Z258" s="12">
        <v>243096850</v>
      </c>
      <c r="AA258" s="11">
        <v>27</v>
      </c>
      <c r="AB258" s="12">
        <v>5903700</v>
      </c>
      <c r="AD258" s="11">
        <v>2488</v>
      </c>
      <c r="AE258" s="368">
        <v>0.92766592095451161</v>
      </c>
      <c r="AF258" s="12">
        <v>209378348</v>
      </c>
      <c r="AG258" s="368">
        <v>0.4055639120239668</v>
      </c>
      <c r="AH258" s="11">
        <v>151</v>
      </c>
      <c r="AI258" s="12">
        <v>38452580</v>
      </c>
      <c r="AJ258" s="11">
        <v>43</v>
      </c>
      <c r="AK258" s="12">
        <v>268433813</v>
      </c>
      <c r="AM258" s="11">
        <v>2484</v>
      </c>
      <c r="AN258" s="12">
        <v>207189448</v>
      </c>
      <c r="AO258" s="11">
        <v>198</v>
      </c>
      <c r="AP258" s="12">
        <v>309075293</v>
      </c>
      <c r="AR258" s="11">
        <v>2682</v>
      </c>
      <c r="AS258" s="12">
        <v>516264741</v>
      </c>
      <c r="AU258" s="369">
        <f>IF(D258 = "SPLIT", "",COUNTIFS(D$11:D$350,D258,AR$11:AR$350,"&gt;"&amp;AR258)+1)</f>
        <v>11</v>
      </c>
      <c r="AV258" s="369">
        <f>IF(D258 = "SPLIT", "",COUNTIFS(D$11:D$350,D258,AS$11:AS$350,"&gt;"&amp;AS258)+1)</f>
        <v>2</v>
      </c>
    </row>
    <row r="259" spans="1:48" x14ac:dyDescent="0.25">
      <c r="A259" s="87">
        <v>540170</v>
      </c>
      <c r="B259" s="6" t="s">
        <v>288</v>
      </c>
      <c r="C259" s="6" t="s">
        <v>287</v>
      </c>
      <c r="D259" s="6" t="s">
        <v>46</v>
      </c>
      <c r="E259" s="87">
        <v>1</v>
      </c>
      <c r="F259" s="6">
        <v>7</v>
      </c>
      <c r="G259" s="7">
        <v>227600</v>
      </c>
      <c r="H259" s="6">
        <v>1</v>
      </c>
      <c r="I259" s="367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367">
        <v>0.29629629629629628</v>
      </c>
      <c r="AF259" s="7">
        <v>283800</v>
      </c>
      <c r="AG259" s="367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176">
        <f>IF(D259 = "SPLIT", "",COUNTIFS(D$11:D$350,D259,AR$11:AR$350,"&gt;"&amp;AR259)+1)</f>
        <v>157</v>
      </c>
      <c r="AV259" s="176">
        <f>IF(D259 = "SPLIT", "",COUNTIFS(D$11:D$350,D259,AS$11:AS$350,"&gt;"&amp;AS259)+1)</f>
        <v>122</v>
      </c>
    </row>
    <row r="260" spans="1:48" x14ac:dyDescent="0.25">
      <c r="A260" s="87">
        <v>540171</v>
      </c>
      <c r="B260" s="6" t="s">
        <v>289</v>
      </c>
      <c r="C260" s="6" t="s">
        <v>287</v>
      </c>
      <c r="D260" s="6" t="s">
        <v>46</v>
      </c>
      <c r="E260" s="87">
        <v>1</v>
      </c>
      <c r="F260" s="6">
        <v>13</v>
      </c>
      <c r="G260" s="7">
        <v>281000</v>
      </c>
      <c r="H260" s="6">
        <v>17</v>
      </c>
      <c r="I260" s="367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367">
        <v>0.78947368421052633</v>
      </c>
      <c r="AF260" s="7">
        <v>760630</v>
      </c>
      <c r="AG260" s="367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176">
        <f>IF(D260 = "SPLIT", "",COUNTIFS(D$11:D$350,D260,AR$11:AR$350,"&gt;"&amp;AR260)+1)</f>
        <v>130</v>
      </c>
      <c r="AV260" s="176">
        <f>IF(D260 = "SPLIT", "",COUNTIFS(D$11:D$350,D260,AS$11:AS$350,"&gt;"&amp;AS260)+1)</f>
        <v>164</v>
      </c>
    </row>
    <row r="261" spans="1:48" x14ac:dyDescent="0.25">
      <c r="A261" s="87">
        <v>540286</v>
      </c>
      <c r="B261" s="6" t="s">
        <v>292</v>
      </c>
      <c r="C261" s="6" t="s">
        <v>287</v>
      </c>
      <c r="D261" s="6" t="s">
        <v>46</v>
      </c>
      <c r="E261" s="87">
        <v>1</v>
      </c>
      <c r="F261" s="6">
        <v>34</v>
      </c>
      <c r="G261" s="7">
        <v>772650</v>
      </c>
      <c r="H261" s="6">
        <v>3</v>
      </c>
      <c r="I261" s="367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367">
        <v>0.52857142857142858</v>
      </c>
      <c r="AF261" s="7">
        <v>844640</v>
      </c>
      <c r="AG261" s="367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176">
        <f>IF(D261 = "SPLIT", "",COUNTIFS(D$11:D$350,D261,AR$11:AR$350,"&gt;"&amp;AR261)+1)</f>
        <v>97</v>
      </c>
      <c r="AV261" s="176">
        <f>IF(D261 = "SPLIT", "",COUNTIFS(D$11:D$350,D261,AS$11:AS$350,"&gt;"&amp;AS261)+1)</f>
        <v>108</v>
      </c>
    </row>
    <row r="262" spans="1:48" x14ac:dyDescent="0.25">
      <c r="A262" s="88">
        <v>540169</v>
      </c>
      <c r="B262" s="9" t="s">
        <v>286</v>
      </c>
      <c r="C262" s="9" t="s">
        <v>287</v>
      </c>
      <c r="D262" s="9" t="s">
        <v>44</v>
      </c>
      <c r="E262" s="88">
        <v>1</v>
      </c>
      <c r="F262" s="9">
        <v>1426</v>
      </c>
      <c r="G262" s="10">
        <v>47628210</v>
      </c>
      <c r="H262" s="9">
        <v>624</v>
      </c>
      <c r="I262" s="366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366">
        <v>0.91474245115452935</v>
      </c>
      <c r="AF262" s="10">
        <v>65778597</v>
      </c>
      <c r="AG262" s="366">
        <v>0.60781591614984887</v>
      </c>
      <c r="AH262" s="9">
        <v>116</v>
      </c>
      <c r="AI262" s="10">
        <v>26211843</v>
      </c>
      <c r="AJ262" s="9">
        <v>76</v>
      </c>
      <c r="AK262" s="10">
        <v>16230808</v>
      </c>
      <c r="AM262" s="9">
        <v>2057</v>
      </c>
      <c r="AN262" s="10">
        <v>65522497</v>
      </c>
      <c r="AO262" s="9">
        <v>195</v>
      </c>
      <c r="AP262" s="10">
        <v>42698751</v>
      </c>
      <c r="AR262" s="9">
        <v>2252</v>
      </c>
      <c r="AS262" s="10">
        <v>108221248</v>
      </c>
      <c r="AU262" s="88">
        <f>IF(D262 = "SPLIT", "",COUNTIFS(D$11:D$350,D262,AR$11:AR$350,"&gt;"&amp;AR262)+1)</f>
        <v>7</v>
      </c>
      <c r="AV262" s="88">
        <f>IF(D262 = "SPLIT", "",COUNTIFS(D$11:D$350,D262,AS$11:AS$350,"&gt;"&amp;AS262)+1)</f>
        <v>15</v>
      </c>
    </row>
    <row r="263" spans="1:48" x14ac:dyDescent="0.25">
      <c r="A263" s="87">
        <v>540173</v>
      </c>
      <c r="B263" s="6" t="s">
        <v>290</v>
      </c>
      <c r="C263" s="6" t="s">
        <v>287</v>
      </c>
      <c r="D263" s="6" t="s">
        <v>46</v>
      </c>
      <c r="E263" s="87">
        <v>1</v>
      </c>
      <c r="F263" s="6">
        <v>57</v>
      </c>
      <c r="G263" s="7">
        <v>487600</v>
      </c>
      <c r="H263" s="6">
        <v>22</v>
      </c>
      <c r="I263" s="367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367">
        <v>0.84946236559139787</v>
      </c>
      <c r="AF263" s="7">
        <v>1098380</v>
      </c>
      <c r="AG263" s="367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176">
        <f>IF(D263 = "SPLIT", "",COUNTIFS(D$11:D$350,D263,AR$11:AR$350,"&gt;"&amp;AR263)+1)</f>
        <v>73</v>
      </c>
      <c r="AV263" s="176">
        <f>IF(D263 = "SPLIT", "",COUNTIFS(D$11:D$350,D263,AS$11:AS$350,"&gt;"&amp;AS263)+1)</f>
        <v>163</v>
      </c>
    </row>
    <row r="264" spans="1:48" x14ac:dyDescent="0.25">
      <c r="A264" s="87">
        <v>540174</v>
      </c>
      <c r="B264" s="6" t="s">
        <v>291</v>
      </c>
      <c r="C264" s="6" t="s">
        <v>287</v>
      </c>
      <c r="D264" s="6" t="s">
        <v>46</v>
      </c>
      <c r="E264" s="87">
        <v>1</v>
      </c>
      <c r="F264" s="6">
        <v>8</v>
      </c>
      <c r="G264" s="7">
        <v>299900</v>
      </c>
      <c r="H264" s="6">
        <v>2</v>
      </c>
      <c r="I264" s="367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367">
        <v>0.84615384615384615</v>
      </c>
      <c r="AF264" s="7">
        <v>440620</v>
      </c>
      <c r="AG264" s="367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176">
        <f>IF(D264 = "SPLIT", "",COUNTIFS(D$11:D$350,D264,AR$11:AR$350,"&gt;"&amp;AR264)+1)</f>
        <v>189</v>
      </c>
      <c r="AV264" s="176">
        <f>IF(D264 = "SPLIT", "",COUNTIFS(D$11:D$350,D264,AS$11:AS$350,"&gt;"&amp;AS264)+1)</f>
        <v>186</v>
      </c>
    </row>
    <row r="265" spans="1:48" x14ac:dyDescent="0.25">
      <c r="A265" s="89"/>
      <c r="B265" s="11"/>
      <c r="C265" s="11" t="s">
        <v>287</v>
      </c>
      <c r="D265" s="11" t="s">
        <v>2</v>
      </c>
      <c r="E265" s="89">
        <v>1</v>
      </c>
      <c r="F265" s="11">
        <v>1545</v>
      </c>
      <c r="G265" s="12">
        <v>49696960</v>
      </c>
      <c r="H265" s="11">
        <v>669</v>
      </c>
      <c r="I265" s="368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368">
        <v>0.89249899719213799</v>
      </c>
      <c r="AF265" s="12">
        <v>69206667</v>
      </c>
      <c r="AG265" s="368">
        <v>0.57370778263589983</v>
      </c>
      <c r="AH265" s="11">
        <v>173</v>
      </c>
      <c r="AI265" s="12">
        <v>31812083</v>
      </c>
      <c r="AJ265" s="11">
        <v>95</v>
      </c>
      <c r="AK265" s="12">
        <v>19611768</v>
      </c>
      <c r="AM265" s="11">
        <v>2222</v>
      </c>
      <c r="AN265" s="12">
        <v>68950567</v>
      </c>
      <c r="AO265" s="11">
        <v>271</v>
      </c>
      <c r="AP265" s="12">
        <v>51679951</v>
      </c>
      <c r="AR265" s="11">
        <v>2493</v>
      </c>
      <c r="AS265" s="12">
        <v>120630518</v>
      </c>
      <c r="AU265" s="369">
        <f>IF(D265 = "SPLIT", "",COUNTIFS(D$11:D$350,D265,AR$11:AR$350,"&gt;"&amp;AR265)+1)</f>
        <v>13</v>
      </c>
      <c r="AV265" s="369">
        <f>IF(D265 = "SPLIT", "",COUNTIFS(D$11:D$350,D265,AS$11:AS$350,"&gt;"&amp;AS265)+1)</f>
        <v>23</v>
      </c>
    </row>
    <row r="266" spans="1:48" x14ac:dyDescent="0.25">
      <c r="A266" s="87">
        <v>540267</v>
      </c>
      <c r="B266" s="6" t="s">
        <v>298</v>
      </c>
      <c r="C266" s="6" t="s">
        <v>294</v>
      </c>
      <c r="D266" s="6" t="s">
        <v>46</v>
      </c>
      <c r="E266" s="87">
        <v>7</v>
      </c>
      <c r="F266" s="6">
        <v>9</v>
      </c>
      <c r="G266" s="7">
        <v>823900</v>
      </c>
      <c r="H266" s="6">
        <v>5</v>
      </c>
      <c r="I266" s="367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367">
        <v>0.6785714285714286</v>
      </c>
      <c r="AF266" s="7">
        <v>1941200</v>
      </c>
      <c r="AG266" s="367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176">
        <f>IF(D266 = "SPLIT", "",COUNTIFS(D$11:D$350,D266,AR$11:AR$350,"&gt;"&amp;AR266)+1)</f>
        <v>155</v>
      </c>
      <c r="AV266" s="176">
        <f>IF(D266 = "SPLIT", "",COUNTIFS(D$11:D$350,D266,AS$11:AS$350,"&gt;"&amp;AS266)+1)</f>
        <v>147</v>
      </c>
    </row>
    <row r="267" spans="1:48" x14ac:dyDescent="0.25">
      <c r="A267" s="87">
        <v>540177</v>
      </c>
      <c r="B267" s="6" t="s">
        <v>299</v>
      </c>
      <c r="C267" s="6" t="s">
        <v>294</v>
      </c>
      <c r="D267" s="6" t="s">
        <v>46</v>
      </c>
      <c r="E267" s="87">
        <v>7</v>
      </c>
      <c r="F267" s="6">
        <v>156</v>
      </c>
      <c r="G267" s="7">
        <v>9971600</v>
      </c>
      <c r="H267" s="6">
        <v>29</v>
      </c>
      <c r="I267" s="367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367">
        <v>0.8614718614718615</v>
      </c>
      <c r="AF267" s="7">
        <v>11466640</v>
      </c>
      <c r="AG267" s="367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176">
        <f>IF(D267 = "SPLIT", "",COUNTIFS(D$11:D$350,D267,AR$11:AR$350,"&gt;"&amp;AR267)+1)</f>
        <v>33</v>
      </c>
      <c r="AV267" s="176">
        <f>IF(D267 = "SPLIT", "",COUNTIFS(D$11:D$350,D267,AS$11:AS$350,"&gt;"&amp;AS267)+1)</f>
        <v>46</v>
      </c>
    </row>
    <row r="268" spans="1:48" x14ac:dyDescent="0.25">
      <c r="A268" s="87">
        <v>540178</v>
      </c>
      <c r="B268" s="6" t="s">
        <v>522</v>
      </c>
      <c r="C268" s="6" t="s">
        <v>294</v>
      </c>
      <c r="D268" s="6" t="s">
        <v>46</v>
      </c>
      <c r="E268" s="87">
        <v>7</v>
      </c>
      <c r="F268" s="6">
        <v>19</v>
      </c>
      <c r="G268" s="7">
        <v>1033400</v>
      </c>
      <c r="H268" s="6">
        <v>10</v>
      </c>
      <c r="I268" s="367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367">
        <v>0.8529411764705882</v>
      </c>
      <c r="AF268" s="7">
        <v>1208300</v>
      </c>
      <c r="AG268" s="367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176">
        <f>IF(D268 = "SPLIT", "",COUNTIFS(D$11:D$350,D268,AR$11:AR$350,"&gt;"&amp;AR268)+1)</f>
        <v>138</v>
      </c>
      <c r="AV268" s="176">
        <f>IF(D268 = "SPLIT", "",COUNTIFS(D$11:D$350,D268,AS$11:AS$350,"&gt;"&amp;AS268)+1)</f>
        <v>98</v>
      </c>
    </row>
    <row r="269" spans="1:48" x14ac:dyDescent="0.25">
      <c r="A269" s="87">
        <v>540264</v>
      </c>
      <c r="B269" s="6" t="s">
        <v>295</v>
      </c>
      <c r="C269" s="6" t="s">
        <v>294</v>
      </c>
      <c r="D269" s="6" t="s">
        <v>46</v>
      </c>
      <c r="E269" s="87">
        <v>7</v>
      </c>
      <c r="F269" s="6">
        <v>0</v>
      </c>
      <c r="G269" s="7">
        <v>0</v>
      </c>
      <c r="H269" s="6">
        <v>0</v>
      </c>
      <c r="I269" s="367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367">
        <v>0</v>
      </c>
      <c r="AF269" s="7">
        <v>0</v>
      </c>
      <c r="AG269" s="367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176">
        <f>IF(D269 = "SPLIT", "",COUNTIFS(D$11:D$350,D269,AR$11:AR$350,"&gt;"&amp;AR269)+1)</f>
        <v>210</v>
      </c>
      <c r="AV269" s="176">
        <f>IF(D269 = "SPLIT", "",COUNTIFS(D$11:D$350,D269,AS$11:AS$350,"&gt;"&amp;AS269)+1)</f>
        <v>210</v>
      </c>
    </row>
    <row r="270" spans="1:48" x14ac:dyDescent="0.25">
      <c r="A270" s="87">
        <v>540266</v>
      </c>
      <c r="B270" s="6" t="s">
        <v>297</v>
      </c>
      <c r="C270" s="6" t="s">
        <v>294</v>
      </c>
      <c r="D270" s="6" t="s">
        <v>46</v>
      </c>
      <c r="E270" s="87">
        <v>7</v>
      </c>
      <c r="F270" s="6">
        <v>6</v>
      </c>
      <c r="G270" s="7">
        <v>361800</v>
      </c>
      <c r="H270" s="6">
        <v>11</v>
      </c>
      <c r="I270" s="367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367">
        <v>0.94444444444444442</v>
      </c>
      <c r="AF270" s="7">
        <v>541260</v>
      </c>
      <c r="AG270" s="367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176">
        <f>IF(D270 = "SPLIT", "",COUNTIFS(D$11:D$350,D270,AR$11:AR$350,"&gt;"&amp;AR270)+1)</f>
        <v>175</v>
      </c>
      <c r="AV270" s="176">
        <f>IF(D270 = "SPLIT", "",COUNTIFS(D$11:D$350,D270,AS$11:AS$350,"&gt;"&amp;AS270)+1)</f>
        <v>191</v>
      </c>
    </row>
    <row r="271" spans="1:48" x14ac:dyDescent="0.25">
      <c r="A271" s="87">
        <v>540265</v>
      </c>
      <c r="B271" s="6" t="s">
        <v>296</v>
      </c>
      <c r="C271" s="6" t="s">
        <v>294</v>
      </c>
      <c r="D271" s="6" t="s">
        <v>46</v>
      </c>
      <c r="E271" s="87">
        <v>7</v>
      </c>
      <c r="F271" s="6">
        <v>21</v>
      </c>
      <c r="G271" s="7">
        <v>1010167</v>
      </c>
      <c r="H271" s="6">
        <v>0</v>
      </c>
      <c r="I271" s="367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367">
        <v>0.95454545454545459</v>
      </c>
      <c r="AF271" s="7">
        <v>1010167</v>
      </c>
      <c r="AG271" s="367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176">
        <f>IF(D271 = "SPLIT", "",COUNTIFS(D$11:D$350,D271,AR$11:AR$350,"&gt;"&amp;AR271)+1)</f>
        <v>166</v>
      </c>
      <c r="AV271" s="176">
        <f>IF(D271 = "SPLIT", "",COUNTIFS(D$11:D$350,D271,AS$11:AS$350,"&gt;"&amp;AS271)+1)</f>
        <v>176</v>
      </c>
    </row>
    <row r="272" spans="1:48" x14ac:dyDescent="0.25">
      <c r="A272" s="88">
        <v>540175</v>
      </c>
      <c r="B272" s="9" t="s">
        <v>300</v>
      </c>
      <c r="C272" s="9" t="s">
        <v>294</v>
      </c>
      <c r="D272" s="9" t="s">
        <v>44</v>
      </c>
      <c r="E272" s="88">
        <v>7</v>
      </c>
      <c r="F272" s="9">
        <v>810</v>
      </c>
      <c r="G272" s="10">
        <v>53016872</v>
      </c>
      <c r="H272" s="9">
        <v>339</v>
      </c>
      <c r="I272" s="366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9">
        <v>10</v>
      </c>
      <c r="Z272" s="10">
        <v>1187477</v>
      </c>
      <c r="AA272" s="9">
        <v>19</v>
      </c>
      <c r="AB272" s="10">
        <v>1432231</v>
      </c>
      <c r="AD272" s="9">
        <v>1171</v>
      </c>
      <c r="AE272" s="366">
        <v>0.92496050552922593</v>
      </c>
      <c r="AF272" s="10">
        <v>63465802</v>
      </c>
      <c r="AG272" s="366">
        <v>0.80030590428638881</v>
      </c>
      <c r="AH272" s="9">
        <v>64</v>
      </c>
      <c r="AI272" s="10">
        <v>12668821</v>
      </c>
      <c r="AJ272" s="9">
        <v>31</v>
      </c>
      <c r="AK272" s="10">
        <v>3167306</v>
      </c>
      <c r="AM272" s="9">
        <v>1164</v>
      </c>
      <c r="AN272" s="10">
        <v>60786002</v>
      </c>
      <c r="AO272" s="9">
        <v>102</v>
      </c>
      <c r="AP272" s="10">
        <v>18515927</v>
      </c>
      <c r="AR272" s="9">
        <v>1266</v>
      </c>
      <c r="AS272" s="10">
        <v>79301929</v>
      </c>
      <c r="AU272" s="88">
        <f>IF(D272 = "SPLIT", "",COUNTIFS(D$11:D$350,D272,AR$11:AR$350,"&gt;"&amp;AR272)+1)</f>
        <v>15</v>
      </c>
      <c r="AV272" s="88">
        <f>IF(D272 = "SPLIT", "",COUNTIFS(D$11:D$350,D272,AS$11:AS$350,"&gt;"&amp;AS272)+1)</f>
        <v>18</v>
      </c>
    </row>
    <row r="273" spans="1:48" x14ac:dyDescent="0.25">
      <c r="A273" s="87">
        <v>540176</v>
      </c>
      <c r="B273" s="6" t="s">
        <v>293</v>
      </c>
      <c r="C273" s="6" t="s">
        <v>294</v>
      </c>
      <c r="D273" s="6" t="s">
        <v>46</v>
      </c>
      <c r="E273" s="87">
        <v>7</v>
      </c>
      <c r="F273" s="6">
        <v>23</v>
      </c>
      <c r="G273" s="7">
        <v>1053600</v>
      </c>
      <c r="H273" s="6">
        <v>10</v>
      </c>
      <c r="I273" s="367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367">
        <v>0.91666666666666663</v>
      </c>
      <c r="AF273" s="7">
        <v>1262310</v>
      </c>
      <c r="AG273" s="367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176">
        <f>IF(D273 = "SPLIT", "",COUNTIFS(D$11:D$350,D273,AR$11:AR$350,"&gt;"&amp;AR273)+1)</f>
        <v>134</v>
      </c>
      <c r="AV273" s="176">
        <f>IF(D273 = "SPLIT", "",COUNTIFS(D$11:D$350,D273,AS$11:AS$350,"&gt;"&amp;AS273)+1)</f>
        <v>90</v>
      </c>
    </row>
    <row r="274" spans="1:48" x14ac:dyDescent="0.25">
      <c r="A274" s="89"/>
      <c r="B274" s="11"/>
      <c r="C274" s="11" t="s">
        <v>294</v>
      </c>
      <c r="D274" s="11" t="s">
        <v>2</v>
      </c>
      <c r="E274" s="89">
        <v>7</v>
      </c>
      <c r="F274" s="11">
        <v>1044</v>
      </c>
      <c r="G274" s="12">
        <v>67271339</v>
      </c>
      <c r="H274" s="11">
        <v>404</v>
      </c>
      <c r="I274" s="368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11">
        <v>14</v>
      </c>
      <c r="Z274" s="12">
        <v>2047606</v>
      </c>
      <c r="AA274" s="11">
        <v>22</v>
      </c>
      <c r="AB274" s="12">
        <v>1818621</v>
      </c>
      <c r="AD274" s="11">
        <v>1489</v>
      </c>
      <c r="AE274" s="368">
        <v>0.91070336391437312</v>
      </c>
      <c r="AF274" s="12">
        <v>80895679</v>
      </c>
      <c r="AG274" s="368">
        <v>0.70739765413883615</v>
      </c>
      <c r="AH274" s="11">
        <v>106</v>
      </c>
      <c r="AI274" s="12">
        <v>18983421</v>
      </c>
      <c r="AJ274" s="11">
        <v>40</v>
      </c>
      <c r="AK274" s="12">
        <v>14477625</v>
      </c>
      <c r="AM274" s="11">
        <v>1481</v>
      </c>
      <c r="AN274" s="12">
        <v>78152479</v>
      </c>
      <c r="AO274" s="11">
        <v>154</v>
      </c>
      <c r="AP274" s="12">
        <v>36204246</v>
      </c>
      <c r="AR274" s="11">
        <v>1635</v>
      </c>
      <c r="AS274" s="12">
        <v>114356725</v>
      </c>
      <c r="AU274" s="369">
        <f>IF(D274 = "SPLIT", "",COUNTIFS(D$11:D$350,D274,AR$11:AR$350,"&gt;"&amp;AR274)+1)</f>
        <v>20</v>
      </c>
      <c r="AV274" s="369">
        <f>IF(D274 = "SPLIT", "",COUNTIFS(D$11:D$350,D274,AS$11:AS$350,"&gt;"&amp;AS274)+1)</f>
        <v>25</v>
      </c>
    </row>
    <row r="275" spans="1:48" x14ac:dyDescent="0.25">
      <c r="A275" s="87">
        <v>540262</v>
      </c>
      <c r="B275" s="6" t="s">
        <v>307</v>
      </c>
      <c r="C275" s="6" t="s">
        <v>302</v>
      </c>
      <c r="D275" s="6" t="s">
        <v>46</v>
      </c>
      <c r="E275" s="87">
        <v>5</v>
      </c>
      <c r="F275" s="6">
        <v>12</v>
      </c>
      <c r="G275" s="7">
        <v>275400</v>
      </c>
      <c r="H275" s="6">
        <v>4</v>
      </c>
      <c r="I275" s="367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367">
        <v>0.94117647058823528</v>
      </c>
      <c r="AF275" s="7">
        <v>334040</v>
      </c>
      <c r="AG275" s="367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176">
        <f>IF(D275 = "SPLIT", "",COUNTIFS(D$11:D$350,D275,AR$11:AR$350,"&gt;"&amp;AR275)+1)</f>
        <v>180</v>
      </c>
      <c r="AV275" s="176">
        <f>IF(D275 = "SPLIT", "",COUNTIFS(D$11:D$350,D275,AS$11:AS$350,"&gt;"&amp;AS275)+1)</f>
        <v>200</v>
      </c>
    </row>
    <row r="276" spans="1:48" x14ac:dyDescent="0.25">
      <c r="A276" s="87">
        <v>540179</v>
      </c>
      <c r="B276" s="6" t="s">
        <v>304</v>
      </c>
      <c r="C276" s="6" t="s">
        <v>302</v>
      </c>
      <c r="D276" s="6" t="s">
        <v>46</v>
      </c>
      <c r="E276" s="87">
        <v>5</v>
      </c>
      <c r="F276" s="6">
        <v>15</v>
      </c>
      <c r="G276" s="7">
        <v>576200</v>
      </c>
      <c r="H276" s="6">
        <v>5</v>
      </c>
      <c r="I276" s="367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367">
        <v>0.80769230769230771</v>
      </c>
      <c r="AF276" s="7">
        <v>931020</v>
      </c>
      <c r="AG276" s="367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176">
        <f>IF(D276 = "SPLIT", "",COUNTIFS(D$11:D$350,D276,AR$11:AR$350,"&gt;"&amp;AR276)+1)</f>
        <v>161</v>
      </c>
      <c r="AV276" s="176">
        <f>IF(D276 = "SPLIT", "",COUNTIFS(D$11:D$350,D276,AS$11:AS$350,"&gt;"&amp;AS276)+1)</f>
        <v>173</v>
      </c>
    </row>
    <row r="277" spans="1:48" x14ac:dyDescent="0.25">
      <c r="A277" s="87">
        <v>540180</v>
      </c>
      <c r="B277" s="6" t="s">
        <v>305</v>
      </c>
      <c r="C277" s="6" t="s">
        <v>302</v>
      </c>
      <c r="D277" s="6" t="s">
        <v>46</v>
      </c>
      <c r="E277" s="87">
        <v>5</v>
      </c>
      <c r="F277" s="6">
        <v>6</v>
      </c>
      <c r="G277" s="7">
        <v>244100</v>
      </c>
      <c r="H277" s="6">
        <v>5</v>
      </c>
      <c r="I277" s="367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367">
        <v>0.61111111111111116</v>
      </c>
      <c r="AF277" s="7">
        <v>377880</v>
      </c>
      <c r="AG277" s="367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176">
        <f>IF(D277 = "SPLIT", "",COUNTIFS(D$11:D$350,D277,AR$11:AR$350,"&gt;"&amp;AR277)+1)</f>
        <v>175</v>
      </c>
      <c r="AV277" s="176">
        <f>IF(D277 = "SPLIT", "",COUNTIFS(D$11:D$350,D277,AS$11:AS$350,"&gt;"&amp;AS277)+1)</f>
        <v>179</v>
      </c>
    </row>
    <row r="278" spans="1:48" x14ac:dyDescent="0.25">
      <c r="A278" s="87">
        <v>540132</v>
      </c>
      <c r="B278" s="6" t="s">
        <v>303</v>
      </c>
      <c r="C278" s="6" t="s">
        <v>302</v>
      </c>
      <c r="D278" s="6" t="s">
        <v>46</v>
      </c>
      <c r="E278" s="87">
        <v>5</v>
      </c>
      <c r="F278" s="6">
        <v>0</v>
      </c>
      <c r="G278" s="7">
        <v>0</v>
      </c>
      <c r="H278" s="6">
        <v>1</v>
      </c>
      <c r="I278" s="367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367">
        <v>1</v>
      </c>
      <c r="AF278" s="7">
        <v>17000</v>
      </c>
      <c r="AG278" s="367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176">
        <f>IF(D278 = "SPLIT", "",COUNTIFS(D$11:D$350,D278,AR$11:AR$350,"&gt;"&amp;AR278)+1)</f>
        <v>206</v>
      </c>
      <c r="AV278" s="176">
        <f>IF(D278 = "SPLIT", "",COUNTIFS(D$11:D$350,D278,AS$11:AS$350,"&gt;"&amp;AS278)+1)</f>
        <v>209</v>
      </c>
    </row>
    <row r="279" spans="1:48" x14ac:dyDescent="0.25">
      <c r="A279" s="87">
        <v>540182</v>
      </c>
      <c r="B279" s="6" t="s">
        <v>306</v>
      </c>
      <c r="C279" s="6" t="s">
        <v>302</v>
      </c>
      <c r="D279" s="6" t="s">
        <v>46</v>
      </c>
      <c r="E279" s="87">
        <v>5</v>
      </c>
      <c r="F279" s="6">
        <v>15</v>
      </c>
      <c r="G279" s="7">
        <v>975000</v>
      </c>
      <c r="H279" s="6">
        <v>1</v>
      </c>
      <c r="I279" s="367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6">
        <v>1</v>
      </c>
      <c r="Z279" s="7">
        <v>155414</v>
      </c>
      <c r="AA279" s="6">
        <v>1</v>
      </c>
      <c r="AB279" s="7">
        <v>186497</v>
      </c>
      <c r="AD279" s="6">
        <v>16</v>
      </c>
      <c r="AE279" s="367">
        <v>0.5</v>
      </c>
      <c r="AF279" s="7">
        <v>983420</v>
      </c>
      <c r="AG279" s="367">
        <v>0.28311009430765682</v>
      </c>
      <c r="AH279" s="6">
        <v>14</v>
      </c>
      <c r="AI279" s="7">
        <v>2148300</v>
      </c>
      <c r="AJ279" s="6">
        <v>2</v>
      </c>
      <c r="AK279" s="7">
        <v>341911</v>
      </c>
      <c r="AM279" s="6">
        <v>16</v>
      </c>
      <c r="AN279" s="7">
        <v>983420</v>
      </c>
      <c r="AO279" s="6">
        <v>16</v>
      </c>
      <c r="AP279" s="7">
        <v>2490211</v>
      </c>
      <c r="AR279" s="6">
        <v>32</v>
      </c>
      <c r="AS279" s="7">
        <v>3473631</v>
      </c>
      <c r="AU279" s="176">
        <f>IF(D279 = "SPLIT", "",COUNTIFS(D$11:D$350,D279,AR$11:AR$350,"&gt;"&amp;AR279)+1)</f>
        <v>141</v>
      </c>
      <c r="AV279" s="176">
        <f>IF(D279 = "SPLIT", "",COUNTIFS(D$11:D$350,D279,AS$11:AS$350,"&gt;"&amp;AS279)+1)</f>
        <v>127</v>
      </c>
    </row>
    <row r="280" spans="1:48" x14ac:dyDescent="0.25">
      <c r="A280" s="87">
        <v>540263</v>
      </c>
      <c r="B280" s="6" t="s">
        <v>308</v>
      </c>
      <c r="C280" s="6" t="s">
        <v>302</v>
      </c>
      <c r="D280" s="6" t="s">
        <v>46</v>
      </c>
      <c r="E280" s="87">
        <v>5</v>
      </c>
      <c r="F280" s="6">
        <v>8</v>
      </c>
      <c r="G280" s="7">
        <v>392400</v>
      </c>
      <c r="H280" s="6">
        <v>5</v>
      </c>
      <c r="I280" s="367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367">
        <v>0.8666666666666667</v>
      </c>
      <c r="AF280" s="7">
        <v>444020</v>
      </c>
      <c r="AG280" s="367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176">
        <f>IF(D280 = "SPLIT", "",COUNTIFS(D$11:D$350,D280,AR$11:AR$350,"&gt;"&amp;AR280)+1)</f>
        <v>186</v>
      </c>
      <c r="AV280" s="176">
        <f>IF(D280 = "SPLIT", "",COUNTIFS(D$11:D$350,D280,AS$11:AS$350,"&gt;"&amp;AS280)+1)</f>
        <v>190</v>
      </c>
    </row>
    <row r="281" spans="1:48" x14ac:dyDescent="0.25">
      <c r="A281" s="88">
        <v>540224</v>
      </c>
      <c r="B281" s="9" t="s">
        <v>301</v>
      </c>
      <c r="C281" s="9" t="s">
        <v>302</v>
      </c>
      <c r="D281" s="9" t="s">
        <v>44</v>
      </c>
      <c r="E281" s="88">
        <v>5</v>
      </c>
      <c r="F281" s="9">
        <v>260</v>
      </c>
      <c r="G281" s="10">
        <v>12500327</v>
      </c>
      <c r="H281" s="9">
        <v>103</v>
      </c>
      <c r="I281" s="366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366">
        <v>0.91919191919191923</v>
      </c>
      <c r="AF281" s="10">
        <v>14914647</v>
      </c>
      <c r="AG281" s="366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88">
        <f>IF(D281 = "SPLIT", "",COUNTIFS(D$11:D$350,D281,AR$11:AR$350,"&gt;"&amp;AR281)+1)</f>
        <v>47</v>
      </c>
      <c r="AV281" s="88">
        <f>IF(D281 = "SPLIT", "",COUNTIFS(D$11:D$350,D281,AS$11:AS$350,"&gt;"&amp;AS281)+1)</f>
        <v>52</v>
      </c>
    </row>
    <row r="282" spans="1:48" x14ac:dyDescent="0.25">
      <c r="A282" s="89"/>
      <c r="B282" s="11"/>
      <c r="C282" s="11" t="s">
        <v>302</v>
      </c>
      <c r="D282" s="11" t="s">
        <v>2</v>
      </c>
      <c r="E282" s="89">
        <v>5</v>
      </c>
      <c r="F282" s="11">
        <v>316</v>
      </c>
      <c r="G282" s="12">
        <v>14963427</v>
      </c>
      <c r="H282" s="11">
        <v>124</v>
      </c>
      <c r="I282" s="368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11">
        <v>2</v>
      </c>
      <c r="Z282" s="12">
        <v>905414</v>
      </c>
      <c r="AA282" s="11">
        <v>9</v>
      </c>
      <c r="AB282" s="12">
        <v>572757</v>
      </c>
      <c r="AD282" s="11">
        <v>442</v>
      </c>
      <c r="AE282" s="368">
        <v>0.87524752475247525</v>
      </c>
      <c r="AF282" s="12">
        <v>18002027</v>
      </c>
      <c r="AG282" s="368">
        <v>0.75495872350519067</v>
      </c>
      <c r="AH282" s="11">
        <v>52</v>
      </c>
      <c r="AI282" s="12">
        <v>4364850</v>
      </c>
      <c r="AJ282" s="11">
        <v>11</v>
      </c>
      <c r="AK282" s="12">
        <v>1478171</v>
      </c>
      <c r="AM282" s="11">
        <v>442</v>
      </c>
      <c r="AN282" s="12">
        <v>18002027</v>
      </c>
      <c r="AO282" s="11">
        <v>63</v>
      </c>
      <c r="AP282" s="12">
        <v>5843021</v>
      </c>
      <c r="AR282" s="11">
        <v>505</v>
      </c>
      <c r="AS282" s="12">
        <v>23845048</v>
      </c>
      <c r="AU282" s="369">
        <f>IF(D282 = "SPLIT", "",COUNTIFS(D$11:D$350,D282,AR$11:AR$350,"&gt;"&amp;AR282)+1)</f>
        <v>51</v>
      </c>
      <c r="AV282" s="369">
        <f>IF(D282 = "SPLIT", "",COUNTIFS(D$11:D$350,D282,AS$11:AS$350,"&gt;"&amp;AS282)+1)</f>
        <v>55</v>
      </c>
    </row>
    <row r="283" spans="1:48" x14ac:dyDescent="0.25">
      <c r="A283" s="87">
        <v>540184</v>
      </c>
      <c r="B283" s="6" t="s">
        <v>311</v>
      </c>
      <c r="C283" s="6" t="s">
        <v>310</v>
      </c>
      <c r="D283" s="6" t="s">
        <v>46</v>
      </c>
      <c r="E283" s="87">
        <v>5</v>
      </c>
      <c r="F283" s="6">
        <v>23</v>
      </c>
      <c r="G283" s="7">
        <v>1008600</v>
      </c>
      <c r="H283" s="6">
        <v>0</v>
      </c>
      <c r="I283" s="367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367">
        <v>0.7931034482758621</v>
      </c>
      <c r="AF283" s="7">
        <v>1008600</v>
      </c>
      <c r="AG283" s="367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176">
        <f>IF(D283 = "SPLIT", "",COUNTIFS(D$11:D$350,D283,AR$11:AR$350,"&gt;"&amp;AR283)+1)</f>
        <v>149</v>
      </c>
      <c r="AV283" s="176">
        <f>IF(D283 = "SPLIT", "",COUNTIFS(D$11:D$350,D283,AS$11:AS$350,"&gt;"&amp;AS283)+1)</f>
        <v>166</v>
      </c>
    </row>
    <row r="284" spans="1:48" x14ac:dyDescent="0.25">
      <c r="A284" s="88">
        <v>540183</v>
      </c>
      <c r="B284" s="9" t="s">
        <v>309</v>
      </c>
      <c r="C284" s="9" t="s">
        <v>310</v>
      </c>
      <c r="D284" s="9" t="s">
        <v>44</v>
      </c>
      <c r="E284" s="88">
        <v>5</v>
      </c>
      <c r="F284" s="9">
        <v>610</v>
      </c>
      <c r="G284" s="10">
        <v>42649770</v>
      </c>
      <c r="H284" s="9">
        <v>161</v>
      </c>
      <c r="I284" s="366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10">
        <v>3315410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10">
        <v>25400</v>
      </c>
      <c r="AA284" s="9">
        <v>20</v>
      </c>
      <c r="AB284" s="10">
        <v>1897340</v>
      </c>
      <c r="AD284" s="9">
        <v>773</v>
      </c>
      <c r="AE284" s="366">
        <v>0.93244873341375156</v>
      </c>
      <c r="AF284" s="10">
        <v>45192260</v>
      </c>
      <c r="AG284" s="366">
        <v>0.67994583574690248</v>
      </c>
      <c r="AH284" s="9">
        <v>30</v>
      </c>
      <c r="AI284" s="10">
        <v>3568310</v>
      </c>
      <c r="AJ284" s="9">
        <v>26</v>
      </c>
      <c r="AK284" s="10">
        <v>17703930</v>
      </c>
      <c r="AM284" s="9">
        <v>773</v>
      </c>
      <c r="AN284" s="10">
        <v>45192260</v>
      </c>
      <c r="AO284" s="9">
        <v>56</v>
      </c>
      <c r="AP284" s="10">
        <v>21272240</v>
      </c>
      <c r="AR284" s="9">
        <v>829</v>
      </c>
      <c r="AS284" s="10">
        <v>66464500</v>
      </c>
      <c r="AU284" s="88">
        <f>IF(D284 = "SPLIT", "",COUNTIFS(D$11:D$350,D284,AR$11:AR$350,"&gt;"&amp;AR284)+1)</f>
        <v>27</v>
      </c>
      <c r="AV284" s="88">
        <f>IF(D284 = "SPLIT", "",COUNTIFS(D$11:D$350,D284,AS$11:AS$350,"&gt;"&amp;AS284)+1)</f>
        <v>26</v>
      </c>
    </row>
    <row r="285" spans="1:48" x14ac:dyDescent="0.25">
      <c r="A285" s="87">
        <v>540185</v>
      </c>
      <c r="B285" s="6" t="s">
        <v>312</v>
      </c>
      <c r="C285" s="6" t="s">
        <v>310</v>
      </c>
      <c r="D285" s="6" t="s">
        <v>46</v>
      </c>
      <c r="E285" s="87">
        <v>5</v>
      </c>
      <c r="F285" s="6">
        <v>162</v>
      </c>
      <c r="G285" s="7">
        <v>6883800</v>
      </c>
      <c r="H285" s="6">
        <v>2</v>
      </c>
      <c r="I285" s="367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367">
        <v>0.78181818181818186</v>
      </c>
      <c r="AF285" s="7">
        <v>7679000</v>
      </c>
      <c r="AG285" s="367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176">
        <f>IF(D285 = "SPLIT", "",COUNTIFS(D$11:D$350,D285,AR$11:AR$350,"&gt;"&amp;AR285)+1)</f>
        <v>34</v>
      </c>
      <c r="AV285" s="176">
        <f>IF(D285 = "SPLIT", "",COUNTIFS(D$11:D$350,D285,AS$11:AS$350,"&gt;"&amp;AS285)+1)</f>
        <v>31</v>
      </c>
    </row>
    <row r="286" spans="1:48" x14ac:dyDescent="0.25">
      <c r="A286" s="89"/>
      <c r="B286" s="11"/>
      <c r="C286" s="11" t="s">
        <v>310</v>
      </c>
      <c r="D286" s="11" t="s">
        <v>2</v>
      </c>
      <c r="E286" s="89">
        <v>5</v>
      </c>
      <c r="F286" s="11">
        <v>795</v>
      </c>
      <c r="G286" s="12">
        <v>50542170</v>
      </c>
      <c r="H286" s="11">
        <v>163</v>
      </c>
      <c r="I286" s="368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12">
        <v>13774500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12">
        <v>1189200</v>
      </c>
      <c r="AA286" s="11">
        <v>25</v>
      </c>
      <c r="AB286" s="12">
        <v>3423950</v>
      </c>
      <c r="AD286" s="11">
        <v>968</v>
      </c>
      <c r="AE286" s="368">
        <v>0.89795918367346939</v>
      </c>
      <c r="AF286" s="12">
        <v>53879860</v>
      </c>
      <c r="AG286" s="368">
        <v>0.53578214651511991</v>
      </c>
      <c r="AH286" s="11">
        <v>71</v>
      </c>
      <c r="AI286" s="12">
        <v>14457600</v>
      </c>
      <c r="AJ286" s="11">
        <v>39</v>
      </c>
      <c r="AK286" s="12">
        <v>32225540</v>
      </c>
      <c r="AM286" s="11">
        <v>968</v>
      </c>
      <c r="AN286" s="12">
        <v>53879860</v>
      </c>
      <c r="AO286" s="11">
        <v>110</v>
      </c>
      <c r="AP286" s="12">
        <v>46683140</v>
      </c>
      <c r="AR286" s="11">
        <v>1078</v>
      </c>
      <c r="AS286" s="12">
        <v>100563000</v>
      </c>
      <c r="AU286" s="369">
        <f>IF(D286 = "SPLIT", "",COUNTIFS(D$11:D$350,D286,AR$11:AR$350,"&gt;"&amp;AR286)+1)</f>
        <v>29</v>
      </c>
      <c r="AV286" s="369">
        <f>IF(D286 = "SPLIT", "",COUNTIFS(D$11:D$350,D286,AS$11:AS$350,"&gt;"&amp;AS286)+1)</f>
        <v>29</v>
      </c>
    </row>
    <row r="287" spans="1:48" x14ac:dyDescent="0.25">
      <c r="A287" s="87">
        <v>540187</v>
      </c>
      <c r="B287" s="6" t="s">
        <v>315</v>
      </c>
      <c r="C287" s="6" t="s">
        <v>314</v>
      </c>
      <c r="D287" s="6" t="s">
        <v>46</v>
      </c>
      <c r="E287" s="87">
        <v>1</v>
      </c>
      <c r="F287" s="6">
        <v>44</v>
      </c>
      <c r="G287" s="7">
        <v>2543700</v>
      </c>
      <c r="H287" s="6">
        <v>18</v>
      </c>
      <c r="I287" s="367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367">
        <v>0.74193548387096775</v>
      </c>
      <c r="AF287" s="7">
        <v>3255720</v>
      </c>
      <c r="AG287" s="367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176">
        <f>IF(D287 = "SPLIT", "",COUNTIFS(D$11:D$350,D287,AR$11:AR$350,"&gt;"&amp;AR287)+1)</f>
        <v>73</v>
      </c>
      <c r="AV287" s="176">
        <f>IF(D287 = "SPLIT", "",COUNTIFS(D$11:D$350,D287,AS$11:AS$350,"&gt;"&amp;AS287)+1)</f>
        <v>82</v>
      </c>
    </row>
    <row r="288" spans="1:48" x14ac:dyDescent="0.25">
      <c r="A288" s="88">
        <v>540186</v>
      </c>
      <c r="B288" s="9" t="s">
        <v>313</v>
      </c>
      <c r="C288" s="9" t="s">
        <v>314</v>
      </c>
      <c r="D288" s="9" t="s">
        <v>44</v>
      </c>
      <c r="E288" s="88">
        <v>1</v>
      </c>
      <c r="F288" s="9">
        <v>653</v>
      </c>
      <c r="G288" s="10">
        <v>33111538</v>
      </c>
      <c r="H288" s="9">
        <v>212</v>
      </c>
      <c r="I288" s="366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366">
        <v>0.97200447928331468</v>
      </c>
      <c r="AF288" s="10">
        <v>37260888</v>
      </c>
      <c r="AG288" s="366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88">
        <f>IF(D288 = "SPLIT", "",COUNTIFS(D$11:D$350,D288,AR$11:AR$350,"&gt;"&amp;AR288)+1)</f>
        <v>24</v>
      </c>
      <c r="AV288" s="88">
        <f>IF(D288 = "SPLIT", "",COUNTIFS(D$11:D$350,D288,AS$11:AS$350,"&gt;"&amp;AS288)+1)</f>
        <v>34</v>
      </c>
    </row>
    <row r="289" spans="1:48" x14ac:dyDescent="0.25">
      <c r="A289" s="89"/>
      <c r="B289" s="11"/>
      <c r="C289" s="11" t="s">
        <v>314</v>
      </c>
      <c r="D289" s="11" t="s">
        <v>2</v>
      </c>
      <c r="E289" s="89">
        <v>1</v>
      </c>
      <c r="F289" s="11">
        <v>697</v>
      </c>
      <c r="G289" s="12">
        <v>35655238</v>
      </c>
      <c r="H289" s="11">
        <v>230</v>
      </c>
      <c r="I289" s="368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368">
        <v>0.9503042596348884</v>
      </c>
      <c r="AF289" s="12">
        <v>40516608</v>
      </c>
      <c r="AG289" s="368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369">
        <f>IF(D289 = "SPLIT", "",COUNTIFS(D$11:D$350,D289,AR$11:AR$350,"&gt;"&amp;AR289)+1)</f>
        <v>34</v>
      </c>
      <c r="AV289" s="369">
        <f>IF(D289 = "SPLIT", "",COUNTIFS(D$11:D$350,D289,AS$11:AS$350,"&gt;"&amp;AS289)+1)</f>
        <v>42</v>
      </c>
    </row>
    <row r="290" spans="1:48" x14ac:dyDescent="0.25">
      <c r="A290" s="87">
        <v>540189</v>
      </c>
      <c r="B290" s="6" t="s">
        <v>318</v>
      </c>
      <c r="C290" s="6" t="s">
        <v>317</v>
      </c>
      <c r="D290" s="6" t="s">
        <v>46</v>
      </c>
      <c r="E290" s="87">
        <v>6</v>
      </c>
      <c r="F290" s="6">
        <v>6</v>
      </c>
      <c r="G290" s="7">
        <v>232800</v>
      </c>
      <c r="H290" s="6">
        <v>1</v>
      </c>
      <c r="I290" s="367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367">
        <v>0.53846153846153844</v>
      </c>
      <c r="AF290" s="7">
        <v>257800</v>
      </c>
      <c r="AG290" s="367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176">
        <f>IF(D290 = "SPLIT", "",COUNTIFS(D$11:D$350,D290,AR$11:AR$350,"&gt;"&amp;AR290)+1)</f>
        <v>189</v>
      </c>
      <c r="AV290" s="176">
        <f>IF(D290 = "SPLIT", "",COUNTIFS(D$11:D$350,D290,AS$11:AS$350,"&gt;"&amp;AS290)+1)</f>
        <v>195</v>
      </c>
    </row>
    <row r="291" spans="1:48" x14ac:dyDescent="0.25">
      <c r="A291" s="87">
        <v>540190</v>
      </c>
      <c r="B291" s="6" t="s">
        <v>319</v>
      </c>
      <c r="C291" s="6" t="s">
        <v>317</v>
      </c>
      <c r="D291" s="6" t="s">
        <v>46</v>
      </c>
      <c r="E291" s="87">
        <v>6</v>
      </c>
      <c r="F291" s="6">
        <v>116</v>
      </c>
      <c r="G291" s="7">
        <v>7502700</v>
      </c>
      <c r="H291" s="6">
        <v>3</v>
      </c>
      <c r="I291" s="367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367">
        <v>0.86928104575163401</v>
      </c>
      <c r="AF291" s="7">
        <v>8133732</v>
      </c>
      <c r="AG291" s="367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176">
        <f>IF(D291 = "SPLIT", "",COUNTIFS(D$11:D$350,D291,AR$11:AR$350,"&gt;"&amp;AR291)+1)</f>
        <v>46</v>
      </c>
      <c r="AV291" s="176">
        <f>IF(D291 = "SPLIT", "",COUNTIFS(D$11:D$350,D291,AS$11:AS$350,"&gt;"&amp;AS291)+1)</f>
        <v>34</v>
      </c>
    </row>
    <row r="292" spans="1:48" x14ac:dyDescent="0.25">
      <c r="A292" s="88">
        <v>540188</v>
      </c>
      <c r="B292" s="9" t="s">
        <v>316</v>
      </c>
      <c r="C292" s="9" t="s">
        <v>317</v>
      </c>
      <c r="D292" s="9" t="s">
        <v>44</v>
      </c>
      <c r="E292" s="88">
        <v>6</v>
      </c>
      <c r="F292" s="9">
        <v>164</v>
      </c>
      <c r="G292" s="10">
        <v>10757692</v>
      </c>
      <c r="H292" s="9">
        <v>62</v>
      </c>
      <c r="I292" s="366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10">
        <v>766002</v>
      </c>
      <c r="AA292" s="9">
        <v>5</v>
      </c>
      <c r="AB292" s="10">
        <v>915810</v>
      </c>
      <c r="AD292" s="9">
        <v>233</v>
      </c>
      <c r="AE292" s="366">
        <v>0.88593155893536124</v>
      </c>
      <c r="AF292" s="10">
        <v>14107672</v>
      </c>
      <c r="AG292" s="366">
        <v>0.78946943711893136</v>
      </c>
      <c r="AH292" s="9">
        <v>21</v>
      </c>
      <c r="AI292" s="10">
        <v>2080330</v>
      </c>
      <c r="AJ292" s="9">
        <v>9</v>
      </c>
      <c r="AK292" s="10">
        <v>1681812</v>
      </c>
      <c r="AM292" s="9">
        <v>232</v>
      </c>
      <c r="AN292" s="10">
        <v>12816472</v>
      </c>
      <c r="AO292" s="9">
        <v>31</v>
      </c>
      <c r="AP292" s="10">
        <v>5053342</v>
      </c>
      <c r="AR292" s="9">
        <v>263</v>
      </c>
      <c r="AS292" s="10">
        <v>17869814</v>
      </c>
      <c r="AU292" s="88">
        <f>IF(D292 = "SPLIT", "",COUNTIFS(D$11:D$350,D292,AR$11:AR$350,"&gt;"&amp;AR292)+1)</f>
        <v>53</v>
      </c>
      <c r="AV292" s="88">
        <f>IF(D292 = "SPLIT", "",COUNTIFS(D$11:D$350,D292,AS$11:AS$350,"&gt;"&amp;AS292)+1)</f>
        <v>50</v>
      </c>
    </row>
    <row r="293" spans="1:48" x14ac:dyDescent="0.25">
      <c r="A293" s="89"/>
      <c r="B293" s="11"/>
      <c r="C293" s="11" t="s">
        <v>317</v>
      </c>
      <c r="D293" s="11" t="s">
        <v>2</v>
      </c>
      <c r="E293" s="89">
        <v>6</v>
      </c>
      <c r="F293" s="11">
        <v>286</v>
      </c>
      <c r="G293" s="12">
        <v>18493192</v>
      </c>
      <c r="H293" s="11">
        <v>66</v>
      </c>
      <c r="I293" s="368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12">
        <v>1249159</v>
      </c>
      <c r="AA293" s="11">
        <v>9</v>
      </c>
      <c r="AB293" s="12">
        <v>1214179</v>
      </c>
      <c r="AD293" s="11">
        <v>373</v>
      </c>
      <c r="AE293" s="368">
        <v>0.86946386946386944</v>
      </c>
      <c r="AF293" s="12">
        <v>22499204</v>
      </c>
      <c r="AG293" s="368">
        <v>0.48203110843182789</v>
      </c>
      <c r="AH293" s="11">
        <v>37</v>
      </c>
      <c r="AI293" s="12">
        <v>4212892</v>
      </c>
      <c r="AJ293" s="11">
        <v>19</v>
      </c>
      <c r="AK293" s="12">
        <v>19963738</v>
      </c>
      <c r="AM293" s="11">
        <v>372</v>
      </c>
      <c r="AN293" s="12">
        <v>21208004</v>
      </c>
      <c r="AO293" s="11">
        <v>57</v>
      </c>
      <c r="AP293" s="12">
        <v>25467830</v>
      </c>
      <c r="AR293" s="11">
        <v>429</v>
      </c>
      <c r="AS293" s="12">
        <v>46675834</v>
      </c>
      <c r="AU293" s="369">
        <f>IF(D293 = "SPLIT", "",COUNTIFS(D$11:D$350,D293,AR$11:AR$350,"&gt;"&amp;AR293)+1)</f>
        <v>54</v>
      </c>
      <c r="AV293" s="369">
        <f>IF(D293 = "SPLIT", "",COUNTIFS(D$11:D$350,D293,AS$11:AS$350,"&gt;"&amp;AS293)+1)</f>
        <v>46</v>
      </c>
    </row>
    <row r="294" spans="1:48" x14ac:dyDescent="0.25">
      <c r="A294" s="87">
        <v>540260</v>
      </c>
      <c r="B294" s="6" t="s">
        <v>326</v>
      </c>
      <c r="C294" s="6" t="s">
        <v>321</v>
      </c>
      <c r="D294" s="6" t="s">
        <v>46</v>
      </c>
      <c r="E294" s="87">
        <v>7</v>
      </c>
      <c r="F294" s="6">
        <v>0</v>
      </c>
      <c r="G294" s="7">
        <v>0</v>
      </c>
      <c r="H294" s="6">
        <v>0</v>
      </c>
      <c r="I294" s="367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367">
        <v>0</v>
      </c>
      <c r="AF294" s="7">
        <v>0</v>
      </c>
      <c r="AG294" s="367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176">
        <f>IF(D294 = "SPLIT", "",COUNTIFS(D$11:D$350,D294,AR$11:AR$350,"&gt;"&amp;AR294)+1)</f>
        <v>202</v>
      </c>
      <c r="AV294" s="176">
        <f>IF(D294 = "SPLIT", "",COUNTIFS(D$11:D$350,D294,AS$11:AS$350,"&gt;"&amp;AS294)+1)</f>
        <v>196</v>
      </c>
    </row>
    <row r="295" spans="1:48" x14ac:dyDescent="0.25">
      <c r="A295" s="87">
        <v>540192</v>
      </c>
      <c r="B295" s="6" t="s">
        <v>323</v>
      </c>
      <c r="C295" s="6" t="s">
        <v>321</v>
      </c>
      <c r="D295" s="6" t="s">
        <v>46</v>
      </c>
      <c r="E295" s="87">
        <v>7</v>
      </c>
      <c r="F295" s="6">
        <v>8</v>
      </c>
      <c r="G295" s="7">
        <v>657170</v>
      </c>
      <c r="H295" s="6">
        <v>3</v>
      </c>
      <c r="I295" s="367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367">
        <v>0.91666666666666663</v>
      </c>
      <c r="AF295" s="7">
        <v>737960</v>
      </c>
      <c r="AG295" s="367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176">
        <f>IF(D295 = "SPLIT", "",COUNTIFS(D$11:D$350,D295,AR$11:AR$350,"&gt;"&amp;AR295)+1)</f>
        <v>191</v>
      </c>
      <c r="AV295" s="176">
        <f>IF(D295 = "SPLIT", "",COUNTIFS(D$11:D$350,D295,AS$11:AS$350,"&gt;"&amp;AS295)+1)</f>
        <v>183</v>
      </c>
    </row>
    <row r="296" spans="1:48" x14ac:dyDescent="0.25">
      <c r="A296" s="87">
        <v>540193</v>
      </c>
      <c r="B296" s="6" t="s">
        <v>322</v>
      </c>
      <c r="C296" s="6" t="s">
        <v>321</v>
      </c>
      <c r="D296" s="6" t="s">
        <v>46</v>
      </c>
      <c r="E296" s="87">
        <v>7</v>
      </c>
      <c r="F296" s="6">
        <v>14</v>
      </c>
      <c r="G296" s="7">
        <v>1240900</v>
      </c>
      <c r="H296" s="6">
        <v>0</v>
      </c>
      <c r="I296" s="367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367">
        <v>0.82352941176470584</v>
      </c>
      <c r="AF296" s="7">
        <v>1240900</v>
      </c>
      <c r="AG296" s="367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176">
        <f>IF(D296 = "SPLIT", "",COUNTIFS(D$11:D$350,D296,AR$11:AR$350,"&gt;"&amp;AR296)+1)</f>
        <v>180</v>
      </c>
      <c r="AV296" s="176">
        <f>IF(D296 = "SPLIT", "",COUNTIFS(D$11:D$350,D296,AS$11:AS$350,"&gt;"&amp;AS296)+1)</f>
        <v>148</v>
      </c>
    </row>
    <row r="297" spans="1:48" x14ac:dyDescent="0.25">
      <c r="A297" s="87">
        <v>540194</v>
      </c>
      <c r="B297" s="6" t="s">
        <v>324</v>
      </c>
      <c r="C297" s="6" t="s">
        <v>321</v>
      </c>
      <c r="D297" s="6" t="s">
        <v>46</v>
      </c>
      <c r="E297" s="87">
        <v>7</v>
      </c>
      <c r="F297" s="6">
        <v>157</v>
      </c>
      <c r="G297" s="7">
        <v>9083400</v>
      </c>
      <c r="H297" s="6">
        <v>22</v>
      </c>
      <c r="I297" s="367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367">
        <v>0.74206349206349209</v>
      </c>
      <c r="AF297" s="7">
        <v>9961460</v>
      </c>
      <c r="AG297" s="367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176">
        <f>IF(D297 = "SPLIT", "",COUNTIFS(D$11:D$350,D297,AR$11:AR$350,"&gt;"&amp;AR297)+1)</f>
        <v>31</v>
      </c>
      <c r="AV297" s="176">
        <f>IF(D297 = "SPLIT", "",COUNTIFS(D$11:D$350,D297,AS$11:AS$350,"&gt;"&amp;AS297)+1)</f>
        <v>42</v>
      </c>
    </row>
    <row r="298" spans="1:48" x14ac:dyDescent="0.25">
      <c r="A298" s="87">
        <v>540261</v>
      </c>
      <c r="B298" s="6" t="s">
        <v>325</v>
      </c>
      <c r="C298" s="6" t="s">
        <v>321</v>
      </c>
      <c r="D298" s="6" t="s">
        <v>46</v>
      </c>
      <c r="E298" s="87">
        <v>7</v>
      </c>
      <c r="F298" s="6">
        <v>0</v>
      </c>
      <c r="G298" s="7">
        <v>0</v>
      </c>
      <c r="H298" s="6">
        <v>0</v>
      </c>
      <c r="I298" s="367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367">
        <v>0</v>
      </c>
      <c r="AF298" s="7">
        <v>0</v>
      </c>
      <c r="AG298" s="367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176">
        <f>IF(D298 = "SPLIT", "",COUNTIFS(D$11:D$350,D298,AR$11:AR$350,"&gt;"&amp;AR298)+1)</f>
        <v>210</v>
      </c>
      <c r="AV298" s="176">
        <f>IF(D298 = "SPLIT", "",COUNTIFS(D$11:D$350,D298,AS$11:AS$350,"&gt;"&amp;AS298)+1)</f>
        <v>210</v>
      </c>
    </row>
    <row r="299" spans="1:48" x14ac:dyDescent="0.25">
      <c r="A299" s="88">
        <v>540191</v>
      </c>
      <c r="B299" s="9" t="s">
        <v>320</v>
      </c>
      <c r="C299" s="9" t="s">
        <v>321</v>
      </c>
      <c r="D299" s="9" t="s">
        <v>44</v>
      </c>
      <c r="E299" s="88">
        <v>7</v>
      </c>
      <c r="F299" s="9">
        <v>243</v>
      </c>
      <c r="G299" s="10">
        <v>14595633</v>
      </c>
      <c r="H299" s="9">
        <v>76</v>
      </c>
      <c r="I299" s="366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366">
        <v>0.92528735632183912</v>
      </c>
      <c r="AF299" s="10">
        <v>16285483</v>
      </c>
      <c r="AG299" s="366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88">
        <f>IF(D299 = "SPLIT", "",COUNTIFS(D$11:D$350,D299,AR$11:AR$350,"&gt;"&amp;AR299)+1)</f>
        <v>50</v>
      </c>
      <c r="AV299" s="88">
        <f>IF(D299 = "SPLIT", "",COUNTIFS(D$11:D$350,D299,AS$11:AS$350,"&gt;"&amp;AS299)+1)</f>
        <v>46</v>
      </c>
    </row>
    <row r="300" spans="1:48" x14ac:dyDescent="0.25">
      <c r="A300" s="89"/>
      <c r="B300" s="11"/>
      <c r="C300" s="11" t="s">
        <v>321</v>
      </c>
      <c r="D300" s="11" t="s">
        <v>2</v>
      </c>
      <c r="E300" s="89">
        <v>7</v>
      </c>
      <c r="F300" s="11">
        <v>422</v>
      </c>
      <c r="G300" s="12">
        <v>25577103</v>
      </c>
      <c r="H300" s="11">
        <v>101</v>
      </c>
      <c r="I300" s="368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368">
        <v>0.84627575277337563</v>
      </c>
      <c r="AF300" s="12">
        <v>28225803</v>
      </c>
      <c r="AG300" s="368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369">
        <f>IF(D300 = "SPLIT", "",COUNTIFS(D$11:D$350,D300,AR$11:AR$350,"&gt;"&amp;AR300)+1)</f>
        <v>45</v>
      </c>
      <c r="AV300" s="369">
        <f>IF(D300 = "SPLIT", "",COUNTIFS(D$11:D$350,D300,AS$11:AS$350,"&gt;"&amp;AS300)+1)</f>
        <v>43</v>
      </c>
    </row>
    <row r="301" spans="1:48" x14ac:dyDescent="0.25">
      <c r="A301" s="87">
        <v>540259</v>
      </c>
      <c r="B301" s="6" t="s">
        <v>332</v>
      </c>
      <c r="C301" s="6" t="s">
        <v>328</v>
      </c>
      <c r="D301" s="6" t="s">
        <v>46</v>
      </c>
      <c r="E301" s="87">
        <v>5</v>
      </c>
      <c r="F301" s="6">
        <v>34</v>
      </c>
      <c r="G301" s="7">
        <v>1151513</v>
      </c>
      <c r="H301" s="6">
        <v>17</v>
      </c>
      <c r="I301" s="367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367">
        <v>0.89473684210526316</v>
      </c>
      <c r="AF301" s="7">
        <v>1587413</v>
      </c>
      <c r="AG301" s="367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176">
        <f>IF(D301 = "SPLIT", "",COUNTIFS(D$11:D$350,D301,AR$11:AR$350,"&gt;"&amp;AR301)+1)</f>
        <v>108</v>
      </c>
      <c r="AV301" s="176">
        <f>IF(D301 = "SPLIT", "",COUNTIFS(D$11:D$350,D301,AS$11:AS$350,"&gt;"&amp;AS301)+1)</f>
        <v>157</v>
      </c>
    </row>
    <row r="302" spans="1:48" x14ac:dyDescent="0.25">
      <c r="A302" s="87">
        <v>540195</v>
      </c>
      <c r="B302" s="6" t="s">
        <v>329</v>
      </c>
      <c r="C302" s="6" t="s">
        <v>328</v>
      </c>
      <c r="D302" s="6" t="s">
        <v>46</v>
      </c>
      <c r="E302" s="87">
        <v>5</v>
      </c>
      <c r="F302" s="6">
        <v>1</v>
      </c>
      <c r="G302" s="7">
        <v>55000</v>
      </c>
      <c r="H302" s="6">
        <v>1</v>
      </c>
      <c r="I302" s="367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6">
        <v>0</v>
      </c>
      <c r="Z302" s="7">
        <v>0</v>
      </c>
      <c r="AA302" s="6">
        <v>0</v>
      </c>
      <c r="AB302" s="7">
        <v>0</v>
      </c>
      <c r="AD302" s="6">
        <v>2</v>
      </c>
      <c r="AE302" s="367">
        <v>1</v>
      </c>
      <c r="AF302" s="7">
        <v>82440</v>
      </c>
      <c r="AG302" s="367">
        <v>1</v>
      </c>
      <c r="AH302" s="6">
        <v>0</v>
      </c>
      <c r="AI302" s="7">
        <v>0</v>
      </c>
      <c r="AJ302" s="6">
        <v>0</v>
      </c>
      <c r="AK302" s="7">
        <v>0</v>
      </c>
      <c r="AM302" s="6">
        <v>2</v>
      </c>
      <c r="AN302" s="7">
        <v>82440</v>
      </c>
      <c r="AO302" s="6">
        <v>0</v>
      </c>
      <c r="AP302" s="7">
        <v>0</v>
      </c>
      <c r="AR302" s="6">
        <v>2</v>
      </c>
      <c r="AS302" s="7">
        <v>82440</v>
      </c>
      <c r="AU302" s="176">
        <f>IF(D302 = "SPLIT", "",COUNTIFS(D$11:D$350,D302,AR$11:AR$350,"&gt;"&amp;AR302)+1)</f>
        <v>202</v>
      </c>
      <c r="AV302" s="176">
        <f>IF(D302 = "SPLIT", "",COUNTIFS(D$11:D$350,D302,AS$11:AS$350,"&gt;"&amp;AS302)+1)</f>
        <v>204</v>
      </c>
    </row>
    <row r="303" spans="1:48" x14ac:dyDescent="0.25">
      <c r="A303" s="87">
        <v>540196</v>
      </c>
      <c r="B303" s="6" t="s">
        <v>330</v>
      </c>
      <c r="C303" s="6" t="s">
        <v>328</v>
      </c>
      <c r="D303" s="6" t="s">
        <v>68</v>
      </c>
      <c r="E303" s="87">
        <v>5</v>
      </c>
      <c r="F303" s="6">
        <v>1</v>
      </c>
      <c r="G303" s="7">
        <v>72500</v>
      </c>
      <c r="H303" s="6">
        <v>1</v>
      </c>
      <c r="I303" s="367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367">
        <v>0.66666666666666663</v>
      </c>
      <c r="AF303" s="7">
        <v>92920</v>
      </c>
      <c r="AG303" s="367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176" t="str">
        <f>IF(D303 = "SPLIT", "",COUNTIFS(D$11:D$350,D303,AR$11:AR$350,"&gt;"&amp;AR303)+1)</f>
        <v/>
      </c>
      <c r="AV303" s="176" t="str">
        <f>IF(D303 = "SPLIT", "",COUNTIFS(D$11:D$350,D303,AS$11:AS$350,"&gt;"&amp;AS303)+1)</f>
        <v/>
      </c>
    </row>
    <row r="304" spans="1:48" x14ac:dyDescent="0.25">
      <c r="A304" s="87">
        <v>540197</v>
      </c>
      <c r="B304" s="6" t="s">
        <v>331</v>
      </c>
      <c r="C304" s="6" t="s">
        <v>328</v>
      </c>
      <c r="D304" s="6" t="s">
        <v>46</v>
      </c>
      <c r="E304" s="87">
        <v>5</v>
      </c>
      <c r="F304" s="6">
        <v>68</v>
      </c>
      <c r="G304" s="7">
        <v>4342560</v>
      </c>
      <c r="H304" s="6">
        <v>7</v>
      </c>
      <c r="I304" s="367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6">
        <v>0</v>
      </c>
      <c r="AB304" s="7">
        <v>0</v>
      </c>
      <c r="AD304" s="6">
        <v>76</v>
      </c>
      <c r="AE304" s="367">
        <v>0.89411764705882357</v>
      </c>
      <c r="AF304" s="7">
        <v>4540130</v>
      </c>
      <c r="AG304" s="367">
        <v>0.55241152360712931</v>
      </c>
      <c r="AH304" s="6">
        <v>7</v>
      </c>
      <c r="AI304" s="7">
        <v>2665460</v>
      </c>
      <c r="AJ304" s="6">
        <v>2</v>
      </c>
      <c r="AK304" s="7">
        <v>1013156</v>
      </c>
      <c r="AM304" s="6">
        <v>76</v>
      </c>
      <c r="AN304" s="7">
        <v>4540130</v>
      </c>
      <c r="AO304" s="6">
        <v>9</v>
      </c>
      <c r="AP304" s="7">
        <v>3678616</v>
      </c>
      <c r="AR304" s="6">
        <v>85</v>
      </c>
      <c r="AS304" s="7">
        <v>8218746</v>
      </c>
      <c r="AU304" s="176">
        <f>IF(D304 = "SPLIT", "",COUNTIFS(D$11:D$350,D304,AR$11:AR$350,"&gt;"&amp;AR304)+1)</f>
        <v>80</v>
      </c>
      <c r="AV304" s="176">
        <f>IF(D304 = "SPLIT", "",COUNTIFS(D$11:D$350,D304,AS$11:AS$350,"&gt;"&amp;AS304)+1)</f>
        <v>77</v>
      </c>
    </row>
    <row r="305" spans="1:48" x14ac:dyDescent="0.25">
      <c r="A305" s="88">
        <v>540277</v>
      </c>
      <c r="B305" s="9" t="s">
        <v>327</v>
      </c>
      <c r="C305" s="9" t="s">
        <v>328</v>
      </c>
      <c r="D305" s="9" t="s">
        <v>44</v>
      </c>
      <c r="E305" s="88">
        <v>5</v>
      </c>
      <c r="F305" s="9">
        <v>471</v>
      </c>
      <c r="G305" s="10">
        <v>23901930</v>
      </c>
      <c r="H305" s="9">
        <v>165</v>
      </c>
      <c r="I305" s="366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9">
        <v>3</v>
      </c>
      <c r="Z305" s="10">
        <v>165110</v>
      </c>
      <c r="AA305" s="9">
        <v>10</v>
      </c>
      <c r="AB305" s="10">
        <v>798110</v>
      </c>
      <c r="AD305" s="9">
        <v>639</v>
      </c>
      <c r="AE305" s="366">
        <v>0.95373134328358211</v>
      </c>
      <c r="AF305" s="10">
        <v>28215571</v>
      </c>
      <c r="AG305" s="366">
        <v>0.75327011794532361</v>
      </c>
      <c r="AH305" s="9">
        <v>17</v>
      </c>
      <c r="AI305" s="10">
        <v>2303850</v>
      </c>
      <c r="AJ305" s="9">
        <v>14</v>
      </c>
      <c r="AK305" s="10">
        <v>6938020</v>
      </c>
      <c r="AM305" s="9">
        <v>639</v>
      </c>
      <c r="AN305" s="10">
        <v>28215571</v>
      </c>
      <c r="AO305" s="9">
        <v>31</v>
      </c>
      <c r="AP305" s="10">
        <v>9241870</v>
      </c>
      <c r="AR305" s="9">
        <v>670</v>
      </c>
      <c r="AS305" s="10">
        <v>37457441</v>
      </c>
      <c r="AU305" s="88">
        <f>IF(D305 = "SPLIT", "",COUNTIFS(D$11:D$350,D305,AR$11:AR$350,"&gt;"&amp;AR305)+1)</f>
        <v>34</v>
      </c>
      <c r="AV305" s="88">
        <f>IF(D305 = "SPLIT", "",COUNTIFS(D$11:D$350,D305,AS$11:AS$350,"&gt;"&amp;AS305)+1)</f>
        <v>37</v>
      </c>
    </row>
    <row r="306" spans="1:48" x14ac:dyDescent="0.25">
      <c r="A306" s="89"/>
      <c r="B306" s="11"/>
      <c r="C306" s="11" t="s">
        <v>328</v>
      </c>
      <c r="D306" s="11" t="s">
        <v>2</v>
      </c>
      <c r="E306" s="89">
        <v>5</v>
      </c>
      <c r="F306" s="11">
        <v>575</v>
      </c>
      <c r="G306" s="12">
        <v>29523503</v>
      </c>
      <c r="H306" s="11">
        <v>191</v>
      </c>
      <c r="I306" s="368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11">
        <v>5</v>
      </c>
      <c r="Z306" s="12">
        <v>1178266</v>
      </c>
      <c r="AA306" s="11">
        <v>12</v>
      </c>
      <c r="AB306" s="12">
        <v>972270</v>
      </c>
      <c r="AD306" s="11">
        <v>770</v>
      </c>
      <c r="AE306" s="368">
        <v>0.94247246022031828</v>
      </c>
      <c r="AF306" s="12">
        <v>34518474</v>
      </c>
      <c r="AG306" s="368">
        <v>0.72101642745213868</v>
      </c>
      <c r="AH306" s="11">
        <v>29</v>
      </c>
      <c r="AI306" s="12">
        <v>5230930</v>
      </c>
      <c r="AJ306" s="11">
        <v>18</v>
      </c>
      <c r="AK306" s="12">
        <v>8125336</v>
      </c>
      <c r="AM306" s="11">
        <v>770</v>
      </c>
      <c r="AN306" s="12">
        <v>34518474</v>
      </c>
      <c r="AO306" s="11">
        <v>47</v>
      </c>
      <c r="AP306" s="12">
        <v>13356266</v>
      </c>
      <c r="AR306" s="11">
        <v>817</v>
      </c>
      <c r="AS306" s="12">
        <v>47874740</v>
      </c>
      <c r="AU306" s="369">
        <f>IF(D306 = "SPLIT", "",COUNTIFS(D$11:D$350,D306,AR$11:AR$350,"&gt;"&amp;AR306)+1)</f>
        <v>38</v>
      </c>
      <c r="AV306" s="369">
        <f>IF(D306 = "SPLIT", "",COUNTIFS(D$11:D$350,D306,AS$11:AS$350,"&gt;"&amp;AS306)+1)</f>
        <v>44</v>
      </c>
    </row>
    <row r="307" spans="1:48" x14ac:dyDescent="0.25">
      <c r="A307" s="87">
        <v>540199</v>
      </c>
      <c r="B307" s="6" t="s">
        <v>335</v>
      </c>
      <c r="C307" s="6" t="s">
        <v>334</v>
      </c>
      <c r="D307" s="6" t="s">
        <v>46</v>
      </c>
      <c r="E307" s="87">
        <v>7</v>
      </c>
      <c r="F307" s="6">
        <v>372</v>
      </c>
      <c r="G307" s="7">
        <v>22921379</v>
      </c>
      <c r="H307" s="6">
        <v>77</v>
      </c>
      <c r="I307" s="367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367">
        <v>0.78877887788778878</v>
      </c>
      <c r="AF307" s="7">
        <v>32234191</v>
      </c>
      <c r="AG307" s="367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176">
        <f>IF(D307 = "SPLIT", "",COUNTIFS(D$11:D$350,D307,AR$11:AR$350,"&gt;"&amp;AR307)+1)</f>
        <v>9</v>
      </c>
      <c r="AV307" s="176">
        <f>IF(D307 = "SPLIT", "",COUNTIFS(D$11:D$350,D307,AS$11:AS$350,"&gt;"&amp;AS307)+1)</f>
        <v>7</v>
      </c>
    </row>
    <row r="308" spans="1:48" x14ac:dyDescent="0.25">
      <c r="A308" s="88">
        <v>540198</v>
      </c>
      <c r="B308" s="9" t="s">
        <v>333</v>
      </c>
      <c r="C308" s="9" t="s">
        <v>334</v>
      </c>
      <c r="D308" s="9" t="s">
        <v>44</v>
      </c>
      <c r="E308" s="88">
        <v>7</v>
      </c>
      <c r="F308" s="9">
        <v>404</v>
      </c>
      <c r="G308" s="10">
        <v>25675717</v>
      </c>
      <c r="H308" s="9">
        <v>154</v>
      </c>
      <c r="I308" s="366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366">
        <v>0.90239999999999998</v>
      </c>
      <c r="AF308" s="10">
        <v>30304277</v>
      </c>
      <c r="AG308" s="366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88">
        <f>IF(D308 = "SPLIT", "",COUNTIFS(D$11:D$350,D308,AR$11:AR$350,"&gt;"&amp;AR308)+1)</f>
        <v>37</v>
      </c>
      <c r="AV308" s="88">
        <f>IF(D308 = "SPLIT", "",COUNTIFS(D$11:D$350,D308,AS$11:AS$350,"&gt;"&amp;AS308)+1)</f>
        <v>32</v>
      </c>
    </row>
    <row r="309" spans="1:48" x14ac:dyDescent="0.25">
      <c r="A309" s="89"/>
      <c r="B309" s="11"/>
      <c r="C309" s="11" t="s">
        <v>334</v>
      </c>
      <c r="D309" s="11" t="s">
        <v>2</v>
      </c>
      <c r="E309" s="89">
        <v>7</v>
      </c>
      <c r="F309" s="11">
        <v>776</v>
      </c>
      <c r="G309" s="12">
        <v>48597096</v>
      </c>
      <c r="H309" s="11">
        <v>231</v>
      </c>
      <c r="I309" s="368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368">
        <v>0.84646628757108044</v>
      </c>
      <c r="AF309" s="12">
        <v>62538468</v>
      </c>
      <c r="AG309" s="368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369">
        <f>IF(D309 = "SPLIT", "",COUNTIFS(D$11:D$350,D309,AR$11:AR$350,"&gt;"&amp;AR309)+1)</f>
        <v>25</v>
      </c>
      <c r="AV309" s="369">
        <f>IF(D309 = "SPLIT", "",COUNTIFS(D$11:D$350,D309,AS$11:AS$350,"&gt;"&amp;AS309)+1)</f>
        <v>21</v>
      </c>
    </row>
    <row r="310" spans="1:48" x14ac:dyDescent="0.25">
      <c r="A310" s="87">
        <v>540232</v>
      </c>
      <c r="B310" s="6" t="s">
        <v>341</v>
      </c>
      <c r="C310" s="6" t="s">
        <v>337</v>
      </c>
      <c r="D310" s="6" t="s">
        <v>46</v>
      </c>
      <c r="E310" s="87">
        <v>2</v>
      </c>
      <c r="F310" s="6">
        <v>56</v>
      </c>
      <c r="G310" s="7">
        <v>3670400</v>
      </c>
      <c r="H310" s="6">
        <v>4</v>
      </c>
      <c r="I310" s="367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367">
        <v>0.77777777777777779</v>
      </c>
      <c r="AF310" s="7">
        <v>4066490</v>
      </c>
      <c r="AG310" s="367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176">
        <f>IF(D310 = "SPLIT", "",COUNTIFS(D$11:D$350,D310,AR$11:AR$350,"&gt;"&amp;AR310)+1)</f>
        <v>84</v>
      </c>
      <c r="AV310" s="176">
        <f>IF(D310 = "SPLIT", "",COUNTIFS(D$11:D$350,D310,AS$11:AS$350,"&gt;"&amp;AS310)+1)</f>
        <v>63</v>
      </c>
    </row>
    <row r="311" spans="1:48" x14ac:dyDescent="0.25">
      <c r="A311" s="87">
        <v>540202</v>
      </c>
      <c r="B311" s="6" t="s">
        <v>338</v>
      </c>
      <c r="C311" s="6" t="s">
        <v>337</v>
      </c>
      <c r="D311" s="6" t="s">
        <v>46</v>
      </c>
      <c r="E311" s="87">
        <v>2</v>
      </c>
      <c r="F311" s="6">
        <v>52</v>
      </c>
      <c r="G311" s="7">
        <v>1935050</v>
      </c>
      <c r="H311" s="6">
        <v>19</v>
      </c>
      <c r="I311" s="367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367">
        <v>0.90243902439024393</v>
      </c>
      <c r="AF311" s="7">
        <v>2360210</v>
      </c>
      <c r="AG311" s="367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176">
        <f>IF(D311 = "SPLIT", "",COUNTIFS(D$11:D$350,D311,AR$11:AR$350,"&gt;"&amp;AR311)+1)</f>
        <v>83</v>
      </c>
      <c r="AV311" s="176">
        <f>IF(D311 = "SPLIT", "",COUNTIFS(D$11:D$350,D311,AS$11:AS$350,"&gt;"&amp;AS311)+1)</f>
        <v>39</v>
      </c>
    </row>
    <row r="312" spans="1:48" x14ac:dyDescent="0.25">
      <c r="A312" s="87">
        <v>540018</v>
      </c>
      <c r="B312" s="6" t="s">
        <v>74</v>
      </c>
      <c r="C312" s="6" t="s">
        <v>337</v>
      </c>
      <c r="D312" s="6" t="s">
        <v>68</v>
      </c>
      <c r="E312" s="87">
        <v>2</v>
      </c>
      <c r="F312" s="6">
        <v>200</v>
      </c>
      <c r="G312" s="7">
        <v>9067500</v>
      </c>
      <c r="H312" s="6">
        <v>3</v>
      </c>
      <c r="I312" s="367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367">
        <v>0.89224137931034486</v>
      </c>
      <c r="AF312" s="7">
        <v>9499700</v>
      </c>
      <c r="AG312" s="367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176" t="str">
        <f>IF(D312 = "SPLIT", "",COUNTIFS(D$11:D$350,D312,AR$11:AR$350,"&gt;"&amp;AR312)+1)</f>
        <v/>
      </c>
      <c r="AV312" s="176" t="str">
        <f>IF(D312 = "SPLIT", "",COUNTIFS(D$11:D$350,D312,AS$11:AS$350,"&gt;"&amp;AS312)+1)</f>
        <v/>
      </c>
    </row>
    <row r="313" spans="1:48" x14ac:dyDescent="0.25">
      <c r="A313" s="87">
        <v>540221</v>
      </c>
      <c r="B313" s="6" t="s">
        <v>339</v>
      </c>
      <c r="C313" s="6" t="s">
        <v>337</v>
      </c>
      <c r="D313" s="6" t="s">
        <v>46</v>
      </c>
      <c r="E313" s="87">
        <v>2</v>
      </c>
      <c r="F313" s="6">
        <v>64</v>
      </c>
      <c r="G313" s="7">
        <v>1953100</v>
      </c>
      <c r="H313" s="6">
        <v>18</v>
      </c>
      <c r="I313" s="367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367">
        <v>0.97701149425287359</v>
      </c>
      <c r="AF313" s="7">
        <v>2439440</v>
      </c>
      <c r="AG313" s="367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176">
        <f>IF(D313 = "SPLIT", "",COUNTIFS(D$11:D$350,D313,AR$11:AR$350,"&gt;"&amp;AR313)+1)</f>
        <v>79</v>
      </c>
      <c r="AV313" s="176">
        <f>IF(D313 = "SPLIT", "",COUNTIFS(D$11:D$350,D313,AS$11:AS$350,"&gt;"&amp;AS313)+1)</f>
        <v>140</v>
      </c>
    </row>
    <row r="314" spans="1:48" x14ac:dyDescent="0.25">
      <c r="A314" s="87">
        <v>540231</v>
      </c>
      <c r="B314" s="6" t="s">
        <v>340</v>
      </c>
      <c r="C314" s="6" t="s">
        <v>337</v>
      </c>
      <c r="D314" s="6" t="s">
        <v>46</v>
      </c>
      <c r="E314" s="87">
        <v>2</v>
      </c>
      <c r="F314" s="6">
        <v>81</v>
      </c>
      <c r="G314" s="7">
        <v>3698800</v>
      </c>
      <c r="H314" s="6">
        <v>90</v>
      </c>
      <c r="I314" s="367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7">
        <v>323400</v>
      </c>
      <c r="AA314" s="6">
        <v>6</v>
      </c>
      <c r="AB314" s="7">
        <v>1003510</v>
      </c>
      <c r="AD314" s="6">
        <v>177</v>
      </c>
      <c r="AE314" s="367">
        <v>0.88059701492537312</v>
      </c>
      <c r="AF314" s="7">
        <v>5860248</v>
      </c>
      <c r="AG314" s="367">
        <v>0.6499068765000735</v>
      </c>
      <c r="AH314" s="6">
        <v>15</v>
      </c>
      <c r="AI314" s="7">
        <v>1829900</v>
      </c>
      <c r="AJ314" s="6">
        <v>9</v>
      </c>
      <c r="AK314" s="7">
        <v>1326910</v>
      </c>
      <c r="AM314" s="6">
        <v>174</v>
      </c>
      <c r="AN314" s="7">
        <v>5108448</v>
      </c>
      <c r="AO314" s="6">
        <v>27</v>
      </c>
      <c r="AP314" s="7">
        <v>3908610</v>
      </c>
      <c r="AR314" s="6">
        <v>201</v>
      </c>
      <c r="AS314" s="7">
        <v>9017058</v>
      </c>
      <c r="AU314" s="176">
        <f>IF(D314 = "SPLIT", "",COUNTIFS(D$11:D$350,D314,AR$11:AR$350,"&gt;"&amp;AR314)+1)</f>
        <v>38</v>
      </c>
      <c r="AV314" s="176">
        <f>IF(D314 = "SPLIT", "",COUNTIFS(D$11:D$350,D314,AS$11:AS$350,"&gt;"&amp;AS314)+1)</f>
        <v>71</v>
      </c>
    </row>
    <row r="315" spans="1:48" x14ac:dyDescent="0.25">
      <c r="A315" s="88">
        <v>540200</v>
      </c>
      <c r="B315" s="9" t="s">
        <v>336</v>
      </c>
      <c r="C315" s="9" t="s">
        <v>337</v>
      </c>
      <c r="D315" s="9" t="s">
        <v>44</v>
      </c>
      <c r="E315" s="88">
        <v>2</v>
      </c>
      <c r="F315" s="9">
        <v>1263</v>
      </c>
      <c r="G315" s="10">
        <v>69876167</v>
      </c>
      <c r="H315" s="9">
        <v>730</v>
      </c>
      <c r="I315" s="366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366">
        <v>0.90544799639801887</v>
      </c>
      <c r="AF315" s="10">
        <v>86387317</v>
      </c>
      <c r="AG315" s="366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88">
        <f>IF(D315 = "SPLIT", "",COUNTIFS(D$11:D$350,D315,AR$11:AR$350,"&gt;"&amp;AR315)+1)</f>
        <v>10</v>
      </c>
      <c r="AV315" s="88">
        <f>IF(D315 = "SPLIT", "",COUNTIFS(D$11:D$350,D315,AS$11:AS$350,"&gt;"&amp;AS315)+1)</f>
        <v>8</v>
      </c>
    </row>
    <row r="316" spans="1:48" x14ac:dyDescent="0.25">
      <c r="A316" s="89"/>
      <c r="B316" s="11"/>
      <c r="C316" s="11" t="s">
        <v>337</v>
      </c>
      <c r="D316" s="11" t="s">
        <v>2</v>
      </c>
      <c r="E316" s="89">
        <v>2</v>
      </c>
      <c r="F316" s="11">
        <v>1716</v>
      </c>
      <c r="G316" s="12">
        <v>90201017</v>
      </c>
      <c r="H316" s="11">
        <v>864</v>
      </c>
      <c r="I316" s="368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12">
        <v>14858944</v>
      </c>
      <c r="AA316" s="11">
        <v>66</v>
      </c>
      <c r="AB316" s="12">
        <v>13001680</v>
      </c>
      <c r="AD316" s="11">
        <v>2617</v>
      </c>
      <c r="AE316" s="368">
        <v>0.90117079889807161</v>
      </c>
      <c r="AF316" s="12">
        <v>110613405</v>
      </c>
      <c r="AG316" s="368">
        <v>0.47375384484852878</v>
      </c>
      <c r="AH316" s="11">
        <v>191</v>
      </c>
      <c r="AI316" s="12">
        <v>23802838</v>
      </c>
      <c r="AJ316" s="11">
        <v>96</v>
      </c>
      <c r="AK316" s="12">
        <v>99066622</v>
      </c>
      <c r="AM316" s="11">
        <v>2610</v>
      </c>
      <c r="AN316" s="12">
        <v>107222005</v>
      </c>
      <c r="AO316" s="11">
        <v>294</v>
      </c>
      <c r="AP316" s="12">
        <v>126260860</v>
      </c>
      <c r="AR316" s="11">
        <v>2904</v>
      </c>
      <c r="AS316" s="12">
        <v>233482865</v>
      </c>
      <c r="AU316" s="369">
        <f>IF(D316 = "SPLIT", "",COUNTIFS(D$11:D$350,D316,AR$11:AR$350,"&gt;"&amp;AR316)+1)</f>
        <v>8</v>
      </c>
      <c r="AV316" s="369">
        <f>IF(D316 = "SPLIT", "",COUNTIFS(D$11:D$350,D316,AS$11:AS$350,"&gt;"&amp;AS316)+1)</f>
        <v>9</v>
      </c>
    </row>
    <row r="317" spans="1:48" x14ac:dyDescent="0.25">
      <c r="A317" s="87">
        <v>540204</v>
      </c>
      <c r="B317" s="6" t="s">
        <v>344</v>
      </c>
      <c r="C317" s="6" t="s">
        <v>343</v>
      </c>
      <c r="D317" s="6" t="s">
        <v>46</v>
      </c>
      <c r="E317" s="87">
        <v>4</v>
      </c>
      <c r="F317" s="6">
        <v>95</v>
      </c>
      <c r="G317" s="7">
        <v>3434133</v>
      </c>
      <c r="H317" s="6">
        <v>11</v>
      </c>
      <c r="I317" s="367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367">
        <v>0.84920634920634919</v>
      </c>
      <c r="AF317" s="7">
        <v>3854673</v>
      </c>
      <c r="AG317" s="367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176">
        <f>IF(D317 = "SPLIT", "",COUNTIFS(D$11:D$350,D317,AR$11:AR$350,"&gt;"&amp;AR317)+1)</f>
        <v>63</v>
      </c>
      <c r="AV317" s="176">
        <f>IF(D317 = "SPLIT", "",COUNTIFS(D$11:D$350,D317,AS$11:AS$350,"&gt;"&amp;AS317)+1)</f>
        <v>59</v>
      </c>
    </row>
    <row r="318" spans="1:48" x14ac:dyDescent="0.25">
      <c r="A318" s="87">
        <v>540205</v>
      </c>
      <c r="B318" s="6" t="s">
        <v>345</v>
      </c>
      <c r="C318" s="6" t="s">
        <v>343</v>
      </c>
      <c r="D318" s="6" t="s">
        <v>46</v>
      </c>
      <c r="E318" s="87">
        <v>4</v>
      </c>
      <c r="F318" s="6">
        <v>9</v>
      </c>
      <c r="G318" s="7">
        <v>170600</v>
      </c>
      <c r="H318" s="6">
        <v>4</v>
      </c>
      <c r="I318" s="367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367">
        <v>0.61904761904761907</v>
      </c>
      <c r="AF318" s="7">
        <v>262980</v>
      </c>
      <c r="AG318" s="367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176">
        <f>IF(D318 = "SPLIT", "",COUNTIFS(D$11:D$350,D318,AR$11:AR$350,"&gt;"&amp;AR318)+1)</f>
        <v>172</v>
      </c>
      <c r="AV318" s="176">
        <f>IF(D318 = "SPLIT", "",COUNTIFS(D$11:D$350,D318,AS$11:AS$350,"&gt;"&amp;AS318)+1)</f>
        <v>193</v>
      </c>
    </row>
    <row r="319" spans="1:48" x14ac:dyDescent="0.25">
      <c r="A319" s="87">
        <v>540206</v>
      </c>
      <c r="B319" s="6" t="s">
        <v>346</v>
      </c>
      <c r="C319" s="6" t="s">
        <v>343</v>
      </c>
      <c r="D319" s="6" t="s">
        <v>46</v>
      </c>
      <c r="E319" s="87">
        <v>4</v>
      </c>
      <c r="F319" s="6">
        <v>13</v>
      </c>
      <c r="G319" s="7">
        <v>422600</v>
      </c>
      <c r="H319" s="6">
        <v>15</v>
      </c>
      <c r="I319" s="367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367">
        <v>0.8</v>
      </c>
      <c r="AF319" s="7">
        <v>814030</v>
      </c>
      <c r="AG319" s="367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176">
        <f>IF(D319 = "SPLIT", "",COUNTIFS(D$11:D$350,D319,AR$11:AR$350,"&gt;"&amp;AR319)+1)</f>
        <v>136</v>
      </c>
      <c r="AV319" s="176">
        <f>IF(D319 = "SPLIT", "",COUNTIFS(D$11:D$350,D319,AS$11:AS$350,"&gt;"&amp;AS319)+1)</f>
        <v>103</v>
      </c>
    </row>
    <row r="320" spans="1:48" x14ac:dyDescent="0.25">
      <c r="A320" s="88">
        <v>540203</v>
      </c>
      <c r="B320" s="9" t="s">
        <v>342</v>
      </c>
      <c r="C320" s="9" t="s">
        <v>343</v>
      </c>
      <c r="D320" s="9" t="s">
        <v>44</v>
      </c>
      <c r="E320" s="88">
        <v>4</v>
      </c>
      <c r="F320" s="9">
        <v>598</v>
      </c>
      <c r="G320" s="10">
        <v>20815140</v>
      </c>
      <c r="H320" s="9">
        <v>238</v>
      </c>
      <c r="I320" s="366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366">
        <v>0.9405829596412556</v>
      </c>
      <c r="AF320" s="10">
        <v>25758570</v>
      </c>
      <c r="AG320" s="366">
        <v>0.59325823163855962</v>
      </c>
      <c r="AH320" s="9">
        <v>27</v>
      </c>
      <c r="AI320" s="10">
        <v>2684602</v>
      </c>
      <c r="AJ320" s="9">
        <v>26</v>
      </c>
      <c r="AK320" s="10">
        <v>14975644</v>
      </c>
      <c r="AM320" s="9">
        <v>837</v>
      </c>
      <c r="AN320" s="10">
        <v>25727720</v>
      </c>
      <c r="AO320" s="9">
        <v>55</v>
      </c>
      <c r="AP320" s="10">
        <v>17691096</v>
      </c>
      <c r="AR320" s="9">
        <v>892</v>
      </c>
      <c r="AS320" s="10">
        <v>43418816</v>
      </c>
      <c r="AU320" s="88">
        <f>IF(D320 = "SPLIT", "",COUNTIFS(D$11:D$350,D320,AR$11:AR$350,"&gt;"&amp;AR320)+1)</f>
        <v>25</v>
      </c>
      <c r="AV320" s="88">
        <f>IF(D320 = "SPLIT", "",COUNTIFS(D$11:D$350,D320,AS$11:AS$350,"&gt;"&amp;AS320)+1)</f>
        <v>33</v>
      </c>
    </row>
    <row r="321" spans="1:48" x14ac:dyDescent="0.25">
      <c r="A321" s="89"/>
      <c r="B321" s="11"/>
      <c r="C321" s="11" t="s">
        <v>343</v>
      </c>
      <c r="D321" s="11" t="s">
        <v>2</v>
      </c>
      <c r="E321" s="89">
        <v>4</v>
      </c>
      <c r="F321" s="11">
        <v>715</v>
      </c>
      <c r="G321" s="12">
        <v>24842473</v>
      </c>
      <c r="H321" s="11">
        <v>268</v>
      </c>
      <c r="I321" s="368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368">
        <v>0.91899441340782118</v>
      </c>
      <c r="AF321" s="12">
        <v>30690253</v>
      </c>
      <c r="AG321" s="368">
        <v>0.50252542734776828</v>
      </c>
      <c r="AH321" s="11">
        <v>50</v>
      </c>
      <c r="AI321" s="12">
        <v>5861124</v>
      </c>
      <c r="AJ321" s="11">
        <v>37</v>
      </c>
      <c r="AK321" s="12">
        <v>24520663</v>
      </c>
      <c r="AM321" s="11">
        <v>984</v>
      </c>
      <c r="AN321" s="12">
        <v>30450203</v>
      </c>
      <c r="AO321" s="11">
        <v>90</v>
      </c>
      <c r="AP321" s="12">
        <v>30621837</v>
      </c>
      <c r="AR321" s="11">
        <v>1074</v>
      </c>
      <c r="AS321" s="12">
        <v>61072040</v>
      </c>
      <c r="AU321" s="369">
        <f>IF(D321 = "SPLIT", "",COUNTIFS(D$11:D$350,D321,AR$11:AR$350,"&gt;"&amp;AR321)+1)</f>
        <v>30</v>
      </c>
      <c r="AV321" s="369">
        <f>IF(D321 = "SPLIT", "",COUNTIFS(D$11:D$350,D321,AS$11:AS$350,"&gt;"&amp;AS321)+1)</f>
        <v>38</v>
      </c>
    </row>
    <row r="322" spans="1:48" x14ac:dyDescent="0.25">
      <c r="A322" s="87">
        <v>540256</v>
      </c>
      <c r="B322" s="6" t="s">
        <v>351</v>
      </c>
      <c r="C322" s="6" t="s">
        <v>348</v>
      </c>
      <c r="D322" s="6" t="s">
        <v>46</v>
      </c>
      <c r="E322" s="87">
        <v>10</v>
      </c>
      <c r="F322" s="6">
        <v>55</v>
      </c>
      <c r="G322" s="7">
        <v>2137950</v>
      </c>
      <c r="H322" s="6">
        <v>1</v>
      </c>
      <c r="I322" s="367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6">
        <v>5</v>
      </c>
      <c r="Z322" s="7">
        <v>982115</v>
      </c>
      <c r="AA322" s="6">
        <v>1</v>
      </c>
      <c r="AB322" s="7">
        <v>127700</v>
      </c>
      <c r="AD322" s="6">
        <v>58</v>
      </c>
      <c r="AE322" s="367">
        <v>0.6987951807228916</v>
      </c>
      <c r="AF322" s="7">
        <v>2576850</v>
      </c>
      <c r="AG322" s="367">
        <v>0.53398857981231607</v>
      </c>
      <c r="AH322" s="6">
        <v>19</v>
      </c>
      <c r="AI322" s="7">
        <v>1139000</v>
      </c>
      <c r="AJ322" s="6">
        <v>6</v>
      </c>
      <c r="AK322" s="7">
        <v>1109815</v>
      </c>
      <c r="AM322" s="6">
        <v>57</v>
      </c>
      <c r="AN322" s="7">
        <v>2553750</v>
      </c>
      <c r="AO322" s="6">
        <v>26</v>
      </c>
      <c r="AP322" s="7">
        <v>2271915</v>
      </c>
      <c r="AR322" s="6">
        <v>83</v>
      </c>
      <c r="AS322" s="7">
        <v>4825665</v>
      </c>
      <c r="AU322" s="176">
        <f>IF(D322 = "SPLIT", "",COUNTIFS(D$11:D$350,D322,AR$11:AR$350,"&gt;"&amp;AR322)+1)</f>
        <v>81</v>
      </c>
      <c r="AV322" s="176">
        <f>IF(D322 = "SPLIT", "",COUNTIFS(D$11:D$350,D322,AS$11:AS$350,"&gt;"&amp;AS322)+1)</f>
        <v>109</v>
      </c>
    </row>
    <row r="323" spans="1:48" x14ac:dyDescent="0.25">
      <c r="A323" s="87">
        <v>540208</v>
      </c>
      <c r="B323" s="6" t="s">
        <v>349</v>
      </c>
      <c r="C323" s="6" t="s">
        <v>348</v>
      </c>
      <c r="D323" s="6" t="s">
        <v>46</v>
      </c>
      <c r="E323" s="87">
        <v>10</v>
      </c>
      <c r="F323" s="6">
        <v>574</v>
      </c>
      <c r="G323" s="7">
        <v>37804240</v>
      </c>
      <c r="H323" s="6">
        <v>30</v>
      </c>
      <c r="I323" s="367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367">
        <v>0.78335373317013468</v>
      </c>
      <c r="AF323" s="7">
        <v>45949934</v>
      </c>
      <c r="AG323" s="367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176">
        <f>IF(D323 = "SPLIT", "",COUNTIFS(D$11:D$350,D323,AR$11:AR$350,"&gt;"&amp;AR323)+1)</f>
        <v>5</v>
      </c>
      <c r="AV323" s="176">
        <f>IF(D323 = "SPLIT", "",COUNTIFS(D$11:D$350,D323,AS$11:AS$350,"&gt;"&amp;AS323)+1)</f>
        <v>5</v>
      </c>
    </row>
    <row r="324" spans="1:48" x14ac:dyDescent="0.25">
      <c r="A324" s="87">
        <v>540196</v>
      </c>
      <c r="B324" s="6" t="s">
        <v>330</v>
      </c>
      <c r="C324" s="6" t="s">
        <v>348</v>
      </c>
      <c r="D324" s="6" t="s">
        <v>68</v>
      </c>
      <c r="E324" s="87">
        <v>10</v>
      </c>
      <c r="F324" s="6">
        <v>2</v>
      </c>
      <c r="G324" s="7">
        <v>149000</v>
      </c>
      <c r="H324" s="6">
        <v>0</v>
      </c>
      <c r="I324" s="367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367">
        <v>0.5</v>
      </c>
      <c r="AF324" s="7">
        <v>149000</v>
      </c>
      <c r="AG324" s="367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176" t="str">
        <f>IF(D324 = "SPLIT", "",COUNTIFS(D$11:D$350,D324,AR$11:AR$350,"&gt;"&amp;AR324)+1)</f>
        <v/>
      </c>
      <c r="AV324" s="176" t="str">
        <f>IF(D324 = "SPLIT", "",COUNTIFS(D$11:D$350,D324,AS$11:AS$350,"&gt;"&amp;AS324)+1)</f>
        <v/>
      </c>
    </row>
    <row r="325" spans="1:48" x14ac:dyDescent="0.25">
      <c r="A325" s="87">
        <v>540210</v>
      </c>
      <c r="B325" s="6" t="s">
        <v>350</v>
      </c>
      <c r="C325" s="6" t="s">
        <v>348</v>
      </c>
      <c r="D325" s="6" t="s">
        <v>46</v>
      </c>
      <c r="E325" s="87">
        <v>10</v>
      </c>
      <c r="F325" s="6">
        <v>64</v>
      </c>
      <c r="G325" s="7">
        <v>2372000</v>
      </c>
      <c r="H325" s="6">
        <v>8</v>
      </c>
      <c r="I325" s="367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367">
        <v>0.76767676767676762</v>
      </c>
      <c r="AF325" s="7">
        <v>2825360</v>
      </c>
      <c r="AG325" s="367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176">
        <f>IF(D325 = "SPLIT", "",COUNTIFS(D$11:D$350,D325,AR$11:AR$350,"&gt;"&amp;AR325)+1)</f>
        <v>71</v>
      </c>
      <c r="AV325" s="176">
        <f>IF(D325 = "SPLIT", "",COUNTIFS(D$11:D$350,D325,AS$11:AS$350,"&gt;"&amp;AS325)+1)</f>
        <v>64</v>
      </c>
    </row>
    <row r="326" spans="1:48" x14ac:dyDescent="0.25">
      <c r="A326" s="87">
        <v>540258</v>
      </c>
      <c r="B326" s="6" t="s">
        <v>352</v>
      </c>
      <c r="C326" s="6" t="s">
        <v>348</v>
      </c>
      <c r="D326" s="6" t="s">
        <v>46</v>
      </c>
      <c r="E326" s="87">
        <v>10</v>
      </c>
      <c r="F326" s="6">
        <v>13</v>
      </c>
      <c r="G326" s="7">
        <v>343700</v>
      </c>
      <c r="H326" s="6">
        <v>1</v>
      </c>
      <c r="I326" s="367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367">
        <v>0.70833333333333337</v>
      </c>
      <c r="AF326" s="7">
        <v>680200</v>
      </c>
      <c r="AG326" s="367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176">
        <f>IF(D326 = "SPLIT", "",COUNTIFS(D$11:D$350,D326,AR$11:AR$350,"&gt;"&amp;AR326)+1)</f>
        <v>162</v>
      </c>
      <c r="AV326" s="176">
        <f>IF(D326 = "SPLIT", "",COUNTIFS(D$11:D$350,D326,AS$11:AS$350,"&gt;"&amp;AS326)+1)</f>
        <v>172</v>
      </c>
    </row>
    <row r="327" spans="1:48" x14ac:dyDescent="0.25">
      <c r="A327" s="88">
        <v>540207</v>
      </c>
      <c r="B327" s="9" t="s">
        <v>347</v>
      </c>
      <c r="C327" s="9" t="s">
        <v>348</v>
      </c>
      <c r="D327" s="9" t="s">
        <v>44</v>
      </c>
      <c r="E327" s="88">
        <v>10</v>
      </c>
      <c r="F327" s="9">
        <v>630</v>
      </c>
      <c r="G327" s="10">
        <v>39690675</v>
      </c>
      <c r="H327" s="9">
        <v>187</v>
      </c>
      <c r="I327" s="366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10">
        <v>5671800</v>
      </c>
      <c r="AA327" s="9">
        <v>21</v>
      </c>
      <c r="AB327" s="10">
        <v>2312370</v>
      </c>
      <c r="AD327" s="9">
        <v>820</v>
      </c>
      <c r="AE327" s="366">
        <v>0.89130434782608692</v>
      </c>
      <c r="AF327" s="10">
        <v>43270455</v>
      </c>
      <c r="AG327" s="366">
        <v>0.68041355437478668</v>
      </c>
      <c r="AH327" s="9">
        <v>73</v>
      </c>
      <c r="AI327" s="10">
        <v>10535721</v>
      </c>
      <c r="AJ327" s="9">
        <v>27</v>
      </c>
      <c r="AK327" s="10">
        <v>9788170</v>
      </c>
      <c r="AM327" s="9">
        <v>819</v>
      </c>
      <c r="AN327" s="10">
        <v>43088755</v>
      </c>
      <c r="AO327" s="9">
        <v>101</v>
      </c>
      <c r="AP327" s="10">
        <v>20505591</v>
      </c>
      <c r="AR327" s="9">
        <v>920</v>
      </c>
      <c r="AS327" s="10">
        <v>63594346</v>
      </c>
      <c r="AU327" s="88">
        <f>IF(D327 = "SPLIT", "",COUNTIFS(D$11:D$350,D327,AR$11:AR$350,"&gt;"&amp;AR327)+1)</f>
        <v>23</v>
      </c>
      <c r="AV327" s="88">
        <f>IF(D327 = "SPLIT", "",COUNTIFS(D$11:D$350,D327,AS$11:AS$350,"&gt;"&amp;AS327)+1)</f>
        <v>28</v>
      </c>
    </row>
    <row r="328" spans="1:48" x14ac:dyDescent="0.25">
      <c r="A328" s="89"/>
      <c r="B328" s="11"/>
      <c r="C328" s="11" t="s">
        <v>348</v>
      </c>
      <c r="D328" s="11" t="s">
        <v>2</v>
      </c>
      <c r="E328" s="89">
        <v>10</v>
      </c>
      <c r="F328" s="11">
        <v>1338</v>
      </c>
      <c r="G328" s="12">
        <v>82497565</v>
      </c>
      <c r="H328" s="11">
        <v>227</v>
      </c>
      <c r="I328" s="368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11">
        <v>27</v>
      </c>
      <c r="Z328" s="12">
        <v>50859145</v>
      </c>
      <c r="AA328" s="11">
        <v>41</v>
      </c>
      <c r="AB328" s="12">
        <v>5941060</v>
      </c>
      <c r="AD328" s="11">
        <v>1613</v>
      </c>
      <c r="AE328" s="368">
        <v>0.82845403184386235</v>
      </c>
      <c r="AF328" s="12">
        <v>95451799</v>
      </c>
      <c r="AG328" s="368">
        <v>0.44410180158678753</v>
      </c>
      <c r="AH328" s="11">
        <v>258</v>
      </c>
      <c r="AI328" s="12">
        <v>36454415</v>
      </c>
      <c r="AJ328" s="11">
        <v>76</v>
      </c>
      <c r="AK328" s="12">
        <v>83026035</v>
      </c>
      <c r="AM328" s="11">
        <v>1606</v>
      </c>
      <c r="AN328" s="12">
        <v>91512999</v>
      </c>
      <c r="AO328" s="11">
        <v>341</v>
      </c>
      <c r="AP328" s="12">
        <v>123419250</v>
      </c>
      <c r="AR328" s="11">
        <v>1947</v>
      </c>
      <c r="AS328" s="12">
        <v>214932249</v>
      </c>
      <c r="AU328" s="369">
        <f>IF(D328 = "SPLIT", "",COUNTIFS(D$11:D$350,D328,AR$11:AR$350,"&gt;"&amp;AR328)+1)</f>
        <v>17</v>
      </c>
      <c r="AV328" s="369">
        <f>IF(D328 = "SPLIT", "",COUNTIFS(D$11:D$350,D328,AS$11:AS$350,"&gt;"&amp;AS328)+1)</f>
        <v>12</v>
      </c>
    </row>
    <row r="329" spans="1:48" x14ac:dyDescent="0.25">
      <c r="A329" s="87">
        <v>540212</v>
      </c>
      <c r="B329" s="6" t="s">
        <v>355</v>
      </c>
      <c r="C329" s="6" t="s">
        <v>354</v>
      </c>
      <c r="D329" s="6" t="s">
        <v>46</v>
      </c>
      <c r="E329" s="87">
        <v>5</v>
      </c>
      <c r="F329" s="6">
        <v>39</v>
      </c>
      <c r="G329" s="7">
        <v>1904920</v>
      </c>
      <c r="H329" s="6">
        <v>10</v>
      </c>
      <c r="I329" s="367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367">
        <v>0.77272727272727271</v>
      </c>
      <c r="AF329" s="7">
        <v>2789540</v>
      </c>
      <c r="AG329" s="367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176">
        <f>IF(D329 = "SPLIT", "",COUNTIFS(D$11:D$350,D329,AR$11:AR$350,"&gt;"&amp;AR329)+1)</f>
        <v>103</v>
      </c>
      <c r="AV329" s="176">
        <f>IF(D329 = "SPLIT", "",COUNTIFS(D$11:D$350,D329,AS$11:AS$350,"&gt;"&amp;AS329)+1)</f>
        <v>60</v>
      </c>
    </row>
    <row r="330" spans="1:48" x14ac:dyDescent="0.25">
      <c r="A330" s="88">
        <v>540211</v>
      </c>
      <c r="B330" s="9" t="s">
        <v>353</v>
      </c>
      <c r="C330" s="9" t="s">
        <v>354</v>
      </c>
      <c r="D330" s="9" t="s">
        <v>44</v>
      </c>
      <c r="E330" s="88">
        <v>5</v>
      </c>
      <c r="F330" s="9">
        <v>324</v>
      </c>
      <c r="G330" s="10">
        <v>13498640</v>
      </c>
      <c r="H330" s="9">
        <v>115</v>
      </c>
      <c r="I330" s="366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366">
        <v>0.96271929824561409</v>
      </c>
      <c r="AF330" s="10">
        <v>15071860</v>
      </c>
      <c r="AG330" s="366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88">
        <f>IF(D330 = "SPLIT", "",COUNTIFS(D$11:D$350,D330,AR$11:AR$350,"&gt;"&amp;AR330)+1)</f>
        <v>44</v>
      </c>
      <c r="AV330" s="88">
        <f>IF(D330 = "SPLIT", "",COUNTIFS(D$11:D$350,D330,AS$11:AS$350,"&gt;"&amp;AS330)+1)</f>
        <v>51</v>
      </c>
    </row>
    <row r="331" spans="1:48" x14ac:dyDescent="0.25">
      <c r="A331" s="89"/>
      <c r="B331" s="11"/>
      <c r="C331" s="11" t="s">
        <v>354</v>
      </c>
      <c r="D331" s="11" t="s">
        <v>2</v>
      </c>
      <c r="E331" s="89">
        <v>5</v>
      </c>
      <c r="F331" s="11">
        <v>363</v>
      </c>
      <c r="G331" s="12">
        <v>15403560</v>
      </c>
      <c r="H331" s="11">
        <v>125</v>
      </c>
      <c r="I331" s="368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368">
        <v>0.93869731800766287</v>
      </c>
      <c r="AF331" s="12">
        <v>17861400</v>
      </c>
      <c r="AG331" s="368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369">
        <f>IF(D331 = "SPLIT", "",COUNTIFS(D$11:D$350,D331,AR$11:AR$350,"&gt;"&amp;AR331)+1)</f>
        <v>49</v>
      </c>
      <c r="AV331" s="369">
        <f>IF(D331 = "SPLIT", "",COUNTIFS(D$11:D$350,D331,AS$11:AS$350,"&gt;"&amp;AS331)+1)</f>
        <v>53</v>
      </c>
    </row>
    <row r="332" spans="1:48" x14ac:dyDescent="0.25">
      <c r="A332" s="87">
        <v>540214</v>
      </c>
      <c r="B332" s="6" t="s">
        <v>358</v>
      </c>
      <c r="C332" s="6" t="s">
        <v>357</v>
      </c>
      <c r="D332" s="6" t="s">
        <v>46</v>
      </c>
      <c r="E332" s="87">
        <v>5</v>
      </c>
      <c r="F332" s="6">
        <v>200</v>
      </c>
      <c r="G332" s="7">
        <v>16679660</v>
      </c>
      <c r="H332" s="6">
        <v>23</v>
      </c>
      <c r="I332" s="367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6">
        <v>62</v>
      </c>
      <c r="R332" s="7">
        <v>17451778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6">
        <v>0</v>
      </c>
      <c r="Z332" s="7">
        <v>0</v>
      </c>
      <c r="AA332" s="6">
        <v>2</v>
      </c>
      <c r="AB332" s="7">
        <v>1326300</v>
      </c>
      <c r="AD332" s="6">
        <v>240</v>
      </c>
      <c r="AE332" s="367">
        <v>0.78431372549019607</v>
      </c>
      <c r="AF332" s="7">
        <v>19488650</v>
      </c>
      <c r="AG332" s="367">
        <v>0.25451960973707732</v>
      </c>
      <c r="AH332" s="6">
        <v>64</v>
      </c>
      <c r="AI332" s="7">
        <v>55755378</v>
      </c>
      <c r="AJ332" s="6">
        <v>2</v>
      </c>
      <c r="AK332" s="7">
        <v>1326300</v>
      </c>
      <c r="AM332" s="6">
        <v>240</v>
      </c>
      <c r="AN332" s="7">
        <v>19488650</v>
      </c>
      <c r="AO332" s="6">
        <v>66</v>
      </c>
      <c r="AP332" s="7">
        <v>57081678</v>
      </c>
      <c r="AR332" s="6">
        <v>306</v>
      </c>
      <c r="AS332" s="7">
        <v>76570328</v>
      </c>
      <c r="AU332" s="176">
        <f>IF(D332 = "SPLIT", "",COUNTIFS(D$11:D$350,D332,AR$11:AR$350,"&gt;"&amp;AR332)+1)</f>
        <v>25</v>
      </c>
      <c r="AV332" s="176">
        <f>IF(D332 = "SPLIT", "",COUNTIFS(D$11:D$350,D332,AS$11:AS$350,"&gt;"&amp;AS332)+1)</f>
        <v>10</v>
      </c>
    </row>
    <row r="333" spans="1:48" x14ac:dyDescent="0.25">
      <c r="A333" s="87">
        <v>540215</v>
      </c>
      <c r="B333" s="6" t="s">
        <v>359</v>
      </c>
      <c r="C333" s="6" t="s">
        <v>357</v>
      </c>
      <c r="D333" s="6" t="s">
        <v>46</v>
      </c>
      <c r="E333" s="87">
        <v>5</v>
      </c>
      <c r="F333" s="6">
        <v>238</v>
      </c>
      <c r="G333" s="7">
        <v>17824000</v>
      </c>
      <c r="H333" s="6">
        <v>5</v>
      </c>
      <c r="I333" s="367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367">
        <v>0.85759493670886078</v>
      </c>
      <c r="AF333" s="7">
        <v>21886570</v>
      </c>
      <c r="AG333" s="367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176">
        <f>IF(D333 = "SPLIT", "",COUNTIFS(D$11:D$350,D333,AR$11:AR$350,"&gt;"&amp;AR333)+1)</f>
        <v>23</v>
      </c>
      <c r="AV333" s="176">
        <f>IF(D333 = "SPLIT", "",COUNTIFS(D$11:D$350,D333,AS$11:AS$350,"&gt;"&amp;AS333)+1)</f>
        <v>9</v>
      </c>
    </row>
    <row r="334" spans="1:48" x14ac:dyDescent="0.25">
      <c r="A334" s="87">
        <v>540216</v>
      </c>
      <c r="B334" s="6" t="s">
        <v>360</v>
      </c>
      <c r="C334" s="6" t="s">
        <v>357</v>
      </c>
      <c r="D334" s="6" t="s">
        <v>46</v>
      </c>
      <c r="E334" s="87">
        <v>5</v>
      </c>
      <c r="F334" s="6">
        <v>37</v>
      </c>
      <c r="G334" s="7">
        <v>3998900</v>
      </c>
      <c r="H334" s="6">
        <v>16</v>
      </c>
      <c r="I334" s="367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7">
        <v>78200</v>
      </c>
      <c r="AA334" s="6">
        <v>1</v>
      </c>
      <c r="AB334" s="7">
        <v>125000</v>
      </c>
      <c r="AD334" s="6">
        <v>58</v>
      </c>
      <c r="AE334" s="367">
        <v>0.58585858585858586</v>
      </c>
      <c r="AF334" s="7">
        <v>4828420</v>
      </c>
      <c r="AG334" s="367">
        <v>0.53068016332272727</v>
      </c>
      <c r="AH334" s="6">
        <v>39</v>
      </c>
      <c r="AI334" s="7">
        <v>4066930</v>
      </c>
      <c r="AJ334" s="6">
        <v>2</v>
      </c>
      <c r="AK334" s="7">
        <v>203200</v>
      </c>
      <c r="AM334" s="6">
        <v>58</v>
      </c>
      <c r="AN334" s="7">
        <v>4828420</v>
      </c>
      <c r="AO334" s="6">
        <v>41</v>
      </c>
      <c r="AP334" s="7">
        <v>4270130</v>
      </c>
      <c r="AR334" s="6">
        <v>99</v>
      </c>
      <c r="AS334" s="7">
        <v>9098550</v>
      </c>
      <c r="AU334" s="176">
        <f>IF(D334 = "SPLIT", "",COUNTIFS(D$11:D$350,D334,AR$11:AR$350,"&gt;"&amp;AR334)+1)</f>
        <v>71</v>
      </c>
      <c r="AV334" s="176">
        <f>IF(D334 = "SPLIT", "",COUNTIFS(D$11:D$350,D334,AS$11:AS$350,"&gt;"&amp;AS334)+1)</f>
        <v>69</v>
      </c>
    </row>
    <row r="335" spans="1:48" x14ac:dyDescent="0.25">
      <c r="A335" s="88">
        <v>540213</v>
      </c>
      <c r="B335" s="9" t="s">
        <v>356</v>
      </c>
      <c r="C335" s="9" t="s">
        <v>357</v>
      </c>
      <c r="D335" s="9" t="s">
        <v>44</v>
      </c>
      <c r="E335" s="88">
        <v>5</v>
      </c>
      <c r="F335" s="9">
        <v>926</v>
      </c>
      <c r="G335" s="10">
        <v>86511124</v>
      </c>
      <c r="H335" s="9">
        <v>439</v>
      </c>
      <c r="I335" s="366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10">
        <v>1342320</v>
      </c>
      <c r="AA335" s="9">
        <v>18</v>
      </c>
      <c r="AB335" s="10">
        <v>3342063</v>
      </c>
      <c r="AD335" s="9">
        <v>1402</v>
      </c>
      <c r="AE335" s="366">
        <v>0.89699296225207936</v>
      </c>
      <c r="AF335" s="10">
        <v>109746477</v>
      </c>
      <c r="AG335" s="366">
        <v>0.79909248285553025</v>
      </c>
      <c r="AH335" s="9">
        <v>129</v>
      </c>
      <c r="AI335" s="10">
        <v>22817633</v>
      </c>
      <c r="AJ335" s="9">
        <v>31</v>
      </c>
      <c r="AK335" s="10">
        <v>4720883</v>
      </c>
      <c r="AM335" s="9">
        <v>1399</v>
      </c>
      <c r="AN335" s="10">
        <v>105968307</v>
      </c>
      <c r="AO335" s="9">
        <v>163</v>
      </c>
      <c r="AP335" s="10">
        <v>31316686</v>
      </c>
      <c r="AR335" s="9">
        <v>1563</v>
      </c>
      <c r="AS335" s="10">
        <v>137338893</v>
      </c>
      <c r="AU335" s="88">
        <f>IF(D335 = "SPLIT", "",COUNTIFS(D$11:D$350,D335,AR$11:AR$350,"&gt;"&amp;AR335)+1)</f>
        <v>13</v>
      </c>
      <c r="AV335" s="88">
        <f>IF(D335 = "SPLIT", "",COUNTIFS(D$11:D$350,D335,AS$11:AS$350,"&gt;"&amp;AS335)+1)</f>
        <v>11</v>
      </c>
    </row>
    <row r="336" spans="1:48" x14ac:dyDescent="0.25">
      <c r="A336" s="89"/>
      <c r="B336" s="11"/>
      <c r="C336" s="11" t="s">
        <v>357</v>
      </c>
      <c r="D336" s="11" t="s">
        <v>2</v>
      </c>
      <c r="E336" s="89">
        <v>5</v>
      </c>
      <c r="F336" s="11">
        <v>1401</v>
      </c>
      <c r="G336" s="12">
        <v>125013684</v>
      </c>
      <c r="H336" s="11">
        <v>483</v>
      </c>
      <c r="I336" s="368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11">
        <v>263</v>
      </c>
      <c r="R336" s="12">
        <v>97866821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11">
        <v>13</v>
      </c>
      <c r="Z336" s="12">
        <v>1420520</v>
      </c>
      <c r="AA336" s="11">
        <v>23</v>
      </c>
      <c r="AB336" s="12">
        <v>5578663</v>
      </c>
      <c r="AD336" s="11">
        <v>1971</v>
      </c>
      <c r="AE336" s="368">
        <v>0.86295971978984243</v>
      </c>
      <c r="AF336" s="12">
        <v>155950117</v>
      </c>
      <c r="AG336" s="368">
        <v>0.51641912393652634</v>
      </c>
      <c r="AH336" s="11">
        <v>275</v>
      </c>
      <c r="AI336" s="12">
        <v>138943921</v>
      </c>
      <c r="AJ336" s="11">
        <v>37</v>
      </c>
      <c r="AK336" s="12">
        <v>7035683</v>
      </c>
      <c r="AM336" s="11">
        <v>1968</v>
      </c>
      <c r="AN336" s="12">
        <v>152171947</v>
      </c>
      <c r="AO336" s="11">
        <v>315</v>
      </c>
      <c r="AP336" s="12">
        <v>149757774</v>
      </c>
      <c r="AR336" s="11">
        <v>2284</v>
      </c>
      <c r="AS336" s="12">
        <v>301983621</v>
      </c>
      <c r="AU336" s="369">
        <f>IF(D336 = "SPLIT", "",COUNTIFS(D$11:D$350,D336,AR$11:AR$350,"&gt;"&amp;AR336)+1)</f>
        <v>14</v>
      </c>
      <c r="AV336" s="369">
        <f>IF(D336 = "SPLIT", "",COUNTIFS(D$11:D$350,D336,AS$11:AS$350,"&gt;"&amp;AS336)+1)</f>
        <v>7</v>
      </c>
    </row>
    <row r="337" spans="1:48" x14ac:dyDescent="0.25">
      <c r="A337" s="87">
        <v>540218</v>
      </c>
      <c r="B337" s="6" t="s">
        <v>364</v>
      </c>
      <c r="C337" s="6" t="s">
        <v>362</v>
      </c>
      <c r="D337" s="6" t="s">
        <v>46</v>
      </c>
      <c r="E337" s="87">
        <v>1</v>
      </c>
      <c r="F337" s="6">
        <v>81</v>
      </c>
      <c r="G337" s="7">
        <v>3092500</v>
      </c>
      <c r="H337" s="6">
        <v>7</v>
      </c>
      <c r="I337" s="367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367">
        <v>0.69565217391304346</v>
      </c>
      <c r="AF337" s="7">
        <v>3419400</v>
      </c>
      <c r="AG337" s="367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176">
        <f>IF(D337 = "SPLIT", "",COUNTIFS(D$11:D$350,D337,AR$11:AR$350,"&gt;"&amp;AR337)+1)</f>
        <v>52</v>
      </c>
      <c r="AV337" s="176">
        <f>IF(D337 = "SPLIT", "",COUNTIFS(D$11:D$350,D337,AS$11:AS$350,"&gt;"&amp;AS337)+1)</f>
        <v>61</v>
      </c>
    </row>
    <row r="338" spans="1:48" x14ac:dyDescent="0.25">
      <c r="A338" s="87">
        <v>540219</v>
      </c>
      <c r="B338" s="6" t="s">
        <v>361</v>
      </c>
      <c r="C338" s="6" t="s">
        <v>362</v>
      </c>
      <c r="D338" s="6" t="s">
        <v>46</v>
      </c>
      <c r="E338" s="87">
        <v>1</v>
      </c>
      <c r="F338" s="6">
        <v>177</v>
      </c>
      <c r="G338" s="7">
        <v>6872300</v>
      </c>
      <c r="H338" s="6">
        <v>95</v>
      </c>
      <c r="I338" s="367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367">
        <v>0.76815642458100564</v>
      </c>
      <c r="AF338" s="7">
        <v>9442280</v>
      </c>
      <c r="AG338" s="367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176">
        <f>IF(D338 = "SPLIT", "",COUNTIFS(D$11:D$350,D338,AR$11:AR$350,"&gt;"&amp;AR338)+1)</f>
        <v>17</v>
      </c>
      <c r="AV338" s="176">
        <f>IF(D338 = "SPLIT", "",COUNTIFS(D$11:D$350,D338,AS$11:AS$350,"&gt;"&amp;AS338)+1)</f>
        <v>35</v>
      </c>
    </row>
    <row r="339" spans="1:48" x14ac:dyDescent="0.25">
      <c r="A339" s="87">
        <v>540220</v>
      </c>
      <c r="B339" s="6" t="s">
        <v>363</v>
      </c>
      <c r="C339" s="6" t="s">
        <v>362</v>
      </c>
      <c r="D339" s="6" t="s">
        <v>46</v>
      </c>
      <c r="E339" s="87">
        <v>1</v>
      </c>
      <c r="F339" s="6">
        <v>73</v>
      </c>
      <c r="G339" s="7">
        <v>2245000</v>
      </c>
      <c r="H339" s="6">
        <v>15</v>
      </c>
      <c r="I339" s="367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367">
        <v>0.7946428571428571</v>
      </c>
      <c r="AF339" s="7">
        <v>2981450</v>
      </c>
      <c r="AG339" s="367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176">
        <f>IF(D339 = "SPLIT", "",COUNTIFS(D$11:D$350,D339,AR$11:AR$350,"&gt;"&amp;AR339)+1)</f>
        <v>67</v>
      </c>
      <c r="AV339" s="176">
        <f>IF(D339 = "SPLIT", "",COUNTIFS(D$11:D$350,D339,AS$11:AS$350,"&gt;"&amp;AS339)+1)</f>
        <v>88</v>
      </c>
    </row>
    <row r="340" spans="1:48" x14ac:dyDescent="0.25">
      <c r="A340" s="88">
        <v>540217</v>
      </c>
      <c r="B340" s="9" t="s">
        <v>365</v>
      </c>
      <c r="C340" s="9" t="s">
        <v>362</v>
      </c>
      <c r="D340" s="9" t="s">
        <v>44</v>
      </c>
      <c r="E340" s="88">
        <v>1</v>
      </c>
      <c r="F340" s="9">
        <v>1280</v>
      </c>
      <c r="G340" s="10">
        <v>40805491</v>
      </c>
      <c r="H340" s="9">
        <v>787</v>
      </c>
      <c r="I340" s="366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366">
        <v>0.93126684636118595</v>
      </c>
      <c r="AF340" s="10">
        <v>62044141</v>
      </c>
      <c r="AG340" s="366">
        <v>0.65931019185039241</v>
      </c>
      <c r="AH340" s="9">
        <v>84</v>
      </c>
      <c r="AI340" s="10">
        <v>8843270</v>
      </c>
      <c r="AJ340" s="9">
        <v>69</v>
      </c>
      <c r="AK340" s="10">
        <v>23217218</v>
      </c>
      <c r="AM340" s="9">
        <v>2071</v>
      </c>
      <c r="AN340" s="10">
        <v>61658841</v>
      </c>
      <c r="AO340" s="9">
        <v>155</v>
      </c>
      <c r="AP340" s="10">
        <v>32445788</v>
      </c>
      <c r="AR340" s="9">
        <v>2226</v>
      </c>
      <c r="AS340" s="10">
        <v>94104629</v>
      </c>
      <c r="AU340" s="88">
        <f>IF(D340 = "SPLIT", "",COUNTIFS(D$11:D$350,D340,AR$11:AR$350,"&gt;"&amp;AR340)+1)</f>
        <v>9</v>
      </c>
      <c r="AV340" s="88">
        <f>IF(D340 = "SPLIT", "",COUNTIFS(D$11:D$350,D340,AS$11:AS$350,"&gt;"&amp;AS340)+1)</f>
        <v>16</v>
      </c>
    </row>
    <row r="341" spans="1:48" x14ac:dyDescent="0.25">
      <c r="A341" s="89"/>
      <c r="B341" s="11"/>
      <c r="C341" s="11" t="s">
        <v>362</v>
      </c>
      <c r="D341" s="11" t="s">
        <v>2</v>
      </c>
      <c r="E341" s="89">
        <v>1</v>
      </c>
      <c r="F341" s="11">
        <v>1611</v>
      </c>
      <c r="G341" s="12">
        <v>53015291</v>
      </c>
      <c r="H341" s="11">
        <v>904</v>
      </c>
      <c r="I341" s="368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368">
        <v>0.89378969654199014</v>
      </c>
      <c r="AF341" s="12">
        <v>77887271</v>
      </c>
      <c r="AG341" s="368">
        <v>0.55211869806799319</v>
      </c>
      <c r="AH341" s="11">
        <v>202</v>
      </c>
      <c r="AI341" s="12">
        <v>21849640</v>
      </c>
      <c r="AJ341" s="11">
        <v>99</v>
      </c>
      <c r="AK341" s="12">
        <v>41332883</v>
      </c>
      <c r="AM341" s="11">
        <v>2529</v>
      </c>
      <c r="AN341" s="12">
        <v>77423071</v>
      </c>
      <c r="AO341" s="11">
        <v>305</v>
      </c>
      <c r="AP341" s="12">
        <v>63646723</v>
      </c>
      <c r="AR341" s="11">
        <v>2834</v>
      </c>
      <c r="AS341" s="12">
        <v>141069794</v>
      </c>
      <c r="AU341" s="369">
        <f>IF(D341 = "SPLIT", "",COUNTIFS(D$11:D$350,D341,AR$11:AR$350,"&gt;"&amp;AR341)+1)</f>
        <v>9</v>
      </c>
      <c r="AV341" s="369">
        <f>IF(D341 = "SPLIT", "",COUNTIFS(D$11:D$350,D341,AS$11:AS$350,"&gt;"&amp;AS341)+1)</f>
        <v>20</v>
      </c>
    </row>
    <row r="342" spans="1:48" x14ac:dyDescent="0.25">
      <c r="A342" s="150" t="s">
        <v>366</v>
      </c>
      <c r="B342" s="6"/>
      <c r="C342" s="6"/>
      <c r="D342" s="6"/>
      <c r="E342" s="87"/>
      <c r="F342" s="6"/>
      <c r="G342" s="7"/>
      <c r="H342" s="6"/>
      <c r="I342" s="367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367"/>
      <c r="AF342" s="7"/>
      <c r="AG342" s="367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176"/>
      <c r="AV342" s="176"/>
    </row>
    <row r="343" spans="1:48" x14ac:dyDescent="0.25">
      <c r="A343" s="162">
        <v>540041</v>
      </c>
      <c r="B343" s="14" t="s">
        <v>105</v>
      </c>
      <c r="C343" s="14" t="s">
        <v>367</v>
      </c>
      <c r="D343" s="14" t="s">
        <v>46</v>
      </c>
      <c r="E343" s="162" t="s">
        <v>368</v>
      </c>
      <c r="F343" s="14">
        <v>155</v>
      </c>
      <c r="G343" s="15">
        <v>7896800</v>
      </c>
      <c r="H343" s="14">
        <v>15</v>
      </c>
      <c r="I343" s="370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370">
        <v>0.83732057416267947</v>
      </c>
      <c r="AF343" s="15">
        <v>8868660</v>
      </c>
      <c r="AG343" s="370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162">
        <f t="shared" ref="AU343:AU361" si="0">IF(D343 = "SPLIT", "",COUNTIFS(D$11:D$350,D343,AR$11:AR$350,"&gt;"&amp;AR343)+1)</f>
        <v>36</v>
      </c>
      <c r="AV343" s="162">
        <f t="shared" ref="AV343:AV361" si="1">IF(D343 = "SPLIT", "",COUNTIFS(D$11:D$350,D343,AS$11:AS$350,"&gt;"&amp;AS343)+1)</f>
        <v>52</v>
      </c>
    </row>
    <row r="344" spans="1:48" x14ac:dyDescent="0.25">
      <c r="A344" s="162">
        <v>540018</v>
      </c>
      <c r="B344" s="14" t="s">
        <v>74</v>
      </c>
      <c r="C344" s="14" t="s">
        <v>369</v>
      </c>
      <c r="D344" s="14" t="s">
        <v>46</v>
      </c>
      <c r="E344" s="162" t="s">
        <v>370</v>
      </c>
      <c r="F344" s="14">
        <v>942</v>
      </c>
      <c r="G344" s="15">
        <v>76295700</v>
      </c>
      <c r="H344" s="14">
        <v>10</v>
      </c>
      <c r="I344" s="370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370">
        <v>0.94599303135888502</v>
      </c>
      <c r="AF344" s="15">
        <v>93828480</v>
      </c>
      <c r="AG344" s="370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162">
        <f t="shared" si="0"/>
        <v>3</v>
      </c>
      <c r="AV344" s="162">
        <f t="shared" si="1"/>
        <v>3</v>
      </c>
    </row>
    <row r="345" spans="1:48" x14ac:dyDescent="0.25">
      <c r="A345" s="162">
        <v>540029</v>
      </c>
      <c r="B345" s="14" t="s">
        <v>88</v>
      </c>
      <c r="C345" s="14" t="s">
        <v>371</v>
      </c>
      <c r="D345" s="14" t="s">
        <v>46</v>
      </c>
      <c r="E345" s="162" t="s">
        <v>372</v>
      </c>
      <c r="F345" s="14">
        <v>53</v>
      </c>
      <c r="G345" s="15">
        <v>2271650</v>
      </c>
      <c r="H345" s="14">
        <v>5</v>
      </c>
      <c r="I345" s="370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370">
        <v>0.81081081081081086</v>
      </c>
      <c r="AF345" s="15">
        <v>2623080</v>
      </c>
      <c r="AG345" s="370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162">
        <f t="shared" si="0"/>
        <v>93</v>
      </c>
      <c r="AV345" s="162">
        <f t="shared" si="1"/>
        <v>76</v>
      </c>
    </row>
    <row r="346" spans="1:48" x14ac:dyDescent="0.25">
      <c r="A346" s="162">
        <v>540081</v>
      </c>
      <c r="B346" s="14" t="s">
        <v>156</v>
      </c>
      <c r="C346" s="14" t="s">
        <v>373</v>
      </c>
      <c r="D346" s="14" t="s">
        <v>46</v>
      </c>
      <c r="E346" s="162" t="s">
        <v>374</v>
      </c>
      <c r="F346" s="14">
        <v>598</v>
      </c>
      <c r="G346" s="15">
        <v>39747500</v>
      </c>
      <c r="H346" s="14">
        <v>12</v>
      </c>
      <c r="I346" s="370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370">
        <v>0.92349726775956287</v>
      </c>
      <c r="AF346" s="15">
        <v>46176980</v>
      </c>
      <c r="AG346" s="370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162">
        <f t="shared" si="0"/>
        <v>7</v>
      </c>
      <c r="AV346" s="162">
        <f t="shared" si="1"/>
        <v>18</v>
      </c>
    </row>
    <row r="347" spans="1:48" x14ac:dyDescent="0.25">
      <c r="A347" s="162">
        <v>540196</v>
      </c>
      <c r="B347" s="14" t="s">
        <v>330</v>
      </c>
      <c r="C347" s="14" t="s">
        <v>375</v>
      </c>
      <c r="D347" s="14" t="s">
        <v>46</v>
      </c>
      <c r="E347" s="162" t="s">
        <v>376</v>
      </c>
      <c r="F347" s="14">
        <v>3</v>
      </c>
      <c r="G347" s="15">
        <v>221500</v>
      </c>
      <c r="H347" s="14">
        <v>1</v>
      </c>
      <c r="I347" s="370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370">
        <v>0.5714285714285714</v>
      </c>
      <c r="AF347" s="15">
        <v>241920</v>
      </c>
      <c r="AG347" s="370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162">
        <f t="shared" si="0"/>
        <v>194</v>
      </c>
      <c r="AV347" s="162">
        <f t="shared" si="1"/>
        <v>149</v>
      </c>
    </row>
    <row r="348" spans="1:48" x14ac:dyDescent="0.25">
      <c r="A348" s="162">
        <v>540033</v>
      </c>
      <c r="B348" s="14" t="s">
        <v>92</v>
      </c>
      <c r="C348" s="14" t="s">
        <v>371</v>
      </c>
      <c r="D348" s="14" t="s">
        <v>46</v>
      </c>
      <c r="E348" s="162" t="s">
        <v>372</v>
      </c>
      <c r="F348" s="14">
        <v>54</v>
      </c>
      <c r="G348" s="15">
        <v>1801520</v>
      </c>
      <c r="H348" s="14">
        <v>6</v>
      </c>
      <c r="I348" s="370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370">
        <v>0.85135135135135132</v>
      </c>
      <c r="AF348" s="15">
        <v>2064280</v>
      </c>
      <c r="AG348" s="370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162">
        <f t="shared" si="0"/>
        <v>93</v>
      </c>
      <c r="AV348" s="162">
        <f t="shared" si="1"/>
        <v>125</v>
      </c>
    </row>
    <row r="349" spans="1:48" x14ac:dyDescent="0.25">
      <c r="A349" s="162">
        <v>540014</v>
      </c>
      <c r="B349" s="14" t="s">
        <v>67</v>
      </c>
      <c r="C349" s="14" t="s">
        <v>377</v>
      </c>
      <c r="D349" s="14" t="s">
        <v>46</v>
      </c>
      <c r="E349" s="162" t="s">
        <v>378</v>
      </c>
      <c r="F349" s="14">
        <v>111</v>
      </c>
      <c r="G349" s="15">
        <v>10274500</v>
      </c>
      <c r="H349" s="14">
        <v>1</v>
      </c>
      <c r="I349" s="370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14">
        <v>1</v>
      </c>
      <c r="Z349" s="15">
        <v>216600</v>
      </c>
      <c r="AA349" s="14">
        <v>2</v>
      </c>
      <c r="AB349" s="15">
        <v>427500</v>
      </c>
      <c r="AD349" s="14">
        <v>130</v>
      </c>
      <c r="AE349" s="370">
        <v>0.74712643678160917</v>
      </c>
      <c r="AF349" s="15">
        <v>17056130</v>
      </c>
      <c r="AG349" s="370">
        <v>0.38123007810865539</v>
      </c>
      <c r="AH349" s="14">
        <v>39</v>
      </c>
      <c r="AI349" s="15">
        <v>22684798</v>
      </c>
      <c r="AJ349" s="14">
        <v>5</v>
      </c>
      <c r="AK349" s="15">
        <v>4998800</v>
      </c>
      <c r="AM349" s="14">
        <v>128</v>
      </c>
      <c r="AN349" s="15">
        <v>11584430</v>
      </c>
      <c r="AO349" s="14">
        <v>46</v>
      </c>
      <c r="AP349" s="15">
        <v>33155298</v>
      </c>
      <c r="AR349" s="14">
        <v>174</v>
      </c>
      <c r="AS349" s="15">
        <v>44739728</v>
      </c>
      <c r="AU349" s="162">
        <f t="shared" si="0"/>
        <v>40</v>
      </c>
      <c r="AV349" s="162">
        <f t="shared" si="1"/>
        <v>21</v>
      </c>
    </row>
    <row r="350" spans="1:48" x14ac:dyDescent="0.25">
      <c r="A350" s="162">
        <v>540152</v>
      </c>
      <c r="B350" s="14" t="s">
        <v>195</v>
      </c>
      <c r="C350" s="14" t="s">
        <v>379</v>
      </c>
      <c r="D350" s="14" t="s">
        <v>46</v>
      </c>
      <c r="E350" s="162" t="s">
        <v>380</v>
      </c>
      <c r="F350" s="14">
        <v>1948</v>
      </c>
      <c r="G350" s="15">
        <v>90905533</v>
      </c>
      <c r="H350" s="14">
        <v>29</v>
      </c>
      <c r="I350" s="370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15">
        <v>7929460</v>
      </c>
      <c r="AA350" s="14">
        <v>29</v>
      </c>
      <c r="AB350" s="15">
        <v>10239168</v>
      </c>
      <c r="AD350" s="14">
        <v>2339</v>
      </c>
      <c r="AE350" s="370">
        <v>0.82475317348377997</v>
      </c>
      <c r="AF350" s="15">
        <v>138008648</v>
      </c>
      <c r="AG350" s="370">
        <v>0.37681816820343778</v>
      </c>
      <c r="AH350" s="14">
        <v>442</v>
      </c>
      <c r="AI350" s="15">
        <v>139278574</v>
      </c>
      <c r="AJ350" s="14">
        <v>55</v>
      </c>
      <c r="AK350" s="15">
        <v>88960108</v>
      </c>
      <c r="AM350" s="14">
        <v>2332</v>
      </c>
      <c r="AN350" s="15">
        <v>108962448</v>
      </c>
      <c r="AO350" s="14">
        <v>504</v>
      </c>
      <c r="AP350" s="15">
        <v>257284882</v>
      </c>
      <c r="AR350" s="14">
        <v>2836</v>
      </c>
      <c r="AS350" s="15">
        <v>366247330</v>
      </c>
      <c r="AU350" s="162">
        <f t="shared" si="0"/>
        <v>1</v>
      </c>
      <c r="AV350" s="162">
        <f t="shared" si="1"/>
        <v>2</v>
      </c>
    </row>
  </sheetData>
  <autoFilter ref="A10:AV350"/>
  <mergeCells count="58">
    <mergeCell ref="AO8:AP8"/>
    <mergeCell ref="AR8:AS8"/>
    <mergeCell ref="Y8:Z8"/>
    <mergeCell ref="AA8:AB8"/>
    <mergeCell ref="AD8:AG8"/>
    <mergeCell ref="AH8:AI8"/>
    <mergeCell ref="AJ8:AK8"/>
    <mergeCell ref="AM8:AN8"/>
    <mergeCell ref="AA7:AB7"/>
    <mergeCell ref="F8:G8"/>
    <mergeCell ref="H8:J8"/>
    <mergeCell ref="K8:L8"/>
    <mergeCell ref="M8:N8"/>
    <mergeCell ref="O8:P8"/>
    <mergeCell ref="Q8:R8"/>
    <mergeCell ref="S8:T8"/>
    <mergeCell ref="U8:V8"/>
    <mergeCell ref="W8:X8"/>
    <mergeCell ref="AH6:AI7"/>
    <mergeCell ref="AJ6:AK7"/>
    <mergeCell ref="AM6:AN7"/>
    <mergeCell ref="AO6:AP7"/>
    <mergeCell ref="F7:G7"/>
    <mergeCell ref="H7:J7"/>
    <mergeCell ref="K7:L7"/>
    <mergeCell ref="M7:N7"/>
    <mergeCell ref="O7:P7"/>
    <mergeCell ref="Q7:R7"/>
    <mergeCell ref="S6:T6"/>
    <mergeCell ref="U6:V6"/>
    <mergeCell ref="W6:X6"/>
    <mergeCell ref="Y6:Z6"/>
    <mergeCell ref="AA6:AB6"/>
    <mergeCell ref="AD6:AG7"/>
    <mergeCell ref="S7:T7"/>
    <mergeCell ref="U7:V7"/>
    <mergeCell ref="W7:X7"/>
    <mergeCell ref="Y7:Z7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A4:E4"/>
    <mergeCell ref="F4:AB4"/>
    <mergeCell ref="AD4:AK4"/>
    <mergeCell ref="AM4:AP4"/>
    <mergeCell ref="AR4:AS4"/>
    <mergeCell ref="F5:N5"/>
    <mergeCell ref="O5:P5"/>
    <mergeCell ref="Q5:T5"/>
    <mergeCell ref="U5:AB5"/>
    <mergeCell ref="AD5:AG5"/>
  </mergeCell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zoomScale="98" zoomScaleNormal="98" workbookViewId="0"/>
  </sheetViews>
  <sheetFormatPr defaultRowHeight="15" x14ac:dyDescent="0.25"/>
  <cols>
    <col min="1" max="1" width="3.7109375" customWidth="1"/>
    <col min="2" max="2" width="46.42578125" customWidth="1"/>
    <col min="3" max="3" width="31.140625" customWidth="1"/>
    <col min="4" max="4" width="40.5703125" customWidth="1"/>
    <col min="5" max="5" width="27.85546875" style="49" customWidth="1"/>
    <col min="6" max="6" width="55.42578125" customWidth="1"/>
    <col min="7" max="7" width="27.5703125" customWidth="1"/>
  </cols>
  <sheetData>
    <row r="1" spans="2:5" x14ac:dyDescent="0.25">
      <c r="B1" s="16" t="s">
        <v>442</v>
      </c>
      <c r="C1" s="17" t="s">
        <v>443</v>
      </c>
      <c r="D1" s="17" t="s">
        <v>444</v>
      </c>
      <c r="E1" s="18" t="s">
        <v>445</v>
      </c>
    </row>
    <row r="2" spans="2:5" ht="15.75" thickBot="1" x14ac:dyDescent="0.3">
      <c r="B2" s="1"/>
      <c r="C2" s="3" t="s">
        <v>446</v>
      </c>
      <c r="D2" s="2"/>
      <c r="E2" s="19"/>
    </row>
    <row r="3" spans="2:5" x14ac:dyDescent="0.25">
      <c r="B3" s="20" t="s">
        <v>381</v>
      </c>
      <c r="C3" s="21"/>
      <c r="D3" s="21"/>
      <c r="E3" s="22"/>
    </row>
    <row r="4" spans="2:5" x14ac:dyDescent="0.25">
      <c r="B4" s="23" t="s">
        <v>2</v>
      </c>
      <c r="C4" s="5"/>
      <c r="D4" s="5"/>
      <c r="E4" s="24"/>
    </row>
    <row r="5" spans="2:5" x14ac:dyDescent="0.25">
      <c r="B5" s="23" t="s">
        <v>447</v>
      </c>
      <c r="C5" s="5"/>
      <c r="D5" s="5"/>
      <c r="E5" s="24"/>
    </row>
    <row r="6" spans="2:5" ht="15.75" thickBot="1" x14ac:dyDescent="0.3">
      <c r="B6" s="25" t="s">
        <v>4</v>
      </c>
      <c r="C6" s="26"/>
      <c r="D6" s="27"/>
      <c r="E6" s="28"/>
    </row>
    <row r="7" spans="2:5" ht="15.75" thickBot="1" x14ac:dyDescent="0.3">
      <c r="B7" s="29"/>
      <c r="C7" s="2"/>
      <c r="D7" s="30"/>
      <c r="E7" s="19"/>
    </row>
    <row r="8" spans="2:5" x14ac:dyDescent="0.25">
      <c r="B8" s="31" t="s">
        <v>448</v>
      </c>
      <c r="C8" s="21"/>
      <c r="D8" s="32"/>
      <c r="E8" s="22"/>
    </row>
    <row r="9" spans="2:5" x14ac:dyDescent="0.25">
      <c r="B9" s="33" t="s">
        <v>5</v>
      </c>
      <c r="C9" s="323" t="s">
        <v>412</v>
      </c>
      <c r="D9" s="324" t="s">
        <v>449</v>
      </c>
      <c r="E9" s="303" t="s">
        <v>384</v>
      </c>
    </row>
    <row r="10" spans="2:5" x14ac:dyDescent="0.25">
      <c r="B10" s="33" t="s">
        <v>6</v>
      </c>
      <c r="C10" s="323"/>
      <c r="D10" s="324"/>
      <c r="E10" s="303"/>
    </row>
    <row r="11" spans="2:5" x14ac:dyDescent="0.25">
      <c r="B11" s="33" t="s">
        <v>7</v>
      </c>
      <c r="C11" s="323" t="s">
        <v>413</v>
      </c>
      <c r="D11" s="324" t="s">
        <v>450</v>
      </c>
      <c r="E11" s="303"/>
    </row>
    <row r="12" spans="2:5" x14ac:dyDescent="0.25">
      <c r="B12" s="33" t="s">
        <v>9</v>
      </c>
      <c r="C12" s="323"/>
      <c r="D12" s="324"/>
      <c r="E12" s="303"/>
    </row>
    <row r="13" spans="2:5" x14ac:dyDescent="0.25">
      <c r="B13" s="33" t="s">
        <v>451</v>
      </c>
      <c r="C13" s="323" t="s">
        <v>452</v>
      </c>
      <c r="D13" s="324" t="s">
        <v>453</v>
      </c>
      <c r="E13" s="303"/>
    </row>
    <row r="14" spans="2:5" x14ac:dyDescent="0.25">
      <c r="B14" s="33" t="s">
        <v>454</v>
      </c>
      <c r="C14" s="323"/>
      <c r="D14" s="324"/>
      <c r="E14" s="303"/>
    </row>
    <row r="15" spans="2:5" ht="17.25" customHeight="1" x14ac:dyDescent="0.25">
      <c r="B15" s="33" t="s">
        <v>455</v>
      </c>
      <c r="C15" s="323" t="s">
        <v>456</v>
      </c>
      <c r="D15" s="324" t="s">
        <v>457</v>
      </c>
      <c r="E15" s="303"/>
    </row>
    <row r="16" spans="2:5" ht="18.75" customHeight="1" x14ac:dyDescent="0.25">
      <c r="B16" s="33" t="s">
        <v>458</v>
      </c>
      <c r="C16" s="323"/>
      <c r="D16" s="324"/>
      <c r="E16" s="303"/>
    </row>
    <row r="17" spans="2:5" x14ac:dyDescent="0.25">
      <c r="B17" s="33" t="s">
        <v>459</v>
      </c>
      <c r="C17" s="325" t="s">
        <v>460</v>
      </c>
      <c r="D17" s="326" t="s">
        <v>461</v>
      </c>
      <c r="E17" s="303"/>
    </row>
    <row r="18" spans="2:5" x14ac:dyDescent="0.25">
      <c r="B18" s="33" t="s">
        <v>462</v>
      </c>
      <c r="C18" s="325"/>
      <c r="D18" s="326"/>
      <c r="E18" s="303"/>
    </row>
    <row r="19" spans="2:5" x14ac:dyDescent="0.25">
      <c r="B19" s="33" t="s">
        <v>463</v>
      </c>
      <c r="C19" s="325" t="s">
        <v>464</v>
      </c>
      <c r="D19" s="326" t="s">
        <v>465</v>
      </c>
      <c r="E19" s="303"/>
    </row>
    <row r="20" spans="2:5" x14ac:dyDescent="0.25">
      <c r="B20" s="33" t="s">
        <v>466</v>
      </c>
      <c r="C20" s="325"/>
      <c r="D20" s="326"/>
      <c r="E20" s="303"/>
    </row>
    <row r="21" spans="2:5" x14ac:dyDescent="0.25">
      <c r="B21" s="33" t="s">
        <v>16</v>
      </c>
      <c r="C21" s="317" t="s">
        <v>417</v>
      </c>
      <c r="D21" s="318" t="s">
        <v>395</v>
      </c>
      <c r="E21" s="303" t="s">
        <v>467</v>
      </c>
    </row>
    <row r="22" spans="2:5" x14ac:dyDescent="0.25">
      <c r="B22" s="33" t="s">
        <v>17</v>
      </c>
      <c r="C22" s="317"/>
      <c r="D22" s="318"/>
      <c r="E22" s="303"/>
    </row>
    <row r="23" spans="2:5" x14ac:dyDescent="0.25">
      <c r="B23" s="33" t="s">
        <v>18</v>
      </c>
      <c r="C23" s="317" t="s">
        <v>418</v>
      </c>
      <c r="D23" s="318" t="s">
        <v>468</v>
      </c>
      <c r="E23" s="303"/>
    </row>
    <row r="24" spans="2:5" x14ac:dyDescent="0.25">
      <c r="B24" s="33" t="s">
        <v>19</v>
      </c>
      <c r="C24" s="317"/>
      <c r="D24" s="318"/>
      <c r="E24" s="303"/>
    </row>
    <row r="25" spans="2:5" x14ac:dyDescent="0.25">
      <c r="B25" s="33" t="s">
        <v>20</v>
      </c>
      <c r="C25" s="319" t="s">
        <v>419</v>
      </c>
      <c r="D25" s="320" t="s">
        <v>469</v>
      </c>
      <c r="E25" s="303" t="s">
        <v>470</v>
      </c>
    </row>
    <row r="26" spans="2:5" x14ac:dyDescent="0.25">
      <c r="B26" s="33" t="s">
        <v>21</v>
      </c>
      <c r="C26" s="319"/>
      <c r="D26" s="320"/>
      <c r="E26" s="303"/>
    </row>
    <row r="27" spans="2:5" x14ac:dyDescent="0.25">
      <c r="B27" s="33" t="s">
        <v>22</v>
      </c>
      <c r="C27" s="319" t="s">
        <v>420</v>
      </c>
      <c r="D27" s="320" t="s">
        <v>471</v>
      </c>
      <c r="E27" s="303"/>
    </row>
    <row r="28" spans="2:5" x14ac:dyDescent="0.25">
      <c r="B28" s="33" t="s">
        <v>23</v>
      </c>
      <c r="C28" s="319"/>
      <c r="D28" s="320"/>
      <c r="E28" s="303"/>
    </row>
    <row r="29" spans="2:5" x14ac:dyDescent="0.25">
      <c r="B29" s="33" t="s">
        <v>24</v>
      </c>
      <c r="C29" s="319" t="s">
        <v>421</v>
      </c>
      <c r="D29" s="320" t="s">
        <v>472</v>
      </c>
      <c r="E29" s="303"/>
    </row>
    <row r="30" spans="2:5" x14ac:dyDescent="0.25">
      <c r="B30" s="33" t="s">
        <v>25</v>
      </c>
      <c r="C30" s="319"/>
      <c r="D30" s="320"/>
      <c r="E30" s="303"/>
    </row>
    <row r="31" spans="2:5" x14ac:dyDescent="0.25">
      <c r="B31" s="33" t="s">
        <v>26</v>
      </c>
      <c r="C31" s="319" t="s">
        <v>422</v>
      </c>
      <c r="D31" s="320" t="s">
        <v>473</v>
      </c>
      <c r="E31" s="303"/>
    </row>
    <row r="32" spans="2:5" ht="15.75" thickBot="1" x14ac:dyDescent="0.3">
      <c r="B32" s="34" t="s">
        <v>27</v>
      </c>
      <c r="C32" s="321"/>
      <c r="D32" s="322"/>
      <c r="E32" s="304"/>
    </row>
    <row r="33" spans="2:5" ht="15.75" thickBot="1" x14ac:dyDescent="0.3">
      <c r="B33" s="35"/>
      <c r="C33" s="2"/>
      <c r="D33" s="30"/>
      <c r="E33" s="19"/>
    </row>
    <row r="34" spans="2:5" ht="15.75" customHeight="1" x14ac:dyDescent="0.25">
      <c r="B34" s="309" t="s">
        <v>474</v>
      </c>
      <c r="C34" s="310"/>
      <c r="D34" s="36"/>
      <c r="E34" s="37"/>
    </row>
    <row r="35" spans="2:5" ht="15" customHeight="1" x14ac:dyDescent="0.25">
      <c r="B35" s="38" t="s">
        <v>475</v>
      </c>
      <c r="C35" s="311" t="s">
        <v>423</v>
      </c>
      <c r="D35" s="312" t="s">
        <v>394</v>
      </c>
      <c r="E35" s="303" t="s">
        <v>384</v>
      </c>
    </row>
    <row r="36" spans="2:5" x14ac:dyDescent="0.25">
      <c r="B36" s="38" t="s">
        <v>476</v>
      </c>
      <c r="C36" s="311"/>
      <c r="D36" s="313"/>
      <c r="E36" s="303"/>
    </row>
    <row r="37" spans="2:5" x14ac:dyDescent="0.25">
      <c r="B37" s="38" t="s">
        <v>32</v>
      </c>
      <c r="C37" s="311" t="s">
        <v>424</v>
      </c>
      <c r="D37" s="314" t="s">
        <v>395</v>
      </c>
      <c r="E37" s="303" t="s">
        <v>388</v>
      </c>
    </row>
    <row r="38" spans="2:5" x14ac:dyDescent="0.25">
      <c r="B38" s="38" t="s">
        <v>33</v>
      </c>
      <c r="C38" s="311"/>
      <c r="D38" s="315"/>
      <c r="E38" s="303"/>
    </row>
    <row r="39" spans="2:5" ht="15" customHeight="1" x14ac:dyDescent="0.25">
      <c r="B39" s="38" t="s">
        <v>34</v>
      </c>
      <c r="C39" s="305" t="s">
        <v>477</v>
      </c>
      <c r="D39" s="312" t="s">
        <v>396</v>
      </c>
      <c r="E39" s="303"/>
    </row>
    <row r="40" spans="2:5" ht="15.75" thickBot="1" x14ac:dyDescent="0.3">
      <c r="B40" s="39" t="s">
        <v>35</v>
      </c>
      <c r="C40" s="307"/>
      <c r="D40" s="316"/>
      <c r="E40" s="304"/>
    </row>
    <row r="41" spans="2:5" ht="15.75" thickBot="1" x14ac:dyDescent="0.3">
      <c r="B41" s="40"/>
      <c r="C41" s="2"/>
      <c r="D41" s="30"/>
      <c r="E41" s="41"/>
    </row>
    <row r="42" spans="2:5" x14ac:dyDescent="0.25">
      <c r="B42" s="42" t="s">
        <v>478</v>
      </c>
      <c r="C42" s="43"/>
      <c r="D42" s="36"/>
      <c r="E42" s="44"/>
    </row>
    <row r="43" spans="2:5" ht="15.75" customHeight="1" x14ac:dyDescent="0.25">
      <c r="B43" s="45" t="s">
        <v>36</v>
      </c>
      <c r="C43" s="305" t="s">
        <v>425</v>
      </c>
      <c r="D43" s="306" t="s">
        <v>397</v>
      </c>
      <c r="E43" s="303" t="s">
        <v>384</v>
      </c>
    </row>
    <row r="44" spans="2:5" x14ac:dyDescent="0.25">
      <c r="B44" s="45" t="s">
        <v>37</v>
      </c>
      <c r="C44" s="305"/>
      <c r="D44" s="306"/>
      <c r="E44" s="303"/>
    </row>
    <row r="45" spans="2:5" ht="15.75" customHeight="1" x14ac:dyDescent="0.25">
      <c r="B45" s="45" t="s">
        <v>38</v>
      </c>
      <c r="C45" s="305" t="s">
        <v>426</v>
      </c>
      <c r="D45" s="306" t="s">
        <v>398</v>
      </c>
      <c r="E45" s="303" t="s">
        <v>388</v>
      </c>
    </row>
    <row r="46" spans="2:5" ht="15.75" thickBot="1" x14ac:dyDescent="0.3">
      <c r="B46" s="46" t="s">
        <v>39</v>
      </c>
      <c r="C46" s="307"/>
      <c r="D46" s="308"/>
      <c r="E46" s="304"/>
    </row>
    <row r="47" spans="2:5" ht="15.75" thickBot="1" x14ac:dyDescent="0.3">
      <c r="B47" s="47"/>
      <c r="C47" s="2"/>
      <c r="D47" s="2"/>
      <c r="E47" s="19"/>
    </row>
    <row r="48" spans="2:5" x14ac:dyDescent="0.25">
      <c r="B48" s="48" t="s">
        <v>479</v>
      </c>
      <c r="C48" s="43"/>
      <c r="D48" s="43"/>
      <c r="E48" s="37"/>
    </row>
    <row r="49" spans="2:5" x14ac:dyDescent="0.25">
      <c r="B49" s="45" t="s">
        <v>40</v>
      </c>
      <c r="C49" s="301" t="s">
        <v>480</v>
      </c>
      <c r="D49" s="301" t="s">
        <v>480</v>
      </c>
      <c r="E49" s="303" t="s">
        <v>481</v>
      </c>
    </row>
    <row r="50" spans="2:5" ht="15.75" thickBot="1" x14ac:dyDescent="0.3">
      <c r="B50" s="46" t="s">
        <v>41</v>
      </c>
      <c r="C50" s="302"/>
      <c r="D50" s="302"/>
      <c r="E50" s="304"/>
    </row>
  </sheetData>
  <mergeCells count="45"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</mergeCells>
  <hyperlinks>
    <hyperlink ref="C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5"/>
  <sheetViews>
    <sheetView workbookViewId="0">
      <selection activeCell="Q3" sqref="Q3:AB41"/>
    </sheetView>
  </sheetViews>
  <sheetFormatPr defaultRowHeight="15" x14ac:dyDescent="0.25"/>
  <cols>
    <col min="1" max="1" width="9.42578125" style="49" customWidth="1"/>
    <col min="2" max="2" width="9.42578125" customWidth="1"/>
    <col min="3" max="3" width="9.140625" hidden="1" customWidth="1"/>
    <col min="4" max="4" width="9.140625" style="50" hidden="1" customWidth="1"/>
    <col min="5" max="5" width="5.7109375" style="101" bestFit="1" customWidth="1"/>
    <col min="6" max="6" width="5.140625" style="101" customWidth="1"/>
    <col min="7" max="7" width="8.85546875" style="101" bestFit="1" customWidth="1"/>
    <col min="8" max="8" width="4.85546875" style="101" customWidth="1"/>
    <col min="9" max="9" width="5.5703125" style="101" bestFit="1" customWidth="1"/>
    <col min="10" max="10" width="9.42578125" style="101" bestFit="1" customWidth="1"/>
    <col min="11" max="11" width="5.5703125" style="101" bestFit="1" customWidth="1"/>
    <col min="12" max="12" width="9.42578125" style="101" bestFit="1" customWidth="1"/>
    <col min="13" max="13" width="5.7109375" style="101" bestFit="1" customWidth="1"/>
    <col min="14" max="14" width="9.5703125" style="101" bestFit="1" customWidth="1"/>
    <col min="15" max="15" width="5.85546875" style="101" bestFit="1" customWidth="1"/>
  </cols>
  <sheetData>
    <row r="2" spans="1:15" ht="15.75" thickBot="1" x14ac:dyDescent="0.3"/>
    <row r="3" spans="1:15" ht="60" customHeight="1" x14ac:dyDescent="0.25">
      <c r="A3" s="330" t="s">
        <v>482</v>
      </c>
      <c r="B3" s="331"/>
      <c r="C3" s="103"/>
      <c r="D3" s="102"/>
      <c r="E3" s="327" t="s">
        <v>384</v>
      </c>
      <c r="F3" s="328"/>
      <c r="G3" s="328"/>
      <c r="H3" s="329"/>
      <c r="I3" s="327" t="s">
        <v>434</v>
      </c>
      <c r="J3" s="329"/>
      <c r="K3" s="327" t="s">
        <v>435</v>
      </c>
      <c r="L3" s="329"/>
      <c r="M3" s="327" t="s">
        <v>436</v>
      </c>
      <c r="N3" s="328"/>
      <c r="O3" s="329"/>
    </row>
    <row r="4" spans="1:15" s="49" customFormat="1" ht="27" customHeight="1" x14ac:dyDescent="0.25">
      <c r="A4" s="104" t="s">
        <v>1</v>
      </c>
      <c r="B4" s="105" t="s">
        <v>2</v>
      </c>
      <c r="C4" s="106" t="s">
        <v>3</v>
      </c>
      <c r="D4" s="107" t="s">
        <v>4</v>
      </c>
      <c r="E4" s="108" t="s">
        <v>437</v>
      </c>
      <c r="F4" s="109" t="s">
        <v>438</v>
      </c>
      <c r="G4" s="110" t="s">
        <v>439</v>
      </c>
      <c r="H4" s="105" t="s">
        <v>440</v>
      </c>
      <c r="I4" s="108" t="s">
        <v>437</v>
      </c>
      <c r="J4" s="111" t="s">
        <v>439</v>
      </c>
      <c r="K4" s="108" t="s">
        <v>437</v>
      </c>
      <c r="L4" s="111" t="s">
        <v>439</v>
      </c>
      <c r="M4" s="108" t="s">
        <v>437</v>
      </c>
      <c r="N4" s="110" t="s">
        <v>439</v>
      </c>
      <c r="O4" s="111" t="s">
        <v>441</v>
      </c>
    </row>
    <row r="5" spans="1:15" ht="24" x14ac:dyDescent="0.25">
      <c r="A5" s="122" t="s">
        <v>204</v>
      </c>
      <c r="B5" s="123" t="s">
        <v>205</v>
      </c>
      <c r="C5" s="124" t="s">
        <v>44</v>
      </c>
      <c r="D5" s="125">
        <v>1</v>
      </c>
      <c r="E5" s="126">
        <v>2260</v>
      </c>
      <c r="F5" s="127">
        <v>0.93853820598006643</v>
      </c>
      <c r="G5" s="128">
        <v>37513905</v>
      </c>
      <c r="H5" s="129">
        <v>0.67515992794556368</v>
      </c>
      <c r="I5" s="126">
        <v>75</v>
      </c>
      <c r="J5" s="130">
        <v>7891773</v>
      </c>
      <c r="K5" s="126">
        <v>73</v>
      </c>
      <c r="L5" s="130">
        <v>10157313</v>
      </c>
      <c r="M5" s="126">
        <v>2408</v>
      </c>
      <c r="N5" s="128">
        <v>55562991</v>
      </c>
      <c r="O5" s="131">
        <f t="shared" ref="O5:O41" si="0">IF(C5 = "SPLIT", "",COUNTIFS(C$5:C$40,C5,N$5:N$40,"&gt;"&amp;N5)+1)</f>
        <v>4</v>
      </c>
    </row>
    <row r="6" spans="1:15" x14ac:dyDescent="0.25">
      <c r="A6" s="112" t="s">
        <v>206</v>
      </c>
      <c r="B6" s="113" t="s">
        <v>205</v>
      </c>
      <c r="C6" s="114" t="s">
        <v>46</v>
      </c>
      <c r="D6" s="115">
        <v>1</v>
      </c>
      <c r="E6" s="116">
        <v>44</v>
      </c>
      <c r="F6" s="117">
        <v>0.88</v>
      </c>
      <c r="G6" s="118">
        <v>640552</v>
      </c>
      <c r="H6" s="119">
        <v>0.84484141220165865</v>
      </c>
      <c r="I6" s="116">
        <v>5</v>
      </c>
      <c r="J6" s="120">
        <v>36600</v>
      </c>
      <c r="K6" s="116">
        <v>1</v>
      </c>
      <c r="L6" s="120">
        <v>81040</v>
      </c>
      <c r="M6" s="116">
        <v>50</v>
      </c>
      <c r="N6" s="118">
        <v>758192</v>
      </c>
      <c r="O6" s="121">
        <f t="shared" si="0"/>
        <v>21</v>
      </c>
    </row>
    <row r="7" spans="1:15" x14ac:dyDescent="0.25">
      <c r="A7" s="112" t="s">
        <v>215</v>
      </c>
      <c r="B7" s="113" t="s">
        <v>205</v>
      </c>
      <c r="C7" s="114" t="s">
        <v>46</v>
      </c>
      <c r="D7" s="115">
        <v>1</v>
      </c>
      <c r="E7" s="116">
        <v>35</v>
      </c>
      <c r="F7" s="117">
        <v>0.64814814814814814</v>
      </c>
      <c r="G7" s="118">
        <v>903000</v>
      </c>
      <c r="H7" s="119">
        <v>7.7014268535023161E-2</v>
      </c>
      <c r="I7" s="116">
        <v>10</v>
      </c>
      <c r="J7" s="120">
        <v>136300</v>
      </c>
      <c r="K7" s="116">
        <v>9</v>
      </c>
      <c r="L7" s="120">
        <v>10685800</v>
      </c>
      <c r="M7" s="116">
        <v>54</v>
      </c>
      <c r="N7" s="118">
        <v>11725100</v>
      </c>
      <c r="O7" s="121">
        <f t="shared" si="0"/>
        <v>6</v>
      </c>
    </row>
    <row r="8" spans="1:15" x14ac:dyDescent="0.25">
      <c r="A8" s="112" t="s">
        <v>207</v>
      </c>
      <c r="B8" s="113" t="s">
        <v>205</v>
      </c>
      <c r="C8" s="114" t="s">
        <v>46</v>
      </c>
      <c r="D8" s="115">
        <v>1</v>
      </c>
      <c r="E8" s="116">
        <v>52</v>
      </c>
      <c r="F8" s="117">
        <v>0.88135593220338981</v>
      </c>
      <c r="G8" s="118">
        <v>929650</v>
      </c>
      <c r="H8" s="119">
        <v>0.73421630415896633</v>
      </c>
      <c r="I8" s="116">
        <v>3</v>
      </c>
      <c r="J8" s="120">
        <v>28100</v>
      </c>
      <c r="K8" s="116">
        <v>4</v>
      </c>
      <c r="L8" s="120">
        <v>308430</v>
      </c>
      <c r="M8" s="116">
        <v>59</v>
      </c>
      <c r="N8" s="118">
        <v>1266180</v>
      </c>
      <c r="O8" s="121">
        <f t="shared" si="0"/>
        <v>20</v>
      </c>
    </row>
    <row r="9" spans="1:15" x14ac:dyDescent="0.25">
      <c r="A9" s="112" t="s">
        <v>208</v>
      </c>
      <c r="B9" s="113" t="s">
        <v>205</v>
      </c>
      <c r="C9" s="114" t="s">
        <v>46</v>
      </c>
      <c r="D9" s="115">
        <v>1</v>
      </c>
      <c r="E9" s="116">
        <v>262</v>
      </c>
      <c r="F9" s="117">
        <v>0.94584837545126355</v>
      </c>
      <c r="G9" s="118">
        <v>5662810</v>
      </c>
      <c r="H9" s="119">
        <v>0.7044335146950782</v>
      </c>
      <c r="I9" s="116">
        <v>8</v>
      </c>
      <c r="J9" s="120">
        <v>783900</v>
      </c>
      <c r="K9" s="116">
        <v>7</v>
      </c>
      <c r="L9" s="120">
        <v>1592104</v>
      </c>
      <c r="M9" s="116">
        <v>277</v>
      </c>
      <c r="N9" s="118">
        <v>8038814</v>
      </c>
      <c r="O9" s="121">
        <f t="shared" si="0"/>
        <v>7</v>
      </c>
    </row>
    <row r="10" spans="1:15" ht="14.25" customHeight="1" x14ac:dyDescent="0.25">
      <c r="A10" s="112" t="s">
        <v>209</v>
      </c>
      <c r="B10" s="113" t="s">
        <v>205</v>
      </c>
      <c r="C10" s="114" t="s">
        <v>46</v>
      </c>
      <c r="D10" s="115">
        <v>1</v>
      </c>
      <c r="E10" s="116">
        <v>40</v>
      </c>
      <c r="F10" s="117">
        <v>0.56338028169014087</v>
      </c>
      <c r="G10" s="118">
        <v>956640</v>
      </c>
      <c r="H10" s="119">
        <v>6.2877108851853894E-2</v>
      </c>
      <c r="I10" s="116">
        <v>27</v>
      </c>
      <c r="J10" s="120">
        <v>746700</v>
      </c>
      <c r="K10" s="116">
        <v>4</v>
      </c>
      <c r="L10" s="120">
        <v>13511100</v>
      </c>
      <c r="M10" s="116">
        <v>71</v>
      </c>
      <c r="N10" s="118">
        <v>15214440</v>
      </c>
      <c r="O10" s="121">
        <f t="shared" si="0"/>
        <v>4</v>
      </c>
    </row>
    <row r="11" spans="1:15" x14ac:dyDescent="0.25">
      <c r="A11" s="112" t="s">
        <v>210</v>
      </c>
      <c r="B11" s="113" t="s">
        <v>205</v>
      </c>
      <c r="C11" s="114" t="s">
        <v>46</v>
      </c>
      <c r="D11" s="115">
        <v>1</v>
      </c>
      <c r="E11" s="116">
        <v>68</v>
      </c>
      <c r="F11" s="117">
        <v>0.73913043478260865</v>
      </c>
      <c r="G11" s="118">
        <v>1214860</v>
      </c>
      <c r="H11" s="119">
        <v>0.38483712702925987</v>
      </c>
      <c r="I11" s="116">
        <v>16</v>
      </c>
      <c r="J11" s="120">
        <v>607986</v>
      </c>
      <c r="K11" s="116">
        <v>8</v>
      </c>
      <c r="L11" s="120">
        <v>1333970</v>
      </c>
      <c r="M11" s="116">
        <v>92</v>
      </c>
      <c r="N11" s="118">
        <v>3156816</v>
      </c>
      <c r="O11" s="121">
        <f t="shared" si="0"/>
        <v>14</v>
      </c>
    </row>
    <row r="12" spans="1:15" x14ac:dyDescent="0.25">
      <c r="A12" s="112" t="s">
        <v>211</v>
      </c>
      <c r="B12" s="113" t="s">
        <v>205</v>
      </c>
      <c r="C12" s="114" t="s">
        <v>46</v>
      </c>
      <c r="D12" s="115">
        <v>1</v>
      </c>
      <c r="E12" s="116">
        <v>38</v>
      </c>
      <c r="F12" s="117">
        <v>0.74509803921568629</v>
      </c>
      <c r="G12" s="118">
        <v>578970</v>
      </c>
      <c r="H12" s="119">
        <v>0.22487328374730539</v>
      </c>
      <c r="I12" s="116">
        <v>7</v>
      </c>
      <c r="J12" s="120">
        <v>197600</v>
      </c>
      <c r="K12" s="116">
        <v>6</v>
      </c>
      <c r="L12" s="120">
        <v>1798080</v>
      </c>
      <c r="M12" s="116">
        <v>51</v>
      </c>
      <c r="N12" s="118">
        <v>2574650</v>
      </c>
      <c r="O12" s="121">
        <f t="shared" si="0"/>
        <v>15</v>
      </c>
    </row>
    <row r="13" spans="1:15" x14ac:dyDescent="0.25">
      <c r="A13" s="112" t="s">
        <v>212</v>
      </c>
      <c r="B13" s="113" t="s">
        <v>205</v>
      </c>
      <c r="C13" s="114" t="s">
        <v>46</v>
      </c>
      <c r="D13" s="115">
        <v>1</v>
      </c>
      <c r="E13" s="116">
        <v>94</v>
      </c>
      <c r="F13" s="117">
        <v>0.70149253731343286</v>
      </c>
      <c r="G13" s="118">
        <v>1362870</v>
      </c>
      <c r="H13" s="119">
        <v>0.28884522946629537</v>
      </c>
      <c r="I13" s="116">
        <v>28</v>
      </c>
      <c r="J13" s="120">
        <v>2197200</v>
      </c>
      <c r="K13" s="116">
        <v>12</v>
      </c>
      <c r="L13" s="120">
        <v>1158270</v>
      </c>
      <c r="M13" s="116">
        <v>134</v>
      </c>
      <c r="N13" s="118">
        <v>4718340</v>
      </c>
      <c r="O13" s="121">
        <f t="shared" si="0"/>
        <v>12</v>
      </c>
    </row>
    <row r="14" spans="1:15" x14ac:dyDescent="0.25">
      <c r="A14" s="112" t="s">
        <v>213</v>
      </c>
      <c r="B14" s="113" t="s">
        <v>205</v>
      </c>
      <c r="C14" s="114" t="s">
        <v>46</v>
      </c>
      <c r="D14" s="115">
        <v>1</v>
      </c>
      <c r="E14" s="116">
        <v>118</v>
      </c>
      <c r="F14" s="117">
        <v>0.76129032258064511</v>
      </c>
      <c r="G14" s="118">
        <v>2224610</v>
      </c>
      <c r="H14" s="119">
        <v>0.42325313262227032</v>
      </c>
      <c r="I14" s="116">
        <v>25</v>
      </c>
      <c r="J14" s="120">
        <v>1201700</v>
      </c>
      <c r="K14" s="116">
        <v>12</v>
      </c>
      <c r="L14" s="120">
        <v>1829670</v>
      </c>
      <c r="M14" s="116">
        <v>155</v>
      </c>
      <c r="N14" s="118">
        <v>5255980</v>
      </c>
      <c r="O14" s="121">
        <f t="shared" si="0"/>
        <v>10</v>
      </c>
    </row>
    <row r="15" spans="1:15" x14ac:dyDescent="0.25">
      <c r="A15" s="144" t="s">
        <v>214</v>
      </c>
      <c r="B15" s="113" t="s">
        <v>205</v>
      </c>
      <c r="C15" s="114" t="s">
        <v>46</v>
      </c>
      <c r="D15" s="115">
        <v>1</v>
      </c>
      <c r="E15" s="116">
        <v>272</v>
      </c>
      <c r="F15" s="117">
        <v>0.74316939890710387</v>
      </c>
      <c r="G15" s="118">
        <v>9580978</v>
      </c>
      <c r="H15" s="119">
        <v>0.25295689093538343</v>
      </c>
      <c r="I15" s="116">
        <v>76</v>
      </c>
      <c r="J15" s="120">
        <v>20807063</v>
      </c>
      <c r="K15" s="116">
        <v>18</v>
      </c>
      <c r="L15" s="120">
        <v>7487891</v>
      </c>
      <c r="M15" s="116">
        <v>366</v>
      </c>
      <c r="N15" s="118">
        <v>37875932</v>
      </c>
      <c r="O15" s="121">
        <f t="shared" si="0"/>
        <v>2</v>
      </c>
    </row>
    <row r="16" spans="1:15" x14ac:dyDescent="0.25">
      <c r="A16" s="143" t="s">
        <v>205</v>
      </c>
      <c r="B16" s="132" t="s">
        <v>205</v>
      </c>
      <c r="C16" s="133" t="s">
        <v>2</v>
      </c>
      <c r="D16" s="134">
        <v>1</v>
      </c>
      <c r="E16" s="135">
        <v>3283</v>
      </c>
      <c r="F16" s="136">
        <v>0.8832391713747646</v>
      </c>
      <c r="G16" s="137">
        <v>61568845</v>
      </c>
      <c r="H16" s="138">
        <v>0.42127899815689551</v>
      </c>
      <c r="I16" s="135">
        <v>280</v>
      </c>
      <c r="J16" s="139">
        <v>34634922</v>
      </c>
      <c r="K16" s="135">
        <v>154</v>
      </c>
      <c r="L16" s="139">
        <v>49943668</v>
      </c>
      <c r="M16" s="135">
        <v>3717</v>
      </c>
      <c r="N16" s="137">
        <v>146147435</v>
      </c>
      <c r="O16" s="140">
        <f t="shared" si="0"/>
        <v>2</v>
      </c>
    </row>
    <row r="17" spans="1:15" ht="24" x14ac:dyDescent="0.25">
      <c r="A17" s="122" t="s">
        <v>216</v>
      </c>
      <c r="B17" s="123" t="s">
        <v>217</v>
      </c>
      <c r="C17" s="124" t="s">
        <v>44</v>
      </c>
      <c r="D17" s="125">
        <v>1</v>
      </c>
      <c r="E17" s="126">
        <v>2012</v>
      </c>
      <c r="F17" s="127">
        <v>0.90143369175627241</v>
      </c>
      <c r="G17" s="128">
        <v>67037556</v>
      </c>
      <c r="H17" s="129">
        <v>0.57557788765843465</v>
      </c>
      <c r="I17" s="126">
        <v>178</v>
      </c>
      <c r="J17" s="130">
        <v>31426535</v>
      </c>
      <c r="K17" s="126">
        <v>42</v>
      </c>
      <c r="L17" s="130">
        <v>18005908</v>
      </c>
      <c r="M17" s="126">
        <v>2232</v>
      </c>
      <c r="N17" s="128">
        <v>116469999</v>
      </c>
      <c r="O17" s="131">
        <f t="shared" si="0"/>
        <v>1</v>
      </c>
    </row>
    <row r="18" spans="1:15" x14ac:dyDescent="0.25">
      <c r="A18" s="112" t="s">
        <v>221</v>
      </c>
      <c r="B18" s="113" t="s">
        <v>217</v>
      </c>
      <c r="C18" s="114" t="s">
        <v>46</v>
      </c>
      <c r="D18" s="115">
        <v>1</v>
      </c>
      <c r="E18" s="116">
        <v>1</v>
      </c>
      <c r="F18" s="117">
        <v>0.5</v>
      </c>
      <c r="G18" s="118">
        <v>27000</v>
      </c>
      <c r="H18" s="119">
        <v>0.87096774193548387</v>
      </c>
      <c r="I18" s="116">
        <v>1</v>
      </c>
      <c r="J18" s="120">
        <v>4000</v>
      </c>
      <c r="K18" s="116">
        <v>0</v>
      </c>
      <c r="L18" s="120">
        <v>0</v>
      </c>
      <c r="M18" s="116">
        <v>2</v>
      </c>
      <c r="N18" s="118">
        <v>31000</v>
      </c>
      <c r="O18" s="121">
        <f t="shared" si="0"/>
        <v>24</v>
      </c>
    </row>
    <row r="19" spans="1:15" x14ac:dyDescent="0.25">
      <c r="A19" s="112" t="s">
        <v>218</v>
      </c>
      <c r="B19" s="113" t="s">
        <v>217</v>
      </c>
      <c r="C19" s="114" t="s">
        <v>46</v>
      </c>
      <c r="D19" s="115">
        <v>1</v>
      </c>
      <c r="E19" s="116">
        <v>35</v>
      </c>
      <c r="F19" s="117">
        <v>0.76086956521739135</v>
      </c>
      <c r="G19" s="118">
        <v>1550490</v>
      </c>
      <c r="H19" s="119">
        <v>0.60541397033471933</v>
      </c>
      <c r="I19" s="116">
        <v>7</v>
      </c>
      <c r="J19" s="120">
        <v>512469</v>
      </c>
      <c r="K19" s="116">
        <v>4</v>
      </c>
      <c r="L19" s="120">
        <v>498082</v>
      </c>
      <c r="M19" s="116">
        <v>46</v>
      </c>
      <c r="N19" s="118">
        <v>2561041</v>
      </c>
      <c r="O19" s="121">
        <f t="shared" si="0"/>
        <v>16</v>
      </c>
    </row>
    <row r="20" spans="1:15" x14ac:dyDescent="0.25">
      <c r="A20" s="112" t="s">
        <v>219</v>
      </c>
      <c r="B20" s="113" t="s">
        <v>217</v>
      </c>
      <c r="C20" s="114" t="s">
        <v>46</v>
      </c>
      <c r="D20" s="115">
        <v>1</v>
      </c>
      <c r="E20" s="116">
        <v>27</v>
      </c>
      <c r="F20" s="117">
        <v>1</v>
      </c>
      <c r="G20" s="118">
        <v>483670</v>
      </c>
      <c r="H20" s="119">
        <v>1</v>
      </c>
      <c r="I20" s="116">
        <v>0</v>
      </c>
      <c r="J20" s="120">
        <v>0</v>
      </c>
      <c r="K20" s="116">
        <v>0</v>
      </c>
      <c r="L20" s="120">
        <v>0</v>
      </c>
      <c r="M20" s="116">
        <v>27</v>
      </c>
      <c r="N20" s="118">
        <v>483670</v>
      </c>
      <c r="O20" s="121">
        <f t="shared" si="0"/>
        <v>23</v>
      </c>
    </row>
    <row r="21" spans="1:15" x14ac:dyDescent="0.25">
      <c r="A21" s="144" t="s">
        <v>220</v>
      </c>
      <c r="B21" s="113" t="s">
        <v>217</v>
      </c>
      <c r="C21" s="114" t="s">
        <v>46</v>
      </c>
      <c r="D21" s="115">
        <v>1</v>
      </c>
      <c r="E21" s="116">
        <v>109</v>
      </c>
      <c r="F21" s="117">
        <v>0.45228215767634861</v>
      </c>
      <c r="G21" s="118">
        <v>7949570</v>
      </c>
      <c r="H21" s="119">
        <v>0.1003010468500746</v>
      </c>
      <c r="I21" s="116">
        <v>118</v>
      </c>
      <c r="J21" s="120">
        <v>37961883</v>
      </c>
      <c r="K21" s="116">
        <v>14</v>
      </c>
      <c r="L21" s="120">
        <v>33345646</v>
      </c>
      <c r="M21" s="116">
        <v>241</v>
      </c>
      <c r="N21" s="118">
        <v>79257099</v>
      </c>
      <c r="O21" s="121">
        <f t="shared" si="0"/>
        <v>1</v>
      </c>
    </row>
    <row r="22" spans="1:15" x14ac:dyDescent="0.25">
      <c r="A22" s="143" t="s">
        <v>217</v>
      </c>
      <c r="B22" s="132" t="s">
        <v>217</v>
      </c>
      <c r="C22" s="133" t="s">
        <v>2</v>
      </c>
      <c r="D22" s="134">
        <v>1</v>
      </c>
      <c r="E22" s="135">
        <v>2184</v>
      </c>
      <c r="F22" s="136">
        <v>0.8571428571428571</v>
      </c>
      <c r="G22" s="137">
        <v>77048286</v>
      </c>
      <c r="H22" s="138">
        <v>0.3875613548297499</v>
      </c>
      <c r="I22" s="135">
        <v>304</v>
      </c>
      <c r="J22" s="139">
        <v>69904887</v>
      </c>
      <c r="K22" s="135">
        <v>60</v>
      </c>
      <c r="L22" s="139">
        <v>51849636</v>
      </c>
      <c r="M22" s="135">
        <v>2548</v>
      </c>
      <c r="N22" s="137">
        <v>198802809</v>
      </c>
      <c r="O22" s="140">
        <f t="shared" si="0"/>
        <v>1</v>
      </c>
    </row>
    <row r="23" spans="1:15" ht="24" x14ac:dyDescent="0.25">
      <c r="A23" s="122" t="s">
        <v>241</v>
      </c>
      <c r="B23" s="123" t="s">
        <v>242</v>
      </c>
      <c r="C23" s="124" t="s">
        <v>44</v>
      </c>
      <c r="D23" s="125">
        <v>1</v>
      </c>
      <c r="E23" s="126">
        <v>373</v>
      </c>
      <c r="F23" s="127">
        <v>0.90314769975786924</v>
      </c>
      <c r="G23" s="128">
        <v>17522973</v>
      </c>
      <c r="H23" s="129">
        <v>0.75929254087849629</v>
      </c>
      <c r="I23" s="126">
        <v>24</v>
      </c>
      <c r="J23" s="130">
        <v>2094381</v>
      </c>
      <c r="K23" s="126">
        <v>16</v>
      </c>
      <c r="L23" s="130">
        <v>3460672</v>
      </c>
      <c r="M23" s="126">
        <v>413</v>
      </c>
      <c r="N23" s="128">
        <v>23078026</v>
      </c>
      <c r="O23" s="131">
        <f t="shared" si="0"/>
        <v>6</v>
      </c>
    </row>
    <row r="24" spans="1:15" ht="24" x14ac:dyDescent="0.25">
      <c r="A24" s="112" t="s">
        <v>105</v>
      </c>
      <c r="B24" s="113" t="s">
        <v>242</v>
      </c>
      <c r="C24" s="114" t="s">
        <v>68</v>
      </c>
      <c r="D24" s="115">
        <v>1</v>
      </c>
      <c r="E24" s="116">
        <v>54</v>
      </c>
      <c r="F24" s="117">
        <v>0.81818181818181823</v>
      </c>
      <c r="G24" s="118">
        <v>2383860</v>
      </c>
      <c r="H24" s="119">
        <v>0.73584056509947704</v>
      </c>
      <c r="I24" s="116">
        <v>7</v>
      </c>
      <c r="J24" s="120">
        <v>453822</v>
      </c>
      <c r="K24" s="116">
        <v>5</v>
      </c>
      <c r="L24" s="120">
        <v>401960</v>
      </c>
      <c r="M24" s="116">
        <v>66</v>
      </c>
      <c r="N24" s="118">
        <v>3239642</v>
      </c>
      <c r="O24" s="121" t="str">
        <f t="shared" si="0"/>
        <v/>
      </c>
    </row>
    <row r="25" spans="1:15" ht="24" x14ac:dyDescent="0.25">
      <c r="A25" s="144" t="s">
        <v>243</v>
      </c>
      <c r="B25" s="113" t="s">
        <v>242</v>
      </c>
      <c r="C25" s="114" t="s">
        <v>46</v>
      </c>
      <c r="D25" s="115">
        <v>1</v>
      </c>
      <c r="E25" s="116">
        <v>20</v>
      </c>
      <c r="F25" s="117">
        <v>0.64516129032258063</v>
      </c>
      <c r="G25" s="118">
        <v>845403</v>
      </c>
      <c r="H25" s="119">
        <v>0.4296744721716374</v>
      </c>
      <c r="I25" s="116">
        <v>9</v>
      </c>
      <c r="J25" s="120">
        <v>512500</v>
      </c>
      <c r="K25" s="116">
        <v>2</v>
      </c>
      <c r="L25" s="120">
        <v>609640</v>
      </c>
      <c r="M25" s="116">
        <v>31</v>
      </c>
      <c r="N25" s="118">
        <v>1967543</v>
      </c>
      <c r="O25" s="121">
        <f t="shared" si="0"/>
        <v>17</v>
      </c>
    </row>
    <row r="26" spans="1:15" x14ac:dyDescent="0.25">
      <c r="A26" s="143" t="s">
        <v>242</v>
      </c>
      <c r="B26" s="132" t="s">
        <v>242</v>
      </c>
      <c r="C26" s="133" t="s">
        <v>2</v>
      </c>
      <c r="D26" s="134">
        <v>1</v>
      </c>
      <c r="E26" s="135">
        <v>447</v>
      </c>
      <c r="F26" s="136">
        <v>0.87647058823529411</v>
      </c>
      <c r="G26" s="137">
        <v>20752236</v>
      </c>
      <c r="H26" s="138">
        <v>0.73367796337103508</v>
      </c>
      <c r="I26" s="135">
        <v>40</v>
      </c>
      <c r="J26" s="139">
        <v>3060703</v>
      </c>
      <c r="K26" s="135">
        <v>23</v>
      </c>
      <c r="L26" s="139">
        <v>4472272</v>
      </c>
      <c r="M26" s="135">
        <v>510</v>
      </c>
      <c r="N26" s="137">
        <v>28285211</v>
      </c>
      <c r="O26" s="140">
        <f t="shared" si="0"/>
        <v>5</v>
      </c>
    </row>
    <row r="27" spans="1:15" ht="24" x14ac:dyDescent="0.25">
      <c r="A27" s="122" t="s">
        <v>286</v>
      </c>
      <c r="B27" s="123" t="s">
        <v>287</v>
      </c>
      <c r="C27" s="124" t="s">
        <v>44</v>
      </c>
      <c r="D27" s="125">
        <v>1</v>
      </c>
      <c r="E27" s="126">
        <v>2060</v>
      </c>
      <c r="F27" s="127">
        <v>0.91474245115452935</v>
      </c>
      <c r="G27" s="128">
        <v>65778597</v>
      </c>
      <c r="H27" s="129">
        <v>0.60781591614984887</v>
      </c>
      <c r="I27" s="126">
        <v>116</v>
      </c>
      <c r="J27" s="130">
        <v>26211843</v>
      </c>
      <c r="K27" s="126">
        <v>76</v>
      </c>
      <c r="L27" s="130">
        <v>16230808</v>
      </c>
      <c r="M27" s="126">
        <v>2252</v>
      </c>
      <c r="N27" s="128">
        <v>108221248</v>
      </c>
      <c r="O27" s="131">
        <f t="shared" si="0"/>
        <v>2</v>
      </c>
    </row>
    <row r="28" spans="1:15" x14ac:dyDescent="0.25">
      <c r="A28" s="112" t="s">
        <v>288</v>
      </c>
      <c r="B28" s="113" t="s">
        <v>287</v>
      </c>
      <c r="C28" s="114" t="s">
        <v>46</v>
      </c>
      <c r="D28" s="115">
        <v>1</v>
      </c>
      <c r="E28" s="116">
        <v>8</v>
      </c>
      <c r="F28" s="117">
        <v>0.29629629629629628</v>
      </c>
      <c r="G28" s="118">
        <v>283800</v>
      </c>
      <c r="H28" s="119">
        <v>7.566650109620443E-2</v>
      </c>
      <c r="I28" s="116">
        <v>19</v>
      </c>
      <c r="J28" s="120">
        <v>3466869</v>
      </c>
      <c r="K28" s="116">
        <v>0</v>
      </c>
      <c r="L28" s="120">
        <v>0</v>
      </c>
      <c r="M28" s="116">
        <v>27</v>
      </c>
      <c r="N28" s="118">
        <v>3750669</v>
      </c>
      <c r="O28" s="121">
        <f t="shared" si="0"/>
        <v>13</v>
      </c>
    </row>
    <row r="29" spans="1:15" x14ac:dyDescent="0.25">
      <c r="A29" s="112" t="s">
        <v>289</v>
      </c>
      <c r="B29" s="113" t="s">
        <v>287</v>
      </c>
      <c r="C29" s="114" t="s">
        <v>46</v>
      </c>
      <c r="D29" s="115">
        <v>1</v>
      </c>
      <c r="E29" s="116">
        <v>30</v>
      </c>
      <c r="F29" s="117">
        <v>0.78947368421052633</v>
      </c>
      <c r="G29" s="118">
        <v>760630</v>
      </c>
      <c r="H29" s="119">
        <v>0.4965657623380888</v>
      </c>
      <c r="I29" s="116">
        <v>5</v>
      </c>
      <c r="J29" s="120">
        <v>282461</v>
      </c>
      <c r="K29" s="116">
        <v>3</v>
      </c>
      <c r="L29" s="120">
        <v>488690</v>
      </c>
      <c r="M29" s="116">
        <v>38</v>
      </c>
      <c r="N29" s="118">
        <v>1531781</v>
      </c>
      <c r="O29" s="121">
        <f t="shared" si="0"/>
        <v>19</v>
      </c>
    </row>
    <row r="30" spans="1:15" x14ac:dyDescent="0.25">
      <c r="A30" s="112" t="s">
        <v>292</v>
      </c>
      <c r="B30" s="113" t="s">
        <v>287</v>
      </c>
      <c r="C30" s="114" t="s">
        <v>46</v>
      </c>
      <c r="D30" s="115">
        <v>1</v>
      </c>
      <c r="E30" s="116">
        <v>37</v>
      </c>
      <c r="F30" s="117">
        <v>0.52857142857142858</v>
      </c>
      <c r="G30" s="118">
        <v>844640</v>
      </c>
      <c r="H30" s="119">
        <v>0.1749939917293046</v>
      </c>
      <c r="I30" s="116">
        <v>26</v>
      </c>
      <c r="J30" s="120">
        <v>1802510</v>
      </c>
      <c r="K30" s="116">
        <v>7</v>
      </c>
      <c r="L30" s="120">
        <v>2179530</v>
      </c>
      <c r="M30" s="116">
        <v>70</v>
      </c>
      <c r="N30" s="118">
        <v>4826680</v>
      </c>
      <c r="O30" s="121">
        <f t="shared" si="0"/>
        <v>11</v>
      </c>
    </row>
    <row r="31" spans="1:15" x14ac:dyDescent="0.25">
      <c r="A31" s="112" t="s">
        <v>290</v>
      </c>
      <c r="B31" s="113" t="s">
        <v>287</v>
      </c>
      <c r="C31" s="114" t="s">
        <v>46</v>
      </c>
      <c r="D31" s="115">
        <v>1</v>
      </c>
      <c r="E31" s="116">
        <v>79</v>
      </c>
      <c r="F31" s="117">
        <v>0.84946236559139787</v>
      </c>
      <c r="G31" s="118">
        <v>1098380</v>
      </c>
      <c r="H31" s="119">
        <v>0.69645993570436693</v>
      </c>
      <c r="I31" s="116">
        <v>7</v>
      </c>
      <c r="J31" s="120">
        <v>48400</v>
      </c>
      <c r="K31" s="116">
        <v>7</v>
      </c>
      <c r="L31" s="120">
        <v>430310</v>
      </c>
      <c r="M31" s="116">
        <v>93</v>
      </c>
      <c r="N31" s="118">
        <v>1577090</v>
      </c>
      <c r="O31" s="121">
        <f t="shared" si="0"/>
        <v>18</v>
      </c>
    </row>
    <row r="32" spans="1:15" x14ac:dyDescent="0.25">
      <c r="A32" s="144" t="s">
        <v>291</v>
      </c>
      <c r="B32" s="113" t="s">
        <v>287</v>
      </c>
      <c r="C32" s="114" t="s">
        <v>46</v>
      </c>
      <c r="D32" s="115">
        <v>1</v>
      </c>
      <c r="E32" s="116">
        <v>11</v>
      </c>
      <c r="F32" s="117">
        <v>0.84615384615384615</v>
      </c>
      <c r="G32" s="118">
        <v>440620</v>
      </c>
      <c r="H32" s="119">
        <v>0.60939077518843787</v>
      </c>
      <c r="I32" s="116">
        <v>0</v>
      </c>
      <c r="J32" s="120">
        <v>0</v>
      </c>
      <c r="K32" s="116">
        <v>2</v>
      </c>
      <c r="L32" s="120">
        <v>282430</v>
      </c>
      <c r="M32" s="116">
        <v>13</v>
      </c>
      <c r="N32" s="118">
        <v>723050</v>
      </c>
      <c r="O32" s="121">
        <f t="shared" si="0"/>
        <v>22</v>
      </c>
    </row>
    <row r="33" spans="1:15" x14ac:dyDescent="0.25">
      <c r="A33" s="143" t="s">
        <v>287</v>
      </c>
      <c r="B33" s="132" t="s">
        <v>287</v>
      </c>
      <c r="C33" s="133" t="s">
        <v>2</v>
      </c>
      <c r="D33" s="134">
        <v>1</v>
      </c>
      <c r="E33" s="135">
        <v>2225</v>
      </c>
      <c r="F33" s="136">
        <v>0.89249899719213799</v>
      </c>
      <c r="G33" s="137">
        <v>69206667</v>
      </c>
      <c r="H33" s="138">
        <v>0.57370778263589983</v>
      </c>
      <c r="I33" s="135">
        <v>173</v>
      </c>
      <c r="J33" s="139">
        <v>31812083</v>
      </c>
      <c r="K33" s="135">
        <v>95</v>
      </c>
      <c r="L33" s="139">
        <v>19611768</v>
      </c>
      <c r="M33" s="135">
        <v>2493</v>
      </c>
      <c r="N33" s="137">
        <v>120630518</v>
      </c>
      <c r="O33" s="140">
        <f t="shared" si="0"/>
        <v>3</v>
      </c>
    </row>
    <row r="34" spans="1:15" ht="24" x14ac:dyDescent="0.25">
      <c r="A34" s="122" t="s">
        <v>313</v>
      </c>
      <c r="B34" s="123" t="s">
        <v>314</v>
      </c>
      <c r="C34" s="124" t="s">
        <v>44</v>
      </c>
      <c r="D34" s="125">
        <v>1</v>
      </c>
      <c r="E34" s="126">
        <v>868</v>
      </c>
      <c r="F34" s="127">
        <v>0.97200447928331468</v>
      </c>
      <c r="G34" s="128">
        <v>37260888</v>
      </c>
      <c r="H34" s="129">
        <v>0.88463524907776714</v>
      </c>
      <c r="I34" s="126">
        <v>17</v>
      </c>
      <c r="J34" s="130">
        <v>4020170</v>
      </c>
      <c r="K34" s="126">
        <v>8</v>
      </c>
      <c r="L34" s="130">
        <v>839000</v>
      </c>
      <c r="M34" s="126">
        <v>893</v>
      </c>
      <c r="N34" s="128">
        <v>42120058</v>
      </c>
      <c r="O34" s="131">
        <f t="shared" si="0"/>
        <v>5</v>
      </c>
    </row>
    <row r="35" spans="1:15" x14ac:dyDescent="0.25">
      <c r="A35" s="144" t="s">
        <v>315</v>
      </c>
      <c r="B35" s="113" t="s">
        <v>314</v>
      </c>
      <c r="C35" s="114" t="s">
        <v>46</v>
      </c>
      <c r="D35" s="115">
        <v>1</v>
      </c>
      <c r="E35" s="116">
        <v>69</v>
      </c>
      <c r="F35" s="117">
        <v>0.74193548387096775</v>
      </c>
      <c r="G35" s="118">
        <v>3255720</v>
      </c>
      <c r="H35" s="119">
        <v>0.42162598972781029</v>
      </c>
      <c r="I35" s="116">
        <v>23</v>
      </c>
      <c r="J35" s="120">
        <v>3345000</v>
      </c>
      <c r="K35" s="116">
        <v>1</v>
      </c>
      <c r="L35" s="120">
        <v>1121100</v>
      </c>
      <c r="M35" s="116">
        <v>93</v>
      </c>
      <c r="N35" s="118">
        <v>7721820</v>
      </c>
      <c r="O35" s="121">
        <f t="shared" si="0"/>
        <v>8</v>
      </c>
    </row>
    <row r="36" spans="1:15" x14ac:dyDescent="0.25">
      <c r="A36" s="143" t="s">
        <v>314</v>
      </c>
      <c r="B36" s="132" t="s">
        <v>314</v>
      </c>
      <c r="C36" s="133" t="s">
        <v>2</v>
      </c>
      <c r="D36" s="134">
        <v>1</v>
      </c>
      <c r="E36" s="135">
        <v>937</v>
      </c>
      <c r="F36" s="136">
        <v>0.9503042596348884</v>
      </c>
      <c r="G36" s="137">
        <v>40516608</v>
      </c>
      <c r="H36" s="138">
        <v>0.81290291669988834</v>
      </c>
      <c r="I36" s="135">
        <v>40</v>
      </c>
      <c r="J36" s="139">
        <v>7365170</v>
      </c>
      <c r="K36" s="135">
        <v>9</v>
      </c>
      <c r="L36" s="139">
        <v>1960100</v>
      </c>
      <c r="M36" s="135">
        <v>986</v>
      </c>
      <c r="N36" s="137">
        <v>49841878</v>
      </c>
      <c r="O36" s="140">
        <f t="shared" si="0"/>
        <v>4</v>
      </c>
    </row>
    <row r="37" spans="1:15" ht="24" x14ac:dyDescent="0.25">
      <c r="A37" s="122" t="s">
        <v>365</v>
      </c>
      <c r="B37" s="123" t="s">
        <v>362</v>
      </c>
      <c r="C37" s="124" t="s">
        <v>44</v>
      </c>
      <c r="D37" s="125">
        <v>1</v>
      </c>
      <c r="E37" s="126">
        <v>2073</v>
      </c>
      <c r="F37" s="127">
        <v>0.93126684636118595</v>
      </c>
      <c r="G37" s="128">
        <v>62044141</v>
      </c>
      <c r="H37" s="129">
        <v>0.65931019185039241</v>
      </c>
      <c r="I37" s="126">
        <v>84</v>
      </c>
      <c r="J37" s="130">
        <v>8843270</v>
      </c>
      <c r="K37" s="126">
        <v>69</v>
      </c>
      <c r="L37" s="130">
        <v>23217218</v>
      </c>
      <c r="M37" s="126">
        <v>2226</v>
      </c>
      <c r="N37" s="128">
        <v>94104629</v>
      </c>
      <c r="O37" s="131">
        <f t="shared" si="0"/>
        <v>3</v>
      </c>
    </row>
    <row r="38" spans="1:15" x14ac:dyDescent="0.25">
      <c r="A38" s="112" t="s">
        <v>364</v>
      </c>
      <c r="B38" s="113" t="s">
        <v>362</v>
      </c>
      <c r="C38" s="114" t="s">
        <v>46</v>
      </c>
      <c r="D38" s="115">
        <v>1</v>
      </c>
      <c r="E38" s="116">
        <v>96</v>
      </c>
      <c r="F38" s="117">
        <v>0.69565217391304346</v>
      </c>
      <c r="G38" s="118">
        <v>3419400</v>
      </c>
      <c r="H38" s="119">
        <v>0.29075541648243258</v>
      </c>
      <c r="I38" s="116">
        <v>35</v>
      </c>
      <c r="J38" s="120">
        <v>3431200</v>
      </c>
      <c r="K38" s="116">
        <v>7</v>
      </c>
      <c r="L38" s="120">
        <v>4909800</v>
      </c>
      <c r="M38" s="116">
        <v>138</v>
      </c>
      <c r="N38" s="118">
        <v>11760400</v>
      </c>
      <c r="O38" s="121">
        <f t="shared" si="0"/>
        <v>5</v>
      </c>
    </row>
    <row r="39" spans="1:15" x14ac:dyDescent="0.25">
      <c r="A39" s="112" t="s">
        <v>361</v>
      </c>
      <c r="B39" s="113" t="s">
        <v>362</v>
      </c>
      <c r="C39" s="114" t="s">
        <v>46</v>
      </c>
      <c r="D39" s="115">
        <v>1</v>
      </c>
      <c r="E39" s="116">
        <v>275</v>
      </c>
      <c r="F39" s="117">
        <v>0.76815642458100564</v>
      </c>
      <c r="G39" s="118">
        <v>9442280</v>
      </c>
      <c r="H39" s="119">
        <v>0.33657751595550051</v>
      </c>
      <c r="I39" s="116">
        <v>69</v>
      </c>
      <c r="J39" s="120">
        <v>7875770</v>
      </c>
      <c r="K39" s="116">
        <v>14</v>
      </c>
      <c r="L39" s="120">
        <v>10735755</v>
      </c>
      <c r="M39" s="116">
        <v>358</v>
      </c>
      <c r="N39" s="118">
        <v>28053805</v>
      </c>
      <c r="O39" s="121">
        <f t="shared" si="0"/>
        <v>3</v>
      </c>
    </row>
    <row r="40" spans="1:15" x14ac:dyDescent="0.25">
      <c r="A40" s="144" t="s">
        <v>363</v>
      </c>
      <c r="B40" s="113" t="s">
        <v>362</v>
      </c>
      <c r="C40" s="114" t="s">
        <v>46</v>
      </c>
      <c r="D40" s="115">
        <v>1</v>
      </c>
      <c r="E40" s="116">
        <v>89</v>
      </c>
      <c r="F40" s="117">
        <v>0.7946428571428571</v>
      </c>
      <c r="G40" s="118">
        <v>2981450</v>
      </c>
      <c r="H40" s="119">
        <v>0.41693003456878519</v>
      </c>
      <c r="I40" s="116">
        <v>14</v>
      </c>
      <c r="J40" s="120">
        <v>1699400</v>
      </c>
      <c r="K40" s="116">
        <v>9</v>
      </c>
      <c r="L40" s="120">
        <v>2470110</v>
      </c>
      <c r="M40" s="116">
        <v>112</v>
      </c>
      <c r="N40" s="118">
        <v>7150960</v>
      </c>
      <c r="O40" s="121">
        <f t="shared" si="0"/>
        <v>9</v>
      </c>
    </row>
    <row r="41" spans="1:15" ht="15.75" thickBot="1" x14ac:dyDescent="0.3">
      <c r="A41" s="163" t="s">
        <v>362</v>
      </c>
      <c r="B41" s="164" t="s">
        <v>362</v>
      </c>
      <c r="C41" s="133" t="s">
        <v>2</v>
      </c>
      <c r="D41" s="134">
        <v>1</v>
      </c>
      <c r="E41" s="165">
        <v>2533</v>
      </c>
      <c r="F41" s="166">
        <v>0.89378969654199014</v>
      </c>
      <c r="G41" s="167">
        <v>77887271</v>
      </c>
      <c r="H41" s="168">
        <v>0.55211869806799319</v>
      </c>
      <c r="I41" s="165">
        <v>202</v>
      </c>
      <c r="J41" s="169">
        <v>21849640</v>
      </c>
      <c r="K41" s="165">
        <v>99</v>
      </c>
      <c r="L41" s="169">
        <v>41332883</v>
      </c>
      <c r="M41" s="165">
        <v>2834</v>
      </c>
      <c r="N41" s="167">
        <v>141069794</v>
      </c>
      <c r="O41" s="170">
        <f t="shared" si="0"/>
        <v>3</v>
      </c>
    </row>
    <row r="42" spans="1:15" x14ac:dyDescent="0.25">
      <c r="A42" s="145" t="s">
        <v>487</v>
      </c>
      <c r="B42" s="146"/>
      <c r="C42" s="141"/>
      <c r="D42" s="142"/>
      <c r="E42" s="147">
        <f>SUM(E16,E22,E26,E33,E36,E41)</f>
        <v>11609</v>
      </c>
      <c r="F42" s="172">
        <f>AVERAGE(F41,F36,F33,F26,F22,F16)</f>
        <v>0.89224092835365543</v>
      </c>
      <c r="G42" s="171">
        <f>SUM(G41,G36,G33,G26,G22,G16)</f>
        <v>346979913</v>
      </c>
      <c r="H42" s="172">
        <f>AVERAGE(H41,H36,H33,H26,H22,H16)</f>
        <v>0.58020795229357691</v>
      </c>
      <c r="I42" s="147">
        <f>SUM(I16,I22,I26,I33,I36,I41)</f>
        <v>1039</v>
      </c>
      <c r="J42" s="171">
        <f>SUM(J41,J36,J33,J26,J22,J16)</f>
        <v>168627405</v>
      </c>
      <c r="K42" s="147">
        <f>SUM(K16,K22,K26,K33,K36,K41)</f>
        <v>440</v>
      </c>
      <c r="L42" s="171">
        <f>SUM(L41,L36,L33,L26,L22,L16)</f>
        <v>169170327</v>
      </c>
      <c r="M42" s="147">
        <f>SUM(M16,M22,M26,M33,M36,M41)</f>
        <v>13088</v>
      </c>
      <c r="N42" s="171">
        <f>SUM(N41,N36,N33,N26,N22,N16)</f>
        <v>684777645</v>
      </c>
      <c r="O42" s="148"/>
    </row>
    <row r="43" spans="1:15" x14ac:dyDescent="0.25">
      <c r="A43" s="86" t="s">
        <v>488</v>
      </c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50"/>
    </row>
    <row r="44" spans="1:15" x14ac:dyDescent="0.25">
      <c r="A44" s="81" t="s">
        <v>496</v>
      </c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50"/>
    </row>
    <row r="45" spans="1:15" x14ac:dyDescent="0.25">
      <c r="A45" s="86" t="s">
        <v>489</v>
      </c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50"/>
    </row>
  </sheetData>
  <sortState ref="A5:O42">
    <sortCondition ref="B5:B42"/>
    <sortCondition descending="1" ref="C5:C42"/>
    <sortCondition ref="A5:A42"/>
  </sortState>
  <mergeCells count="5">
    <mergeCell ref="E3:H3"/>
    <mergeCell ref="I3:J3"/>
    <mergeCell ref="K3:L3"/>
    <mergeCell ref="M3:O3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workbookViewId="0">
      <selection activeCell="N3" sqref="N3:Y41"/>
    </sheetView>
  </sheetViews>
  <sheetFormatPr defaultRowHeight="15" x14ac:dyDescent="0.25"/>
  <cols>
    <col min="1" max="1" width="15.28515625" bestFit="1" customWidth="1"/>
    <col min="2" max="2" width="9.42578125" bestFit="1" customWidth="1"/>
    <col min="3" max="3" width="13.42578125" hidden="1" customWidth="1"/>
    <col min="4" max="4" width="6.28515625" style="50" hidden="1" customWidth="1"/>
    <col min="5" max="5" width="5" style="50" bestFit="1" customWidth="1"/>
    <col min="6" max="6" width="8.85546875" style="50" bestFit="1" customWidth="1"/>
    <col min="7" max="7" width="5" style="50" bestFit="1" customWidth="1"/>
    <col min="8" max="8" width="5.7109375" style="50" customWidth="1"/>
    <col min="9" max="9" width="8" style="50" bestFit="1" customWidth="1"/>
    <col min="10" max="10" width="5.7109375" style="50" bestFit="1" customWidth="1"/>
    <col min="11" max="11" width="8.85546875" style="50" bestFit="1" customWidth="1"/>
    <col min="12" max="12" width="5.7109375" style="50" bestFit="1" customWidth="1"/>
  </cols>
  <sheetData>
    <row r="2" spans="1:12" ht="15.75" thickBot="1" x14ac:dyDescent="0.3"/>
    <row r="3" spans="1:12" ht="25.5" customHeight="1" x14ac:dyDescent="0.25">
      <c r="A3" s="332" t="s">
        <v>482</v>
      </c>
      <c r="B3" s="333"/>
      <c r="C3" s="96"/>
      <c r="D3" s="92"/>
      <c r="E3" s="332" t="s">
        <v>483</v>
      </c>
      <c r="F3" s="333"/>
      <c r="G3" s="332" t="s">
        <v>484</v>
      </c>
      <c r="H3" s="334"/>
      <c r="I3" s="333"/>
      <c r="J3" s="332" t="s">
        <v>485</v>
      </c>
      <c r="K3" s="334"/>
      <c r="L3" s="333"/>
    </row>
    <row r="4" spans="1:12" ht="32.25" customHeight="1" x14ac:dyDescent="0.25">
      <c r="A4" s="51" t="s">
        <v>1</v>
      </c>
      <c r="B4" s="52" t="s">
        <v>2</v>
      </c>
      <c r="C4" s="85" t="s">
        <v>3</v>
      </c>
      <c r="D4" s="84" t="s">
        <v>490</v>
      </c>
      <c r="E4" s="51" t="s">
        <v>437</v>
      </c>
      <c r="F4" s="52" t="s">
        <v>439</v>
      </c>
      <c r="G4" s="51" t="s">
        <v>437</v>
      </c>
      <c r="H4" s="4" t="s">
        <v>438</v>
      </c>
      <c r="I4" s="52" t="s">
        <v>439</v>
      </c>
      <c r="J4" s="51" t="s">
        <v>437</v>
      </c>
      <c r="K4" s="4" t="s">
        <v>439</v>
      </c>
      <c r="L4" s="52" t="s">
        <v>486</v>
      </c>
    </row>
    <row r="5" spans="1:12" x14ac:dyDescent="0.25">
      <c r="A5" s="53" t="s">
        <v>206</v>
      </c>
      <c r="B5" s="54" t="s">
        <v>205</v>
      </c>
      <c r="C5" s="97" t="s">
        <v>46</v>
      </c>
      <c r="D5" s="93">
        <v>1</v>
      </c>
      <c r="E5" s="55">
        <v>34</v>
      </c>
      <c r="F5" s="56">
        <v>494000</v>
      </c>
      <c r="G5" s="55">
        <v>9</v>
      </c>
      <c r="H5" s="57">
        <v>0.20930232558139539</v>
      </c>
      <c r="I5" s="56">
        <v>145352</v>
      </c>
      <c r="J5" s="55">
        <v>43</v>
      </c>
      <c r="K5" s="58">
        <v>639352</v>
      </c>
      <c r="L5" s="59">
        <f t="shared" ref="L5:L22" si="0" xml:space="preserve"> COUNTIFS(C$5:C$41,C5,K$5:K$41,"&gt;"&amp;K5)+1</f>
        <v>19</v>
      </c>
    </row>
    <row r="6" spans="1:12" x14ac:dyDescent="0.25">
      <c r="A6" s="53" t="s">
        <v>215</v>
      </c>
      <c r="B6" s="54" t="s">
        <v>205</v>
      </c>
      <c r="C6" s="97" t="s">
        <v>46</v>
      </c>
      <c r="D6" s="93">
        <v>1</v>
      </c>
      <c r="E6" s="55">
        <v>21</v>
      </c>
      <c r="F6" s="56">
        <v>628830</v>
      </c>
      <c r="G6" s="55">
        <v>13</v>
      </c>
      <c r="H6" s="57">
        <v>0.38235294117647062</v>
      </c>
      <c r="I6" s="56">
        <v>262670</v>
      </c>
      <c r="J6" s="55">
        <v>34</v>
      </c>
      <c r="K6" s="58">
        <v>891500</v>
      </c>
      <c r="L6" s="59">
        <f t="shared" si="0"/>
        <v>15</v>
      </c>
    </row>
    <row r="7" spans="1:12" x14ac:dyDescent="0.25">
      <c r="A7" s="53" t="s">
        <v>207</v>
      </c>
      <c r="B7" s="54" t="s">
        <v>205</v>
      </c>
      <c r="C7" s="97" t="s">
        <v>46</v>
      </c>
      <c r="D7" s="93">
        <v>1</v>
      </c>
      <c r="E7" s="55">
        <v>39</v>
      </c>
      <c r="F7" s="56">
        <v>700070</v>
      </c>
      <c r="G7" s="55">
        <v>13</v>
      </c>
      <c r="H7" s="57">
        <v>0.25</v>
      </c>
      <c r="I7" s="56">
        <v>229580</v>
      </c>
      <c r="J7" s="55">
        <v>52</v>
      </c>
      <c r="K7" s="58">
        <v>929650</v>
      </c>
      <c r="L7" s="59">
        <f t="shared" si="0"/>
        <v>14</v>
      </c>
    </row>
    <row r="8" spans="1:12" x14ac:dyDescent="0.25">
      <c r="A8" s="53" t="s">
        <v>208</v>
      </c>
      <c r="B8" s="54" t="s">
        <v>205</v>
      </c>
      <c r="C8" s="97" t="s">
        <v>46</v>
      </c>
      <c r="D8" s="93">
        <v>1</v>
      </c>
      <c r="E8" s="55">
        <v>246</v>
      </c>
      <c r="F8" s="56">
        <v>3334280</v>
      </c>
      <c r="G8" s="55">
        <v>14</v>
      </c>
      <c r="H8" s="57">
        <v>5.3846153846153849E-2</v>
      </c>
      <c r="I8" s="56">
        <v>314730</v>
      </c>
      <c r="J8" s="55">
        <v>260</v>
      </c>
      <c r="K8" s="58">
        <v>3649010</v>
      </c>
      <c r="L8" s="59">
        <f t="shared" si="0"/>
        <v>4</v>
      </c>
    </row>
    <row r="9" spans="1:12" x14ac:dyDescent="0.25">
      <c r="A9" s="53" t="s">
        <v>209</v>
      </c>
      <c r="B9" s="54" t="s">
        <v>205</v>
      </c>
      <c r="C9" s="97" t="s">
        <v>46</v>
      </c>
      <c r="D9" s="93">
        <v>1</v>
      </c>
      <c r="E9" s="55">
        <v>31</v>
      </c>
      <c r="F9" s="56">
        <v>798500</v>
      </c>
      <c r="G9" s="55">
        <v>8</v>
      </c>
      <c r="H9" s="57">
        <v>0.20512820512820509</v>
      </c>
      <c r="I9" s="56">
        <v>145840</v>
      </c>
      <c r="J9" s="55">
        <v>39</v>
      </c>
      <c r="K9" s="58">
        <v>944340</v>
      </c>
      <c r="L9" s="59">
        <f t="shared" si="0"/>
        <v>13</v>
      </c>
    </row>
    <row r="10" spans="1:12" x14ac:dyDescent="0.25">
      <c r="A10" s="53" t="s">
        <v>210</v>
      </c>
      <c r="B10" s="54" t="s">
        <v>205</v>
      </c>
      <c r="C10" s="97" t="s">
        <v>46</v>
      </c>
      <c r="D10" s="93">
        <v>1</v>
      </c>
      <c r="E10" s="55">
        <v>55</v>
      </c>
      <c r="F10" s="56">
        <v>976300</v>
      </c>
      <c r="G10" s="55">
        <v>11</v>
      </c>
      <c r="H10" s="57">
        <v>0.16666666666666671</v>
      </c>
      <c r="I10" s="56">
        <v>202260</v>
      </c>
      <c r="J10" s="55">
        <v>66</v>
      </c>
      <c r="K10" s="58">
        <v>1178560</v>
      </c>
      <c r="L10" s="59">
        <f t="shared" si="0"/>
        <v>11</v>
      </c>
    </row>
    <row r="11" spans="1:12" x14ac:dyDescent="0.25">
      <c r="A11" s="53" t="s">
        <v>211</v>
      </c>
      <c r="B11" s="54" t="s">
        <v>205</v>
      </c>
      <c r="C11" s="97" t="s">
        <v>46</v>
      </c>
      <c r="D11" s="93">
        <v>1</v>
      </c>
      <c r="E11" s="55">
        <v>31</v>
      </c>
      <c r="F11" s="56">
        <v>456900</v>
      </c>
      <c r="G11" s="55">
        <v>7</v>
      </c>
      <c r="H11" s="57">
        <v>0.18421052631578949</v>
      </c>
      <c r="I11" s="56">
        <v>122070</v>
      </c>
      <c r="J11" s="55">
        <v>38</v>
      </c>
      <c r="K11" s="58">
        <v>578970</v>
      </c>
      <c r="L11" s="59">
        <f t="shared" si="0"/>
        <v>20</v>
      </c>
    </row>
    <row r="12" spans="1:12" x14ac:dyDescent="0.25">
      <c r="A12" s="60" t="s">
        <v>204</v>
      </c>
      <c r="B12" s="61" t="s">
        <v>205</v>
      </c>
      <c r="C12" s="98" t="s">
        <v>44</v>
      </c>
      <c r="D12" s="94">
        <v>1</v>
      </c>
      <c r="E12" s="62">
        <v>1423</v>
      </c>
      <c r="F12" s="63">
        <v>23123062</v>
      </c>
      <c r="G12" s="62">
        <v>829</v>
      </c>
      <c r="H12" s="64">
        <v>0.36811722912966249</v>
      </c>
      <c r="I12" s="63">
        <v>14069473</v>
      </c>
      <c r="J12" s="62">
        <v>2252</v>
      </c>
      <c r="K12" s="65">
        <v>37192535</v>
      </c>
      <c r="L12" s="66">
        <f t="shared" si="0"/>
        <v>4</v>
      </c>
    </row>
    <row r="13" spans="1:12" x14ac:dyDescent="0.25">
      <c r="A13" s="53" t="s">
        <v>212</v>
      </c>
      <c r="B13" s="54" t="s">
        <v>205</v>
      </c>
      <c r="C13" s="97" t="s">
        <v>46</v>
      </c>
      <c r="D13" s="93">
        <v>1</v>
      </c>
      <c r="E13" s="55">
        <v>84</v>
      </c>
      <c r="F13" s="56">
        <v>1219570</v>
      </c>
      <c r="G13" s="55">
        <v>8</v>
      </c>
      <c r="H13" s="57">
        <v>8.6956521739130432E-2</v>
      </c>
      <c r="I13" s="56">
        <v>67200</v>
      </c>
      <c r="J13" s="55">
        <v>92</v>
      </c>
      <c r="K13" s="58">
        <v>1286770</v>
      </c>
      <c r="L13" s="59">
        <f t="shared" si="0"/>
        <v>10</v>
      </c>
    </row>
    <row r="14" spans="1:12" x14ac:dyDescent="0.25">
      <c r="A14" s="53" t="s">
        <v>213</v>
      </c>
      <c r="B14" s="54" t="s">
        <v>205</v>
      </c>
      <c r="C14" s="97" t="s">
        <v>46</v>
      </c>
      <c r="D14" s="93">
        <v>1</v>
      </c>
      <c r="E14" s="55">
        <v>105</v>
      </c>
      <c r="F14" s="56">
        <v>2003100</v>
      </c>
      <c r="G14" s="55">
        <v>12</v>
      </c>
      <c r="H14" s="57">
        <v>0.1025641025641026</v>
      </c>
      <c r="I14" s="56">
        <v>212510</v>
      </c>
      <c r="J14" s="55">
        <v>117</v>
      </c>
      <c r="K14" s="58">
        <v>2215610</v>
      </c>
      <c r="L14" s="59">
        <f t="shared" si="0"/>
        <v>8</v>
      </c>
    </row>
    <row r="15" spans="1:12" x14ac:dyDescent="0.25">
      <c r="A15" s="53" t="s">
        <v>214</v>
      </c>
      <c r="B15" s="54" t="s">
        <v>205</v>
      </c>
      <c r="C15" s="97" t="s">
        <v>46</v>
      </c>
      <c r="D15" s="93">
        <v>1</v>
      </c>
      <c r="E15" s="55">
        <v>242</v>
      </c>
      <c r="F15" s="56">
        <v>7668850</v>
      </c>
      <c r="G15" s="55">
        <v>23</v>
      </c>
      <c r="H15" s="57">
        <v>8.6792452830188674E-2</v>
      </c>
      <c r="I15" s="56">
        <v>351128</v>
      </c>
      <c r="J15" s="55">
        <v>265</v>
      </c>
      <c r="K15" s="58">
        <v>8019978</v>
      </c>
      <c r="L15" s="59">
        <f t="shared" si="0"/>
        <v>2</v>
      </c>
    </row>
    <row r="16" spans="1:12" x14ac:dyDescent="0.25">
      <c r="A16" s="67"/>
      <c r="B16" s="68" t="s">
        <v>205</v>
      </c>
      <c r="C16" s="99" t="s">
        <v>2</v>
      </c>
      <c r="D16" s="95">
        <v>1</v>
      </c>
      <c r="E16" s="69">
        <v>2311</v>
      </c>
      <c r="F16" s="70">
        <v>41403462</v>
      </c>
      <c r="G16" s="69">
        <v>947</v>
      </c>
      <c r="H16" s="71">
        <v>0.29066912216083479</v>
      </c>
      <c r="I16" s="70">
        <v>16122813</v>
      </c>
      <c r="J16" s="69">
        <v>3258</v>
      </c>
      <c r="K16" s="72">
        <v>57526275</v>
      </c>
      <c r="L16" s="73">
        <f t="shared" si="0"/>
        <v>4</v>
      </c>
    </row>
    <row r="17" spans="1:12" x14ac:dyDescent="0.25">
      <c r="A17" s="53" t="s">
        <v>221</v>
      </c>
      <c r="B17" s="54" t="s">
        <v>217</v>
      </c>
      <c r="C17" s="97" t="s">
        <v>46</v>
      </c>
      <c r="D17" s="93">
        <v>1</v>
      </c>
      <c r="E17" s="55">
        <v>0</v>
      </c>
      <c r="F17" s="56">
        <v>0</v>
      </c>
      <c r="G17" s="55">
        <v>1</v>
      </c>
      <c r="H17" s="57">
        <v>1</v>
      </c>
      <c r="I17" s="56">
        <v>27000</v>
      </c>
      <c r="J17" s="55">
        <v>1</v>
      </c>
      <c r="K17" s="58">
        <v>27000</v>
      </c>
      <c r="L17" s="59">
        <f t="shared" si="0"/>
        <v>24</v>
      </c>
    </row>
    <row r="18" spans="1:12" x14ac:dyDescent="0.25">
      <c r="A18" s="53" t="s">
        <v>218</v>
      </c>
      <c r="B18" s="54" t="s">
        <v>217</v>
      </c>
      <c r="C18" s="97" t="s">
        <v>46</v>
      </c>
      <c r="D18" s="93">
        <v>1</v>
      </c>
      <c r="E18" s="55">
        <v>32</v>
      </c>
      <c r="F18" s="56">
        <v>1492800</v>
      </c>
      <c r="G18" s="55">
        <v>3</v>
      </c>
      <c r="H18" s="57">
        <v>8.5714285714285715E-2</v>
      </c>
      <c r="I18" s="56">
        <v>57690</v>
      </c>
      <c r="J18" s="55">
        <v>35</v>
      </c>
      <c r="K18" s="58">
        <v>1550490</v>
      </c>
      <c r="L18" s="59">
        <f t="shared" si="0"/>
        <v>9</v>
      </c>
    </row>
    <row r="19" spans="1:12" x14ac:dyDescent="0.25">
      <c r="A19" s="60" t="s">
        <v>216</v>
      </c>
      <c r="B19" s="61" t="s">
        <v>217</v>
      </c>
      <c r="C19" s="98" t="s">
        <v>44</v>
      </c>
      <c r="D19" s="94">
        <v>1</v>
      </c>
      <c r="E19" s="62">
        <v>863</v>
      </c>
      <c r="F19" s="63">
        <v>32735061</v>
      </c>
      <c r="G19" s="62">
        <v>1119</v>
      </c>
      <c r="H19" s="64">
        <v>0.56458123107971747</v>
      </c>
      <c r="I19" s="63">
        <v>31155707</v>
      </c>
      <c r="J19" s="62">
        <v>1982</v>
      </c>
      <c r="K19" s="65">
        <v>63890768</v>
      </c>
      <c r="L19" s="66">
        <f t="shared" si="0"/>
        <v>2</v>
      </c>
    </row>
    <row r="20" spans="1:12" x14ac:dyDescent="0.25">
      <c r="A20" s="53" t="s">
        <v>219</v>
      </c>
      <c r="B20" s="54" t="s">
        <v>217</v>
      </c>
      <c r="C20" s="97" t="s">
        <v>46</v>
      </c>
      <c r="D20" s="93">
        <v>1</v>
      </c>
      <c r="E20" s="55">
        <v>16</v>
      </c>
      <c r="F20" s="56">
        <v>194800</v>
      </c>
      <c r="G20" s="55">
        <v>11</v>
      </c>
      <c r="H20" s="57">
        <v>0.40740740740740738</v>
      </c>
      <c r="I20" s="56">
        <v>288870</v>
      </c>
      <c r="J20" s="55">
        <v>27</v>
      </c>
      <c r="K20" s="58">
        <v>483670</v>
      </c>
      <c r="L20" s="59">
        <f t="shared" si="0"/>
        <v>21</v>
      </c>
    </row>
    <row r="21" spans="1:12" x14ac:dyDescent="0.25">
      <c r="A21" s="53" t="s">
        <v>220</v>
      </c>
      <c r="B21" s="54" t="s">
        <v>217</v>
      </c>
      <c r="C21" s="97" t="s">
        <v>46</v>
      </c>
      <c r="D21" s="93">
        <v>1</v>
      </c>
      <c r="E21" s="55">
        <v>96</v>
      </c>
      <c r="F21" s="56">
        <v>7427500</v>
      </c>
      <c r="G21" s="55">
        <v>9</v>
      </c>
      <c r="H21" s="57">
        <v>8.5714285714285715E-2</v>
      </c>
      <c r="I21" s="56">
        <v>258970</v>
      </c>
      <c r="J21" s="55">
        <v>105</v>
      </c>
      <c r="K21" s="58">
        <v>7686470</v>
      </c>
      <c r="L21" s="59">
        <f t="shared" si="0"/>
        <v>3</v>
      </c>
    </row>
    <row r="22" spans="1:12" x14ac:dyDescent="0.25">
      <c r="A22" s="67"/>
      <c r="B22" s="68" t="s">
        <v>217</v>
      </c>
      <c r="C22" s="99" t="s">
        <v>2</v>
      </c>
      <c r="D22" s="95">
        <v>1</v>
      </c>
      <c r="E22" s="69">
        <v>1007</v>
      </c>
      <c r="F22" s="70">
        <v>41850161</v>
      </c>
      <c r="G22" s="69">
        <v>1143</v>
      </c>
      <c r="H22" s="71">
        <v>0.53162790697674422</v>
      </c>
      <c r="I22" s="70">
        <v>31788237</v>
      </c>
      <c r="J22" s="69">
        <v>2150</v>
      </c>
      <c r="K22" s="72">
        <v>73638398</v>
      </c>
      <c r="L22" s="73">
        <f t="shared" si="0"/>
        <v>2</v>
      </c>
    </row>
    <row r="23" spans="1:12" x14ac:dyDescent="0.25">
      <c r="A23" s="53" t="s">
        <v>105</v>
      </c>
      <c r="B23" s="54" t="s">
        <v>242</v>
      </c>
      <c r="C23" s="97" t="s">
        <v>68</v>
      </c>
      <c r="D23" s="93">
        <v>1</v>
      </c>
      <c r="E23" s="55">
        <v>48</v>
      </c>
      <c r="F23" s="56">
        <v>2110400</v>
      </c>
      <c r="G23" s="55">
        <v>5</v>
      </c>
      <c r="H23" s="57">
        <v>9.4339622641509441E-2</v>
      </c>
      <c r="I23" s="56">
        <v>90760</v>
      </c>
      <c r="J23" s="55">
        <v>53</v>
      </c>
      <c r="K23" s="58">
        <v>2201160</v>
      </c>
      <c r="L23" s="59"/>
    </row>
    <row r="24" spans="1:12" x14ac:dyDescent="0.25">
      <c r="A24" s="60" t="s">
        <v>241</v>
      </c>
      <c r="B24" s="61" t="s">
        <v>242</v>
      </c>
      <c r="C24" s="98" t="s">
        <v>44</v>
      </c>
      <c r="D24" s="94">
        <v>1</v>
      </c>
      <c r="E24" s="62">
        <v>292</v>
      </c>
      <c r="F24" s="63">
        <v>15856359</v>
      </c>
      <c r="G24" s="62">
        <v>80</v>
      </c>
      <c r="H24" s="64">
        <v>0.21505376344086019</v>
      </c>
      <c r="I24" s="63">
        <v>1503014</v>
      </c>
      <c r="J24" s="62">
        <v>372</v>
      </c>
      <c r="K24" s="65">
        <v>17359373</v>
      </c>
      <c r="L24" s="90">
        <f t="shared" ref="L24:L41" si="1" xml:space="preserve"> COUNTIFS(C$5:C$41,C24,K$5:K$41,"&gt;"&amp;K24)+1</f>
        <v>6</v>
      </c>
    </row>
    <row r="25" spans="1:12" x14ac:dyDescent="0.25">
      <c r="A25" s="53" t="s">
        <v>243</v>
      </c>
      <c r="B25" s="54" t="s">
        <v>242</v>
      </c>
      <c r="C25" s="97" t="s">
        <v>46</v>
      </c>
      <c r="D25" s="93">
        <v>1</v>
      </c>
      <c r="E25" s="55">
        <v>17</v>
      </c>
      <c r="F25" s="56">
        <v>762033</v>
      </c>
      <c r="G25" s="55">
        <v>3</v>
      </c>
      <c r="H25" s="57">
        <v>0.15</v>
      </c>
      <c r="I25" s="56">
        <v>83370</v>
      </c>
      <c r="J25" s="55">
        <v>20</v>
      </c>
      <c r="K25" s="58">
        <v>845403</v>
      </c>
      <c r="L25" s="91">
        <f t="shared" si="1"/>
        <v>16</v>
      </c>
    </row>
    <row r="26" spans="1:12" x14ac:dyDescent="0.25">
      <c r="A26" s="67"/>
      <c r="B26" s="68" t="s">
        <v>242</v>
      </c>
      <c r="C26" s="99" t="s">
        <v>2</v>
      </c>
      <c r="D26" s="95">
        <v>1</v>
      </c>
      <c r="E26" s="69">
        <v>357</v>
      </c>
      <c r="F26" s="70">
        <v>18728792</v>
      </c>
      <c r="G26" s="69">
        <v>88</v>
      </c>
      <c r="H26" s="71">
        <v>0.19775280898876399</v>
      </c>
      <c r="I26" s="70">
        <v>1677144</v>
      </c>
      <c r="J26" s="69">
        <v>445</v>
      </c>
      <c r="K26" s="72">
        <v>20405936</v>
      </c>
      <c r="L26" s="73">
        <f t="shared" si="1"/>
        <v>6</v>
      </c>
    </row>
    <row r="27" spans="1:12" x14ac:dyDescent="0.25">
      <c r="A27" s="53" t="s">
        <v>288</v>
      </c>
      <c r="B27" s="54" t="s">
        <v>287</v>
      </c>
      <c r="C27" s="97" t="s">
        <v>46</v>
      </c>
      <c r="D27" s="93">
        <v>1</v>
      </c>
      <c r="E27" s="55">
        <v>7</v>
      </c>
      <c r="F27" s="56">
        <v>227600</v>
      </c>
      <c r="G27" s="55">
        <v>1</v>
      </c>
      <c r="H27" s="57">
        <v>0.125</v>
      </c>
      <c r="I27" s="56">
        <v>56200</v>
      </c>
      <c r="J27" s="55">
        <v>8</v>
      </c>
      <c r="K27" s="58">
        <v>283800</v>
      </c>
      <c r="L27" s="59">
        <f t="shared" si="1"/>
        <v>23</v>
      </c>
    </row>
    <row r="28" spans="1:12" x14ac:dyDescent="0.25">
      <c r="A28" s="53" t="s">
        <v>289</v>
      </c>
      <c r="B28" s="54" t="s">
        <v>287</v>
      </c>
      <c r="C28" s="97" t="s">
        <v>46</v>
      </c>
      <c r="D28" s="93">
        <v>1</v>
      </c>
      <c r="E28" s="55">
        <v>13</v>
      </c>
      <c r="F28" s="56">
        <v>281000</v>
      </c>
      <c r="G28" s="55">
        <v>17</v>
      </c>
      <c r="H28" s="57">
        <v>0.56666666666666665</v>
      </c>
      <c r="I28" s="56">
        <v>479630</v>
      </c>
      <c r="J28" s="55">
        <v>30</v>
      </c>
      <c r="K28" s="58">
        <v>760630</v>
      </c>
      <c r="L28" s="59">
        <f t="shared" si="1"/>
        <v>18</v>
      </c>
    </row>
    <row r="29" spans="1:12" x14ac:dyDescent="0.25">
      <c r="A29" s="53" t="s">
        <v>292</v>
      </c>
      <c r="B29" s="54" t="s">
        <v>287</v>
      </c>
      <c r="C29" s="97" t="s">
        <v>46</v>
      </c>
      <c r="D29" s="93">
        <v>1</v>
      </c>
      <c r="E29" s="55">
        <v>34</v>
      </c>
      <c r="F29" s="56">
        <v>772650</v>
      </c>
      <c r="G29" s="55">
        <v>3</v>
      </c>
      <c r="H29" s="57">
        <v>8.1081081081081086E-2</v>
      </c>
      <c r="I29" s="56">
        <v>71990</v>
      </c>
      <c r="J29" s="55">
        <v>37</v>
      </c>
      <c r="K29" s="58">
        <v>844640</v>
      </c>
      <c r="L29" s="59">
        <f t="shared" si="1"/>
        <v>17</v>
      </c>
    </row>
    <row r="30" spans="1:12" x14ac:dyDescent="0.25">
      <c r="A30" s="60" t="s">
        <v>286</v>
      </c>
      <c r="B30" s="61" t="s">
        <v>287</v>
      </c>
      <c r="C30" s="98" t="s">
        <v>44</v>
      </c>
      <c r="D30" s="94">
        <v>1</v>
      </c>
      <c r="E30" s="62">
        <v>1426</v>
      </c>
      <c r="F30" s="63">
        <v>47628210</v>
      </c>
      <c r="G30" s="62">
        <v>624</v>
      </c>
      <c r="H30" s="64">
        <v>0.30439024390243902</v>
      </c>
      <c r="I30" s="63">
        <v>17632787</v>
      </c>
      <c r="J30" s="62">
        <v>2050</v>
      </c>
      <c r="K30" s="65">
        <v>65260997</v>
      </c>
      <c r="L30" s="66">
        <f t="shared" si="1"/>
        <v>1</v>
      </c>
    </row>
    <row r="31" spans="1:12" x14ac:dyDescent="0.25">
      <c r="A31" s="53" t="s">
        <v>290</v>
      </c>
      <c r="B31" s="54" t="s">
        <v>287</v>
      </c>
      <c r="C31" s="97" t="s">
        <v>46</v>
      </c>
      <c r="D31" s="93">
        <v>1</v>
      </c>
      <c r="E31" s="55">
        <v>57</v>
      </c>
      <c r="F31" s="56">
        <v>487600</v>
      </c>
      <c r="G31" s="55">
        <v>22</v>
      </c>
      <c r="H31" s="57">
        <v>0.27848101265822778</v>
      </c>
      <c r="I31" s="56">
        <v>610780</v>
      </c>
      <c r="J31" s="55">
        <v>79</v>
      </c>
      <c r="K31" s="58">
        <v>1098380</v>
      </c>
      <c r="L31" s="59">
        <f t="shared" si="1"/>
        <v>12</v>
      </c>
    </row>
    <row r="32" spans="1:12" x14ac:dyDescent="0.25">
      <c r="A32" s="53" t="s">
        <v>291</v>
      </c>
      <c r="B32" s="54" t="s">
        <v>287</v>
      </c>
      <c r="C32" s="97" t="s">
        <v>46</v>
      </c>
      <c r="D32" s="93">
        <v>1</v>
      </c>
      <c r="E32" s="55">
        <v>8</v>
      </c>
      <c r="F32" s="56">
        <v>299900</v>
      </c>
      <c r="G32" s="55">
        <v>2</v>
      </c>
      <c r="H32" s="57">
        <v>0.2</v>
      </c>
      <c r="I32" s="56">
        <v>58220</v>
      </c>
      <c r="J32" s="55">
        <v>10</v>
      </c>
      <c r="K32" s="58">
        <v>358120</v>
      </c>
      <c r="L32" s="59">
        <f t="shared" si="1"/>
        <v>22</v>
      </c>
    </row>
    <row r="33" spans="1:12" x14ac:dyDescent="0.25">
      <c r="A33" s="67"/>
      <c r="B33" s="68" t="s">
        <v>287</v>
      </c>
      <c r="C33" s="99" t="s">
        <v>2</v>
      </c>
      <c r="D33" s="95">
        <v>1</v>
      </c>
      <c r="E33" s="69">
        <v>1545</v>
      </c>
      <c r="F33" s="70">
        <v>49696960</v>
      </c>
      <c r="G33" s="69">
        <v>669</v>
      </c>
      <c r="H33" s="71">
        <v>0.30216802168021678</v>
      </c>
      <c r="I33" s="70">
        <v>18909607</v>
      </c>
      <c r="J33" s="69">
        <v>2214</v>
      </c>
      <c r="K33" s="72">
        <v>68606567</v>
      </c>
      <c r="L33" s="73">
        <f t="shared" si="1"/>
        <v>3</v>
      </c>
    </row>
    <row r="34" spans="1:12" x14ac:dyDescent="0.25">
      <c r="A34" s="53" t="s">
        <v>315</v>
      </c>
      <c r="B34" s="54" t="s">
        <v>314</v>
      </c>
      <c r="C34" s="97" t="s">
        <v>46</v>
      </c>
      <c r="D34" s="93">
        <v>1</v>
      </c>
      <c r="E34" s="55">
        <v>44</v>
      </c>
      <c r="F34" s="56">
        <v>2543700</v>
      </c>
      <c r="G34" s="55">
        <v>18</v>
      </c>
      <c r="H34" s="57">
        <v>0.29032258064516131</v>
      </c>
      <c r="I34" s="56">
        <v>235520</v>
      </c>
      <c r="J34" s="55">
        <v>62</v>
      </c>
      <c r="K34" s="58">
        <v>2779220</v>
      </c>
      <c r="L34" s="59">
        <f t="shared" si="1"/>
        <v>6</v>
      </c>
    </row>
    <row r="35" spans="1:12" x14ac:dyDescent="0.25">
      <c r="A35" s="60" t="s">
        <v>313</v>
      </c>
      <c r="B35" s="61" t="s">
        <v>314</v>
      </c>
      <c r="C35" s="98" t="s">
        <v>44</v>
      </c>
      <c r="D35" s="94">
        <v>1</v>
      </c>
      <c r="E35" s="62">
        <v>653</v>
      </c>
      <c r="F35" s="63">
        <v>33111538</v>
      </c>
      <c r="G35" s="62">
        <v>212</v>
      </c>
      <c r="H35" s="64">
        <v>0.2450867052023121</v>
      </c>
      <c r="I35" s="63">
        <v>3666250</v>
      </c>
      <c r="J35" s="62">
        <v>865</v>
      </c>
      <c r="K35" s="65">
        <v>36777788</v>
      </c>
      <c r="L35" s="66">
        <f t="shared" si="1"/>
        <v>5</v>
      </c>
    </row>
    <row r="36" spans="1:12" x14ac:dyDescent="0.25">
      <c r="A36" s="67"/>
      <c r="B36" s="68" t="s">
        <v>314</v>
      </c>
      <c r="C36" s="99" t="s">
        <v>2</v>
      </c>
      <c r="D36" s="95">
        <v>1</v>
      </c>
      <c r="E36" s="69">
        <v>697</v>
      </c>
      <c r="F36" s="70">
        <v>35655238</v>
      </c>
      <c r="G36" s="69">
        <v>230</v>
      </c>
      <c r="H36" s="71">
        <v>0.24811218985976269</v>
      </c>
      <c r="I36" s="70">
        <v>3901770</v>
      </c>
      <c r="J36" s="69">
        <v>927</v>
      </c>
      <c r="K36" s="72">
        <v>39557008</v>
      </c>
      <c r="L36" s="73">
        <f t="shared" si="1"/>
        <v>5</v>
      </c>
    </row>
    <row r="37" spans="1:12" x14ac:dyDescent="0.25">
      <c r="A37" s="53" t="s">
        <v>364</v>
      </c>
      <c r="B37" s="54" t="s">
        <v>362</v>
      </c>
      <c r="C37" s="97" t="s">
        <v>46</v>
      </c>
      <c r="D37" s="93">
        <v>1</v>
      </c>
      <c r="E37" s="55">
        <v>81</v>
      </c>
      <c r="F37" s="56">
        <v>3092500</v>
      </c>
      <c r="G37" s="55">
        <v>7</v>
      </c>
      <c r="H37" s="57">
        <v>7.9545454545454544E-2</v>
      </c>
      <c r="I37" s="56">
        <v>128100</v>
      </c>
      <c r="J37" s="55">
        <v>88</v>
      </c>
      <c r="K37" s="58">
        <v>3220600</v>
      </c>
      <c r="L37" s="59">
        <f t="shared" si="1"/>
        <v>5</v>
      </c>
    </row>
    <row r="38" spans="1:12" x14ac:dyDescent="0.25">
      <c r="A38" s="53" t="s">
        <v>361</v>
      </c>
      <c r="B38" s="54" t="s">
        <v>362</v>
      </c>
      <c r="C38" s="97" t="s">
        <v>46</v>
      </c>
      <c r="D38" s="93">
        <v>1</v>
      </c>
      <c r="E38" s="55">
        <v>177</v>
      </c>
      <c r="F38" s="56">
        <v>6872300</v>
      </c>
      <c r="G38" s="55">
        <v>95</v>
      </c>
      <c r="H38" s="57">
        <v>0.34926470588235292</v>
      </c>
      <c r="I38" s="56">
        <v>2279639</v>
      </c>
      <c r="J38" s="55">
        <v>272</v>
      </c>
      <c r="K38" s="58">
        <v>9151939</v>
      </c>
      <c r="L38" s="59">
        <f t="shared" si="1"/>
        <v>1</v>
      </c>
    </row>
    <row r="39" spans="1:12" x14ac:dyDescent="0.25">
      <c r="A39" s="53" t="s">
        <v>363</v>
      </c>
      <c r="B39" s="54" t="s">
        <v>362</v>
      </c>
      <c r="C39" s="97" t="s">
        <v>46</v>
      </c>
      <c r="D39" s="93">
        <v>1</v>
      </c>
      <c r="E39" s="55">
        <v>73</v>
      </c>
      <c r="F39" s="56">
        <v>2245000</v>
      </c>
      <c r="G39" s="55">
        <v>15</v>
      </c>
      <c r="H39" s="57">
        <v>0.17045454545454539</v>
      </c>
      <c r="I39" s="56">
        <v>332450</v>
      </c>
      <c r="J39" s="55">
        <v>88</v>
      </c>
      <c r="K39" s="58">
        <v>2577450</v>
      </c>
      <c r="L39" s="59">
        <f t="shared" si="1"/>
        <v>7</v>
      </c>
    </row>
    <row r="40" spans="1:12" x14ac:dyDescent="0.25">
      <c r="A40" s="60" t="s">
        <v>365</v>
      </c>
      <c r="B40" s="61" t="s">
        <v>362</v>
      </c>
      <c r="C40" s="98" t="s">
        <v>44</v>
      </c>
      <c r="D40" s="94">
        <v>1</v>
      </c>
      <c r="E40" s="62">
        <v>1280</v>
      </c>
      <c r="F40" s="63">
        <v>40805491</v>
      </c>
      <c r="G40" s="62">
        <v>787</v>
      </c>
      <c r="H40" s="64">
        <v>0.3807450411223996</v>
      </c>
      <c r="I40" s="63">
        <v>20653750</v>
      </c>
      <c r="J40" s="62">
        <v>2067</v>
      </c>
      <c r="K40" s="65">
        <v>61459241</v>
      </c>
      <c r="L40" s="66">
        <f t="shared" si="1"/>
        <v>3</v>
      </c>
    </row>
    <row r="41" spans="1:12" x14ac:dyDescent="0.25">
      <c r="A41" s="67"/>
      <c r="B41" s="68" t="s">
        <v>362</v>
      </c>
      <c r="C41" s="99" t="s">
        <v>2</v>
      </c>
      <c r="D41" s="95">
        <v>1</v>
      </c>
      <c r="E41" s="69">
        <v>1611</v>
      </c>
      <c r="F41" s="70">
        <v>53015291</v>
      </c>
      <c r="G41" s="69">
        <v>904</v>
      </c>
      <c r="H41" s="71">
        <v>0.35944333996023858</v>
      </c>
      <c r="I41" s="70">
        <v>23393939</v>
      </c>
      <c r="J41" s="69">
        <v>2515</v>
      </c>
      <c r="K41" s="72">
        <v>76409230</v>
      </c>
      <c r="L41" s="74">
        <f t="shared" si="1"/>
        <v>1</v>
      </c>
    </row>
    <row r="42" spans="1:12" ht="15.75" thickBot="1" x14ac:dyDescent="0.3">
      <c r="A42" s="75" t="s">
        <v>487</v>
      </c>
      <c r="B42" s="76"/>
      <c r="C42" s="77"/>
      <c r="D42" s="83"/>
      <c r="E42" s="100">
        <f>SUM(E16,E22,E24,E33,E36,E41)</f>
        <v>7463</v>
      </c>
      <c r="F42" s="78">
        <f t="shared" ref="F42:K42" si="2">SUM(F16,F22,F24,F33,F36,F41)</f>
        <v>237477471</v>
      </c>
      <c r="G42" s="100">
        <f>SUM(G16,G22,G24,G33,G36,G41)</f>
        <v>3973</v>
      </c>
      <c r="H42" s="79">
        <f>AVERAGE(H16,H22,H24,H33,H36,H41)</f>
        <v>0.32451239067977622</v>
      </c>
      <c r="I42" s="78">
        <f t="shared" si="2"/>
        <v>95619380</v>
      </c>
      <c r="J42" s="100">
        <f>SUM(J16,J22,J24,J33,J36,J41)</f>
        <v>11436</v>
      </c>
      <c r="K42" s="80">
        <f t="shared" si="2"/>
        <v>333096851</v>
      </c>
      <c r="L42" s="76"/>
    </row>
    <row r="43" spans="1:12" x14ac:dyDescent="0.25">
      <c r="A43" s="81" t="s">
        <v>488</v>
      </c>
      <c r="B43" s="81"/>
      <c r="C43" s="81"/>
      <c r="D43" s="82"/>
      <c r="E43" s="82"/>
      <c r="F43" s="82"/>
      <c r="G43" s="82"/>
      <c r="H43" s="82"/>
      <c r="I43" s="82"/>
      <c r="J43" s="82"/>
      <c r="K43" s="82"/>
    </row>
    <row r="44" spans="1:12" x14ac:dyDescent="0.25">
      <c r="A44" s="81" t="s">
        <v>496</v>
      </c>
      <c r="B44" s="81"/>
      <c r="C44" s="81"/>
      <c r="D44" s="82"/>
      <c r="E44" s="82"/>
      <c r="F44" s="82"/>
      <c r="G44" s="82"/>
      <c r="H44" s="82"/>
      <c r="I44" s="82"/>
      <c r="J44" s="82"/>
      <c r="K44" s="82"/>
    </row>
    <row r="45" spans="1:12" x14ac:dyDescent="0.25">
      <c r="A45" s="81" t="s">
        <v>489</v>
      </c>
      <c r="B45" s="81"/>
      <c r="C45" s="81"/>
      <c r="D45" s="82"/>
      <c r="E45" s="82"/>
      <c r="F45" s="82"/>
      <c r="G45" s="82"/>
      <c r="H45" s="82"/>
      <c r="I45" s="82"/>
      <c r="J45" s="82"/>
      <c r="K45" s="82"/>
    </row>
  </sheetData>
  <mergeCells count="4">
    <mergeCell ref="A3:B3"/>
    <mergeCell ref="E3:F3"/>
    <mergeCell ref="G3:I3"/>
    <mergeCell ref="J3:L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workbookViewId="0">
      <selection activeCell="G29" sqref="G29"/>
    </sheetView>
  </sheetViews>
  <sheetFormatPr defaultRowHeight="15" x14ac:dyDescent="0.25"/>
  <cols>
    <col min="2" max="2" width="8.7109375" bestFit="1" customWidth="1"/>
    <col min="3" max="3" width="5.85546875" style="50" bestFit="1" customWidth="1"/>
    <col min="4" max="4" width="7" style="50" customWidth="1"/>
    <col min="5" max="5" width="4.42578125" customWidth="1"/>
    <col min="6" max="6" width="12.42578125" bestFit="1" customWidth="1"/>
    <col min="7" max="7" width="5.85546875" bestFit="1" customWidth="1"/>
    <col min="8" max="8" width="4.7109375" bestFit="1" customWidth="1"/>
  </cols>
  <sheetData>
    <row r="2" spans="2:8" x14ac:dyDescent="0.25">
      <c r="B2" s="338" t="s">
        <v>497</v>
      </c>
      <c r="C2" s="339"/>
      <c r="D2" s="340"/>
      <c r="F2" s="338" t="s">
        <v>498</v>
      </c>
      <c r="G2" s="339"/>
      <c r="H2" s="340"/>
    </row>
    <row r="3" spans="2:8" x14ac:dyDescent="0.25">
      <c r="B3" s="149" t="s">
        <v>482</v>
      </c>
      <c r="C3" s="149" t="s">
        <v>490</v>
      </c>
      <c r="D3" s="149" t="s">
        <v>499</v>
      </c>
      <c r="E3" s="50"/>
      <c r="F3" s="149" t="s">
        <v>482</v>
      </c>
      <c r="G3" s="149" t="s">
        <v>490</v>
      </c>
      <c r="H3" s="149" t="s">
        <v>499</v>
      </c>
    </row>
    <row r="4" spans="2:8" x14ac:dyDescent="0.25">
      <c r="B4" s="341" t="s">
        <v>500</v>
      </c>
      <c r="C4" s="342"/>
      <c r="D4" s="343"/>
      <c r="F4" s="341" t="s">
        <v>500</v>
      </c>
      <c r="G4" s="342"/>
      <c r="H4" s="343"/>
    </row>
    <row r="5" spans="2:8" x14ac:dyDescent="0.25">
      <c r="B5" s="6" t="s">
        <v>214</v>
      </c>
      <c r="C5" s="87">
        <v>1</v>
      </c>
      <c r="D5" s="87">
        <v>16</v>
      </c>
      <c r="F5" s="150" t="s">
        <v>220</v>
      </c>
      <c r="G5" s="87">
        <v>1</v>
      </c>
      <c r="H5" s="87">
        <v>8</v>
      </c>
    </row>
    <row r="6" spans="2:8" x14ac:dyDescent="0.25">
      <c r="B6" s="6" t="s">
        <v>361</v>
      </c>
      <c r="C6" s="87">
        <v>2</v>
      </c>
      <c r="D6" s="87">
        <v>17</v>
      </c>
      <c r="F6" s="150" t="s">
        <v>501</v>
      </c>
      <c r="G6" s="87">
        <v>2</v>
      </c>
      <c r="H6" s="87">
        <v>24</v>
      </c>
    </row>
    <row r="7" spans="2:8" x14ac:dyDescent="0.25">
      <c r="B7" s="6" t="s">
        <v>208</v>
      </c>
      <c r="C7" s="87">
        <v>3</v>
      </c>
      <c r="D7" s="87">
        <v>30</v>
      </c>
      <c r="F7" s="150" t="s">
        <v>361</v>
      </c>
      <c r="G7" s="87">
        <v>3</v>
      </c>
      <c r="H7" s="87">
        <v>35</v>
      </c>
    </row>
    <row r="8" spans="2:8" x14ac:dyDescent="0.25">
      <c r="B8" s="6" t="s">
        <v>220</v>
      </c>
      <c r="C8" s="87">
        <v>4</v>
      </c>
      <c r="D8" s="87">
        <v>32</v>
      </c>
      <c r="F8" s="150" t="s">
        <v>502</v>
      </c>
      <c r="G8" s="87">
        <v>4</v>
      </c>
      <c r="H8" s="87">
        <v>49</v>
      </c>
    </row>
    <row r="9" spans="2:8" x14ac:dyDescent="0.25">
      <c r="B9" s="6" t="s">
        <v>213</v>
      </c>
      <c r="C9" s="87">
        <v>5</v>
      </c>
      <c r="D9" s="87">
        <v>45</v>
      </c>
      <c r="F9" s="150" t="s">
        <v>364</v>
      </c>
      <c r="G9" s="87">
        <v>5</v>
      </c>
      <c r="H9" s="87">
        <v>61</v>
      </c>
    </row>
    <row r="10" spans="2:8" x14ac:dyDescent="0.25">
      <c r="B10" s="6" t="s">
        <v>364</v>
      </c>
      <c r="C10" s="87">
        <v>6</v>
      </c>
      <c r="D10" s="87">
        <v>52</v>
      </c>
      <c r="F10" s="150" t="s">
        <v>215</v>
      </c>
      <c r="G10" s="87">
        <v>6</v>
      </c>
      <c r="H10" s="87">
        <v>62</v>
      </c>
    </row>
    <row r="11" spans="2:8" x14ac:dyDescent="0.25">
      <c r="B11" s="344" t="s">
        <v>503</v>
      </c>
      <c r="C11" s="345"/>
      <c r="D11" s="346"/>
      <c r="F11" s="344" t="s">
        <v>503</v>
      </c>
      <c r="G11" s="345"/>
      <c r="H11" s="346"/>
    </row>
    <row r="12" spans="2:8" x14ac:dyDescent="0.25">
      <c r="B12" s="9" t="s">
        <v>504</v>
      </c>
      <c r="C12" s="88">
        <v>1</v>
      </c>
      <c r="D12" s="88">
        <v>6</v>
      </c>
      <c r="F12" s="151" t="s">
        <v>505</v>
      </c>
      <c r="G12" s="88">
        <v>1</v>
      </c>
      <c r="H12" s="88">
        <v>13</v>
      </c>
    </row>
    <row r="13" spans="2:8" x14ac:dyDescent="0.25">
      <c r="B13" s="9" t="s">
        <v>506</v>
      </c>
      <c r="C13" s="88">
        <v>2</v>
      </c>
      <c r="D13" s="88">
        <v>7</v>
      </c>
      <c r="F13" s="151" t="s">
        <v>506</v>
      </c>
      <c r="G13" s="88">
        <v>2</v>
      </c>
      <c r="H13" s="88">
        <v>15</v>
      </c>
    </row>
    <row r="14" spans="2:8" x14ac:dyDescent="0.25">
      <c r="B14" s="9" t="s">
        <v>505</v>
      </c>
      <c r="C14" s="88">
        <v>3</v>
      </c>
      <c r="D14" s="88">
        <v>8</v>
      </c>
      <c r="F14" s="151" t="s">
        <v>507</v>
      </c>
      <c r="G14" s="88">
        <v>3</v>
      </c>
      <c r="H14" s="88">
        <v>16</v>
      </c>
    </row>
    <row r="15" spans="2:8" x14ac:dyDescent="0.25">
      <c r="B15" s="9" t="s">
        <v>507</v>
      </c>
      <c r="C15" s="88">
        <v>4</v>
      </c>
      <c r="D15" s="88">
        <v>9</v>
      </c>
      <c r="F15" s="151" t="s">
        <v>504</v>
      </c>
      <c r="G15" s="88">
        <v>4</v>
      </c>
      <c r="H15" s="88">
        <v>30</v>
      </c>
    </row>
    <row r="16" spans="2:8" x14ac:dyDescent="0.25">
      <c r="B16" s="9" t="s">
        <v>508</v>
      </c>
      <c r="C16" s="88">
        <v>5</v>
      </c>
      <c r="D16" s="88">
        <v>24</v>
      </c>
      <c r="F16" s="151" t="s">
        <v>508</v>
      </c>
      <c r="G16" s="88">
        <v>5</v>
      </c>
      <c r="H16" s="88">
        <v>34</v>
      </c>
    </row>
    <row r="17" spans="2:8" x14ac:dyDescent="0.25">
      <c r="B17" s="9" t="s">
        <v>509</v>
      </c>
      <c r="C17" s="88">
        <v>6</v>
      </c>
      <c r="D17" s="88">
        <v>45</v>
      </c>
      <c r="F17" s="151" t="s">
        <v>509</v>
      </c>
      <c r="G17" s="88">
        <v>6</v>
      </c>
      <c r="H17" s="88">
        <v>43</v>
      </c>
    </row>
    <row r="18" spans="2:8" x14ac:dyDescent="0.25">
      <c r="B18" s="335" t="s">
        <v>495</v>
      </c>
      <c r="C18" s="336"/>
      <c r="D18" s="337"/>
      <c r="F18" s="335" t="s">
        <v>495</v>
      </c>
      <c r="G18" s="336"/>
      <c r="H18" s="337"/>
    </row>
    <row r="19" spans="2:8" x14ac:dyDescent="0.25">
      <c r="B19" s="152" t="s">
        <v>504</v>
      </c>
      <c r="C19" s="153">
        <v>1</v>
      </c>
      <c r="D19" s="153">
        <v>5</v>
      </c>
      <c r="F19" s="154" t="s">
        <v>505</v>
      </c>
      <c r="G19" s="153">
        <v>1</v>
      </c>
      <c r="H19" s="153">
        <v>14</v>
      </c>
    </row>
    <row r="20" spans="2:8" x14ac:dyDescent="0.25">
      <c r="B20" s="152" t="s">
        <v>507</v>
      </c>
      <c r="C20" s="153">
        <v>2</v>
      </c>
      <c r="D20" s="153">
        <v>9</v>
      </c>
      <c r="F20" s="154" t="s">
        <v>506</v>
      </c>
      <c r="G20" s="153">
        <v>2</v>
      </c>
      <c r="H20" s="153">
        <v>18</v>
      </c>
    </row>
    <row r="21" spans="2:8" x14ac:dyDescent="0.25">
      <c r="B21" s="152" t="s">
        <v>505</v>
      </c>
      <c r="C21" s="153">
        <v>3</v>
      </c>
      <c r="D21" s="153">
        <v>12</v>
      </c>
      <c r="F21" s="154" t="s">
        <v>507</v>
      </c>
      <c r="G21" s="153">
        <v>3</v>
      </c>
      <c r="H21" s="153">
        <v>20</v>
      </c>
    </row>
    <row r="22" spans="2:8" x14ac:dyDescent="0.25">
      <c r="B22" s="152" t="s">
        <v>506</v>
      </c>
      <c r="C22" s="153">
        <v>4</v>
      </c>
      <c r="D22" s="153">
        <v>13</v>
      </c>
      <c r="F22" s="154" t="s">
        <v>506</v>
      </c>
      <c r="G22" s="153">
        <v>4</v>
      </c>
      <c r="H22" s="153">
        <v>23</v>
      </c>
    </row>
    <row r="23" spans="2:8" x14ac:dyDescent="0.25">
      <c r="B23" s="152" t="s">
        <v>508</v>
      </c>
      <c r="C23" s="153">
        <v>5</v>
      </c>
      <c r="D23" s="153">
        <v>34</v>
      </c>
      <c r="F23" s="154" t="s">
        <v>508</v>
      </c>
      <c r="G23" s="153">
        <v>5</v>
      </c>
      <c r="H23" s="153">
        <v>42</v>
      </c>
    </row>
    <row r="24" spans="2:8" x14ac:dyDescent="0.25">
      <c r="B24" s="152" t="s">
        <v>509</v>
      </c>
      <c r="C24" s="153">
        <v>6</v>
      </c>
      <c r="D24" s="153">
        <v>50</v>
      </c>
      <c r="F24" s="154" t="s">
        <v>509</v>
      </c>
      <c r="G24" s="153">
        <v>6</v>
      </c>
      <c r="H24" s="153">
        <v>54</v>
      </c>
    </row>
  </sheetData>
  <mergeCells count="8">
    <mergeCell ref="B18:D18"/>
    <mergeCell ref="F18:H18"/>
    <mergeCell ref="B2:D2"/>
    <mergeCell ref="F2:H2"/>
    <mergeCell ref="B4:D4"/>
    <mergeCell ref="F4:H4"/>
    <mergeCell ref="B11:D11"/>
    <mergeCell ref="F11:H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10 Occupancy Classes</vt:lpstr>
      <vt:lpstr>metadata</vt:lpstr>
      <vt:lpstr>R1 R-C-O Classes</vt:lpstr>
      <vt:lpstr>R1 Single Family</vt:lpstr>
      <vt:lpstr>R1 Comparison</vt:lpstr>
      <vt:lpstr>R9 R-C-O Classes</vt:lpstr>
      <vt:lpstr>R9 Single Family</vt:lpstr>
      <vt:lpstr>R9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dcterms:created xsi:type="dcterms:W3CDTF">2021-08-03T05:24:59Z</dcterms:created>
  <dcterms:modified xsi:type="dcterms:W3CDTF">2021-10-18T21:23:23Z</dcterms:modified>
</cp:coreProperties>
</file>